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9440" windowHeight="9855" tabRatio="822" activeTab="9"/>
  </bookViews>
  <sheets>
    <sheet name="帮助说明" sheetId="11" r:id="rId1"/>
    <sheet name="项目信息" sheetId="4" r:id="rId2"/>
    <sheet name="项目风险评估表" sheetId="15" r:id="rId3"/>
    <sheet name="项目阶段与里程碑" sheetId="13" r:id="rId4"/>
    <sheet name="项目进度计划" sheetId="2" r:id="rId5"/>
    <sheet name="需求列表" sheetId="3" r:id="rId6"/>
    <sheet name="项目参数" sheetId="12" r:id="rId7"/>
    <sheet name="项目外部通讯录" sheetId="26" r:id="rId8"/>
    <sheet name="内部通讯录" sheetId="7" r:id="rId9"/>
    <sheet name="干系人分析" sheetId="14" r:id="rId10"/>
    <sheet name="沟通计划" sheetId="16" r:id="rId11"/>
    <sheet name="风险列表" sheetId="1" r:id="rId12"/>
  </sheets>
  <definedNames>
    <definedName name="_xlnm._FilterDatabase" localSheetId="4" hidden="1">项目进度计划!$A$1:$Y$2000</definedName>
  </definedNames>
  <calcPr calcId="125725"/>
</workbook>
</file>

<file path=xl/calcChain.xml><?xml version="1.0" encoding="utf-8"?>
<calcChain xmlns="http://schemas.openxmlformats.org/spreadsheetml/2006/main">
  <c r="J31" i="12"/>
  <c r="H6" i="13" l="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2"/>
  <c r="J32" i="12"/>
  <c r="H3" i="13"/>
  <c r="H4"/>
  <c r="H5"/>
  <c r="I3" i="3" l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F11" i="13" l="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8"/>
  <c r="F9"/>
  <c r="F10"/>
  <c r="F2"/>
  <c r="I6" i="15"/>
  <c r="I7" s="1"/>
  <c r="I8" s="1"/>
  <c r="I9" s="1"/>
  <c r="I10" s="1"/>
  <c r="I11"/>
  <c r="I12"/>
  <c r="I13" s="1"/>
  <c r="I14" s="1"/>
  <c r="I15" s="1"/>
  <c r="I16" s="1"/>
  <c r="I17" s="1"/>
  <c r="I18" s="1"/>
  <c r="I19"/>
  <c r="I20"/>
  <c r="I21" s="1"/>
  <c r="I22" s="1"/>
  <c r="I23" s="1"/>
  <c r="I24" s="1"/>
  <c r="I25" s="1"/>
  <c r="I26" s="1"/>
  <c r="I27"/>
  <c r="I28"/>
  <c r="I29" s="1"/>
  <c r="I30" s="1"/>
  <c r="I31" s="1"/>
  <c r="I32" s="1"/>
  <c r="I33" s="1"/>
  <c r="I34"/>
  <c r="I35" s="1"/>
  <c r="I36" s="1"/>
  <c r="I37" s="1"/>
  <c r="I38" s="1"/>
  <c r="I39" s="1"/>
  <c r="I40" s="1"/>
  <c r="I41" s="1"/>
  <c r="I42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2"/>
  <c r="I3" s="1"/>
  <c r="I4" s="1"/>
  <c r="I5" s="1"/>
  <c r="H2" l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D4" i="4" l="1"/>
  <c r="H32" i="13" l="1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B16" i="4" l="1"/>
  <c r="B26"/>
  <c r="L4" i="2"/>
  <c r="K5"/>
  <c r="K6"/>
  <c r="K8"/>
  <c r="L8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K379"/>
  <c r="L379"/>
  <c r="K380"/>
  <c r="L380"/>
  <c r="K381"/>
  <c r="L381"/>
  <c r="K382"/>
  <c r="L382"/>
  <c r="K383"/>
  <c r="L383"/>
  <c r="K384"/>
  <c r="L384"/>
  <c r="K385"/>
  <c r="L385"/>
  <c r="K386"/>
  <c r="L386"/>
  <c r="K387"/>
  <c r="L387"/>
  <c r="K388"/>
  <c r="L388"/>
  <c r="K389"/>
  <c r="L389"/>
  <c r="K390"/>
  <c r="L390"/>
  <c r="K391"/>
  <c r="L391"/>
  <c r="K392"/>
  <c r="L392"/>
  <c r="K393"/>
  <c r="L393"/>
  <c r="K394"/>
  <c r="L394"/>
  <c r="K395"/>
  <c r="L395"/>
  <c r="K396"/>
  <c r="L396"/>
  <c r="K397"/>
  <c r="L397"/>
  <c r="K398"/>
  <c r="L398"/>
  <c r="K399"/>
  <c r="L399"/>
  <c r="K400"/>
  <c r="L400"/>
  <c r="K401"/>
  <c r="L401"/>
  <c r="K402"/>
  <c r="L402"/>
  <c r="K403"/>
  <c r="L403"/>
  <c r="K404"/>
  <c r="L404"/>
  <c r="K405"/>
  <c r="L405"/>
  <c r="K406"/>
  <c r="L406"/>
  <c r="K407"/>
  <c r="L407"/>
  <c r="K408"/>
  <c r="L408"/>
  <c r="K409"/>
  <c r="L409"/>
  <c r="K410"/>
  <c r="L410"/>
  <c r="K411"/>
  <c r="L411"/>
  <c r="K412"/>
  <c r="L412"/>
  <c r="K413"/>
  <c r="L413"/>
  <c r="K414"/>
  <c r="L414"/>
  <c r="K415"/>
  <c r="L415"/>
  <c r="K416"/>
  <c r="L416"/>
  <c r="K417"/>
  <c r="L417"/>
  <c r="K418"/>
  <c r="L418"/>
  <c r="K419"/>
  <c r="L419"/>
  <c r="K420"/>
  <c r="L420"/>
  <c r="K421"/>
  <c r="L421"/>
  <c r="K422"/>
  <c r="L422"/>
  <c r="K423"/>
  <c r="L423"/>
  <c r="K424"/>
  <c r="L424"/>
  <c r="K425"/>
  <c r="L425"/>
  <c r="K426"/>
  <c r="L426"/>
  <c r="K427"/>
  <c r="L427"/>
  <c r="K428"/>
  <c r="L428"/>
  <c r="K429"/>
  <c r="L429"/>
  <c r="K430"/>
  <c r="L430"/>
  <c r="K431"/>
  <c r="L431"/>
  <c r="K432"/>
  <c r="L432"/>
  <c r="K433"/>
  <c r="L433"/>
  <c r="K434"/>
  <c r="L434"/>
  <c r="K435"/>
  <c r="L435"/>
  <c r="K436"/>
  <c r="L436"/>
  <c r="K437"/>
  <c r="L437"/>
  <c r="K438"/>
  <c r="L438"/>
  <c r="K439"/>
  <c r="L439"/>
  <c r="K440"/>
  <c r="L440"/>
  <c r="K441"/>
  <c r="L441"/>
  <c r="K442"/>
  <c r="L442"/>
  <c r="K443"/>
  <c r="L443"/>
  <c r="K444"/>
  <c r="L444"/>
  <c r="K445"/>
  <c r="L445"/>
  <c r="K446"/>
  <c r="L446"/>
  <c r="K447"/>
  <c r="L447"/>
  <c r="K448"/>
  <c r="L448"/>
  <c r="K449"/>
  <c r="L449"/>
  <c r="K450"/>
  <c r="L450"/>
  <c r="K451"/>
  <c r="L451"/>
  <c r="K452"/>
  <c r="L452"/>
  <c r="K453"/>
  <c r="L453"/>
  <c r="K454"/>
  <c r="L454"/>
  <c r="K455"/>
  <c r="L455"/>
  <c r="K456"/>
  <c r="L456"/>
  <c r="K457"/>
  <c r="L457"/>
  <c r="K458"/>
  <c r="L458"/>
  <c r="K459"/>
  <c r="L459"/>
  <c r="K460"/>
  <c r="L460"/>
  <c r="K461"/>
  <c r="L461"/>
  <c r="K462"/>
  <c r="L462"/>
  <c r="K463"/>
  <c r="L463"/>
  <c r="K464"/>
  <c r="L464"/>
  <c r="K465"/>
  <c r="L465"/>
  <c r="K466"/>
  <c r="L466"/>
  <c r="K467"/>
  <c r="L467"/>
  <c r="K468"/>
  <c r="L468"/>
  <c r="K469"/>
  <c r="L469"/>
  <c r="K470"/>
  <c r="L470"/>
  <c r="K471"/>
  <c r="L471"/>
  <c r="K472"/>
  <c r="L472"/>
  <c r="K473"/>
  <c r="L473"/>
  <c r="K474"/>
  <c r="L474"/>
  <c r="K475"/>
  <c r="L475"/>
  <c r="K476"/>
  <c r="L476"/>
  <c r="K477"/>
  <c r="L477"/>
  <c r="K478"/>
  <c r="L478"/>
  <c r="K479"/>
  <c r="L479"/>
  <c r="K480"/>
  <c r="L480"/>
  <c r="K481"/>
  <c r="L481"/>
  <c r="K482"/>
  <c r="L482"/>
  <c r="K483"/>
  <c r="L483"/>
  <c r="K484"/>
  <c r="L484"/>
  <c r="K485"/>
  <c r="L485"/>
  <c r="K486"/>
  <c r="L486"/>
  <c r="K487"/>
  <c r="L487"/>
  <c r="K488"/>
  <c r="L488"/>
  <c r="K489"/>
  <c r="L489"/>
  <c r="K490"/>
  <c r="L490"/>
  <c r="K491"/>
  <c r="L491"/>
  <c r="K492"/>
  <c r="L492"/>
  <c r="K493"/>
  <c r="L493"/>
  <c r="K494"/>
  <c r="L494"/>
  <c r="K495"/>
  <c r="L495"/>
  <c r="K496"/>
  <c r="L496"/>
  <c r="K497"/>
  <c r="L497"/>
  <c r="K498"/>
  <c r="L498"/>
  <c r="K499"/>
  <c r="L499"/>
  <c r="K500"/>
  <c r="L500"/>
  <c r="K501"/>
  <c r="L501"/>
  <c r="K502"/>
  <c r="L502"/>
  <c r="K503"/>
  <c r="L503"/>
  <c r="K504"/>
  <c r="L504"/>
  <c r="K505"/>
  <c r="L505"/>
  <c r="K506"/>
  <c r="L506"/>
  <c r="K507"/>
  <c r="L507"/>
  <c r="K508"/>
  <c r="L508"/>
  <c r="K509"/>
  <c r="L509"/>
  <c r="K510"/>
  <c r="L510"/>
  <c r="K511"/>
  <c r="L511"/>
  <c r="K512"/>
  <c r="L512"/>
  <c r="K513"/>
  <c r="L513"/>
  <c r="K514"/>
  <c r="L514"/>
  <c r="K515"/>
  <c r="L515"/>
  <c r="K516"/>
  <c r="L516"/>
  <c r="K517"/>
  <c r="L517"/>
  <c r="K518"/>
  <c r="L518"/>
  <c r="K519"/>
  <c r="L519"/>
  <c r="K520"/>
  <c r="L520"/>
  <c r="K521"/>
  <c r="L521"/>
  <c r="K522"/>
  <c r="L522"/>
  <c r="K523"/>
  <c r="L523"/>
  <c r="K524"/>
  <c r="L524"/>
  <c r="K525"/>
  <c r="L525"/>
  <c r="K526"/>
  <c r="L526"/>
  <c r="K527"/>
  <c r="L527"/>
  <c r="K528"/>
  <c r="L528"/>
  <c r="K529"/>
  <c r="L529"/>
  <c r="K530"/>
  <c r="L530"/>
  <c r="K531"/>
  <c r="L531"/>
  <c r="K532"/>
  <c r="L532"/>
  <c r="K533"/>
  <c r="L533"/>
  <c r="K534"/>
  <c r="L534"/>
  <c r="K535"/>
  <c r="L535"/>
  <c r="K536"/>
  <c r="L536"/>
  <c r="K537"/>
  <c r="L537"/>
  <c r="K538"/>
  <c r="L538"/>
  <c r="K539"/>
  <c r="L539"/>
  <c r="K540"/>
  <c r="L540"/>
  <c r="K541"/>
  <c r="L541"/>
  <c r="K542"/>
  <c r="L542"/>
  <c r="K543"/>
  <c r="L543"/>
  <c r="K544"/>
  <c r="L544"/>
  <c r="K545"/>
  <c r="L545"/>
  <c r="K546"/>
  <c r="L546"/>
  <c r="K547"/>
  <c r="L547"/>
  <c r="K548"/>
  <c r="L548"/>
  <c r="K549"/>
  <c r="L549"/>
  <c r="K550"/>
  <c r="L550"/>
  <c r="K551"/>
  <c r="L551"/>
  <c r="K552"/>
  <c r="L552"/>
  <c r="K553"/>
  <c r="L553"/>
  <c r="K554"/>
  <c r="L554"/>
  <c r="K555"/>
  <c r="L555"/>
  <c r="K556"/>
  <c r="L556"/>
  <c r="K557"/>
  <c r="L557"/>
  <c r="K558"/>
  <c r="L558"/>
  <c r="K559"/>
  <c r="L559"/>
  <c r="K560"/>
  <c r="L560"/>
  <c r="K561"/>
  <c r="L561"/>
  <c r="K562"/>
  <c r="L562"/>
  <c r="K563"/>
  <c r="L563"/>
  <c r="K564"/>
  <c r="L564"/>
  <c r="K565"/>
  <c r="L565"/>
  <c r="K566"/>
  <c r="L566"/>
  <c r="K567"/>
  <c r="L567"/>
  <c r="K568"/>
  <c r="L568"/>
  <c r="K569"/>
  <c r="L569"/>
  <c r="K570"/>
  <c r="L570"/>
  <c r="K571"/>
  <c r="L571"/>
  <c r="K572"/>
  <c r="L572"/>
  <c r="K573"/>
  <c r="L573"/>
  <c r="K574"/>
  <c r="L574"/>
  <c r="K575"/>
  <c r="L575"/>
  <c r="K576"/>
  <c r="L576"/>
  <c r="K577"/>
  <c r="L577"/>
  <c r="K578"/>
  <c r="L578"/>
  <c r="K579"/>
  <c r="L579"/>
  <c r="K580"/>
  <c r="L580"/>
  <c r="K581"/>
  <c r="L581"/>
  <c r="K582"/>
  <c r="L582"/>
  <c r="K583"/>
  <c r="L583"/>
  <c r="K584"/>
  <c r="L584"/>
  <c r="K585"/>
  <c r="L585"/>
  <c r="K586"/>
  <c r="L586"/>
  <c r="K587"/>
  <c r="L587"/>
  <c r="K588"/>
  <c r="L588"/>
  <c r="K589"/>
  <c r="L589"/>
  <c r="K590"/>
  <c r="L590"/>
  <c r="K591"/>
  <c r="L591"/>
  <c r="K592"/>
  <c r="L592"/>
  <c r="K593"/>
  <c r="L593"/>
  <c r="K594"/>
  <c r="L594"/>
  <c r="K595"/>
  <c r="L595"/>
  <c r="K596"/>
  <c r="L596"/>
  <c r="K597"/>
  <c r="L597"/>
  <c r="K598"/>
  <c r="L598"/>
  <c r="K599"/>
  <c r="L599"/>
  <c r="K600"/>
  <c r="L600"/>
  <c r="K601"/>
  <c r="L601"/>
  <c r="K602"/>
  <c r="L602"/>
  <c r="K603"/>
  <c r="L603"/>
  <c r="K604"/>
  <c r="L604"/>
  <c r="K605"/>
  <c r="L605"/>
  <c r="K606"/>
  <c r="L606"/>
  <c r="K607"/>
  <c r="L607"/>
  <c r="K608"/>
  <c r="L608"/>
  <c r="K609"/>
  <c r="L609"/>
  <c r="K610"/>
  <c r="L610"/>
  <c r="K611"/>
  <c r="L611"/>
  <c r="K612"/>
  <c r="L612"/>
  <c r="K613"/>
  <c r="L613"/>
  <c r="K614"/>
  <c r="L614"/>
  <c r="K615"/>
  <c r="L615"/>
  <c r="K616"/>
  <c r="L616"/>
  <c r="K617"/>
  <c r="L617"/>
  <c r="K618"/>
  <c r="L618"/>
  <c r="K619"/>
  <c r="L619"/>
  <c r="K620"/>
  <c r="L620"/>
  <c r="K621"/>
  <c r="L621"/>
  <c r="K622"/>
  <c r="L622"/>
  <c r="K623"/>
  <c r="L623"/>
  <c r="K624"/>
  <c r="L624"/>
  <c r="K625"/>
  <c r="L625"/>
  <c r="K626"/>
  <c r="L626"/>
  <c r="K627"/>
  <c r="L627"/>
  <c r="K628"/>
  <c r="L628"/>
  <c r="K629"/>
  <c r="L629"/>
  <c r="K630"/>
  <c r="L630"/>
  <c r="K631"/>
  <c r="L631"/>
  <c r="K632"/>
  <c r="L632"/>
  <c r="K633"/>
  <c r="L633"/>
  <c r="K634"/>
  <c r="L634"/>
  <c r="K635"/>
  <c r="L635"/>
  <c r="K636"/>
  <c r="L636"/>
  <c r="K637"/>
  <c r="L637"/>
  <c r="K638"/>
  <c r="L638"/>
  <c r="K639"/>
  <c r="L639"/>
  <c r="K640"/>
  <c r="L640"/>
  <c r="K641"/>
  <c r="L641"/>
  <c r="K642"/>
  <c r="L642"/>
  <c r="K643"/>
  <c r="L643"/>
  <c r="K644"/>
  <c r="L644"/>
  <c r="K645"/>
  <c r="L645"/>
  <c r="K646"/>
  <c r="L646"/>
  <c r="K647"/>
  <c r="L647"/>
  <c r="K648"/>
  <c r="L648"/>
  <c r="K649"/>
  <c r="L649"/>
  <c r="K650"/>
  <c r="L650"/>
  <c r="K651"/>
  <c r="L651"/>
  <c r="K652"/>
  <c r="L652"/>
  <c r="K653"/>
  <c r="L653"/>
  <c r="K654"/>
  <c r="L654"/>
  <c r="K655"/>
  <c r="L655"/>
  <c r="K656"/>
  <c r="L656"/>
  <c r="K657"/>
  <c r="L657"/>
  <c r="K658"/>
  <c r="L658"/>
  <c r="K659"/>
  <c r="L659"/>
  <c r="K660"/>
  <c r="L660"/>
  <c r="K661"/>
  <c r="L661"/>
  <c r="K662"/>
  <c r="L662"/>
  <c r="K663"/>
  <c r="L663"/>
  <c r="K664"/>
  <c r="L664"/>
  <c r="K665"/>
  <c r="L665"/>
  <c r="K666"/>
  <c r="L666"/>
  <c r="K667"/>
  <c r="L667"/>
  <c r="K668"/>
  <c r="L668"/>
  <c r="K669"/>
  <c r="L669"/>
  <c r="K670"/>
  <c r="L670"/>
  <c r="K671"/>
  <c r="L671"/>
  <c r="K672"/>
  <c r="L672"/>
  <c r="K673"/>
  <c r="L673"/>
  <c r="K674"/>
  <c r="L674"/>
  <c r="K675"/>
  <c r="L675"/>
  <c r="K676"/>
  <c r="L676"/>
  <c r="K677"/>
  <c r="L677"/>
  <c r="K678"/>
  <c r="L678"/>
  <c r="K679"/>
  <c r="L679"/>
  <c r="K680"/>
  <c r="L680"/>
  <c r="K681"/>
  <c r="L681"/>
  <c r="K682"/>
  <c r="L682"/>
  <c r="K683"/>
  <c r="L683"/>
  <c r="K684"/>
  <c r="L684"/>
  <c r="K685"/>
  <c r="L685"/>
  <c r="K686"/>
  <c r="L686"/>
  <c r="K687"/>
  <c r="L687"/>
  <c r="K688"/>
  <c r="L688"/>
  <c r="K689"/>
  <c r="L689"/>
  <c r="K690"/>
  <c r="L690"/>
  <c r="K691"/>
  <c r="L691"/>
  <c r="K692"/>
  <c r="L692"/>
  <c r="K693"/>
  <c r="L693"/>
  <c r="K694"/>
  <c r="L694"/>
  <c r="K695"/>
  <c r="L695"/>
  <c r="K696"/>
  <c r="L696"/>
  <c r="K697"/>
  <c r="L697"/>
  <c r="K698"/>
  <c r="L698"/>
  <c r="K699"/>
  <c r="L699"/>
  <c r="K700"/>
  <c r="L700"/>
  <c r="K701"/>
  <c r="L701"/>
  <c r="K702"/>
  <c r="L702"/>
  <c r="K703"/>
  <c r="L703"/>
  <c r="K704"/>
  <c r="L704"/>
  <c r="K705"/>
  <c r="L705"/>
  <c r="K706"/>
  <c r="L706"/>
  <c r="K707"/>
  <c r="L707"/>
  <c r="K708"/>
  <c r="L708"/>
  <c r="K709"/>
  <c r="L709"/>
  <c r="K710"/>
  <c r="L710"/>
  <c r="K711"/>
  <c r="L711"/>
  <c r="K712"/>
  <c r="L712"/>
  <c r="K713"/>
  <c r="L713"/>
  <c r="K714"/>
  <c r="L714"/>
  <c r="K715"/>
  <c r="L715"/>
  <c r="K716"/>
  <c r="L716"/>
  <c r="K717"/>
  <c r="L717"/>
  <c r="K718"/>
  <c r="L718"/>
  <c r="K719"/>
  <c r="L719"/>
  <c r="K720"/>
  <c r="L720"/>
  <c r="K721"/>
  <c r="L721"/>
  <c r="K722"/>
  <c r="L722"/>
  <c r="K723"/>
  <c r="L723"/>
  <c r="K724"/>
  <c r="L724"/>
  <c r="K725"/>
  <c r="L725"/>
  <c r="K726"/>
  <c r="L726"/>
  <c r="K727"/>
  <c r="L727"/>
  <c r="K728"/>
  <c r="L728"/>
  <c r="K729"/>
  <c r="L729"/>
  <c r="K730"/>
  <c r="L730"/>
  <c r="K731"/>
  <c r="L731"/>
  <c r="K732"/>
  <c r="L732"/>
  <c r="K733"/>
  <c r="L733"/>
  <c r="K734"/>
  <c r="L734"/>
  <c r="K735"/>
  <c r="L735"/>
  <c r="K736"/>
  <c r="L736"/>
  <c r="K737"/>
  <c r="L737"/>
  <c r="K738"/>
  <c r="L738"/>
  <c r="K739"/>
  <c r="L739"/>
  <c r="K740"/>
  <c r="L740"/>
  <c r="K741"/>
  <c r="L741"/>
  <c r="K742"/>
  <c r="L742"/>
  <c r="K743"/>
  <c r="L743"/>
  <c r="K744"/>
  <c r="L744"/>
  <c r="K745"/>
  <c r="L745"/>
  <c r="K746"/>
  <c r="L746"/>
  <c r="K747"/>
  <c r="L747"/>
  <c r="K748"/>
  <c r="L748"/>
  <c r="K749"/>
  <c r="L749"/>
  <c r="K750"/>
  <c r="L750"/>
  <c r="K751"/>
  <c r="L751"/>
  <c r="K752"/>
  <c r="L752"/>
  <c r="K753"/>
  <c r="L753"/>
  <c r="K754"/>
  <c r="L754"/>
  <c r="K755"/>
  <c r="L755"/>
  <c r="K756"/>
  <c r="L756"/>
  <c r="K757"/>
  <c r="L757"/>
  <c r="K758"/>
  <c r="L758"/>
  <c r="K759"/>
  <c r="L759"/>
  <c r="K760"/>
  <c r="L760"/>
  <c r="K761"/>
  <c r="L761"/>
  <c r="K762"/>
  <c r="L762"/>
  <c r="K763"/>
  <c r="L763"/>
  <c r="K764"/>
  <c r="L764"/>
  <c r="K765"/>
  <c r="L765"/>
  <c r="K766"/>
  <c r="L766"/>
  <c r="K767"/>
  <c r="L767"/>
  <c r="K768"/>
  <c r="L768"/>
  <c r="K769"/>
  <c r="L769"/>
  <c r="K770"/>
  <c r="L770"/>
  <c r="K771"/>
  <c r="L771"/>
  <c r="K772"/>
  <c r="L772"/>
  <c r="K773"/>
  <c r="L773"/>
  <c r="K774"/>
  <c r="L774"/>
  <c r="K775"/>
  <c r="L775"/>
  <c r="K776"/>
  <c r="L776"/>
  <c r="K777"/>
  <c r="L777"/>
  <c r="K778"/>
  <c r="L778"/>
  <c r="K779"/>
  <c r="L779"/>
  <c r="K780"/>
  <c r="L780"/>
  <c r="K781"/>
  <c r="L781"/>
  <c r="K782"/>
  <c r="L782"/>
  <c r="K783"/>
  <c r="L783"/>
  <c r="K784"/>
  <c r="L784"/>
  <c r="K785"/>
  <c r="L785"/>
  <c r="K786"/>
  <c r="L786"/>
  <c r="K787"/>
  <c r="L787"/>
  <c r="K788"/>
  <c r="L788"/>
  <c r="K789"/>
  <c r="L789"/>
  <c r="K790"/>
  <c r="L790"/>
  <c r="K791"/>
  <c r="L791"/>
  <c r="K792"/>
  <c r="L792"/>
  <c r="K793"/>
  <c r="L793"/>
  <c r="K794"/>
  <c r="L794"/>
  <c r="K795"/>
  <c r="L795"/>
  <c r="K796"/>
  <c r="L796"/>
  <c r="K797"/>
  <c r="L797"/>
  <c r="K798"/>
  <c r="L798"/>
  <c r="K799"/>
  <c r="L799"/>
  <c r="K800"/>
  <c r="L800"/>
  <c r="K801"/>
  <c r="L801"/>
  <c r="K802"/>
  <c r="L802"/>
  <c r="K803"/>
  <c r="L803"/>
  <c r="K804"/>
  <c r="L804"/>
  <c r="K805"/>
  <c r="L805"/>
  <c r="K806"/>
  <c r="L806"/>
  <c r="K807"/>
  <c r="L807"/>
  <c r="K808"/>
  <c r="L808"/>
  <c r="K809"/>
  <c r="L809"/>
  <c r="K810"/>
  <c r="L810"/>
  <c r="K811"/>
  <c r="L811"/>
  <c r="K812"/>
  <c r="L812"/>
  <c r="K813"/>
  <c r="L813"/>
  <c r="K814"/>
  <c r="L814"/>
  <c r="K815"/>
  <c r="L815"/>
  <c r="K816"/>
  <c r="L816"/>
  <c r="K817"/>
  <c r="L817"/>
  <c r="K818"/>
  <c r="L818"/>
  <c r="K819"/>
  <c r="L819"/>
  <c r="K820"/>
  <c r="L820"/>
  <c r="K821"/>
  <c r="L821"/>
  <c r="K822"/>
  <c r="L822"/>
  <c r="K823"/>
  <c r="L823"/>
  <c r="K824"/>
  <c r="L824"/>
  <c r="K825"/>
  <c r="L825"/>
  <c r="K826"/>
  <c r="L826"/>
  <c r="K827"/>
  <c r="L827"/>
  <c r="K828"/>
  <c r="L828"/>
  <c r="K829"/>
  <c r="L829"/>
  <c r="K830"/>
  <c r="L830"/>
  <c r="K831"/>
  <c r="L831"/>
  <c r="K832"/>
  <c r="L832"/>
  <c r="K833"/>
  <c r="L833"/>
  <c r="K834"/>
  <c r="L834"/>
  <c r="K835"/>
  <c r="L835"/>
  <c r="K836"/>
  <c r="L836"/>
  <c r="K837"/>
  <c r="L837"/>
  <c r="K838"/>
  <c r="L838"/>
  <c r="K839"/>
  <c r="L839"/>
  <c r="K840"/>
  <c r="L840"/>
  <c r="K841"/>
  <c r="L841"/>
  <c r="K842"/>
  <c r="L842"/>
  <c r="K843"/>
  <c r="L843"/>
  <c r="K844"/>
  <c r="L844"/>
  <c r="K845"/>
  <c r="L845"/>
  <c r="K846"/>
  <c r="L846"/>
  <c r="K847"/>
  <c r="L847"/>
  <c r="K848"/>
  <c r="L848"/>
  <c r="K849"/>
  <c r="L849"/>
  <c r="K850"/>
  <c r="L850"/>
  <c r="K851"/>
  <c r="L851"/>
  <c r="K852"/>
  <c r="L852"/>
  <c r="K853"/>
  <c r="L853"/>
  <c r="K854"/>
  <c r="L854"/>
  <c r="K855"/>
  <c r="L855"/>
  <c r="K856"/>
  <c r="L856"/>
  <c r="K857"/>
  <c r="L857"/>
  <c r="K858"/>
  <c r="L858"/>
  <c r="K859"/>
  <c r="L859"/>
  <c r="K860"/>
  <c r="L860"/>
  <c r="K861"/>
  <c r="L861"/>
  <c r="K862"/>
  <c r="L862"/>
  <c r="K863"/>
  <c r="L863"/>
  <c r="K864"/>
  <c r="L864"/>
  <c r="K865"/>
  <c r="L865"/>
  <c r="K866"/>
  <c r="L866"/>
  <c r="K867"/>
  <c r="L867"/>
  <c r="K868"/>
  <c r="L868"/>
  <c r="K869"/>
  <c r="L869"/>
  <c r="K870"/>
  <c r="L870"/>
  <c r="K871"/>
  <c r="L871"/>
  <c r="K872"/>
  <c r="L872"/>
  <c r="K873"/>
  <c r="L873"/>
  <c r="K874"/>
  <c r="L874"/>
  <c r="K875"/>
  <c r="L875"/>
  <c r="K876"/>
  <c r="L876"/>
  <c r="K877"/>
  <c r="L877"/>
  <c r="K878"/>
  <c r="L878"/>
  <c r="K879"/>
  <c r="L879"/>
  <c r="K880"/>
  <c r="L880"/>
  <c r="K881"/>
  <c r="L881"/>
  <c r="K882"/>
  <c r="L882"/>
  <c r="K883"/>
  <c r="L883"/>
  <c r="K884"/>
  <c r="L884"/>
  <c r="K885"/>
  <c r="L885"/>
  <c r="K886"/>
  <c r="L886"/>
  <c r="K887"/>
  <c r="L887"/>
  <c r="K888"/>
  <c r="L888"/>
  <c r="K889"/>
  <c r="L889"/>
  <c r="K890"/>
  <c r="L890"/>
  <c r="K891"/>
  <c r="L891"/>
  <c r="K892"/>
  <c r="L892"/>
  <c r="K893"/>
  <c r="L893"/>
  <c r="K894"/>
  <c r="L894"/>
  <c r="K895"/>
  <c r="L895"/>
  <c r="K896"/>
  <c r="L896"/>
  <c r="K897"/>
  <c r="L897"/>
  <c r="K898"/>
  <c r="L898"/>
  <c r="K899"/>
  <c r="L899"/>
  <c r="K900"/>
  <c r="L900"/>
  <c r="K901"/>
  <c r="L901"/>
  <c r="K902"/>
  <c r="L902"/>
  <c r="K903"/>
  <c r="L903"/>
  <c r="K904"/>
  <c r="L904"/>
  <c r="K905"/>
  <c r="L905"/>
  <c r="K906"/>
  <c r="L906"/>
  <c r="K907"/>
  <c r="L907"/>
  <c r="K908"/>
  <c r="L908"/>
  <c r="K909"/>
  <c r="L909"/>
  <c r="K910"/>
  <c r="L910"/>
  <c r="K911"/>
  <c r="L911"/>
  <c r="K912"/>
  <c r="L912"/>
  <c r="K913"/>
  <c r="L913"/>
  <c r="K914"/>
  <c r="L914"/>
  <c r="K915"/>
  <c r="L915"/>
  <c r="K916"/>
  <c r="L916"/>
  <c r="K917"/>
  <c r="L917"/>
  <c r="K918"/>
  <c r="L918"/>
  <c r="K919"/>
  <c r="L919"/>
  <c r="K920"/>
  <c r="L920"/>
  <c r="K921"/>
  <c r="L921"/>
  <c r="K922"/>
  <c r="L922"/>
  <c r="K923"/>
  <c r="L923"/>
  <c r="K924"/>
  <c r="L924"/>
  <c r="K925"/>
  <c r="L925"/>
  <c r="K926"/>
  <c r="L926"/>
  <c r="K927"/>
  <c r="L927"/>
  <c r="K928"/>
  <c r="L928"/>
  <c r="K929"/>
  <c r="L929"/>
  <c r="K930"/>
  <c r="L930"/>
  <c r="K931"/>
  <c r="L931"/>
  <c r="K932"/>
  <c r="L932"/>
  <c r="K933"/>
  <c r="L933"/>
  <c r="K934"/>
  <c r="L934"/>
  <c r="K935"/>
  <c r="L935"/>
  <c r="K936"/>
  <c r="L936"/>
  <c r="K937"/>
  <c r="L937"/>
  <c r="K938"/>
  <c r="L938"/>
  <c r="K939"/>
  <c r="L939"/>
  <c r="K940"/>
  <c r="L940"/>
  <c r="K941"/>
  <c r="L941"/>
  <c r="K942"/>
  <c r="L942"/>
  <c r="K943"/>
  <c r="L943"/>
  <c r="K944"/>
  <c r="L944"/>
  <c r="K945"/>
  <c r="L945"/>
  <c r="K946"/>
  <c r="L946"/>
  <c r="K947"/>
  <c r="L947"/>
  <c r="K948"/>
  <c r="L948"/>
  <c r="K949"/>
  <c r="L949"/>
  <c r="K950"/>
  <c r="L950"/>
  <c r="K951"/>
  <c r="L951"/>
  <c r="K952"/>
  <c r="L952"/>
  <c r="K953"/>
  <c r="L953"/>
  <c r="K954"/>
  <c r="L954"/>
  <c r="K955"/>
  <c r="L955"/>
  <c r="K956"/>
  <c r="L956"/>
  <c r="K957"/>
  <c r="L957"/>
  <c r="K958"/>
  <c r="L958"/>
  <c r="K959"/>
  <c r="L959"/>
  <c r="K960"/>
  <c r="L960"/>
  <c r="K961"/>
  <c r="L961"/>
  <c r="K962"/>
  <c r="L962"/>
  <c r="K963"/>
  <c r="L963"/>
  <c r="K964"/>
  <c r="L964"/>
  <c r="K965"/>
  <c r="L965"/>
  <c r="K966"/>
  <c r="L966"/>
  <c r="K967"/>
  <c r="L967"/>
  <c r="K968"/>
  <c r="L968"/>
  <c r="K969"/>
  <c r="L969"/>
  <c r="K970"/>
  <c r="L970"/>
  <c r="K971"/>
  <c r="L971"/>
  <c r="K972"/>
  <c r="L972"/>
  <c r="K973"/>
  <c r="L973"/>
  <c r="K974"/>
  <c r="L974"/>
  <c r="K975"/>
  <c r="L975"/>
  <c r="K976"/>
  <c r="L976"/>
  <c r="K977"/>
  <c r="L977"/>
  <c r="K978"/>
  <c r="L978"/>
  <c r="K979"/>
  <c r="L979"/>
  <c r="K980"/>
  <c r="L980"/>
  <c r="K981"/>
  <c r="L981"/>
  <c r="K982"/>
  <c r="L982"/>
  <c r="K983"/>
  <c r="L983"/>
  <c r="K984"/>
  <c r="L984"/>
  <c r="K985"/>
  <c r="L985"/>
  <c r="K986"/>
  <c r="L986"/>
  <c r="K987"/>
  <c r="L987"/>
  <c r="K988"/>
  <c r="L988"/>
  <c r="K989"/>
  <c r="L989"/>
  <c r="K990"/>
  <c r="L990"/>
  <c r="K991"/>
  <c r="L991"/>
  <c r="K992"/>
  <c r="L992"/>
  <c r="K993"/>
  <c r="L993"/>
  <c r="K994"/>
  <c r="L994"/>
  <c r="K995"/>
  <c r="L995"/>
  <c r="K996"/>
  <c r="L996"/>
  <c r="K997"/>
  <c r="L997"/>
  <c r="K998"/>
  <c r="L998"/>
  <c r="K999"/>
  <c r="L999"/>
  <c r="K1000"/>
  <c r="L1000"/>
  <c r="K1001"/>
  <c r="L1001"/>
  <c r="K1002"/>
  <c r="L1002"/>
  <c r="K1003"/>
  <c r="L1003"/>
  <c r="K1004"/>
  <c r="L1004"/>
  <c r="K1005"/>
  <c r="L1005"/>
  <c r="K1006"/>
  <c r="L1006"/>
  <c r="K1007"/>
  <c r="L1007"/>
  <c r="K1008"/>
  <c r="L1008"/>
  <c r="K1009"/>
  <c r="L1009"/>
  <c r="K1010"/>
  <c r="L1010"/>
  <c r="K1011"/>
  <c r="L1011"/>
  <c r="K1012"/>
  <c r="L1012"/>
  <c r="K1013"/>
  <c r="L1013"/>
  <c r="K1014"/>
  <c r="L1014"/>
  <c r="K1015"/>
  <c r="L1015"/>
  <c r="K1016"/>
  <c r="L1016"/>
  <c r="K1017"/>
  <c r="L1017"/>
  <c r="K1018"/>
  <c r="L1018"/>
  <c r="K1019"/>
  <c r="L1019"/>
  <c r="K1020"/>
  <c r="L1020"/>
  <c r="K1021"/>
  <c r="L1021"/>
  <c r="K1022"/>
  <c r="L1022"/>
  <c r="K1023"/>
  <c r="L1023"/>
  <c r="K1024"/>
  <c r="L1024"/>
  <c r="K1025"/>
  <c r="L1025"/>
  <c r="K1026"/>
  <c r="L1026"/>
  <c r="K1027"/>
  <c r="L1027"/>
  <c r="K1028"/>
  <c r="L1028"/>
  <c r="K1029"/>
  <c r="L1029"/>
  <c r="K1030"/>
  <c r="L1030"/>
  <c r="K1031"/>
  <c r="L1031"/>
  <c r="K1032"/>
  <c r="L1032"/>
  <c r="K1033"/>
  <c r="L1033"/>
  <c r="K1034"/>
  <c r="L1034"/>
  <c r="K1035"/>
  <c r="L1035"/>
  <c r="K1036"/>
  <c r="L1036"/>
  <c r="K1037"/>
  <c r="L1037"/>
  <c r="K1038"/>
  <c r="L1038"/>
  <c r="K1039"/>
  <c r="L1039"/>
  <c r="K1040"/>
  <c r="L1040"/>
  <c r="K1041"/>
  <c r="L1041"/>
  <c r="K1042"/>
  <c r="L1042"/>
  <c r="K1043"/>
  <c r="L1043"/>
  <c r="K1044"/>
  <c r="L1044"/>
  <c r="K1045"/>
  <c r="L1045"/>
  <c r="K1046"/>
  <c r="L1046"/>
  <c r="K1047"/>
  <c r="L1047"/>
  <c r="K1048"/>
  <c r="L1048"/>
  <c r="K1049"/>
  <c r="L1049"/>
  <c r="K1050"/>
  <c r="L1050"/>
  <c r="K1051"/>
  <c r="L1051"/>
  <c r="K1052"/>
  <c r="L1052"/>
  <c r="K1053"/>
  <c r="L1053"/>
  <c r="K1054"/>
  <c r="L1054"/>
  <c r="K1055"/>
  <c r="L1055"/>
  <c r="K1056"/>
  <c r="L1056"/>
  <c r="K1057"/>
  <c r="L1057"/>
  <c r="K1058"/>
  <c r="L1058"/>
  <c r="K1059"/>
  <c r="L1059"/>
  <c r="K1060"/>
  <c r="L1060"/>
  <c r="K1061"/>
  <c r="L1061"/>
  <c r="K1062"/>
  <c r="L1062"/>
  <c r="K1063"/>
  <c r="L1063"/>
  <c r="K1064"/>
  <c r="L1064"/>
  <c r="K1065"/>
  <c r="L1065"/>
  <c r="K1066"/>
  <c r="L1066"/>
  <c r="K1067"/>
  <c r="L1067"/>
  <c r="K1068"/>
  <c r="L1068"/>
  <c r="K1069"/>
  <c r="L1069"/>
  <c r="K1070"/>
  <c r="L1070"/>
  <c r="K1071"/>
  <c r="L1071"/>
  <c r="K1072"/>
  <c r="L1072"/>
  <c r="K1073"/>
  <c r="L1073"/>
  <c r="K1074"/>
  <c r="L1074"/>
  <c r="K1075"/>
  <c r="L1075"/>
  <c r="K1076"/>
  <c r="L1076"/>
  <c r="K1077"/>
  <c r="L1077"/>
  <c r="K1078"/>
  <c r="L1078"/>
  <c r="K1079"/>
  <c r="L1079"/>
  <c r="K1080"/>
  <c r="L1080"/>
  <c r="K1081"/>
  <c r="L1081"/>
  <c r="K1082"/>
  <c r="L1082"/>
  <c r="K1083"/>
  <c r="L1083"/>
  <c r="K1084"/>
  <c r="L1084"/>
  <c r="K1085"/>
  <c r="L1085"/>
  <c r="K1086"/>
  <c r="L1086"/>
  <c r="K1087"/>
  <c r="L1087"/>
  <c r="K1088"/>
  <c r="L1088"/>
  <c r="K1089"/>
  <c r="L1089"/>
  <c r="K1090"/>
  <c r="L1090"/>
  <c r="K1091"/>
  <c r="L1091"/>
  <c r="K1092"/>
  <c r="L1092"/>
  <c r="K1093"/>
  <c r="L1093"/>
  <c r="K1094"/>
  <c r="L1094"/>
  <c r="K1095"/>
  <c r="L1095"/>
  <c r="K1096"/>
  <c r="L1096"/>
  <c r="K1097"/>
  <c r="L1097"/>
  <c r="K1098"/>
  <c r="L1098"/>
  <c r="K1099"/>
  <c r="L1099"/>
  <c r="K1100"/>
  <c r="L1100"/>
  <c r="K1101"/>
  <c r="L1101"/>
  <c r="K1102"/>
  <c r="L1102"/>
  <c r="K1103"/>
  <c r="L1103"/>
  <c r="K1104"/>
  <c r="L1104"/>
  <c r="K1105"/>
  <c r="L1105"/>
  <c r="K1106"/>
  <c r="L1106"/>
  <c r="K1107"/>
  <c r="L1107"/>
  <c r="K1108"/>
  <c r="L1108"/>
  <c r="K1109"/>
  <c r="L1109"/>
  <c r="K1110"/>
  <c r="L1110"/>
  <c r="K1111"/>
  <c r="L1111"/>
  <c r="K1112"/>
  <c r="L1112"/>
  <c r="K1113"/>
  <c r="L1113"/>
  <c r="K1114"/>
  <c r="L1114"/>
  <c r="K1115"/>
  <c r="L1115"/>
  <c r="K1116"/>
  <c r="L1116"/>
  <c r="K1117"/>
  <c r="L1117"/>
  <c r="K1118"/>
  <c r="L1118"/>
  <c r="K1119"/>
  <c r="L1119"/>
  <c r="K1120"/>
  <c r="L1120"/>
  <c r="K1121"/>
  <c r="L1121"/>
  <c r="K1122"/>
  <c r="L1122"/>
  <c r="K1123"/>
  <c r="L1123"/>
  <c r="K1124"/>
  <c r="L1124"/>
  <c r="K1125"/>
  <c r="L1125"/>
  <c r="K1126"/>
  <c r="L1126"/>
  <c r="K1127"/>
  <c r="L1127"/>
  <c r="K1128"/>
  <c r="L1128"/>
  <c r="K1129"/>
  <c r="L1129"/>
  <c r="K1130"/>
  <c r="L1130"/>
  <c r="K1131"/>
  <c r="L1131"/>
  <c r="K1132"/>
  <c r="L1132"/>
  <c r="K1133"/>
  <c r="L1133"/>
  <c r="K1134"/>
  <c r="L1134"/>
  <c r="K1135"/>
  <c r="L1135"/>
  <c r="K1136"/>
  <c r="L1136"/>
  <c r="K1137"/>
  <c r="L1137"/>
  <c r="K1138"/>
  <c r="L1138"/>
  <c r="K1139"/>
  <c r="L1139"/>
  <c r="K1140"/>
  <c r="L1140"/>
  <c r="K1141"/>
  <c r="L1141"/>
  <c r="K1142"/>
  <c r="L1142"/>
  <c r="K1143"/>
  <c r="L1143"/>
  <c r="K1144"/>
  <c r="L1144"/>
  <c r="K1145"/>
  <c r="L1145"/>
  <c r="K1146"/>
  <c r="L1146"/>
  <c r="K1147"/>
  <c r="L1147"/>
  <c r="K1148"/>
  <c r="L1148"/>
  <c r="K1149"/>
  <c r="L1149"/>
  <c r="K1150"/>
  <c r="L1150"/>
  <c r="K1151"/>
  <c r="L1151"/>
  <c r="K1152"/>
  <c r="L1152"/>
  <c r="K1153"/>
  <c r="L1153"/>
  <c r="K1154"/>
  <c r="L1154"/>
  <c r="K1155"/>
  <c r="L1155"/>
  <c r="K1156"/>
  <c r="L1156"/>
  <c r="K1157"/>
  <c r="L1157"/>
  <c r="K1158"/>
  <c r="L1158"/>
  <c r="K1159"/>
  <c r="L1159"/>
  <c r="K1160"/>
  <c r="L1160"/>
  <c r="K1161"/>
  <c r="L1161"/>
  <c r="K1162"/>
  <c r="L1162"/>
  <c r="K1163"/>
  <c r="L1163"/>
  <c r="K1164"/>
  <c r="L1164"/>
  <c r="K1165"/>
  <c r="L1165"/>
  <c r="K1166"/>
  <c r="L1166"/>
  <c r="K1167"/>
  <c r="L1167"/>
  <c r="K1168"/>
  <c r="L1168"/>
  <c r="K1169"/>
  <c r="L1169"/>
  <c r="K1170"/>
  <c r="L1170"/>
  <c r="K1171"/>
  <c r="L1171"/>
  <c r="K1172"/>
  <c r="L1172"/>
  <c r="K1173"/>
  <c r="L1173"/>
  <c r="K1174"/>
  <c r="L1174"/>
  <c r="K1175"/>
  <c r="L1175"/>
  <c r="K1176"/>
  <c r="L1176"/>
  <c r="K1177"/>
  <c r="L1177"/>
  <c r="K1178"/>
  <c r="L1178"/>
  <c r="K1179"/>
  <c r="L1179"/>
  <c r="K1180"/>
  <c r="L1180"/>
  <c r="K1181"/>
  <c r="L1181"/>
  <c r="K1182"/>
  <c r="L1182"/>
  <c r="K1183"/>
  <c r="L1183"/>
  <c r="K1184"/>
  <c r="L1184"/>
  <c r="K1185"/>
  <c r="L1185"/>
  <c r="K1186"/>
  <c r="L1186"/>
  <c r="K1187"/>
  <c r="L1187"/>
  <c r="K1188"/>
  <c r="L1188"/>
  <c r="K1189"/>
  <c r="L1189"/>
  <c r="K1190"/>
  <c r="L1190"/>
  <c r="K1191"/>
  <c r="L1191"/>
  <c r="K1192"/>
  <c r="L1192"/>
  <c r="K1193"/>
  <c r="L1193"/>
  <c r="K1194"/>
  <c r="L1194"/>
  <c r="K1195"/>
  <c r="L1195"/>
  <c r="K1196"/>
  <c r="L1196"/>
  <c r="K1197"/>
  <c r="L1197"/>
  <c r="K1198"/>
  <c r="L1198"/>
  <c r="K1199"/>
  <c r="L1199"/>
  <c r="K1200"/>
  <c r="L1200"/>
  <c r="K1201"/>
  <c r="L1201"/>
  <c r="K1202"/>
  <c r="L1202"/>
  <c r="K1203"/>
  <c r="L1203"/>
  <c r="K1204"/>
  <c r="L1204"/>
  <c r="K1205"/>
  <c r="L1205"/>
  <c r="K1206"/>
  <c r="L1206"/>
  <c r="K1207"/>
  <c r="L1207"/>
  <c r="K1208"/>
  <c r="L1208"/>
  <c r="K1209"/>
  <c r="L1209"/>
  <c r="K1210"/>
  <c r="L1210"/>
  <c r="K1211"/>
  <c r="L1211"/>
  <c r="K1212"/>
  <c r="L1212"/>
  <c r="K1213"/>
  <c r="L1213"/>
  <c r="K1214"/>
  <c r="L1214"/>
  <c r="K1215"/>
  <c r="L1215"/>
  <c r="K1216"/>
  <c r="L1216"/>
  <c r="K1217"/>
  <c r="L1217"/>
  <c r="K1218"/>
  <c r="L1218"/>
  <c r="K1219"/>
  <c r="L1219"/>
  <c r="K1220"/>
  <c r="L1220"/>
  <c r="K1221"/>
  <c r="L1221"/>
  <c r="K1222"/>
  <c r="L1222"/>
  <c r="K1223"/>
  <c r="L1223"/>
  <c r="K1224"/>
  <c r="L1224"/>
  <c r="K1225"/>
  <c r="L1225"/>
  <c r="K1226"/>
  <c r="L1226"/>
  <c r="K1227"/>
  <c r="L1227"/>
  <c r="K1228"/>
  <c r="L1228"/>
  <c r="K1229"/>
  <c r="L1229"/>
  <c r="K1230"/>
  <c r="L1230"/>
  <c r="K1231"/>
  <c r="L1231"/>
  <c r="K1232"/>
  <c r="L1232"/>
  <c r="K1233"/>
  <c r="L1233"/>
  <c r="K1234"/>
  <c r="L1234"/>
  <c r="K1235"/>
  <c r="L1235"/>
  <c r="K1236"/>
  <c r="L1236"/>
  <c r="K1237"/>
  <c r="L1237"/>
  <c r="K1238"/>
  <c r="L1238"/>
  <c r="K1239"/>
  <c r="L1239"/>
  <c r="K1240"/>
  <c r="L1240"/>
  <c r="K1241"/>
  <c r="L1241"/>
  <c r="K1242"/>
  <c r="L1242"/>
  <c r="K1243"/>
  <c r="L1243"/>
  <c r="K1244"/>
  <c r="L1244"/>
  <c r="K1245"/>
  <c r="L1245"/>
  <c r="K1246"/>
  <c r="L1246"/>
  <c r="K1247"/>
  <c r="L1247"/>
  <c r="K1248"/>
  <c r="L1248"/>
  <c r="K1249"/>
  <c r="L1249"/>
  <c r="K1250"/>
  <c r="L1250"/>
  <c r="K1251"/>
  <c r="L1251"/>
  <c r="K1252"/>
  <c r="L1252"/>
  <c r="K1253"/>
  <c r="L1253"/>
  <c r="K1254"/>
  <c r="L1254"/>
  <c r="K1255"/>
  <c r="L1255"/>
  <c r="K1256"/>
  <c r="L1256"/>
  <c r="K1257"/>
  <c r="L1257"/>
  <c r="K1258"/>
  <c r="L1258"/>
  <c r="K1259"/>
  <c r="L1259"/>
  <c r="K1260"/>
  <c r="L1260"/>
  <c r="K1261"/>
  <c r="L1261"/>
  <c r="K1262"/>
  <c r="L1262"/>
  <c r="K1263"/>
  <c r="L1263"/>
  <c r="K1264"/>
  <c r="L1264"/>
  <c r="K1265"/>
  <c r="L1265"/>
  <c r="K1266"/>
  <c r="L1266"/>
  <c r="K1267"/>
  <c r="L1267"/>
  <c r="K1268"/>
  <c r="L1268"/>
  <c r="K1269"/>
  <c r="L1269"/>
  <c r="K1270"/>
  <c r="L1270"/>
  <c r="K1271"/>
  <c r="L1271"/>
  <c r="K1272"/>
  <c r="L1272"/>
  <c r="K1273"/>
  <c r="L1273"/>
  <c r="K1274"/>
  <c r="L1274"/>
  <c r="K1275"/>
  <c r="L1275"/>
  <c r="K1276"/>
  <c r="L1276"/>
  <c r="K1277"/>
  <c r="L1277"/>
  <c r="K1278"/>
  <c r="L1278"/>
  <c r="K1279"/>
  <c r="L1279"/>
  <c r="K1280"/>
  <c r="L1280"/>
  <c r="K1281"/>
  <c r="L1281"/>
  <c r="K1282"/>
  <c r="L1282"/>
  <c r="K1283"/>
  <c r="L1283"/>
  <c r="K1284"/>
  <c r="L1284"/>
  <c r="K1285"/>
  <c r="L1285"/>
  <c r="K1286"/>
  <c r="L1286"/>
  <c r="K1287"/>
  <c r="L1287"/>
  <c r="K1288"/>
  <c r="L1288"/>
  <c r="K1289"/>
  <c r="L1289"/>
  <c r="K1290"/>
  <c r="L1290"/>
  <c r="K1291"/>
  <c r="L1291"/>
  <c r="K1292"/>
  <c r="L1292"/>
  <c r="K1293"/>
  <c r="L1293"/>
  <c r="K1294"/>
  <c r="L1294"/>
  <c r="K1295"/>
  <c r="L1295"/>
  <c r="K1296"/>
  <c r="L1296"/>
  <c r="K1297"/>
  <c r="L1297"/>
  <c r="K1298"/>
  <c r="L1298"/>
  <c r="K1299"/>
  <c r="L1299"/>
  <c r="K1300"/>
  <c r="L1300"/>
  <c r="K1301"/>
  <c r="L1301"/>
  <c r="K1302"/>
  <c r="L1302"/>
  <c r="K1303"/>
  <c r="L1303"/>
  <c r="K1304"/>
  <c r="L1304"/>
  <c r="K1305"/>
  <c r="L1305"/>
  <c r="K1306"/>
  <c r="L1306"/>
  <c r="K1307"/>
  <c r="L1307"/>
  <c r="K1308"/>
  <c r="L1308"/>
  <c r="K1309"/>
  <c r="L1309"/>
  <c r="K1310"/>
  <c r="L1310"/>
  <c r="K1311"/>
  <c r="L1311"/>
  <c r="K1312"/>
  <c r="L1312"/>
  <c r="K1313"/>
  <c r="L1313"/>
  <c r="K1314"/>
  <c r="L1314"/>
  <c r="K1315"/>
  <c r="L1315"/>
  <c r="K1316"/>
  <c r="L1316"/>
  <c r="K1317"/>
  <c r="L1317"/>
  <c r="K1318"/>
  <c r="L1318"/>
  <c r="K1319"/>
  <c r="L1319"/>
  <c r="K1320"/>
  <c r="L1320"/>
  <c r="K1321"/>
  <c r="L1321"/>
  <c r="K1322"/>
  <c r="L1322"/>
  <c r="K1323"/>
  <c r="L1323"/>
  <c r="K1324"/>
  <c r="L1324"/>
  <c r="K1325"/>
  <c r="L1325"/>
  <c r="K1326"/>
  <c r="L1326"/>
  <c r="K1327"/>
  <c r="L1327"/>
  <c r="K1328"/>
  <c r="L1328"/>
  <c r="K1329"/>
  <c r="L1329"/>
  <c r="K1330"/>
  <c r="L1330"/>
  <c r="K1331"/>
  <c r="L1331"/>
  <c r="K1332"/>
  <c r="L1332"/>
  <c r="K1333"/>
  <c r="L1333"/>
  <c r="K1334"/>
  <c r="L1334"/>
  <c r="K1335"/>
  <c r="L1335"/>
  <c r="K1336"/>
  <c r="L1336"/>
  <c r="K1337"/>
  <c r="L1337"/>
  <c r="K1338"/>
  <c r="L1338"/>
  <c r="K1339"/>
  <c r="L1339"/>
  <c r="K1340"/>
  <c r="L1340"/>
  <c r="K1341"/>
  <c r="L1341"/>
  <c r="K1342"/>
  <c r="L1342"/>
  <c r="K1343"/>
  <c r="L1343"/>
  <c r="K1344"/>
  <c r="L1344"/>
  <c r="K1345"/>
  <c r="L1345"/>
  <c r="K1346"/>
  <c r="L1346"/>
  <c r="K1347"/>
  <c r="L1347"/>
  <c r="K1348"/>
  <c r="L1348"/>
  <c r="K1349"/>
  <c r="L1349"/>
  <c r="K1350"/>
  <c r="L1350"/>
  <c r="K1351"/>
  <c r="L1351"/>
  <c r="K1352"/>
  <c r="L1352"/>
  <c r="K1353"/>
  <c r="L1353"/>
  <c r="K1354"/>
  <c r="L1354"/>
  <c r="K1355"/>
  <c r="L1355"/>
  <c r="K1356"/>
  <c r="L1356"/>
  <c r="K1357"/>
  <c r="L1357"/>
  <c r="K1358"/>
  <c r="L1358"/>
  <c r="K1359"/>
  <c r="L1359"/>
  <c r="K1360"/>
  <c r="L1360"/>
  <c r="K1361"/>
  <c r="L1361"/>
  <c r="K1362"/>
  <c r="L1362"/>
  <c r="K1363"/>
  <c r="L1363"/>
  <c r="K1364"/>
  <c r="L1364"/>
  <c r="K1365"/>
  <c r="L1365"/>
  <c r="K1366"/>
  <c r="L1366"/>
  <c r="K1367"/>
  <c r="L1367"/>
  <c r="K1368"/>
  <c r="L1368"/>
  <c r="K1369"/>
  <c r="L1369"/>
  <c r="K1370"/>
  <c r="L1370"/>
  <c r="K1371"/>
  <c r="L1371"/>
  <c r="K1372"/>
  <c r="L1372"/>
  <c r="K1373"/>
  <c r="L1373"/>
  <c r="K1374"/>
  <c r="L1374"/>
  <c r="K1375"/>
  <c r="L1375"/>
  <c r="K1376"/>
  <c r="L1376"/>
  <c r="K1377"/>
  <c r="L1377"/>
  <c r="K1378"/>
  <c r="L1378"/>
  <c r="K1379"/>
  <c r="L1379"/>
  <c r="K1380"/>
  <c r="L1380"/>
  <c r="K1381"/>
  <c r="L1381"/>
  <c r="K1382"/>
  <c r="L1382"/>
  <c r="K1383"/>
  <c r="L1383"/>
  <c r="K1384"/>
  <c r="L1384"/>
  <c r="K1385"/>
  <c r="L1385"/>
  <c r="K1386"/>
  <c r="L1386"/>
  <c r="K1387"/>
  <c r="L1387"/>
  <c r="K1388"/>
  <c r="L1388"/>
  <c r="K1389"/>
  <c r="L1389"/>
  <c r="K1390"/>
  <c r="L1390"/>
  <c r="K1391"/>
  <c r="L1391"/>
  <c r="K1392"/>
  <c r="L1392"/>
  <c r="K1393"/>
  <c r="L1393"/>
  <c r="K1394"/>
  <c r="L1394"/>
  <c r="K1395"/>
  <c r="L1395"/>
  <c r="K1396"/>
  <c r="L1396"/>
  <c r="K1397"/>
  <c r="L1397"/>
  <c r="K1398"/>
  <c r="L1398"/>
  <c r="K1399"/>
  <c r="L1399"/>
  <c r="K1400"/>
  <c r="L1400"/>
  <c r="K1401"/>
  <c r="L1401"/>
  <c r="K1402"/>
  <c r="L1402"/>
  <c r="K1403"/>
  <c r="L1403"/>
  <c r="K1404"/>
  <c r="L1404"/>
  <c r="K1405"/>
  <c r="L1405"/>
  <c r="K1406"/>
  <c r="L1406"/>
  <c r="K1407"/>
  <c r="L1407"/>
  <c r="K1408"/>
  <c r="L1408"/>
  <c r="K1409"/>
  <c r="L1409"/>
  <c r="K1410"/>
  <c r="L1410"/>
  <c r="K1411"/>
  <c r="L1411"/>
  <c r="K1412"/>
  <c r="L1412"/>
  <c r="K1413"/>
  <c r="L1413"/>
  <c r="K1414"/>
  <c r="L1414"/>
  <c r="K1415"/>
  <c r="L1415"/>
  <c r="K1416"/>
  <c r="L1416"/>
  <c r="K1417"/>
  <c r="L1417"/>
  <c r="K1418"/>
  <c r="L1418"/>
  <c r="K1419"/>
  <c r="L1419"/>
  <c r="K1420"/>
  <c r="L1420"/>
  <c r="K1421"/>
  <c r="L1421"/>
  <c r="K1422"/>
  <c r="L1422"/>
  <c r="K1423"/>
  <c r="L1423"/>
  <c r="K1424"/>
  <c r="L1424"/>
  <c r="K1425"/>
  <c r="L1425"/>
  <c r="K1426"/>
  <c r="L1426"/>
  <c r="K1427"/>
  <c r="L1427"/>
  <c r="K1428"/>
  <c r="L1428"/>
  <c r="K1429"/>
  <c r="L1429"/>
  <c r="K1430"/>
  <c r="L1430"/>
  <c r="K1431"/>
  <c r="L1431"/>
  <c r="K1432"/>
  <c r="L1432"/>
  <c r="K1433"/>
  <c r="L1433"/>
  <c r="K1434"/>
  <c r="L1434"/>
  <c r="K1435"/>
  <c r="L1435"/>
  <c r="K1436"/>
  <c r="L1436"/>
  <c r="K1437"/>
  <c r="L1437"/>
  <c r="K1438"/>
  <c r="L1438"/>
  <c r="K1439"/>
  <c r="L1439"/>
  <c r="K1440"/>
  <c r="L1440"/>
  <c r="K1441"/>
  <c r="L1441"/>
  <c r="K1442"/>
  <c r="L1442"/>
  <c r="K1443"/>
  <c r="L1443"/>
  <c r="K1444"/>
  <c r="L1444"/>
  <c r="K1445"/>
  <c r="L1445"/>
  <c r="K1446"/>
  <c r="L1446"/>
  <c r="K1447"/>
  <c r="L1447"/>
  <c r="K1448"/>
  <c r="L1448"/>
  <c r="K1449"/>
  <c r="L1449"/>
  <c r="K1450"/>
  <c r="L1450"/>
  <c r="K1451"/>
  <c r="L1451"/>
  <c r="K1452"/>
  <c r="L1452"/>
  <c r="K1453"/>
  <c r="L1453"/>
  <c r="K1454"/>
  <c r="L1454"/>
  <c r="K1455"/>
  <c r="L1455"/>
  <c r="K1456"/>
  <c r="L1456"/>
  <c r="K1457"/>
  <c r="L1457"/>
  <c r="K1458"/>
  <c r="L1458"/>
  <c r="K1459"/>
  <c r="L1459"/>
  <c r="K1460"/>
  <c r="L1460"/>
  <c r="K1461"/>
  <c r="L1461"/>
  <c r="K1462"/>
  <c r="L1462"/>
  <c r="K1463"/>
  <c r="L1463"/>
  <c r="K1464"/>
  <c r="L1464"/>
  <c r="K1465"/>
  <c r="L1465"/>
  <c r="K1466"/>
  <c r="L1466"/>
  <c r="K1467"/>
  <c r="L1467"/>
  <c r="K1468"/>
  <c r="L1468"/>
  <c r="K1469"/>
  <c r="L1469"/>
  <c r="K1470"/>
  <c r="L1470"/>
  <c r="K1471"/>
  <c r="L1471"/>
  <c r="K1472"/>
  <c r="L1472"/>
  <c r="K1473"/>
  <c r="L1473"/>
  <c r="K1474"/>
  <c r="L1474"/>
  <c r="K1475"/>
  <c r="L1475"/>
  <c r="K1476"/>
  <c r="L1476"/>
  <c r="K1477"/>
  <c r="L1477"/>
  <c r="K1478"/>
  <c r="L1478"/>
  <c r="K1479"/>
  <c r="L1479"/>
  <c r="K1480"/>
  <c r="L1480"/>
  <c r="K1481"/>
  <c r="L1481"/>
  <c r="K1482"/>
  <c r="L1482"/>
  <c r="K1483"/>
  <c r="L1483"/>
  <c r="K1484"/>
  <c r="L1484"/>
  <c r="K1485"/>
  <c r="L1485"/>
  <c r="K1486"/>
  <c r="L1486"/>
  <c r="K1487"/>
  <c r="L1487"/>
  <c r="K1488"/>
  <c r="L1488"/>
  <c r="K1489"/>
  <c r="L1489"/>
  <c r="K1490"/>
  <c r="L1490"/>
  <c r="K1491"/>
  <c r="L1491"/>
  <c r="K1492"/>
  <c r="L1492"/>
  <c r="K1493"/>
  <c r="L1493"/>
  <c r="K1494"/>
  <c r="L1494"/>
  <c r="K1495"/>
  <c r="L1495"/>
  <c r="K1496"/>
  <c r="L1496"/>
  <c r="K1497"/>
  <c r="L1497"/>
  <c r="K1498"/>
  <c r="L1498"/>
  <c r="K1499"/>
  <c r="L1499"/>
  <c r="K1500"/>
  <c r="L1500"/>
  <c r="K1501"/>
  <c r="L1501"/>
  <c r="K1502"/>
  <c r="L1502"/>
  <c r="K1503"/>
  <c r="L1503"/>
  <c r="K1504"/>
  <c r="L1504"/>
  <c r="K1505"/>
  <c r="L1505"/>
  <c r="K1506"/>
  <c r="L1506"/>
  <c r="K1507"/>
  <c r="L1507"/>
  <c r="K1508"/>
  <c r="L1508"/>
  <c r="K1509"/>
  <c r="L1509"/>
  <c r="K1510"/>
  <c r="L1510"/>
  <c r="K1511"/>
  <c r="L1511"/>
  <c r="K1512"/>
  <c r="L1512"/>
  <c r="K1513"/>
  <c r="L1513"/>
  <c r="K1514"/>
  <c r="L1514"/>
  <c r="K1515"/>
  <c r="L1515"/>
  <c r="K1516"/>
  <c r="L1516"/>
  <c r="K1517"/>
  <c r="L1517"/>
  <c r="K1518"/>
  <c r="L1518"/>
  <c r="K1519"/>
  <c r="L1519"/>
  <c r="K1520"/>
  <c r="L1520"/>
  <c r="K1521"/>
  <c r="L1521"/>
  <c r="K1522"/>
  <c r="L1522"/>
  <c r="K1523"/>
  <c r="L1523"/>
  <c r="K1524"/>
  <c r="L1524"/>
  <c r="K1525"/>
  <c r="L1525"/>
  <c r="K1526"/>
  <c r="L1526"/>
  <c r="K1527"/>
  <c r="L1527"/>
  <c r="K1528"/>
  <c r="L1528"/>
  <c r="K1529"/>
  <c r="L1529"/>
  <c r="K1530"/>
  <c r="L1530"/>
  <c r="K1531"/>
  <c r="L1531"/>
  <c r="K1532"/>
  <c r="L1532"/>
  <c r="K1533"/>
  <c r="L1533"/>
  <c r="K1534"/>
  <c r="L1534"/>
  <c r="K1535"/>
  <c r="L1535"/>
  <c r="K1536"/>
  <c r="L1536"/>
  <c r="K1537"/>
  <c r="L1537"/>
  <c r="K1538"/>
  <c r="L1538"/>
  <c r="K1539"/>
  <c r="L1539"/>
  <c r="K1540"/>
  <c r="L1540"/>
  <c r="K1541"/>
  <c r="L1541"/>
  <c r="K1542"/>
  <c r="L1542"/>
  <c r="K1543"/>
  <c r="L1543"/>
  <c r="K1544"/>
  <c r="L1544"/>
  <c r="K1545"/>
  <c r="L1545"/>
  <c r="K1546"/>
  <c r="L1546"/>
  <c r="K1547"/>
  <c r="L1547"/>
  <c r="K1548"/>
  <c r="L1548"/>
  <c r="K1549"/>
  <c r="L1549"/>
  <c r="K1550"/>
  <c r="L1550"/>
  <c r="K1551"/>
  <c r="L1551"/>
  <c r="K1552"/>
  <c r="L1552"/>
  <c r="K1553"/>
  <c r="L1553"/>
  <c r="K1554"/>
  <c r="L1554"/>
  <c r="K1555"/>
  <c r="L1555"/>
  <c r="K1556"/>
  <c r="L1556"/>
  <c r="K1557"/>
  <c r="L1557"/>
  <c r="K1558"/>
  <c r="L1558"/>
  <c r="K1559"/>
  <c r="L1559"/>
  <c r="K1560"/>
  <c r="L1560"/>
  <c r="K1561"/>
  <c r="L1561"/>
  <c r="K1562"/>
  <c r="L1562"/>
  <c r="K1563"/>
  <c r="L1563"/>
  <c r="K1564"/>
  <c r="L1564"/>
  <c r="K1565"/>
  <c r="L1565"/>
  <c r="K1566"/>
  <c r="L1566"/>
  <c r="K1567"/>
  <c r="L1567"/>
  <c r="K1568"/>
  <c r="L1568"/>
  <c r="K1569"/>
  <c r="L1569"/>
  <c r="K1570"/>
  <c r="L1570"/>
  <c r="K1571"/>
  <c r="L1571"/>
  <c r="K1572"/>
  <c r="L1572"/>
  <c r="K1573"/>
  <c r="L1573"/>
  <c r="K1574"/>
  <c r="L1574"/>
  <c r="K1575"/>
  <c r="L1575"/>
  <c r="K1576"/>
  <c r="L1576"/>
  <c r="K1577"/>
  <c r="L1577"/>
  <c r="K1578"/>
  <c r="L1578"/>
  <c r="K1579"/>
  <c r="L1579"/>
  <c r="K1580"/>
  <c r="L1580"/>
  <c r="K1581"/>
  <c r="L1581"/>
  <c r="K1582"/>
  <c r="L1582"/>
  <c r="K1583"/>
  <c r="L1583"/>
  <c r="K1584"/>
  <c r="L1584"/>
  <c r="K1585"/>
  <c r="L1585"/>
  <c r="K1586"/>
  <c r="L1586"/>
  <c r="K1587"/>
  <c r="L1587"/>
  <c r="K1588"/>
  <c r="L1588"/>
  <c r="K1589"/>
  <c r="L1589"/>
  <c r="K1590"/>
  <c r="L1590"/>
  <c r="K1591"/>
  <c r="L1591"/>
  <c r="K1592"/>
  <c r="L1592"/>
  <c r="K1593"/>
  <c r="L1593"/>
  <c r="K1594"/>
  <c r="L1594"/>
  <c r="K1595"/>
  <c r="L1595"/>
  <c r="K1596"/>
  <c r="L1596"/>
  <c r="K1597"/>
  <c r="L1597"/>
  <c r="K1598"/>
  <c r="L1598"/>
  <c r="K1599"/>
  <c r="L1599"/>
  <c r="K1600"/>
  <c r="L1600"/>
  <c r="K1601"/>
  <c r="L1601"/>
  <c r="K1602"/>
  <c r="L1602"/>
  <c r="K1603"/>
  <c r="L1603"/>
  <c r="K1604"/>
  <c r="L1604"/>
  <c r="K1605"/>
  <c r="L1605"/>
  <c r="K1606"/>
  <c r="L1606"/>
  <c r="K1607"/>
  <c r="L1607"/>
  <c r="K1608"/>
  <c r="L1608"/>
  <c r="K1609"/>
  <c r="L1609"/>
  <c r="K1610"/>
  <c r="L1610"/>
  <c r="K1611"/>
  <c r="L1611"/>
  <c r="K1612"/>
  <c r="L1612"/>
  <c r="K1613"/>
  <c r="L1613"/>
  <c r="K1614"/>
  <c r="L1614"/>
  <c r="K1615"/>
  <c r="L1615"/>
  <c r="K1616"/>
  <c r="L1616"/>
  <c r="K1617"/>
  <c r="L1617"/>
  <c r="K1618"/>
  <c r="L1618"/>
  <c r="K1619"/>
  <c r="L1619"/>
  <c r="K1620"/>
  <c r="L1620"/>
  <c r="K1621"/>
  <c r="L1621"/>
  <c r="K1622"/>
  <c r="L1622"/>
  <c r="K1623"/>
  <c r="L1623"/>
  <c r="K1624"/>
  <c r="L1624"/>
  <c r="K1625"/>
  <c r="L1625"/>
  <c r="K1626"/>
  <c r="L1626"/>
  <c r="K1627"/>
  <c r="L1627"/>
  <c r="K1628"/>
  <c r="L1628"/>
  <c r="K1629"/>
  <c r="L1629"/>
  <c r="K1630"/>
  <c r="L1630"/>
  <c r="K1631"/>
  <c r="L1631"/>
  <c r="K1632"/>
  <c r="L1632"/>
  <c r="K1633"/>
  <c r="L1633"/>
  <c r="K1634"/>
  <c r="L1634"/>
  <c r="K1635"/>
  <c r="L1635"/>
  <c r="K1636"/>
  <c r="L1636"/>
  <c r="K1637"/>
  <c r="L1637"/>
  <c r="K1638"/>
  <c r="L1638"/>
  <c r="K1639"/>
  <c r="L1639"/>
  <c r="K1640"/>
  <c r="L1640"/>
  <c r="K1641"/>
  <c r="L1641"/>
  <c r="K1642"/>
  <c r="L1642"/>
  <c r="K1643"/>
  <c r="L1643"/>
  <c r="K1644"/>
  <c r="L1644"/>
  <c r="K1645"/>
  <c r="L1645"/>
  <c r="K1646"/>
  <c r="L1646"/>
  <c r="K1647"/>
  <c r="L1647"/>
  <c r="K1648"/>
  <c r="L1648"/>
  <c r="K1649"/>
  <c r="L1649"/>
  <c r="K1650"/>
  <c r="L1650"/>
  <c r="K1651"/>
  <c r="L1651"/>
  <c r="K1652"/>
  <c r="L1652"/>
  <c r="K1653"/>
  <c r="L1653"/>
  <c r="K1654"/>
  <c r="L1654"/>
  <c r="K1655"/>
  <c r="L1655"/>
  <c r="K1656"/>
  <c r="L1656"/>
  <c r="K1657"/>
  <c r="L1657"/>
  <c r="K1658"/>
  <c r="L1658"/>
  <c r="K1659"/>
  <c r="L1659"/>
  <c r="K1660"/>
  <c r="L1660"/>
  <c r="K1661"/>
  <c r="L1661"/>
  <c r="K1662"/>
  <c r="L1662"/>
  <c r="K1663"/>
  <c r="L1663"/>
  <c r="K1664"/>
  <c r="L1664"/>
  <c r="K1665"/>
  <c r="L1665"/>
  <c r="K1666"/>
  <c r="L1666"/>
  <c r="K1667"/>
  <c r="L1667"/>
  <c r="K1668"/>
  <c r="L1668"/>
  <c r="K1669"/>
  <c r="L1669"/>
  <c r="K1670"/>
  <c r="L1670"/>
  <c r="K1671"/>
  <c r="L1671"/>
  <c r="K1672"/>
  <c r="L1672"/>
  <c r="K1673"/>
  <c r="L1673"/>
  <c r="K1674"/>
  <c r="L1674"/>
  <c r="K1675"/>
  <c r="L1675"/>
  <c r="K1676"/>
  <c r="L1676"/>
  <c r="K1677"/>
  <c r="L1677"/>
  <c r="K1678"/>
  <c r="L1678"/>
  <c r="K1679"/>
  <c r="L1679"/>
  <c r="K1680"/>
  <c r="L1680"/>
  <c r="K1681"/>
  <c r="L1681"/>
  <c r="K1682"/>
  <c r="L1682"/>
  <c r="K1683"/>
  <c r="L1683"/>
  <c r="K1684"/>
  <c r="L1684"/>
  <c r="K1685"/>
  <c r="L1685"/>
  <c r="K1686"/>
  <c r="L1686"/>
  <c r="K1687"/>
  <c r="L1687"/>
  <c r="K1688"/>
  <c r="L1688"/>
  <c r="K1689"/>
  <c r="L1689"/>
  <c r="K1690"/>
  <c r="L1690"/>
  <c r="K1691"/>
  <c r="L1691"/>
  <c r="K1692"/>
  <c r="L1692"/>
  <c r="K1693"/>
  <c r="L1693"/>
  <c r="K1694"/>
  <c r="L1694"/>
  <c r="K1695"/>
  <c r="L1695"/>
  <c r="K1696"/>
  <c r="L1696"/>
  <c r="K1697"/>
  <c r="L1697"/>
  <c r="K1698"/>
  <c r="L1698"/>
  <c r="K1699"/>
  <c r="L1699"/>
  <c r="K1700"/>
  <c r="L1700"/>
  <c r="K1701"/>
  <c r="L1701"/>
  <c r="K1702"/>
  <c r="L1702"/>
  <c r="K1703"/>
  <c r="L1703"/>
  <c r="K1704"/>
  <c r="L1704"/>
  <c r="K1705"/>
  <c r="L1705"/>
  <c r="K1706"/>
  <c r="L1706"/>
  <c r="K1707"/>
  <c r="L1707"/>
  <c r="K1708"/>
  <c r="L1708"/>
  <c r="K1709"/>
  <c r="L1709"/>
  <c r="K1710"/>
  <c r="L1710"/>
  <c r="K1711"/>
  <c r="L1711"/>
  <c r="K1712"/>
  <c r="L1712"/>
  <c r="K1713"/>
  <c r="L1713"/>
  <c r="K1714"/>
  <c r="L1714"/>
  <c r="K1715"/>
  <c r="L1715"/>
  <c r="K1716"/>
  <c r="L1716"/>
  <c r="K1717"/>
  <c r="L1717"/>
  <c r="K1718"/>
  <c r="L1718"/>
  <c r="K1719"/>
  <c r="L1719"/>
  <c r="K1720"/>
  <c r="L1720"/>
  <c r="K1721"/>
  <c r="L1721"/>
  <c r="K1722"/>
  <c r="L1722"/>
  <c r="K1723"/>
  <c r="L1723"/>
  <c r="K1724"/>
  <c r="L1724"/>
  <c r="K1725"/>
  <c r="L1725"/>
  <c r="K1726"/>
  <c r="L1726"/>
  <c r="K1727"/>
  <c r="L1727"/>
  <c r="K1728"/>
  <c r="L1728"/>
  <c r="K1729"/>
  <c r="L1729"/>
  <c r="K1730"/>
  <c r="L1730"/>
  <c r="K1731"/>
  <c r="L1731"/>
  <c r="K1732"/>
  <c r="L1732"/>
  <c r="K1733"/>
  <c r="L1733"/>
  <c r="K1734"/>
  <c r="L1734"/>
  <c r="K1735"/>
  <c r="L1735"/>
  <c r="K1736"/>
  <c r="L1736"/>
  <c r="K1737"/>
  <c r="L1737"/>
  <c r="K1738"/>
  <c r="L1738"/>
  <c r="K1739"/>
  <c r="L1739"/>
  <c r="K1740"/>
  <c r="L1740"/>
  <c r="K1741"/>
  <c r="L1741"/>
  <c r="K1742"/>
  <c r="L1742"/>
  <c r="K1743"/>
  <c r="L1743"/>
  <c r="K1744"/>
  <c r="L1744"/>
  <c r="K1745"/>
  <c r="L1745"/>
  <c r="K1746"/>
  <c r="L1746"/>
  <c r="K1747"/>
  <c r="L1747"/>
  <c r="K1748"/>
  <c r="L1748"/>
  <c r="K1749"/>
  <c r="L1749"/>
  <c r="K1750"/>
  <c r="L1750"/>
  <c r="K1751"/>
  <c r="L1751"/>
  <c r="K1752"/>
  <c r="L1752"/>
  <c r="K1753"/>
  <c r="L1753"/>
  <c r="K1754"/>
  <c r="L1754"/>
  <c r="K1755"/>
  <c r="L1755"/>
  <c r="K1756"/>
  <c r="L1756"/>
  <c r="K1757"/>
  <c r="L1757"/>
  <c r="K1758"/>
  <c r="L1758"/>
  <c r="K1759"/>
  <c r="L1759"/>
  <c r="K1760"/>
  <c r="L1760"/>
  <c r="K1761"/>
  <c r="L1761"/>
  <c r="K1762"/>
  <c r="L1762"/>
  <c r="K1763"/>
  <c r="L1763"/>
  <c r="K1764"/>
  <c r="L1764"/>
  <c r="K1765"/>
  <c r="L1765"/>
  <c r="K1766"/>
  <c r="L1766"/>
  <c r="K1767"/>
  <c r="L1767"/>
  <c r="K1768"/>
  <c r="L1768"/>
  <c r="K1769"/>
  <c r="L1769"/>
  <c r="K1770"/>
  <c r="L1770"/>
  <c r="K1771"/>
  <c r="L1771"/>
  <c r="K1772"/>
  <c r="L1772"/>
  <c r="K1773"/>
  <c r="L1773"/>
  <c r="K1774"/>
  <c r="L1774"/>
  <c r="K1775"/>
  <c r="L1775"/>
  <c r="K1776"/>
  <c r="L1776"/>
  <c r="K1777"/>
  <c r="L1777"/>
  <c r="K1778"/>
  <c r="L1778"/>
  <c r="K1779"/>
  <c r="L1779"/>
  <c r="K1780"/>
  <c r="L1780"/>
  <c r="K1781"/>
  <c r="L1781"/>
  <c r="K1782"/>
  <c r="L1782"/>
  <c r="K1783"/>
  <c r="L1783"/>
  <c r="K1784"/>
  <c r="L1784"/>
  <c r="K1785"/>
  <c r="L1785"/>
  <c r="K1786"/>
  <c r="L1786"/>
  <c r="K1787"/>
  <c r="L1787"/>
  <c r="K1788"/>
  <c r="L1788"/>
  <c r="K1789"/>
  <c r="L1789"/>
  <c r="K1790"/>
  <c r="L1790"/>
  <c r="K1791"/>
  <c r="L1791"/>
  <c r="K1792"/>
  <c r="L1792"/>
  <c r="K1793"/>
  <c r="L1793"/>
  <c r="K1794"/>
  <c r="L1794"/>
  <c r="K1795"/>
  <c r="L1795"/>
  <c r="K1796"/>
  <c r="L1796"/>
  <c r="K1797"/>
  <c r="L1797"/>
  <c r="K1798"/>
  <c r="L1798"/>
  <c r="K1799"/>
  <c r="L1799"/>
  <c r="K1800"/>
  <c r="L1800"/>
  <c r="K1801"/>
  <c r="L1801"/>
  <c r="K1802"/>
  <c r="L1802"/>
  <c r="K1803"/>
  <c r="L1803"/>
  <c r="K1804"/>
  <c r="L1804"/>
  <c r="K1805"/>
  <c r="L1805"/>
  <c r="K1806"/>
  <c r="L1806"/>
  <c r="K1807"/>
  <c r="L1807"/>
  <c r="K1808"/>
  <c r="L1808"/>
  <c r="K1809"/>
  <c r="L1809"/>
  <c r="K1810"/>
  <c r="L1810"/>
  <c r="K1811"/>
  <c r="L1811"/>
  <c r="K1812"/>
  <c r="L1812"/>
  <c r="K1813"/>
  <c r="L1813"/>
  <c r="K1814"/>
  <c r="L1814"/>
  <c r="K1815"/>
  <c r="L1815"/>
  <c r="K1816"/>
  <c r="L1816"/>
  <c r="K1817"/>
  <c r="L1817"/>
  <c r="K1818"/>
  <c r="L1818"/>
  <c r="K1819"/>
  <c r="L1819"/>
  <c r="K1820"/>
  <c r="L1820"/>
  <c r="K1821"/>
  <c r="L1821"/>
  <c r="K1822"/>
  <c r="L1822"/>
  <c r="K1823"/>
  <c r="L1823"/>
  <c r="K1824"/>
  <c r="L1824"/>
  <c r="K1825"/>
  <c r="L1825"/>
  <c r="K1826"/>
  <c r="L1826"/>
  <c r="K1827"/>
  <c r="L1827"/>
  <c r="K1828"/>
  <c r="L1828"/>
  <c r="K1829"/>
  <c r="L1829"/>
  <c r="K1830"/>
  <c r="L1830"/>
  <c r="K1831"/>
  <c r="L1831"/>
  <c r="K1832"/>
  <c r="L1832"/>
  <c r="K1833"/>
  <c r="L1833"/>
  <c r="K1834"/>
  <c r="L1834"/>
  <c r="K1835"/>
  <c r="L1835"/>
  <c r="K1836"/>
  <c r="L1836"/>
  <c r="K1837"/>
  <c r="L1837"/>
  <c r="K1838"/>
  <c r="L1838"/>
  <c r="K1839"/>
  <c r="L1839"/>
  <c r="K1840"/>
  <c r="L1840"/>
  <c r="K1841"/>
  <c r="L1841"/>
  <c r="K1842"/>
  <c r="L1842"/>
  <c r="K1843"/>
  <c r="L1843"/>
  <c r="K1844"/>
  <c r="L1844"/>
  <c r="K1845"/>
  <c r="L1845"/>
  <c r="K1846"/>
  <c r="L1846"/>
  <c r="K1847"/>
  <c r="L1847"/>
  <c r="K1848"/>
  <c r="L1848"/>
  <c r="K1849"/>
  <c r="L1849"/>
  <c r="K1850"/>
  <c r="L1850"/>
  <c r="K1851"/>
  <c r="L1851"/>
  <c r="K1852"/>
  <c r="L1852"/>
  <c r="K1853"/>
  <c r="L1853"/>
  <c r="K1854"/>
  <c r="L1854"/>
  <c r="K1855"/>
  <c r="L1855"/>
  <c r="K1856"/>
  <c r="L1856"/>
  <c r="K1857"/>
  <c r="L1857"/>
  <c r="K1858"/>
  <c r="L1858"/>
  <c r="K1859"/>
  <c r="L1859"/>
  <c r="K1860"/>
  <c r="L1860"/>
  <c r="K1861"/>
  <c r="L1861"/>
  <c r="K1862"/>
  <c r="L1862"/>
  <c r="K1863"/>
  <c r="L1863"/>
  <c r="K1864"/>
  <c r="L1864"/>
  <c r="K1865"/>
  <c r="L1865"/>
  <c r="K1866"/>
  <c r="L1866"/>
  <c r="K1867"/>
  <c r="L1867"/>
  <c r="K1868"/>
  <c r="L1868"/>
  <c r="K1869"/>
  <c r="L1869"/>
  <c r="K1870"/>
  <c r="L1870"/>
  <c r="K1871"/>
  <c r="L1871"/>
  <c r="K1872"/>
  <c r="L1872"/>
  <c r="K1873"/>
  <c r="L1873"/>
  <c r="K1874"/>
  <c r="L1874"/>
  <c r="K1875"/>
  <c r="L1875"/>
  <c r="K1876"/>
  <c r="L1876"/>
  <c r="K1877"/>
  <c r="L1877"/>
  <c r="K1878"/>
  <c r="L1878"/>
  <c r="K1879"/>
  <c r="L1879"/>
  <c r="K1880"/>
  <c r="L1880"/>
  <c r="K1881"/>
  <c r="L1881"/>
  <c r="K1882"/>
  <c r="L1882"/>
  <c r="K1883"/>
  <c r="L1883"/>
  <c r="K1884"/>
  <c r="L1884"/>
  <c r="K1885"/>
  <c r="L1885"/>
  <c r="K1886"/>
  <c r="L1886"/>
  <c r="K1887"/>
  <c r="L1887"/>
  <c r="K1888"/>
  <c r="L1888"/>
  <c r="K1889"/>
  <c r="L1889"/>
  <c r="K1890"/>
  <c r="L1890"/>
  <c r="K1891"/>
  <c r="L1891"/>
  <c r="K1892"/>
  <c r="L1892"/>
  <c r="K1893"/>
  <c r="L1893"/>
  <c r="K1894"/>
  <c r="L1894"/>
  <c r="K1895"/>
  <c r="L1895"/>
  <c r="K1896"/>
  <c r="L1896"/>
  <c r="K1897"/>
  <c r="L1897"/>
  <c r="K1898"/>
  <c r="L1898"/>
  <c r="K1899"/>
  <c r="L1899"/>
  <c r="K1900"/>
  <c r="L1900"/>
  <c r="K1901"/>
  <c r="L1901"/>
  <c r="K1902"/>
  <c r="L1902"/>
  <c r="K1903"/>
  <c r="L1903"/>
  <c r="K1904"/>
  <c r="L1904"/>
  <c r="K1905"/>
  <c r="L1905"/>
  <c r="K1906"/>
  <c r="L1906"/>
  <c r="K1907"/>
  <c r="L1907"/>
  <c r="K1908"/>
  <c r="L1908"/>
  <c r="K1909"/>
  <c r="L1909"/>
  <c r="K1910"/>
  <c r="L1910"/>
  <c r="K1911"/>
  <c r="L1911"/>
  <c r="K1912"/>
  <c r="L1912"/>
  <c r="K1913"/>
  <c r="L1913"/>
  <c r="K1914"/>
  <c r="L1914"/>
  <c r="K1915"/>
  <c r="L1915"/>
  <c r="K1916"/>
  <c r="L1916"/>
  <c r="K1917"/>
  <c r="L1917"/>
  <c r="K1918"/>
  <c r="L1918"/>
  <c r="K1919"/>
  <c r="L1919"/>
  <c r="K1920"/>
  <c r="L1920"/>
  <c r="K1921"/>
  <c r="L1921"/>
  <c r="K1922"/>
  <c r="L1922"/>
  <c r="K1923"/>
  <c r="L1923"/>
  <c r="K1924"/>
  <c r="L1924"/>
  <c r="K1925"/>
  <c r="L1925"/>
  <c r="K1926"/>
  <c r="L1926"/>
  <c r="K1927"/>
  <c r="L1927"/>
  <c r="K1928"/>
  <c r="L1928"/>
  <c r="K1929"/>
  <c r="L1929"/>
  <c r="K1930"/>
  <c r="L1930"/>
  <c r="K1931"/>
  <c r="L1931"/>
  <c r="K1932"/>
  <c r="L1932"/>
  <c r="K1933"/>
  <c r="L1933"/>
  <c r="K1934"/>
  <c r="L1934"/>
  <c r="K1935"/>
  <c r="L1935"/>
  <c r="K1936"/>
  <c r="L1936"/>
  <c r="K1937"/>
  <c r="L1937"/>
  <c r="K1938"/>
  <c r="L1938"/>
  <c r="K1939"/>
  <c r="L1939"/>
  <c r="K1940"/>
  <c r="L1940"/>
  <c r="K1941"/>
  <c r="L1941"/>
  <c r="K1942"/>
  <c r="L1942"/>
  <c r="K1943"/>
  <c r="L1943"/>
  <c r="K1944"/>
  <c r="L1944"/>
  <c r="K1945"/>
  <c r="L1945"/>
  <c r="K1946"/>
  <c r="L1946"/>
  <c r="K1947"/>
  <c r="L1947"/>
  <c r="K1948"/>
  <c r="L1948"/>
  <c r="K1949"/>
  <c r="L1949"/>
  <c r="K1950"/>
  <c r="L1950"/>
  <c r="K1951"/>
  <c r="L1951"/>
  <c r="K1952"/>
  <c r="L1952"/>
  <c r="K1953"/>
  <c r="L1953"/>
  <c r="K1954"/>
  <c r="L1954"/>
  <c r="K1955"/>
  <c r="L1955"/>
  <c r="K1956"/>
  <c r="L1956"/>
  <c r="K1957"/>
  <c r="L1957"/>
  <c r="K1958"/>
  <c r="L1958"/>
  <c r="K1959"/>
  <c r="L1959"/>
  <c r="K1960"/>
  <c r="L1960"/>
  <c r="K1961"/>
  <c r="L1961"/>
  <c r="K1962"/>
  <c r="L1962"/>
  <c r="K1963"/>
  <c r="L1963"/>
  <c r="K1964"/>
  <c r="L1964"/>
  <c r="K1965"/>
  <c r="L1965"/>
  <c r="K1966"/>
  <c r="L1966"/>
  <c r="K1967"/>
  <c r="L1967"/>
  <c r="K1968"/>
  <c r="L1968"/>
  <c r="K1969"/>
  <c r="L1969"/>
  <c r="K1970"/>
  <c r="L1970"/>
  <c r="K1971"/>
  <c r="L1971"/>
  <c r="K1972"/>
  <c r="L1972"/>
  <c r="K1973"/>
  <c r="L1973"/>
  <c r="K1974"/>
  <c r="L1974"/>
  <c r="K1975"/>
  <c r="L1975"/>
  <c r="K1976"/>
  <c r="L1976"/>
  <c r="K1977"/>
  <c r="L1977"/>
  <c r="K1978"/>
  <c r="L1978"/>
  <c r="K1979"/>
  <c r="L1979"/>
  <c r="K1980"/>
  <c r="L1980"/>
  <c r="K1981"/>
  <c r="L1981"/>
  <c r="K1982"/>
  <c r="L1982"/>
  <c r="K1983"/>
  <c r="L1983"/>
  <c r="K1984"/>
  <c r="L1984"/>
  <c r="K1985"/>
  <c r="L1985"/>
  <c r="K1986"/>
  <c r="L1986"/>
  <c r="K1987"/>
  <c r="L1987"/>
  <c r="K1988"/>
  <c r="L1988"/>
  <c r="K1989"/>
  <c r="L1989"/>
  <c r="K1990"/>
  <c r="L1990"/>
  <c r="K1991"/>
  <c r="L1991"/>
  <c r="K1992"/>
  <c r="L1992"/>
  <c r="K1993"/>
  <c r="L1993"/>
  <c r="K1994"/>
  <c r="L1994"/>
  <c r="K1995"/>
  <c r="L1995"/>
  <c r="K1996"/>
  <c r="L1996"/>
  <c r="K1997"/>
  <c r="L1997"/>
  <c r="K1998"/>
  <c r="L1998"/>
  <c r="K1999"/>
  <c r="L1999"/>
  <c r="K2000"/>
  <c r="L2000"/>
  <c r="C31" i="4"/>
  <c r="C30"/>
  <c r="C29"/>
  <c r="C32"/>
  <c r="J29" i="12" l="1"/>
  <c r="J27"/>
  <c r="D21" i="4"/>
  <c r="H3" i="3" l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2"/>
  <c r="X3" i="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76"/>
  <c r="X777"/>
  <c r="X778"/>
  <c r="X779"/>
  <c r="X780"/>
  <c r="X781"/>
  <c r="X782"/>
  <c r="X783"/>
  <c r="X784"/>
  <c r="X785"/>
  <c r="X786"/>
  <c r="X787"/>
  <c r="X788"/>
  <c r="X789"/>
  <c r="X790"/>
  <c r="X791"/>
  <c r="X792"/>
  <c r="X793"/>
  <c r="X794"/>
  <c r="X795"/>
  <c r="X796"/>
  <c r="X797"/>
  <c r="X798"/>
  <c r="X799"/>
  <c r="X800"/>
  <c r="X801"/>
  <c r="X802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5"/>
  <c r="X826"/>
  <c r="X827"/>
  <c r="X828"/>
  <c r="X829"/>
  <c r="X830"/>
  <c r="X831"/>
  <c r="X832"/>
  <c r="X833"/>
  <c r="X834"/>
  <c r="X835"/>
  <c r="X836"/>
  <c r="X837"/>
  <c r="X838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857"/>
  <c r="X858"/>
  <c r="X859"/>
  <c r="X860"/>
  <c r="X861"/>
  <c r="X862"/>
  <c r="X863"/>
  <c r="X864"/>
  <c r="X865"/>
  <c r="X866"/>
  <c r="X867"/>
  <c r="X868"/>
  <c r="X869"/>
  <c r="X870"/>
  <c r="X871"/>
  <c r="X872"/>
  <c r="X873"/>
  <c r="X874"/>
  <c r="X875"/>
  <c r="X876"/>
  <c r="X877"/>
  <c r="X878"/>
  <c r="X879"/>
  <c r="X880"/>
  <c r="X881"/>
  <c r="X882"/>
  <c r="X883"/>
  <c r="X884"/>
  <c r="X885"/>
  <c r="X886"/>
  <c r="X887"/>
  <c r="X888"/>
  <c r="X889"/>
  <c r="X890"/>
  <c r="X891"/>
  <c r="X892"/>
  <c r="X893"/>
  <c r="X894"/>
  <c r="X895"/>
  <c r="X896"/>
  <c r="X897"/>
  <c r="X898"/>
  <c r="X899"/>
  <c r="X900"/>
  <c r="X901"/>
  <c r="X902"/>
  <c r="X903"/>
  <c r="X904"/>
  <c r="X905"/>
  <c r="X906"/>
  <c r="X907"/>
  <c r="X908"/>
  <c r="X909"/>
  <c r="X910"/>
  <c r="X911"/>
  <c r="X912"/>
  <c r="X913"/>
  <c r="X914"/>
  <c r="X915"/>
  <c r="X916"/>
  <c r="X917"/>
  <c r="X918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938"/>
  <c r="X939"/>
  <c r="X940"/>
  <c r="X941"/>
  <c r="X942"/>
  <c r="X943"/>
  <c r="X944"/>
  <c r="X945"/>
  <c r="X946"/>
  <c r="X947"/>
  <c r="X948"/>
  <c r="X949"/>
  <c r="X950"/>
  <c r="X951"/>
  <c r="X952"/>
  <c r="X953"/>
  <c r="X954"/>
  <c r="X955"/>
  <c r="X956"/>
  <c r="X957"/>
  <c r="X958"/>
  <c r="X959"/>
  <c r="X960"/>
  <c r="X961"/>
  <c r="X962"/>
  <c r="X963"/>
  <c r="X964"/>
  <c r="X965"/>
  <c r="X966"/>
  <c r="X967"/>
  <c r="X968"/>
  <c r="X969"/>
  <c r="X970"/>
  <c r="X971"/>
  <c r="X972"/>
  <c r="X973"/>
  <c r="X974"/>
  <c r="X975"/>
  <c r="X976"/>
  <c r="X977"/>
  <c r="X978"/>
  <c r="X979"/>
  <c r="X980"/>
  <c r="X981"/>
  <c r="X982"/>
  <c r="X983"/>
  <c r="X984"/>
  <c r="X985"/>
  <c r="X986"/>
  <c r="X987"/>
  <c r="X988"/>
  <c r="X989"/>
  <c r="X990"/>
  <c r="X991"/>
  <c r="X992"/>
  <c r="X993"/>
  <c r="X994"/>
  <c r="X995"/>
  <c r="X996"/>
  <c r="X997"/>
  <c r="X998"/>
  <c r="X999"/>
  <c r="X1000"/>
  <c r="X1001"/>
  <c r="X1002"/>
  <c r="X1003"/>
  <c r="X1004"/>
  <c r="X1005"/>
  <c r="X1006"/>
  <c r="X1007"/>
  <c r="X1008"/>
  <c r="X1009"/>
  <c r="X1010"/>
  <c r="X1011"/>
  <c r="X1012"/>
  <c r="X1013"/>
  <c r="X1014"/>
  <c r="X1015"/>
  <c r="X1016"/>
  <c r="X1017"/>
  <c r="X1018"/>
  <c r="X1019"/>
  <c r="X1020"/>
  <c r="X1021"/>
  <c r="X1022"/>
  <c r="X1023"/>
  <c r="X1024"/>
  <c r="X1025"/>
  <c r="X1026"/>
  <c r="X1027"/>
  <c r="X1028"/>
  <c r="X1029"/>
  <c r="X1030"/>
  <c r="X1031"/>
  <c r="X1032"/>
  <c r="X1033"/>
  <c r="X1034"/>
  <c r="X1035"/>
  <c r="X1036"/>
  <c r="X1037"/>
  <c r="X1038"/>
  <c r="X1039"/>
  <c r="X1040"/>
  <c r="X1041"/>
  <c r="X1042"/>
  <c r="X1043"/>
  <c r="X1044"/>
  <c r="X1045"/>
  <c r="X1046"/>
  <c r="X1047"/>
  <c r="X1048"/>
  <c r="X1049"/>
  <c r="X1050"/>
  <c r="X1051"/>
  <c r="X1052"/>
  <c r="X1053"/>
  <c r="X1054"/>
  <c r="X1055"/>
  <c r="X1056"/>
  <c r="X1057"/>
  <c r="X1058"/>
  <c r="X1059"/>
  <c r="X1060"/>
  <c r="X1061"/>
  <c r="X1062"/>
  <c r="X1063"/>
  <c r="X1064"/>
  <c r="X1065"/>
  <c r="X1066"/>
  <c r="X1067"/>
  <c r="X1068"/>
  <c r="X1069"/>
  <c r="X1070"/>
  <c r="X1071"/>
  <c r="X1072"/>
  <c r="X1073"/>
  <c r="X1074"/>
  <c r="X1075"/>
  <c r="X1076"/>
  <c r="X1077"/>
  <c r="X1078"/>
  <c r="X1079"/>
  <c r="X1080"/>
  <c r="X1081"/>
  <c r="X1082"/>
  <c r="X1083"/>
  <c r="X1084"/>
  <c r="X1085"/>
  <c r="X1086"/>
  <c r="X1087"/>
  <c r="X1088"/>
  <c r="X1089"/>
  <c r="X1090"/>
  <c r="X1091"/>
  <c r="X1092"/>
  <c r="X1093"/>
  <c r="X1094"/>
  <c r="X1095"/>
  <c r="X1096"/>
  <c r="X1097"/>
  <c r="X1098"/>
  <c r="X1099"/>
  <c r="X1100"/>
  <c r="X1101"/>
  <c r="X1102"/>
  <c r="X1103"/>
  <c r="X1104"/>
  <c r="X1105"/>
  <c r="X1106"/>
  <c r="X1107"/>
  <c r="X1108"/>
  <c r="X1109"/>
  <c r="X1110"/>
  <c r="X1111"/>
  <c r="X1112"/>
  <c r="X1113"/>
  <c r="X1114"/>
  <c r="X1115"/>
  <c r="X1116"/>
  <c r="X1117"/>
  <c r="X1118"/>
  <c r="X1119"/>
  <c r="X1120"/>
  <c r="X1121"/>
  <c r="X1122"/>
  <c r="X1123"/>
  <c r="X1124"/>
  <c r="X1125"/>
  <c r="X1126"/>
  <c r="X1127"/>
  <c r="X1128"/>
  <c r="X1129"/>
  <c r="X1130"/>
  <c r="X1131"/>
  <c r="X1132"/>
  <c r="X1133"/>
  <c r="X1134"/>
  <c r="X1135"/>
  <c r="X1136"/>
  <c r="X1137"/>
  <c r="X1138"/>
  <c r="X1139"/>
  <c r="X1140"/>
  <c r="X1141"/>
  <c r="X1142"/>
  <c r="X1143"/>
  <c r="X1144"/>
  <c r="X1145"/>
  <c r="X1146"/>
  <c r="X1147"/>
  <c r="X1148"/>
  <c r="X1149"/>
  <c r="X1150"/>
  <c r="X1151"/>
  <c r="X1152"/>
  <c r="X1153"/>
  <c r="X1154"/>
  <c r="X1155"/>
  <c r="X1156"/>
  <c r="X1157"/>
  <c r="X1158"/>
  <c r="X1159"/>
  <c r="X1160"/>
  <c r="X1161"/>
  <c r="X1162"/>
  <c r="X1163"/>
  <c r="X1164"/>
  <c r="X1165"/>
  <c r="X1166"/>
  <c r="X1167"/>
  <c r="X1168"/>
  <c r="X1169"/>
  <c r="X1170"/>
  <c r="X1171"/>
  <c r="X1172"/>
  <c r="X1173"/>
  <c r="X1174"/>
  <c r="X1175"/>
  <c r="X1176"/>
  <c r="X1177"/>
  <c r="X1178"/>
  <c r="X1179"/>
  <c r="X1180"/>
  <c r="X1181"/>
  <c r="X1182"/>
  <c r="X1183"/>
  <c r="X1184"/>
  <c r="X1185"/>
  <c r="X1186"/>
  <c r="X1187"/>
  <c r="X1188"/>
  <c r="X1189"/>
  <c r="X1190"/>
  <c r="X1191"/>
  <c r="X1192"/>
  <c r="X1193"/>
  <c r="X1194"/>
  <c r="X1195"/>
  <c r="X1196"/>
  <c r="X1197"/>
  <c r="X1198"/>
  <c r="X1199"/>
  <c r="X1200"/>
  <c r="X1201"/>
  <c r="X1202"/>
  <c r="X1203"/>
  <c r="X1204"/>
  <c r="X1205"/>
  <c r="X1206"/>
  <c r="X1207"/>
  <c r="X1208"/>
  <c r="X1209"/>
  <c r="X1210"/>
  <c r="X1211"/>
  <c r="X1212"/>
  <c r="X1213"/>
  <c r="X1214"/>
  <c r="X1215"/>
  <c r="X1216"/>
  <c r="X1217"/>
  <c r="X1218"/>
  <c r="X1219"/>
  <c r="X1220"/>
  <c r="X1221"/>
  <c r="X1222"/>
  <c r="X1223"/>
  <c r="X1224"/>
  <c r="X1225"/>
  <c r="X1226"/>
  <c r="X1227"/>
  <c r="X1228"/>
  <c r="X1229"/>
  <c r="X1230"/>
  <c r="X1231"/>
  <c r="X1232"/>
  <c r="X1233"/>
  <c r="X1234"/>
  <c r="X1235"/>
  <c r="X1236"/>
  <c r="X1237"/>
  <c r="X1238"/>
  <c r="X1239"/>
  <c r="X1240"/>
  <c r="X1241"/>
  <c r="X1242"/>
  <c r="X1243"/>
  <c r="X1244"/>
  <c r="X1245"/>
  <c r="X1246"/>
  <c r="X1247"/>
  <c r="X1248"/>
  <c r="X1249"/>
  <c r="X1250"/>
  <c r="X1251"/>
  <c r="X1252"/>
  <c r="X1253"/>
  <c r="X1254"/>
  <c r="X1255"/>
  <c r="X1256"/>
  <c r="X1257"/>
  <c r="X1258"/>
  <c r="X1259"/>
  <c r="X1260"/>
  <c r="X1261"/>
  <c r="X1262"/>
  <c r="X1263"/>
  <c r="X1264"/>
  <c r="X1265"/>
  <c r="X1266"/>
  <c r="X1267"/>
  <c r="X1268"/>
  <c r="X1269"/>
  <c r="X1270"/>
  <c r="X1271"/>
  <c r="X1272"/>
  <c r="X1273"/>
  <c r="X1274"/>
  <c r="X1275"/>
  <c r="X1276"/>
  <c r="X1277"/>
  <c r="X1278"/>
  <c r="X1279"/>
  <c r="X1280"/>
  <c r="X1281"/>
  <c r="X1282"/>
  <c r="X1283"/>
  <c r="X1284"/>
  <c r="X1285"/>
  <c r="X1286"/>
  <c r="X1287"/>
  <c r="X1288"/>
  <c r="X1289"/>
  <c r="X1290"/>
  <c r="X1291"/>
  <c r="X1292"/>
  <c r="X1293"/>
  <c r="X1294"/>
  <c r="X1295"/>
  <c r="X1296"/>
  <c r="X1297"/>
  <c r="X1298"/>
  <c r="X1299"/>
  <c r="X1300"/>
  <c r="X1301"/>
  <c r="X1302"/>
  <c r="X1303"/>
  <c r="X1304"/>
  <c r="X1305"/>
  <c r="X1306"/>
  <c r="X1307"/>
  <c r="X1308"/>
  <c r="X1309"/>
  <c r="X1310"/>
  <c r="X1311"/>
  <c r="X1312"/>
  <c r="X1313"/>
  <c r="X1314"/>
  <c r="X1315"/>
  <c r="X1316"/>
  <c r="X1317"/>
  <c r="X1318"/>
  <c r="X1319"/>
  <c r="X1320"/>
  <c r="X1321"/>
  <c r="X1322"/>
  <c r="X1323"/>
  <c r="X1324"/>
  <c r="X1325"/>
  <c r="X1326"/>
  <c r="X1327"/>
  <c r="X1328"/>
  <c r="X1329"/>
  <c r="X1330"/>
  <c r="X1331"/>
  <c r="X1332"/>
  <c r="X1333"/>
  <c r="X1334"/>
  <c r="X1335"/>
  <c r="X1336"/>
  <c r="X1337"/>
  <c r="X1338"/>
  <c r="X1339"/>
  <c r="X1340"/>
  <c r="X1341"/>
  <c r="X1342"/>
  <c r="X1343"/>
  <c r="X1344"/>
  <c r="X1345"/>
  <c r="X1346"/>
  <c r="X1347"/>
  <c r="X1348"/>
  <c r="X1349"/>
  <c r="X1350"/>
  <c r="X1351"/>
  <c r="X1352"/>
  <c r="X1353"/>
  <c r="X1354"/>
  <c r="X1355"/>
  <c r="X1356"/>
  <c r="X1357"/>
  <c r="X1358"/>
  <c r="X1359"/>
  <c r="X1360"/>
  <c r="X1361"/>
  <c r="X1362"/>
  <c r="X1363"/>
  <c r="X1364"/>
  <c r="X1365"/>
  <c r="X1366"/>
  <c r="X1367"/>
  <c r="X1368"/>
  <c r="X1369"/>
  <c r="X1370"/>
  <c r="X1371"/>
  <c r="X1372"/>
  <c r="X1373"/>
  <c r="X1374"/>
  <c r="X1375"/>
  <c r="X1376"/>
  <c r="X1377"/>
  <c r="X1378"/>
  <c r="X1379"/>
  <c r="X1380"/>
  <c r="X1381"/>
  <c r="X1382"/>
  <c r="X1383"/>
  <c r="X1384"/>
  <c r="X1385"/>
  <c r="X1386"/>
  <c r="X1387"/>
  <c r="X1388"/>
  <c r="X1389"/>
  <c r="X1390"/>
  <c r="X1391"/>
  <c r="X1392"/>
  <c r="X1393"/>
  <c r="X1394"/>
  <c r="X1395"/>
  <c r="X1396"/>
  <c r="X1397"/>
  <c r="X1398"/>
  <c r="X1399"/>
  <c r="X1400"/>
  <c r="X1401"/>
  <c r="X1402"/>
  <c r="X1403"/>
  <c r="X1404"/>
  <c r="X1405"/>
  <c r="X1406"/>
  <c r="X1407"/>
  <c r="X1408"/>
  <c r="X1409"/>
  <c r="X1410"/>
  <c r="X1411"/>
  <c r="X1412"/>
  <c r="X1413"/>
  <c r="X1414"/>
  <c r="X1415"/>
  <c r="X1416"/>
  <c r="X1417"/>
  <c r="X1418"/>
  <c r="X1419"/>
  <c r="X1420"/>
  <c r="X1421"/>
  <c r="X1422"/>
  <c r="X1423"/>
  <c r="X1424"/>
  <c r="X1425"/>
  <c r="X1426"/>
  <c r="X1427"/>
  <c r="X1428"/>
  <c r="X1429"/>
  <c r="X1430"/>
  <c r="X1431"/>
  <c r="X1432"/>
  <c r="X1433"/>
  <c r="X1434"/>
  <c r="X1435"/>
  <c r="X1436"/>
  <c r="X1437"/>
  <c r="X1438"/>
  <c r="X1439"/>
  <c r="X1440"/>
  <c r="X1441"/>
  <c r="X1442"/>
  <c r="X1443"/>
  <c r="X1444"/>
  <c r="X1445"/>
  <c r="X1446"/>
  <c r="X1447"/>
  <c r="X1448"/>
  <c r="X1449"/>
  <c r="X1450"/>
  <c r="X1451"/>
  <c r="X1452"/>
  <c r="X1453"/>
  <c r="X1454"/>
  <c r="X1455"/>
  <c r="X1456"/>
  <c r="X1457"/>
  <c r="X1458"/>
  <c r="X1459"/>
  <c r="X1460"/>
  <c r="X1461"/>
  <c r="X1462"/>
  <c r="X1463"/>
  <c r="X1464"/>
  <c r="X1465"/>
  <c r="X1466"/>
  <c r="X1467"/>
  <c r="X1468"/>
  <c r="X1469"/>
  <c r="X1470"/>
  <c r="X1471"/>
  <c r="X1472"/>
  <c r="X1473"/>
  <c r="X1474"/>
  <c r="X1475"/>
  <c r="X1476"/>
  <c r="X1477"/>
  <c r="X1478"/>
  <c r="X1479"/>
  <c r="X1480"/>
  <c r="X1481"/>
  <c r="X1482"/>
  <c r="X1483"/>
  <c r="X1484"/>
  <c r="X1485"/>
  <c r="X1486"/>
  <c r="X1487"/>
  <c r="X1488"/>
  <c r="X1489"/>
  <c r="X1490"/>
  <c r="X1491"/>
  <c r="X1492"/>
  <c r="X1493"/>
  <c r="X1494"/>
  <c r="X1495"/>
  <c r="X1496"/>
  <c r="X1497"/>
  <c r="X1498"/>
  <c r="X1499"/>
  <c r="X1500"/>
  <c r="X1501"/>
  <c r="X1502"/>
  <c r="X1503"/>
  <c r="X1504"/>
  <c r="X1505"/>
  <c r="X1506"/>
  <c r="X1507"/>
  <c r="X1508"/>
  <c r="X1509"/>
  <c r="X1510"/>
  <c r="X1511"/>
  <c r="X1512"/>
  <c r="X1513"/>
  <c r="X1514"/>
  <c r="X1515"/>
  <c r="X1516"/>
  <c r="X1517"/>
  <c r="X1518"/>
  <c r="X1519"/>
  <c r="X1520"/>
  <c r="X1521"/>
  <c r="X1522"/>
  <c r="X1523"/>
  <c r="X1524"/>
  <c r="X1525"/>
  <c r="X1526"/>
  <c r="X1527"/>
  <c r="X1528"/>
  <c r="X1529"/>
  <c r="X1530"/>
  <c r="X1531"/>
  <c r="X1532"/>
  <c r="X1533"/>
  <c r="X1534"/>
  <c r="X1535"/>
  <c r="X1536"/>
  <c r="X1537"/>
  <c r="X1538"/>
  <c r="X1539"/>
  <c r="X1540"/>
  <c r="X1541"/>
  <c r="X1542"/>
  <c r="X1543"/>
  <c r="X1544"/>
  <c r="X1545"/>
  <c r="X1546"/>
  <c r="X1547"/>
  <c r="X1548"/>
  <c r="X1549"/>
  <c r="X1550"/>
  <c r="X1551"/>
  <c r="X1552"/>
  <c r="X1553"/>
  <c r="X1554"/>
  <c r="X1555"/>
  <c r="X1556"/>
  <c r="X1557"/>
  <c r="X1558"/>
  <c r="X1559"/>
  <c r="X1560"/>
  <c r="X1561"/>
  <c r="X1562"/>
  <c r="X1563"/>
  <c r="X1564"/>
  <c r="X1565"/>
  <c r="X1566"/>
  <c r="X1567"/>
  <c r="X1568"/>
  <c r="X1569"/>
  <c r="X1570"/>
  <c r="X1571"/>
  <c r="X1572"/>
  <c r="X1573"/>
  <c r="X1574"/>
  <c r="X1575"/>
  <c r="X1576"/>
  <c r="X1577"/>
  <c r="X1578"/>
  <c r="X1579"/>
  <c r="X1580"/>
  <c r="X1581"/>
  <c r="X1582"/>
  <c r="X1583"/>
  <c r="X1584"/>
  <c r="X1585"/>
  <c r="X1586"/>
  <c r="X1587"/>
  <c r="X1588"/>
  <c r="X1589"/>
  <c r="X1590"/>
  <c r="X1591"/>
  <c r="X1592"/>
  <c r="X1593"/>
  <c r="X1594"/>
  <c r="X1595"/>
  <c r="X1596"/>
  <c r="X1597"/>
  <c r="X1598"/>
  <c r="X1599"/>
  <c r="X1600"/>
  <c r="X1601"/>
  <c r="X1602"/>
  <c r="X1603"/>
  <c r="X1604"/>
  <c r="X1605"/>
  <c r="X1606"/>
  <c r="X1607"/>
  <c r="X1608"/>
  <c r="X1609"/>
  <c r="X1610"/>
  <c r="X1611"/>
  <c r="X1612"/>
  <c r="X1613"/>
  <c r="X1614"/>
  <c r="X1615"/>
  <c r="X1616"/>
  <c r="X1617"/>
  <c r="X1618"/>
  <c r="X1619"/>
  <c r="X1620"/>
  <c r="X1621"/>
  <c r="X1622"/>
  <c r="X1623"/>
  <c r="X1624"/>
  <c r="X1625"/>
  <c r="X1626"/>
  <c r="X1627"/>
  <c r="X1628"/>
  <c r="X1629"/>
  <c r="X1630"/>
  <c r="X1631"/>
  <c r="X1632"/>
  <c r="X1633"/>
  <c r="X1634"/>
  <c r="X1635"/>
  <c r="X1636"/>
  <c r="X1637"/>
  <c r="X1638"/>
  <c r="X1639"/>
  <c r="X1640"/>
  <c r="X1641"/>
  <c r="X1642"/>
  <c r="X1643"/>
  <c r="X1644"/>
  <c r="X1645"/>
  <c r="X1646"/>
  <c r="X1647"/>
  <c r="X1648"/>
  <c r="X1649"/>
  <c r="X1650"/>
  <c r="X1651"/>
  <c r="X1652"/>
  <c r="X1653"/>
  <c r="X1654"/>
  <c r="X1655"/>
  <c r="X1656"/>
  <c r="X1657"/>
  <c r="X1658"/>
  <c r="X1659"/>
  <c r="X1660"/>
  <c r="X1661"/>
  <c r="X1662"/>
  <c r="X1663"/>
  <c r="X1664"/>
  <c r="X1665"/>
  <c r="X1666"/>
  <c r="X1667"/>
  <c r="X1668"/>
  <c r="X1669"/>
  <c r="X1670"/>
  <c r="X1671"/>
  <c r="X1672"/>
  <c r="X1673"/>
  <c r="X1674"/>
  <c r="X1675"/>
  <c r="X1676"/>
  <c r="X1677"/>
  <c r="X1678"/>
  <c r="X1679"/>
  <c r="X1680"/>
  <c r="X1681"/>
  <c r="X1682"/>
  <c r="X1683"/>
  <c r="X1684"/>
  <c r="X1685"/>
  <c r="X1686"/>
  <c r="X1687"/>
  <c r="X1688"/>
  <c r="X1689"/>
  <c r="X1690"/>
  <c r="X1691"/>
  <c r="X1692"/>
  <c r="X1693"/>
  <c r="X1694"/>
  <c r="X1695"/>
  <c r="X1696"/>
  <c r="X1697"/>
  <c r="X1698"/>
  <c r="X1699"/>
  <c r="X1700"/>
  <c r="X1701"/>
  <c r="X1702"/>
  <c r="X1703"/>
  <c r="X1704"/>
  <c r="X1705"/>
  <c r="X1706"/>
  <c r="X1707"/>
  <c r="X1708"/>
  <c r="X1709"/>
  <c r="X1710"/>
  <c r="X1711"/>
  <c r="X1712"/>
  <c r="X1713"/>
  <c r="X1714"/>
  <c r="X1715"/>
  <c r="X1716"/>
  <c r="X1717"/>
  <c r="X1718"/>
  <c r="X1719"/>
  <c r="X1720"/>
  <c r="X1721"/>
  <c r="X1722"/>
  <c r="X1723"/>
  <c r="X1724"/>
  <c r="X1725"/>
  <c r="X1726"/>
  <c r="X1727"/>
  <c r="X1728"/>
  <c r="X1729"/>
  <c r="X1730"/>
  <c r="X1731"/>
  <c r="X1732"/>
  <c r="X1733"/>
  <c r="X1734"/>
  <c r="X1735"/>
  <c r="X1736"/>
  <c r="X1737"/>
  <c r="X1738"/>
  <c r="X1739"/>
  <c r="X1740"/>
  <c r="X1741"/>
  <c r="X1742"/>
  <c r="X1743"/>
  <c r="X1744"/>
  <c r="X1745"/>
  <c r="X1746"/>
  <c r="X1747"/>
  <c r="X1748"/>
  <c r="X1749"/>
  <c r="X1750"/>
  <c r="X1751"/>
  <c r="X1752"/>
  <c r="X1753"/>
  <c r="X1754"/>
  <c r="X1755"/>
  <c r="X1756"/>
  <c r="X1757"/>
  <c r="X1758"/>
  <c r="X1759"/>
  <c r="X1760"/>
  <c r="X1761"/>
  <c r="X1762"/>
  <c r="X1763"/>
  <c r="X1764"/>
  <c r="X1765"/>
  <c r="X1766"/>
  <c r="X1767"/>
  <c r="X1768"/>
  <c r="X1769"/>
  <c r="X1770"/>
  <c r="X1771"/>
  <c r="X1772"/>
  <c r="X1773"/>
  <c r="X1774"/>
  <c r="X1775"/>
  <c r="X1776"/>
  <c r="X1777"/>
  <c r="X1778"/>
  <c r="X1779"/>
  <c r="X1780"/>
  <c r="X1781"/>
  <c r="X1782"/>
  <c r="X1783"/>
  <c r="X1784"/>
  <c r="X1785"/>
  <c r="X1786"/>
  <c r="X1787"/>
  <c r="X1788"/>
  <c r="X1789"/>
  <c r="X1790"/>
  <c r="X1791"/>
  <c r="X1792"/>
  <c r="X1793"/>
  <c r="X1794"/>
  <c r="X1795"/>
  <c r="X1796"/>
  <c r="X1797"/>
  <c r="X1798"/>
  <c r="X1799"/>
  <c r="X1800"/>
  <c r="X1801"/>
  <c r="X1802"/>
  <c r="X1803"/>
  <c r="X1804"/>
  <c r="X1805"/>
  <c r="X1806"/>
  <c r="X1807"/>
  <c r="X1808"/>
  <c r="X1809"/>
  <c r="X1810"/>
  <c r="X1811"/>
  <c r="X1812"/>
  <c r="X1813"/>
  <c r="X1814"/>
  <c r="X1815"/>
  <c r="X1816"/>
  <c r="X1817"/>
  <c r="X1818"/>
  <c r="X1819"/>
  <c r="X1820"/>
  <c r="X1821"/>
  <c r="X1822"/>
  <c r="X1823"/>
  <c r="X1824"/>
  <c r="X1825"/>
  <c r="X1826"/>
  <c r="X1827"/>
  <c r="X1828"/>
  <c r="X1829"/>
  <c r="X1830"/>
  <c r="X1831"/>
  <c r="X1832"/>
  <c r="X1833"/>
  <c r="X1834"/>
  <c r="X1835"/>
  <c r="X1836"/>
  <c r="X1837"/>
  <c r="X1838"/>
  <c r="X1839"/>
  <c r="X1840"/>
  <c r="X1841"/>
  <c r="X1842"/>
  <c r="X1843"/>
  <c r="X1844"/>
  <c r="X1845"/>
  <c r="X1846"/>
  <c r="X1847"/>
  <c r="X1848"/>
  <c r="X1849"/>
  <c r="X1850"/>
  <c r="X1851"/>
  <c r="X1852"/>
  <c r="X1853"/>
  <c r="X1854"/>
  <c r="X1855"/>
  <c r="X1856"/>
  <c r="X1857"/>
  <c r="X1858"/>
  <c r="X1859"/>
  <c r="X1860"/>
  <c r="X1861"/>
  <c r="X1862"/>
  <c r="X1863"/>
  <c r="X1864"/>
  <c r="X1865"/>
  <c r="X1866"/>
  <c r="X1867"/>
  <c r="X1868"/>
  <c r="X1869"/>
  <c r="X1870"/>
  <c r="X1871"/>
  <c r="X1872"/>
  <c r="X1873"/>
  <c r="X1874"/>
  <c r="X1875"/>
  <c r="X1876"/>
  <c r="X1877"/>
  <c r="X1878"/>
  <c r="X1879"/>
  <c r="X1880"/>
  <c r="X1881"/>
  <c r="X1882"/>
  <c r="X1883"/>
  <c r="X1884"/>
  <c r="X1885"/>
  <c r="X1886"/>
  <c r="X1887"/>
  <c r="X1888"/>
  <c r="X1889"/>
  <c r="X1890"/>
  <c r="X1891"/>
  <c r="X1892"/>
  <c r="X1893"/>
  <c r="X1894"/>
  <c r="X1895"/>
  <c r="X1896"/>
  <c r="X1897"/>
  <c r="X1898"/>
  <c r="X1899"/>
  <c r="X1900"/>
  <c r="X1901"/>
  <c r="X1902"/>
  <c r="X1903"/>
  <c r="X1904"/>
  <c r="X1905"/>
  <c r="X1906"/>
  <c r="X1907"/>
  <c r="X1908"/>
  <c r="X1909"/>
  <c r="X1910"/>
  <c r="X1911"/>
  <c r="X1912"/>
  <c r="X1913"/>
  <c r="X1914"/>
  <c r="X1915"/>
  <c r="X1916"/>
  <c r="X1917"/>
  <c r="X1918"/>
  <c r="X1919"/>
  <c r="X1920"/>
  <c r="X1921"/>
  <c r="X1922"/>
  <c r="X1923"/>
  <c r="X1924"/>
  <c r="X1925"/>
  <c r="X1926"/>
  <c r="X1927"/>
  <c r="X1928"/>
  <c r="X1929"/>
  <c r="X1930"/>
  <c r="X1931"/>
  <c r="X1932"/>
  <c r="X1933"/>
  <c r="X1934"/>
  <c r="X1935"/>
  <c r="X1936"/>
  <c r="X1937"/>
  <c r="X1938"/>
  <c r="X1939"/>
  <c r="X1940"/>
  <c r="X1941"/>
  <c r="X1942"/>
  <c r="X1943"/>
  <c r="X1944"/>
  <c r="X1945"/>
  <c r="X1946"/>
  <c r="X1947"/>
  <c r="X1948"/>
  <c r="X1949"/>
  <c r="X1950"/>
  <c r="X1951"/>
  <c r="X1952"/>
  <c r="X1953"/>
  <c r="X1954"/>
  <c r="X1955"/>
  <c r="X1956"/>
  <c r="X1957"/>
  <c r="X1958"/>
  <c r="X1959"/>
  <c r="X1960"/>
  <c r="X1961"/>
  <c r="X1962"/>
  <c r="X1963"/>
  <c r="X1964"/>
  <c r="X1965"/>
  <c r="X1966"/>
  <c r="X1967"/>
  <c r="X1968"/>
  <c r="X1969"/>
  <c r="X1970"/>
  <c r="X1971"/>
  <c r="X1972"/>
  <c r="X1973"/>
  <c r="X1974"/>
  <c r="X1975"/>
  <c r="X1976"/>
  <c r="X1977"/>
  <c r="X1978"/>
  <c r="X1979"/>
  <c r="X1980"/>
  <c r="X1981"/>
  <c r="X1982"/>
  <c r="X1983"/>
  <c r="X1984"/>
  <c r="X1985"/>
  <c r="X1986"/>
  <c r="X1987"/>
  <c r="X1988"/>
  <c r="X1989"/>
  <c r="X1990"/>
  <c r="X1991"/>
  <c r="X1992"/>
  <c r="X1993"/>
  <c r="X1994"/>
  <c r="X1995"/>
  <c r="X1996"/>
  <c r="X1997"/>
  <c r="X1998"/>
  <c r="X1999"/>
  <c r="X2000"/>
  <c r="X2"/>
  <c r="L3"/>
  <c r="K3"/>
  <c r="K7"/>
  <c r="L7"/>
  <c r="L2"/>
  <c r="K9"/>
  <c r="L5"/>
  <c r="L6"/>
  <c r="K2"/>
  <c r="K4"/>
  <c r="B3" i="14" l="1"/>
  <c r="C3"/>
  <c r="D3"/>
  <c r="B4"/>
  <c r="C4"/>
  <c r="D4"/>
  <c r="B5"/>
  <c r="C5"/>
  <c r="D5"/>
  <c r="B6"/>
  <c r="C6"/>
  <c r="D6"/>
  <c r="B7"/>
  <c r="C7"/>
  <c r="D7"/>
  <c r="B8"/>
  <c r="C8"/>
  <c r="D8"/>
  <c r="B9"/>
  <c r="C9"/>
  <c r="D9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B47"/>
  <c r="C47"/>
  <c r="D47"/>
  <c r="B48"/>
  <c r="C48"/>
  <c r="D48"/>
  <c r="B49"/>
  <c r="C49"/>
  <c r="D49"/>
  <c r="B50"/>
  <c r="C50"/>
  <c r="D50"/>
  <c r="D2"/>
  <c r="C2"/>
  <c r="B2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2"/>
  <c r="G3" i="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2"/>
  <c r="J64" i="1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I2" i="3" l="1"/>
  <c r="F4" i="13"/>
  <c r="F7"/>
  <c r="F6"/>
  <c r="C8" i="4"/>
  <c r="C27"/>
  <c r="F5" i="13" l="1"/>
  <c r="F3" l="1"/>
  <c r="C26" i="4"/>
</calcChain>
</file>

<file path=xl/comments1.xml><?xml version="1.0" encoding="utf-8"?>
<comments xmlns="http://schemas.openxmlformats.org/spreadsheetml/2006/main">
  <authors>
    <author>jjb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jjb:</t>
        </r>
        <r>
          <rPr>
            <sz val="9"/>
            <color indexed="81"/>
            <rFont val="宋体"/>
            <family val="3"/>
            <charset val="134"/>
          </rPr>
          <t xml:space="preserve">
Y表示取正向值，N表示取负向值</t>
        </r>
      </text>
    </comment>
  </commentList>
</comments>
</file>

<file path=xl/comments2.xml><?xml version="1.0" encoding="utf-8"?>
<comments xmlns="http://schemas.openxmlformats.org/spreadsheetml/2006/main">
  <authors>
    <author>jjb</author>
  </authors>
  <commentLis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jjb:</t>
        </r>
        <r>
          <rPr>
            <sz val="9"/>
            <color indexed="81"/>
            <rFont val="宋体"/>
            <family val="3"/>
            <charset val="134"/>
          </rPr>
          <t xml:space="preserve">
某些任务源自其他辅助计划，所以需要关联。取值有：需求编号（来自于需求列表）、风险编号（来自风险列表）、沟通计划编号（来自于沟通计划）、里程碑名称（来自于项目阶段与里程碑）、“临时”（表示临时任务）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jjb:</t>
        </r>
        <r>
          <rPr>
            <sz val="9"/>
            <color indexed="81"/>
            <rFont val="宋体"/>
            <family val="3"/>
            <charset val="134"/>
          </rPr>
          <t xml:space="preserve">
如果是暂停或取消任务，本字段就是暂停或取消时最后投入工作的那天。用于成本计算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jjb:</t>
        </r>
        <r>
          <rPr>
            <sz val="9"/>
            <color indexed="81"/>
            <rFont val="宋体"/>
            <family val="3"/>
            <charset val="134"/>
          </rPr>
          <t xml:space="preserve">
用于间接表的过滤条件</t>
        </r>
      </text>
    </comment>
  </commentList>
</comments>
</file>

<file path=xl/comments3.xml><?xml version="1.0" encoding="utf-8"?>
<comments xmlns="http://schemas.openxmlformats.org/spreadsheetml/2006/main">
  <authors>
    <author>jjb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jjb:</t>
        </r>
        <r>
          <rPr>
            <sz val="9"/>
            <color indexed="81"/>
            <rFont val="宋体"/>
            <family val="3"/>
            <charset val="134"/>
          </rPr>
          <t xml:space="preserve">
需求的来源，可以是客户、技术、用户等。如果是层次性分解出来的需求，则填写父需求的需求编号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jjb:</t>
        </r>
        <r>
          <rPr>
            <sz val="9"/>
            <color indexed="81"/>
            <rFont val="宋体"/>
            <family val="3"/>
            <charset val="134"/>
          </rPr>
          <t xml:space="preserve">
应用系统中该需求的实施者，一般可以是：用户、管理员、审核员等等。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jjb:</t>
        </r>
        <r>
          <rPr>
            <sz val="9"/>
            <color indexed="81"/>
            <rFont val="宋体"/>
            <family val="3"/>
            <charset val="134"/>
          </rPr>
          <t xml:space="preserve">
需求优先级=获益程度+损失程度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jjb:</t>
        </r>
        <r>
          <rPr>
            <sz val="9"/>
            <color indexed="81"/>
            <rFont val="宋体"/>
            <family val="3"/>
            <charset val="134"/>
          </rPr>
          <t xml:space="preserve">
指如果实现该需求，对项目带来的正面影响程度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jjb:</t>
        </r>
        <r>
          <rPr>
            <sz val="9"/>
            <color indexed="81"/>
            <rFont val="宋体"/>
            <family val="3"/>
            <charset val="134"/>
          </rPr>
          <t xml:space="preserve">
指需求如果不实现的话，会给项目带来的伤害和损失程度</t>
        </r>
      </text>
    </comment>
  </commentList>
</comments>
</file>

<file path=xl/comments4.xml><?xml version="1.0" encoding="utf-8"?>
<comments xmlns="http://schemas.openxmlformats.org/spreadsheetml/2006/main">
  <authors>
    <author>jjb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jjb:</t>
        </r>
        <r>
          <rPr>
            <sz val="9"/>
            <color indexed="81"/>
            <rFont val="宋体"/>
            <family val="3"/>
            <charset val="134"/>
          </rPr>
          <t xml:space="preserve">
有效范围从B2~B200.扩大需要修改“临-进度”表</t>
        </r>
      </text>
    </comment>
  </commentList>
</comments>
</file>

<file path=xl/comments5.xml><?xml version="1.0" encoding="utf-8"?>
<comments xmlns="http://schemas.openxmlformats.org/spreadsheetml/2006/main">
  <authors>
    <author>jjb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jjb:</t>
        </r>
        <r>
          <rPr>
            <sz val="9"/>
            <color indexed="81"/>
            <rFont val="宋体"/>
            <family val="3"/>
            <charset val="134"/>
          </rPr>
          <t xml:space="preserve">
项目进展所需该角色对项目的支持程度，从低到高分5级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jjb:</t>
        </r>
        <r>
          <rPr>
            <sz val="9"/>
            <color indexed="81"/>
            <rFont val="宋体"/>
            <family val="3"/>
            <charset val="134"/>
          </rPr>
          <t xml:space="preserve">
该角色对项目实际的支持度，从低到高分5级,-1表示反对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jjb:</t>
        </r>
        <r>
          <rPr>
            <sz val="9"/>
            <color indexed="81"/>
            <rFont val="宋体"/>
            <family val="3"/>
            <charset val="134"/>
          </rPr>
          <t xml:space="preserve">
项目进展所需该角色对项目的支持程度，从低到高分5级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jjb:</t>
        </r>
        <r>
          <rPr>
            <sz val="9"/>
            <color indexed="81"/>
            <rFont val="宋体"/>
            <family val="3"/>
            <charset val="134"/>
          </rPr>
          <t xml:space="preserve">
该角色对项目实际的支持度，从低到高分5级,-1表示反对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jjb:</t>
        </r>
        <r>
          <rPr>
            <sz val="9"/>
            <color indexed="81"/>
            <rFont val="宋体"/>
            <family val="3"/>
            <charset val="134"/>
          </rPr>
          <t xml:space="preserve">
表示对项目顺利实施的影响能力。从低到高分5级。开发工程师影响力为2级。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jjb:</t>
        </r>
        <r>
          <rPr>
            <sz val="9"/>
            <color indexed="81"/>
            <rFont val="宋体"/>
            <family val="3"/>
            <charset val="134"/>
          </rPr>
          <t xml:space="preserve">
综合评估对项目的影响力。值=支持度*重要性</t>
        </r>
      </text>
    </comment>
  </commentList>
</comments>
</file>

<file path=xl/comments6.xml><?xml version="1.0" encoding="utf-8"?>
<comments xmlns="http://schemas.openxmlformats.org/spreadsheetml/2006/main">
  <authors>
    <author>jjb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jjb:</t>
        </r>
        <r>
          <rPr>
            <sz val="9"/>
            <color indexed="81"/>
            <rFont val="宋体"/>
            <family val="3"/>
            <charset val="134"/>
          </rPr>
          <t xml:space="preserve">
风险概率&gt;60%为高；介于30%到60%为中；小于30%为低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jjb:</t>
        </r>
        <r>
          <rPr>
            <sz val="9"/>
            <color indexed="81"/>
            <rFont val="宋体"/>
            <family val="3"/>
            <charset val="134"/>
          </rPr>
          <t xml:space="preserve">
风险值从1开始，最高15</t>
        </r>
      </text>
    </comment>
  </commentList>
</comments>
</file>

<file path=xl/sharedStrings.xml><?xml version="1.0" encoding="utf-8"?>
<sst xmlns="http://schemas.openxmlformats.org/spreadsheetml/2006/main" count="620" uniqueCount="521">
  <si>
    <t>风险编号</t>
  </si>
  <si>
    <t>风险描述</t>
  </si>
  <si>
    <t>风险值</t>
  </si>
  <si>
    <t>模块</t>
  </si>
  <si>
    <t>任务</t>
  </si>
  <si>
    <t>责任人</t>
  </si>
  <si>
    <t>状态</t>
  </si>
  <si>
    <t>跟踪记录</t>
  </si>
  <si>
    <t>进度</t>
  </si>
  <si>
    <t>项目名称</t>
    <phoneticPr fontId="1" type="noConversion"/>
  </si>
  <si>
    <t>商务负责人</t>
    <phoneticPr fontId="1" type="noConversion"/>
  </si>
  <si>
    <t>项目类型</t>
    <phoneticPr fontId="1" type="noConversion"/>
  </si>
  <si>
    <t>客户名称</t>
    <phoneticPr fontId="1" type="noConversion"/>
  </si>
  <si>
    <t>外包伙伴名称</t>
    <phoneticPr fontId="1" type="noConversion"/>
  </si>
  <si>
    <t>合同交付时间</t>
    <phoneticPr fontId="1" type="noConversion"/>
  </si>
  <si>
    <t>参数值</t>
    <phoneticPr fontId="1" type="noConversion"/>
  </si>
  <si>
    <t>参数名称</t>
    <phoneticPr fontId="1" type="noConversion"/>
  </si>
  <si>
    <t>参数分类</t>
    <phoneticPr fontId="1" type="noConversion"/>
  </si>
  <si>
    <t>项目信息</t>
    <phoneticPr fontId="1" type="noConversion"/>
  </si>
  <si>
    <t>合作伙伴信息</t>
    <phoneticPr fontId="1" type="noConversion"/>
  </si>
  <si>
    <t>客户信息</t>
    <phoneticPr fontId="1" type="noConversion"/>
  </si>
  <si>
    <t>合同信息</t>
    <phoneticPr fontId="1" type="noConversion"/>
  </si>
  <si>
    <t>外包信息</t>
    <phoneticPr fontId="1" type="noConversion"/>
  </si>
  <si>
    <t>合作伙伴名称</t>
    <phoneticPr fontId="1" type="noConversion"/>
  </si>
  <si>
    <t>合作分成金额</t>
    <phoneticPr fontId="1" type="noConversion"/>
  </si>
  <si>
    <t>姓名</t>
  </si>
  <si>
    <t>职务</t>
  </si>
  <si>
    <t>手机</t>
  </si>
  <si>
    <t>项目角色</t>
    <phoneticPr fontId="1" type="noConversion"/>
  </si>
  <si>
    <t>所在部门</t>
    <phoneticPr fontId="1" type="noConversion"/>
  </si>
  <si>
    <t>电子邮件</t>
    <phoneticPr fontId="1" type="noConversion"/>
  </si>
  <si>
    <t>即时通讯</t>
    <phoneticPr fontId="1" type="noConversion"/>
  </si>
  <si>
    <t>合同甲方名称</t>
    <phoneticPr fontId="1" type="noConversion"/>
  </si>
  <si>
    <t>说明</t>
    <phoneticPr fontId="1" type="noConversion"/>
  </si>
  <si>
    <t>客户项目经理</t>
    <phoneticPr fontId="1" type="noConversion"/>
  </si>
  <si>
    <t>客户负责人</t>
    <phoneticPr fontId="1" type="noConversion"/>
  </si>
  <si>
    <t>外包合同总额</t>
    <phoneticPr fontId="1" type="noConversion"/>
  </si>
  <si>
    <t>外包开始时间</t>
    <phoneticPr fontId="1" type="noConversion"/>
  </si>
  <si>
    <t>外包交付时间</t>
    <phoneticPr fontId="1" type="noConversion"/>
  </si>
  <si>
    <t>合作伙伴地址</t>
    <phoneticPr fontId="1" type="noConversion"/>
  </si>
  <si>
    <t>客户行业</t>
    <phoneticPr fontId="1" type="noConversion"/>
  </si>
  <si>
    <t>客户地址</t>
    <phoneticPr fontId="1" type="noConversion"/>
  </si>
  <si>
    <t>合作方联系人</t>
    <phoneticPr fontId="1" type="noConversion"/>
  </si>
  <si>
    <t>技术风险等级</t>
    <phoneticPr fontId="1" type="noConversion"/>
  </si>
  <si>
    <t>项目风险等级</t>
    <phoneticPr fontId="1" type="noConversion"/>
  </si>
  <si>
    <t>外包方联系人</t>
    <phoneticPr fontId="1" type="noConversion"/>
  </si>
  <si>
    <t>合同生效时间</t>
    <phoneticPr fontId="1" type="noConversion"/>
  </si>
  <si>
    <t>项目进度</t>
    <phoneticPr fontId="1" type="noConversion"/>
  </si>
  <si>
    <t>项目计划结项时间</t>
    <phoneticPr fontId="1" type="noConversion"/>
  </si>
  <si>
    <t>项目实际开始时间</t>
    <phoneticPr fontId="1" type="noConversion"/>
  </si>
  <si>
    <t>项目估计结束时间</t>
    <phoneticPr fontId="1" type="noConversion"/>
  </si>
  <si>
    <t>外包工作量估算（人天）</t>
    <phoneticPr fontId="1" type="noConversion"/>
  </si>
  <si>
    <t>项目的中文名称</t>
    <phoneticPr fontId="1" type="noConversion"/>
  </si>
  <si>
    <t>项目代号</t>
    <phoneticPr fontId="1" type="noConversion"/>
  </si>
  <si>
    <t>项目组给项目起的代号，该代号可以用在代码和文件命名</t>
    <phoneticPr fontId="1" type="noConversion"/>
  </si>
  <si>
    <t>对项目所用技术的难度和风险评级，纯技术考虑</t>
    <phoneticPr fontId="1" type="noConversion"/>
  </si>
  <si>
    <t>对项目是否顺利完成交付的综合风险评级，考虑所有技术和非技术因素</t>
    <phoneticPr fontId="1" type="noConversion"/>
  </si>
  <si>
    <t>原先计划的项目结项时间，中途不可变更</t>
    <phoneticPr fontId="1" type="noConversion"/>
  </si>
  <si>
    <t>项目实际开始时间，会影响到表中各种时间长度的计算</t>
    <phoneticPr fontId="1" type="noConversion"/>
  </si>
  <si>
    <t>预估的项目总工作量，中途不可变更</t>
    <phoneticPr fontId="1" type="noConversion"/>
  </si>
  <si>
    <t>（自动计算）根据目前的趋势，不考虑外部因素情况下，项目交付的估算时间</t>
    <phoneticPr fontId="1" type="noConversion"/>
  </si>
  <si>
    <t>合同状态</t>
    <phoneticPr fontId="1" type="noConversion"/>
  </si>
  <si>
    <t>合同的签订状态</t>
    <phoneticPr fontId="1" type="noConversion"/>
  </si>
  <si>
    <t>合同的生效时间</t>
    <phoneticPr fontId="1" type="noConversion"/>
  </si>
  <si>
    <t>合同中规定的交付时间</t>
    <phoneticPr fontId="1" type="noConversion"/>
  </si>
  <si>
    <t>合同签订时间</t>
    <phoneticPr fontId="1" type="noConversion"/>
  </si>
  <si>
    <t>签订合同的时间</t>
    <phoneticPr fontId="1" type="noConversion"/>
  </si>
  <si>
    <t>合同中甲方的名称</t>
    <phoneticPr fontId="1" type="noConversion"/>
  </si>
  <si>
    <t>合同总金额</t>
    <phoneticPr fontId="1" type="noConversion"/>
  </si>
  <si>
    <t>预计考核收款</t>
    <phoneticPr fontId="1" type="noConversion"/>
  </si>
  <si>
    <t>（自动计算）合同总金额-伙伴分成-外包费用</t>
    <phoneticPr fontId="1" type="noConversion"/>
  </si>
  <si>
    <t>合同总金额</t>
    <phoneticPr fontId="1" type="noConversion"/>
  </si>
  <si>
    <t>客户所在的行业</t>
    <phoneticPr fontId="1" type="noConversion"/>
  </si>
  <si>
    <t>客户所在的地址</t>
    <phoneticPr fontId="1" type="noConversion"/>
  </si>
  <si>
    <t>客户方</t>
  </si>
  <si>
    <t>合作方分成的金额</t>
    <phoneticPr fontId="1" type="noConversion"/>
  </si>
  <si>
    <t>外包伙伴地址</t>
    <phoneticPr fontId="1" type="noConversion"/>
  </si>
  <si>
    <t>项目经理</t>
  </si>
  <si>
    <t>项目经理</t>
    <phoneticPr fontId="1" type="noConversion"/>
  </si>
  <si>
    <t>我方的项目经理姓名，其姓名必须同时出现在项目通讯录中</t>
    <phoneticPr fontId="1" type="noConversion"/>
  </si>
  <si>
    <t>我方商务负责人姓名，其姓名必须同时出现在项目通讯录中</t>
    <phoneticPr fontId="1" type="noConversion"/>
  </si>
  <si>
    <t>电话</t>
    <phoneticPr fontId="1" type="noConversion"/>
  </si>
  <si>
    <t>影响力</t>
    <phoneticPr fontId="1" type="noConversion"/>
  </si>
  <si>
    <t>重要性</t>
    <phoneticPr fontId="1" type="noConversion"/>
  </si>
  <si>
    <t>项目介入时间</t>
    <phoneticPr fontId="1" type="noConversion"/>
  </si>
  <si>
    <t>备注</t>
    <phoneticPr fontId="1" type="noConversion"/>
  </si>
  <si>
    <t>中间件</t>
  </si>
  <si>
    <t>蒋建波</t>
    <phoneticPr fontId="1" type="noConversion"/>
  </si>
  <si>
    <t>PMO</t>
    <phoneticPr fontId="1" type="noConversion"/>
  </si>
  <si>
    <t>jiangjianbo@apusic.com</t>
    <phoneticPr fontId="1" type="noConversion"/>
  </si>
  <si>
    <t>ICOM:jianbo_jiang@kingdee.com</t>
    <phoneticPr fontId="1" type="noConversion"/>
  </si>
  <si>
    <t>0755-86072312</t>
    <phoneticPr fontId="1" type="noConversion"/>
  </si>
  <si>
    <t>需要支持</t>
    <phoneticPr fontId="1" type="noConversion"/>
  </si>
  <si>
    <t>实际支持</t>
    <phoneticPr fontId="1" type="noConversion"/>
  </si>
  <si>
    <t>中间件-项目管理部</t>
    <phoneticPr fontId="1" type="noConversion"/>
  </si>
  <si>
    <t>开发工程师</t>
  </si>
  <si>
    <t>需求编号</t>
    <phoneticPr fontId="1" type="noConversion"/>
  </si>
  <si>
    <t>表格</t>
    <phoneticPr fontId="1" type="noConversion"/>
  </si>
  <si>
    <t>数据项</t>
    <phoneticPr fontId="1" type="noConversion"/>
  </si>
  <si>
    <t>说明</t>
    <phoneticPr fontId="1" type="noConversion"/>
  </si>
  <si>
    <t>模块</t>
    <phoneticPr fontId="1" type="noConversion"/>
  </si>
  <si>
    <t>任务</t>
    <phoneticPr fontId="1" type="noConversion"/>
  </si>
  <si>
    <t>预计工作量</t>
    <phoneticPr fontId="1" type="noConversion"/>
  </si>
  <si>
    <t>状态</t>
    <phoneticPr fontId="1" type="noConversion"/>
  </si>
  <si>
    <t>进度</t>
    <phoneticPr fontId="1" type="noConversion"/>
  </si>
  <si>
    <t>项目月度</t>
    <phoneticPr fontId="1" type="noConversion"/>
  </si>
  <si>
    <t>项目月度是以项目开始的月份作为第一个月。把项目月度换算为真实的日期的公式为：真实日期=项目开始时间+项目月度-1</t>
    <phoneticPr fontId="1" type="noConversion"/>
  </si>
  <si>
    <t>阶段周次</t>
    <phoneticPr fontId="1" type="noConversion"/>
  </si>
  <si>
    <t>阶段周次</t>
    <phoneticPr fontId="1" type="noConversion"/>
  </si>
  <si>
    <t>一个阶段会横跨几周的时间，阶段周次就是这个阶段内的第几周。数字从第一周开始。一般建议一个阶段的时间长度固定，建议2周或4周长度即可</t>
    <phoneticPr fontId="1" type="noConversion"/>
  </si>
  <si>
    <t>项目阶段长度（周）</t>
    <phoneticPr fontId="1" type="noConversion"/>
  </si>
  <si>
    <t>项目计划</t>
    <phoneticPr fontId="1" type="noConversion"/>
  </si>
  <si>
    <t>项目一个阶段最长为几周。建议2周或4周一个阶段</t>
    <phoneticPr fontId="1" type="noConversion"/>
  </si>
  <si>
    <t>任务的简介。需要包含主语谓语和宾语，比如“验证用户输入的登录信息”</t>
    <phoneticPr fontId="1" type="noConversion"/>
  </si>
  <si>
    <t>阶段/迭代</t>
    <phoneticPr fontId="1" type="noConversion"/>
  </si>
  <si>
    <t>阶段/迭代</t>
    <phoneticPr fontId="1" type="noConversion"/>
  </si>
  <si>
    <t>阶段或迭代的主题名称。一个项目会分成多个阶段，可以用瀑布式的开发阶段划分，也可以用迭代式的工作主题划分。每个阶段会横跨几周的时间，在项目计划的时候，会大致定下该阶段会在项目开始的第几个月开始。在阶段结束之后，建议和客户做一个沟通和演示，目的是让客户了解项目进展情况，如果客户有需求，也可以立刻做出调整</t>
    <phoneticPr fontId="1" type="noConversion"/>
  </si>
  <si>
    <t>项目分很多模块，按照模块划分和阶段划分是项目中的两种不同维度的划分方法。</t>
    <phoneticPr fontId="1" type="noConversion"/>
  </si>
  <si>
    <t>责任人</t>
    <phoneticPr fontId="1" type="noConversion"/>
  </si>
  <si>
    <t>执行任务人的姓名，他的姓名必须在项目通讯录中，否则无法选取</t>
    <phoneticPr fontId="1" type="noConversion"/>
  </si>
  <si>
    <t>每个任务在规划之后就需要进行工作量评估，不必计较评估有多么的准确，可以随着经验增多而不断改进评估方法。任务一般以人天计算，也可以用抽象的“点”来计算，然后从实际执行中得到“点”和“人天”的对应关系。</t>
    <phoneticPr fontId="1" type="noConversion"/>
  </si>
  <si>
    <t>项目任务有很多状态，包括未开始、正在处理、处理完成、取消等</t>
    <phoneticPr fontId="1" type="noConversion"/>
  </si>
  <si>
    <t>用百分比表示的进度，未开始的进度为0%，已完成的进度为100%。该数值仅用于记录，不参与运算。</t>
    <phoneticPr fontId="1" type="noConversion"/>
  </si>
  <si>
    <t>状态</t>
    <phoneticPr fontId="1" type="noConversion"/>
  </si>
  <si>
    <t>参与</t>
  </si>
  <si>
    <t>节假日</t>
    <phoneticPr fontId="1" type="noConversion"/>
  </si>
  <si>
    <t>项目模块名称</t>
    <phoneticPr fontId="1" type="noConversion"/>
  </si>
  <si>
    <t>节假日说明</t>
    <phoneticPr fontId="1" type="noConversion"/>
  </si>
  <si>
    <t>春节长假</t>
  </si>
  <si>
    <t>妇女节半天</t>
  </si>
  <si>
    <t>清明节</t>
  </si>
  <si>
    <t>劳动节</t>
  </si>
  <si>
    <t>中秋和国庆</t>
  </si>
  <si>
    <t>加入时间</t>
    <phoneticPr fontId="1" type="noConversion"/>
  </si>
  <si>
    <t>实施说明</t>
    <phoneticPr fontId="1" type="noConversion"/>
  </si>
  <si>
    <t>项目进度表是最重要的表格，存放项目的所有任务信息，包括项目未开始之前的咨询等投入工作。该表格是项目经理唯一需要每天维护的表。用于项目的计划编制和进度跟踪。</t>
    <phoneticPr fontId="1" type="noConversion"/>
  </si>
  <si>
    <t>需求描述</t>
    <phoneticPr fontId="1" type="noConversion"/>
  </si>
  <si>
    <t>需求名称</t>
    <phoneticPr fontId="1" type="noConversion"/>
  </si>
  <si>
    <t>优先级</t>
    <phoneticPr fontId="1" type="noConversion"/>
  </si>
  <si>
    <t>类型</t>
    <phoneticPr fontId="1" type="noConversion"/>
  </si>
  <si>
    <t>名称</t>
    <phoneticPr fontId="1" type="noConversion"/>
  </si>
  <si>
    <t>开始时间</t>
    <phoneticPr fontId="1" type="noConversion"/>
  </si>
  <si>
    <t>结束时间</t>
    <phoneticPr fontId="1" type="noConversion"/>
  </si>
  <si>
    <t>目标定义</t>
    <phoneticPr fontId="1" type="noConversion"/>
  </si>
  <si>
    <t>项目阶段</t>
  </si>
  <si>
    <t>里程碑</t>
  </si>
  <si>
    <t>需求调研</t>
  </si>
  <si>
    <t>需求调研</t>
    <phoneticPr fontId="1" type="noConversion"/>
  </si>
  <si>
    <t>完成客户的需求调研，出SOW文档</t>
    <phoneticPr fontId="1" type="noConversion"/>
  </si>
  <si>
    <t>SOW文档评审</t>
    <phoneticPr fontId="1" type="noConversion"/>
  </si>
  <si>
    <t>基础架构搭建</t>
  </si>
  <si>
    <t>基础架构搭建</t>
    <phoneticPr fontId="1" type="noConversion"/>
  </si>
  <si>
    <t>完成可运行的基础平台原型的搭建</t>
    <phoneticPr fontId="1" type="noConversion"/>
  </si>
  <si>
    <t>基础平台演示</t>
    <phoneticPr fontId="1" type="noConversion"/>
  </si>
  <si>
    <t>用户授权功能</t>
    <phoneticPr fontId="1" type="noConversion"/>
  </si>
  <si>
    <t>给基础平台添加用户授权功能</t>
    <phoneticPr fontId="1" type="noConversion"/>
  </si>
  <si>
    <t>用户授权功能演示</t>
    <phoneticPr fontId="1" type="noConversion"/>
  </si>
  <si>
    <t>里程碑事件</t>
    <phoneticPr fontId="1" type="noConversion"/>
  </si>
  <si>
    <t>基础架构内部培训</t>
    <phoneticPr fontId="1" type="noConversion"/>
  </si>
  <si>
    <t>给项目组成员进行基础架构平台的培训</t>
    <phoneticPr fontId="1" type="noConversion"/>
  </si>
  <si>
    <t>客户方项目经理的姓名，必须出现在项目通讯录中</t>
    <phoneticPr fontId="1" type="noConversion"/>
  </si>
  <si>
    <t>一般是客户方项目经理的上级，必须出现在项目通讯录中</t>
    <phoneticPr fontId="1" type="noConversion"/>
  </si>
  <si>
    <t>有无合作伙伴</t>
    <phoneticPr fontId="1" type="noConversion"/>
  </si>
  <si>
    <t>有无外包</t>
    <phoneticPr fontId="1" type="noConversion"/>
  </si>
  <si>
    <t>说明项目是否有外包方</t>
    <phoneticPr fontId="1" type="noConversion"/>
  </si>
  <si>
    <t>说明项目是否有合作伙伴</t>
    <phoneticPr fontId="1" type="noConversion"/>
  </si>
  <si>
    <t>无</t>
  </si>
  <si>
    <t>合作伙伴的单位名称</t>
    <phoneticPr fontId="1" type="noConversion"/>
  </si>
  <si>
    <t>合作伙伴的单位地址</t>
    <phoneticPr fontId="1" type="noConversion"/>
  </si>
  <si>
    <t>合作方的联系人姓名，必须出现在项目通讯录中</t>
    <phoneticPr fontId="1" type="noConversion"/>
  </si>
  <si>
    <t>外包项目的承包方单位名称</t>
    <phoneticPr fontId="1" type="noConversion"/>
  </si>
  <si>
    <t>外包项目的承包方单位地址</t>
    <phoneticPr fontId="1" type="noConversion"/>
  </si>
  <si>
    <t>外包方的联系人姓名，一般是项目经理</t>
    <phoneticPr fontId="1" type="noConversion"/>
  </si>
  <si>
    <t>外包估算工作量，以人天为单位</t>
    <phoneticPr fontId="1" type="noConversion"/>
  </si>
  <si>
    <t>外包工作开始的时间</t>
    <phoneticPr fontId="1" type="noConversion"/>
  </si>
  <si>
    <t>外包合同规定的交付时间</t>
    <phoneticPr fontId="1" type="noConversion"/>
  </si>
  <si>
    <t>开始对项目投入人员的时间（比如售前），会早于合同和实际时间。本日期用于计算项目前期的投入成本，不影响项目进度</t>
    <phoneticPr fontId="1" type="noConversion"/>
  </si>
  <si>
    <t>关联方</t>
  </si>
  <si>
    <t>不需要</t>
  </si>
  <si>
    <t>已离开项目</t>
  </si>
  <si>
    <t>需求角色</t>
    <phoneticPr fontId="1" type="noConversion"/>
  </si>
  <si>
    <t>获益程度</t>
    <phoneticPr fontId="1" type="noConversion"/>
  </si>
  <si>
    <t>损失程度</t>
    <phoneticPr fontId="1" type="noConversion"/>
  </si>
  <si>
    <t>状态</t>
    <phoneticPr fontId="1" type="noConversion"/>
  </si>
  <si>
    <t>来源</t>
    <phoneticPr fontId="1" type="noConversion"/>
  </si>
  <si>
    <t>需要理解</t>
    <phoneticPr fontId="1" type="noConversion"/>
  </si>
  <si>
    <t>实际理解</t>
    <phoneticPr fontId="1" type="noConversion"/>
  </si>
  <si>
    <t>RSK001</t>
    <phoneticPr fontId="1" type="noConversion"/>
  </si>
  <si>
    <t>人员变动风险</t>
    <phoneticPr fontId="1" type="noConversion"/>
  </si>
  <si>
    <t>未发生</t>
  </si>
  <si>
    <t>类别</t>
    <phoneticPr fontId="1" type="noConversion"/>
  </si>
  <si>
    <t>评估项</t>
    <phoneticPr fontId="1" type="noConversion"/>
  </si>
  <si>
    <t>评估结果</t>
    <phoneticPr fontId="1" type="noConversion"/>
  </si>
  <si>
    <t>项目总风险</t>
    <phoneticPr fontId="1" type="noConversion"/>
  </si>
  <si>
    <t>项目风险评估表评估出来的项目总风险值</t>
    <phoneticPr fontId="1" type="noConversion"/>
  </si>
  <si>
    <t>组织</t>
  </si>
  <si>
    <t>人员</t>
  </si>
  <si>
    <t>时间</t>
  </si>
  <si>
    <t>规模风险</t>
  </si>
  <si>
    <t>技术风险</t>
  </si>
  <si>
    <t>外部依赖性风险</t>
  </si>
  <si>
    <t>对该项目是否有足够的支持（包括管理人员、测试员、QA 和其他外部的相关各方）？</t>
  </si>
  <si>
    <t>这是否是该组织尝试过的最大项目？</t>
  </si>
  <si>
    <t>软件工程是否有明确定义的流程？需求记录和管理？</t>
  </si>
  <si>
    <t>完成项目所需的资金是否到位？</t>
  </si>
  <si>
    <t>是否为培训和指导分配了资金？</t>
  </si>
  <si>
    <t>是否有预算限制使得系统必须以固定的成本交付，否则将被取消？</t>
  </si>
  <si>
    <t>成本估算是否准确？</t>
  </si>
  <si>
    <t>是否可以获得足够的人员？</t>
  </si>
  <si>
    <t>他们是否具备合适的技能和经验？</t>
  </si>
  <si>
    <t>他们以前是否在一起工作过？</t>
  </si>
  <si>
    <t>他们是否相信项目会成功？</t>
  </si>
  <si>
    <t>是否可以找到用户代表来担任复审员？</t>
  </si>
  <si>
    <t>是否可以找到领域专家？</t>
  </si>
  <si>
    <t>时间表制定得是否现实？</t>
  </si>
  <si>
    <t>是否可以为了满足时间表而对功能进行规模管理？</t>
  </si>
  <si>
    <t>对交付日期的要求有多严格？</t>
  </si>
  <si>
    <t>是否有时间“把工作做好”？</t>
  </si>
  <si>
    <t>如果竞争对手抢先将产品推向市场怎么办？</t>
  </si>
  <si>
    <t>如果项目资金处于危险境地怎么办（换句话说，“如何确保有足够的资金”）？</t>
  </si>
  <si>
    <t>系统的预计价值是否大于预计成本？（务必要考虑货币的时间价值和资金的成本）。</t>
  </si>
  <si>
    <t>如果无法同关键的供应商签定合同怎么办？</t>
  </si>
  <si>
    <t>成功是否能够被评测？</t>
  </si>
  <si>
    <t>是否有关于如何评测成功的协议？</t>
  </si>
  <si>
    <t>需求是否相当稳定并得到了充分的了解？</t>
  </si>
  <si>
    <t>项目开发的时间范围是否太短、不够灵活？</t>
  </si>
  <si>
    <t>技术是否已经过证明？</t>
  </si>
  <si>
    <t>重复使用目标是否合理？</t>
  </si>
  <si>
    <t>工件必须要使用一次后才能被重复使用。</t>
  </si>
  <si>
    <t>构件可能要在若干次发布后才能变得稳定，以致无需重大变更即可复用。</t>
  </si>
  <si>
    <t>需求中的事务量是否合理？</t>
  </si>
  <si>
    <t>事务比率的估计值是否可靠？这些估计是否过于乐观？</t>
  </si>
  <si>
    <t>数据量是否合理？当前可用的框架是否能够保存这些数据，或者，如果需求使您相信工作站或部门系统将成为设计的一部分，那么是否能够在这些地方合理地保存数据？</t>
  </si>
  <si>
    <t>是否有特殊或苛刻的技术需求（如要求项目团队处理他们不熟悉的问题）？</t>
  </si>
  <si>
    <t>成功是否依赖于新的或未经试验的产品、服务或技术？是否依赖于新的或未被证明的硬件、软件或技术？</t>
  </si>
  <si>
    <t>对于与其他系统（包括企业以外的系统）的接口是否存在外部依赖性？是否存在必需的接口或必须创建它们？</t>
  </si>
  <si>
    <t>是否存在极不灵活的可用性和安全性需求（例如“系统必须永远不出现故障”）？</t>
  </si>
  <si>
    <t>系统的用户是否对正在开发的系统类型没有经验？</t>
  </si>
  <si>
    <t>应用程序的大小或复杂性，或者技术的新颖性是否导致了风险的增加？</t>
  </si>
  <si>
    <t>是否存在对国家语言支持的需求？</t>
  </si>
  <si>
    <t>是否可能设计、实施和运行该系统？某些系统只由于太大或太复杂而无法正常工作。</t>
  </si>
  <si>
    <t>该项目是否依赖于其他（平行的）开发项目？</t>
  </si>
  <si>
    <t>成功是否依赖于市售产品或外部开发的构件？</t>
  </si>
  <si>
    <t>成功是否依赖于开发工具（设计工具、编译器等）和实施技术（操作系统、数据库、进程间通信机制等）的成功集成。您是否有替代计划，可以在没有这些技术的情况下交付项目？</t>
  </si>
  <si>
    <t xml:space="preserve">业务风险 </t>
  </si>
  <si>
    <t>大类</t>
    <phoneticPr fontId="1" type="noConversion"/>
  </si>
  <si>
    <t>资金</t>
    <phoneticPr fontId="1" type="noConversion"/>
  </si>
  <si>
    <t>资源风险</t>
    <phoneticPr fontId="1" type="noConversion"/>
  </si>
  <si>
    <t>技术风险</t>
    <phoneticPr fontId="1" type="noConversion"/>
  </si>
  <si>
    <t>影响分析</t>
    <phoneticPr fontId="1" type="noConversion"/>
  </si>
  <si>
    <t>监测指标</t>
    <phoneticPr fontId="1" type="noConversion"/>
  </si>
  <si>
    <t>人员离职&gt;1</t>
    <phoneticPr fontId="1" type="noConversion"/>
  </si>
  <si>
    <t>导致投入人力不足</t>
    <phoneticPr fontId="1" type="noConversion"/>
  </si>
  <si>
    <t>状态</t>
    <phoneticPr fontId="1" type="noConversion"/>
  </si>
  <si>
    <t>概率</t>
    <phoneticPr fontId="1" type="noConversion"/>
  </si>
  <si>
    <t>影响</t>
    <phoneticPr fontId="1" type="noConversion"/>
  </si>
  <si>
    <t>策略</t>
    <phoneticPr fontId="1" type="noConversion"/>
  </si>
  <si>
    <t>任务冗余分配，监测关键人员的工作状态</t>
    <phoneticPr fontId="1" type="noConversion"/>
  </si>
  <si>
    <t>承受</t>
  </si>
  <si>
    <t>减轻</t>
  </si>
  <si>
    <t>风险响应计划</t>
    <phoneticPr fontId="1" type="noConversion"/>
  </si>
  <si>
    <t>中</t>
  </si>
  <si>
    <t>大</t>
  </si>
  <si>
    <t>有时任务属于某个需求的实现，或用来解决某个项目风险，或源自沟通计划。此时就需要填入需求编号、风险编号或沟通计划编号。</t>
    <phoneticPr fontId="1" type="noConversion"/>
  </si>
  <si>
    <t>任务来源</t>
    <phoneticPr fontId="1" type="noConversion"/>
  </si>
  <si>
    <t>任务来源</t>
    <phoneticPr fontId="1" type="noConversion"/>
  </si>
  <si>
    <t>项目干系人</t>
    <phoneticPr fontId="1" type="noConversion"/>
  </si>
  <si>
    <t>所需信息</t>
    <phoneticPr fontId="1" type="noConversion"/>
  </si>
  <si>
    <t>频率</t>
    <phoneticPr fontId="1" type="noConversion"/>
  </si>
  <si>
    <t>方法</t>
    <phoneticPr fontId="1" type="noConversion"/>
  </si>
  <si>
    <t>张三</t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</si>
  <si>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</si>
  <si>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</si>
  <si>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</si>
  <si>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</si>
  <si>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张七</t>
    <phoneticPr fontId="1" type="noConversion"/>
  </si>
  <si>
    <t>中间件-咨询服务部</t>
    <phoneticPr fontId="1" type="noConversion"/>
  </si>
  <si>
    <t>客户经理</t>
  </si>
  <si>
    <t>刘一</t>
    <phoneticPr fontId="1" type="noConversion"/>
  </si>
  <si>
    <t>中间件</t>
    <phoneticPr fontId="1" type="noConversion"/>
  </si>
  <si>
    <t>中间件北方区</t>
    <phoneticPr fontId="1" type="noConversion"/>
  </si>
  <si>
    <t>陈小虎</t>
  </si>
  <si>
    <t>陈小虎</t>
    <phoneticPr fontId="1" type="noConversion"/>
  </si>
  <si>
    <t>部门经理</t>
    <phoneticPr fontId="1" type="noConversion"/>
  </si>
  <si>
    <t>领导</t>
  </si>
  <si>
    <t>chenxiaohu@apusic.com</t>
    <phoneticPr fontId="1" type="noConversion"/>
  </si>
  <si>
    <t>ICOM:xiaohu_chen@kingdee.com</t>
    <phoneticPr fontId="1" type="noConversion"/>
  </si>
  <si>
    <t>13420914911</t>
    <phoneticPr fontId="1" type="noConversion"/>
  </si>
  <si>
    <t>15140144885</t>
    <phoneticPr fontId="1" type="noConversion"/>
  </si>
  <si>
    <t>wanx@apusic.com</t>
    <phoneticPr fontId="1" type="noConversion"/>
  </si>
  <si>
    <t>部门经理</t>
    <phoneticPr fontId="1" type="noConversion"/>
  </si>
  <si>
    <t>万欣</t>
  </si>
  <si>
    <t>万欣</t>
    <phoneticPr fontId="1" type="noConversion"/>
  </si>
  <si>
    <t>中间件-行业发展部</t>
    <phoneticPr fontId="1" type="noConversion"/>
  </si>
  <si>
    <t>牛大</t>
  </si>
  <si>
    <t>牛大</t>
    <phoneticPr fontId="1" type="noConversion"/>
  </si>
  <si>
    <t>处长</t>
    <phoneticPr fontId="1" type="noConversion"/>
  </si>
  <si>
    <t>xx公司</t>
    <phoneticPr fontId="1" type="noConversion"/>
  </si>
  <si>
    <t>IT部门经理</t>
    <phoneticPr fontId="1" type="noConversion"/>
  </si>
  <si>
    <t>应对措施</t>
    <phoneticPr fontId="1" type="noConversion"/>
  </si>
  <si>
    <t>每天</t>
  </si>
  <si>
    <t>项目进度计划</t>
    <phoneticPr fontId="1" type="noConversion"/>
  </si>
  <si>
    <t>评估值</t>
    <phoneticPr fontId="1" type="noConversion"/>
  </si>
  <si>
    <t>2013年元旦</t>
    <phoneticPr fontId="1" type="noConversion"/>
  </si>
  <si>
    <t>2012年元旦</t>
    <phoneticPr fontId="1" type="noConversion"/>
  </si>
  <si>
    <t>2013年春节</t>
    <phoneticPr fontId="1" type="noConversion"/>
  </si>
  <si>
    <t>2013清明节</t>
    <phoneticPr fontId="1" type="noConversion"/>
  </si>
  <si>
    <t>2013劳动节</t>
    <phoneticPr fontId="1" type="noConversion"/>
  </si>
  <si>
    <t>端午节</t>
    <phoneticPr fontId="1" type="noConversion"/>
  </si>
  <si>
    <t>中秋节</t>
    <phoneticPr fontId="1" type="noConversion"/>
  </si>
  <si>
    <t>国庆节</t>
    <phoneticPr fontId="1" type="noConversion"/>
  </si>
  <si>
    <t>绿色表示帮助；蓝色表示立项时候涉及的表格，基本都是一次性填写；黄色表示平时偶尔需要改动和关注的表格；红色表示平时经常需要修改和关注的表格；白色表示报表和视图，用于查看用途；灰色和黑色表示计算用的临时表，不需要任何的改动，一般会隐藏起来。</t>
    <phoneticPr fontId="1" type="noConversion"/>
  </si>
  <si>
    <t>标签颜色</t>
    <phoneticPr fontId="1" type="noConversion"/>
  </si>
  <si>
    <t>帮助说明</t>
    <phoneticPr fontId="1" type="noConversion"/>
  </si>
  <si>
    <t>项目信息</t>
    <phoneticPr fontId="1" type="noConversion"/>
  </si>
  <si>
    <t>项目阶段与里程碑</t>
    <phoneticPr fontId="1" type="noConversion"/>
  </si>
  <si>
    <t>项目风险评估表</t>
    <phoneticPr fontId="1" type="noConversion"/>
  </si>
  <si>
    <t>项目参数</t>
    <phoneticPr fontId="1" type="noConversion"/>
  </si>
  <si>
    <t>干系人分析</t>
    <phoneticPr fontId="1" type="noConversion"/>
  </si>
  <si>
    <t>沟通计划</t>
    <phoneticPr fontId="1" type="noConversion"/>
  </si>
  <si>
    <t>项目通讯录</t>
    <phoneticPr fontId="1" type="noConversion"/>
  </si>
  <si>
    <t>风险列表</t>
    <phoneticPr fontId="1" type="noConversion"/>
  </si>
  <si>
    <t>需求列表</t>
    <phoneticPr fontId="1" type="noConversion"/>
  </si>
  <si>
    <t>项目进度计划</t>
    <phoneticPr fontId="1" type="noConversion"/>
  </si>
  <si>
    <t>周计划视图</t>
    <phoneticPr fontId="1" type="noConversion"/>
  </si>
  <si>
    <t>甘特图视图</t>
    <phoneticPr fontId="1" type="noConversion"/>
  </si>
  <si>
    <t>挣值法视图</t>
    <phoneticPr fontId="1" type="noConversion"/>
  </si>
  <si>
    <t>本表格</t>
    <phoneticPr fontId="1" type="noConversion"/>
  </si>
  <si>
    <t>项目的一些基本信息，包括项目本身（名称、项目经理、商务负责人）、客户、外包、伙伴、合同等情况说明。解决的是目前无法方便收集项目基础信息的问题</t>
    <phoneticPr fontId="1" type="noConversion"/>
  </si>
  <si>
    <t>项目进行过程中的阶段和重要里程碑事件的定义。项目组在里程碑到达之后，可以和客户沟通、演示，让客户得知项目进展情况的同时，可以收到客户的各种反馈，方便在下一个阶段及时调整，降低项目风险。公司可以通过里程碑到达的时间，估算成本和项目进展。如果合同有规定，销售可以据此向客户要求付款。</t>
    <phoneticPr fontId="1" type="noConversion"/>
  </si>
  <si>
    <t>在项目实施之前，对项目进行一个风险分析，决定项目的风险级别。</t>
    <phoneticPr fontId="1" type="noConversion"/>
  </si>
  <si>
    <t>正常工作所需的一些基本参数，比如节假日、项目模块划分等</t>
    <phoneticPr fontId="1" type="noConversion"/>
  </si>
  <si>
    <t>对项目相关人员做一些技术分析，以此得到一些建议和对策，降低项目风险。</t>
    <phoneticPr fontId="1" type="noConversion"/>
  </si>
  <si>
    <t>基于干系人分析的结果，制定项目的沟通计划，尽可能满足不同干系人的需求。防止因为沟通不足导致不该有的麻烦。</t>
    <phoneticPr fontId="1" type="noConversion"/>
  </si>
  <si>
    <t>项目所有参与人员的通讯信息。该表格也是所有“姓名”类型单元格下拉框的数据来源。</t>
    <phoneticPr fontId="1" type="noConversion"/>
  </si>
  <si>
    <t>项目实施过程中的风险跟踪表格，需要项目经理定期检查和更新，以降低项目的风险</t>
    <phoneticPr fontId="1" type="noConversion"/>
  </si>
  <si>
    <t>项目的需求，以列表方式展现是方便阅读和统计，同时也提供“项目进度计划”的“任务来源”关联。通过这种关联，项目经理可以很方便看出客户需求的实现程度。</t>
    <phoneticPr fontId="1" type="noConversion"/>
  </si>
  <si>
    <t>核心表格。用于项目计划和跟踪，包括计划内和计划外的任务都要填写到该表中。通过对该表格的分析，可以得到一些很有用的报表，比如各种工作量分布、阶段和模块的工作量占比等等。</t>
    <phoneticPr fontId="1" type="noConversion"/>
  </si>
  <si>
    <t>自动帮项目经理出一个周计划，不要每次都写，数据来源是“项目进度计划”</t>
    <phoneticPr fontId="1" type="noConversion"/>
  </si>
  <si>
    <t>用甘特图的形式展示各个任务的进度，数据来源是“项目进度计划”</t>
    <phoneticPr fontId="1" type="noConversion"/>
  </si>
  <si>
    <t>用挣值法计算项目的投资回报情况，数据来源是“项目进度计划”</t>
    <phoneticPr fontId="1" type="noConversion"/>
  </si>
  <si>
    <t>模块1</t>
  </si>
  <si>
    <t>模块1</t>
    <phoneticPr fontId="1" type="noConversion"/>
  </si>
  <si>
    <t>模块2</t>
    <phoneticPr fontId="1" type="noConversion"/>
  </si>
  <si>
    <t>模块3</t>
    <phoneticPr fontId="1" type="noConversion"/>
  </si>
  <si>
    <t>T-001</t>
    <phoneticPr fontId="1" type="noConversion"/>
  </si>
  <si>
    <t>T-002</t>
  </si>
  <si>
    <t>正常</t>
  </si>
  <si>
    <t>总经理需求访谈</t>
    <phoneticPr fontId="1" type="noConversion"/>
  </si>
  <si>
    <t>配置构建服务器</t>
    <phoneticPr fontId="1" type="noConversion"/>
  </si>
  <si>
    <t>李四</t>
  </si>
  <si>
    <t>计划开始</t>
    <phoneticPr fontId="1" type="noConversion"/>
  </si>
  <si>
    <t>实际开始</t>
    <phoneticPr fontId="1" type="noConversion"/>
  </si>
  <si>
    <t>实际完成</t>
    <phoneticPr fontId="1" type="noConversion"/>
  </si>
  <si>
    <t>预计工作量</t>
    <phoneticPr fontId="1" type="noConversion"/>
  </si>
  <si>
    <t>T-003</t>
  </si>
  <si>
    <t>用户授权功能</t>
  </si>
  <si>
    <t>基本的用户登录</t>
    <phoneticPr fontId="1" type="noConversion"/>
  </si>
  <si>
    <t>王五</t>
  </si>
  <si>
    <t>第一行留空，选择时候比较方便</t>
    <phoneticPr fontId="1" type="noConversion"/>
  </si>
  <si>
    <t>第一行请留空，方便选择</t>
    <phoneticPr fontId="1" type="noConversion"/>
  </si>
  <si>
    <t>第一行请留空，方便选择</t>
    <phoneticPr fontId="1" type="noConversion"/>
  </si>
  <si>
    <t>模块2</t>
  </si>
  <si>
    <t>甘特图时间单位</t>
    <phoneticPr fontId="1" type="noConversion"/>
  </si>
  <si>
    <t>对应数字</t>
    <phoneticPr fontId="1" type="noConversion"/>
  </si>
  <si>
    <t>天</t>
    <phoneticPr fontId="1" type="noConversion"/>
  </si>
  <si>
    <t>2天</t>
    <phoneticPr fontId="1" type="noConversion"/>
  </si>
  <si>
    <t>3天</t>
    <phoneticPr fontId="1" type="noConversion"/>
  </si>
  <si>
    <t>周</t>
    <phoneticPr fontId="1" type="noConversion"/>
  </si>
  <si>
    <t>项目实际耗费天数</t>
    <phoneticPr fontId="1" type="noConversion"/>
  </si>
  <si>
    <t>月</t>
    <phoneticPr fontId="1" type="noConversion"/>
  </si>
  <si>
    <t>可讨论</t>
    <phoneticPr fontId="1" type="noConversion"/>
  </si>
  <si>
    <t>有价值</t>
    <phoneticPr fontId="1" type="noConversion"/>
  </si>
  <si>
    <t>可估算</t>
    <phoneticPr fontId="1" type="noConversion"/>
  </si>
  <si>
    <t>短小</t>
    <phoneticPr fontId="1" type="noConversion"/>
  </si>
  <si>
    <t>可测试</t>
    <phoneticPr fontId="1" type="noConversion"/>
  </si>
  <si>
    <t>独立</t>
    <phoneticPr fontId="1" type="noConversion"/>
  </si>
  <si>
    <t>-</t>
    <phoneticPr fontId="1" type="noConversion"/>
  </si>
  <si>
    <t>模块说明</t>
    <phoneticPr fontId="1" type="noConversion"/>
  </si>
  <si>
    <t>第一行留空，方便下拉列表选择</t>
    <phoneticPr fontId="1" type="noConversion"/>
  </si>
  <si>
    <t>T-004</t>
  </si>
  <si>
    <t>门店经理访谈</t>
    <phoneticPr fontId="1" type="noConversion"/>
  </si>
  <si>
    <t>测试</t>
    <phoneticPr fontId="1" type="noConversion"/>
  </si>
  <si>
    <t>暂停</t>
  </si>
  <si>
    <t>取消</t>
  </si>
  <si>
    <t>T-005</t>
  </si>
  <si>
    <t>T-006</t>
  </si>
  <si>
    <t>T-007</t>
  </si>
  <si>
    <t>T-008</t>
  </si>
  <si>
    <t>T-009</t>
  </si>
  <si>
    <t>T-010</t>
  </si>
  <si>
    <t>T-011</t>
  </si>
  <si>
    <t>T-012</t>
  </si>
  <si>
    <t>随机抽样顾客调查</t>
    <phoneticPr fontId="1" type="noConversion"/>
  </si>
  <si>
    <t>网络设施调查</t>
    <phoneticPr fontId="1" type="noConversion"/>
  </si>
  <si>
    <t>任务合法</t>
    <phoneticPr fontId="1" type="noConversion"/>
  </si>
  <si>
    <t>任务编号</t>
    <phoneticPr fontId="1" type="noConversion"/>
  </si>
  <si>
    <t>保留1</t>
    <phoneticPr fontId="1" type="noConversion"/>
  </si>
  <si>
    <t>工作量估计值</t>
    <phoneticPr fontId="1" type="noConversion"/>
  </si>
  <si>
    <t>乐观估计</t>
    <phoneticPr fontId="1" type="noConversion"/>
  </si>
  <si>
    <t>最可能估计</t>
    <phoneticPr fontId="1" type="noConversion"/>
  </si>
  <si>
    <t>悲观估计</t>
    <phoneticPr fontId="1" type="noConversion"/>
  </si>
  <si>
    <t>临时任务</t>
    <phoneticPr fontId="1" type="noConversion"/>
  </si>
  <si>
    <t>保留3</t>
    <phoneticPr fontId="1" type="noConversion"/>
  </si>
  <si>
    <t>级别</t>
    <phoneticPr fontId="1" type="noConversion"/>
  </si>
  <si>
    <t>T7</t>
  </si>
  <si>
    <t>T6</t>
  </si>
  <si>
    <t>T5</t>
  </si>
  <si>
    <t>T8</t>
  </si>
  <si>
    <t>T9</t>
  </si>
  <si>
    <t>T10</t>
  </si>
  <si>
    <t>加入时间</t>
    <phoneticPr fontId="1" type="noConversion"/>
  </si>
  <si>
    <t>离开时间</t>
    <phoneticPr fontId="1" type="noConversion"/>
  </si>
  <si>
    <t>T级对应成本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</si>
  <si>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</si>
  <si>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</si>
  <si>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</si>
  <si>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人天成本</t>
    <phoneticPr fontId="1" type="noConversion"/>
  </si>
  <si>
    <t>（自动计算）到今天为止的项目实际耗费时间（自然日）</t>
    <phoneticPr fontId="1" type="noConversion"/>
  </si>
  <si>
    <t>实际工作量</t>
    <phoneticPr fontId="1" type="noConversion"/>
  </si>
  <si>
    <t>计划结束</t>
    <phoneticPr fontId="1" type="noConversion"/>
  </si>
  <si>
    <t>工时单位</t>
    <phoneticPr fontId="1" type="noConversion"/>
  </si>
  <si>
    <t>项目进度单位</t>
    <phoneticPr fontId="1" type="noConversion"/>
  </si>
  <si>
    <t>每人天点(point)数</t>
    <phoneticPr fontId="1" type="noConversion"/>
  </si>
  <si>
    <t>人天（工作日）</t>
    <phoneticPr fontId="1" type="noConversion"/>
  </si>
  <si>
    <t>工时</t>
  </si>
  <si>
    <t>工时</t>
    <phoneticPr fontId="1" type="noConversion"/>
  </si>
  <si>
    <t>说明</t>
    <phoneticPr fontId="1" type="noConversion"/>
  </si>
  <si>
    <t>点(point)</t>
    <phoneticPr fontId="1" type="noConversion"/>
  </si>
  <si>
    <t>按照标准的工作日计算，最小单位为0.5人天</t>
    <phoneticPr fontId="1" type="noConversion"/>
  </si>
  <si>
    <t>按照标准的工作日计算，最小单位为1小时</t>
    <phoneticPr fontId="1" type="noConversion"/>
  </si>
  <si>
    <t>敏捷方式的工作量评估方法，通过迭代统计得到“点”和小时的对应值</t>
    <phoneticPr fontId="1" type="noConversion"/>
  </si>
  <si>
    <t>预设的一个工作日对应“点”数，默认每工作日2个点</t>
    <phoneticPr fontId="1" type="noConversion"/>
  </si>
  <si>
    <t>对应人天</t>
    <phoneticPr fontId="1" type="noConversion"/>
  </si>
  <si>
    <t>工时换算单位</t>
    <phoneticPr fontId="1" type="noConversion"/>
  </si>
  <si>
    <t>为了“项目进度计划”中的工作日可以快速计算</t>
    <phoneticPr fontId="1" type="noConversion"/>
  </si>
  <si>
    <t>（自动计算）到今天为止的项目实际耗费</t>
    <phoneticPr fontId="1" type="noConversion"/>
  </si>
  <si>
    <t>权重</t>
    <phoneticPr fontId="1" type="noConversion"/>
  </si>
  <si>
    <t>费用绩效指数(CPI)</t>
    <phoneticPr fontId="1" type="noConversion"/>
  </si>
  <si>
    <t>进度绩效指标(SPI)</t>
    <phoneticPr fontId="1" type="noConversion"/>
  </si>
  <si>
    <t>费用偏差(CV)</t>
    <phoneticPr fontId="1" type="noConversion"/>
  </si>
  <si>
    <t>进度偏差(SV)</t>
    <phoneticPr fontId="1" type="noConversion"/>
  </si>
  <si>
    <t>CPI&lt;1，表示超支；CPI&gt;1，表示节支</t>
    <phoneticPr fontId="1" type="noConversion"/>
  </si>
  <si>
    <t>SPI&lt;1，表示延误；SPI&gt;1，表示提前</t>
    <phoneticPr fontId="1" type="noConversion"/>
  </si>
  <si>
    <t>偏差单位为项目进度单位。CV&lt;0，则超支；CV&gt;0，则节支</t>
    <phoneticPr fontId="1" type="noConversion"/>
  </si>
  <si>
    <t>偏差单位为项目进度单位。SV&lt;0，表示延误；SV&gt;0，表示提前</t>
    <phoneticPr fontId="1" type="noConversion"/>
  </si>
  <si>
    <t>高级用户权限处理</t>
    <phoneticPr fontId="1" type="noConversion"/>
  </si>
  <si>
    <t>周期工作日</t>
    <phoneticPr fontId="1" type="noConversion"/>
  </si>
  <si>
    <t>盈利,微利,持平,微亏,亏损,严重亏损,未知</t>
    <phoneticPr fontId="1" type="noConversion"/>
  </si>
  <si>
    <t>自主,金蝶+自主,部门合作,外包,金蝶合作,外部合作</t>
    <phoneticPr fontId="1" type="noConversion"/>
  </si>
  <si>
    <t>未开始,商务,需求,开发,暂停,实施,实施完成,久拖不决,等待验收,验收,伙伴实施,结项,维护,中止,结束</t>
    <phoneticPr fontId="1" type="noConversion"/>
  </si>
  <si>
    <t>项目类型</t>
    <phoneticPr fontId="1" type="noConversion"/>
  </si>
  <si>
    <t>说明</t>
    <phoneticPr fontId="1" type="noConversion"/>
  </si>
  <si>
    <t>自主</t>
    <phoneticPr fontId="1" type="noConversion"/>
  </si>
  <si>
    <t>自己的商机，自己实施</t>
    <phoneticPr fontId="1" type="noConversion"/>
  </si>
  <si>
    <t>金蝶商机</t>
  </si>
  <si>
    <t>金蝶中国介绍的商机，我们自己实施，和金蝶没有项目交叉</t>
    <phoneticPr fontId="1" type="noConversion"/>
  </si>
  <si>
    <t>金蝶商机</t>
    <phoneticPr fontId="1" type="noConversion"/>
  </si>
  <si>
    <t>金蝶合作</t>
    <phoneticPr fontId="1" type="noConversion"/>
  </si>
  <si>
    <t>其他合作</t>
    <phoneticPr fontId="1" type="noConversion"/>
  </si>
  <si>
    <t>项目来源于公司其他部门的商机</t>
    <phoneticPr fontId="1" type="noConversion"/>
  </si>
  <si>
    <t>部门商机</t>
    <phoneticPr fontId="1" type="noConversion"/>
  </si>
  <si>
    <t>金蝶项目的关联项目，我们独立交付</t>
    <phoneticPr fontId="1" type="noConversion"/>
  </si>
  <si>
    <t>金蝶分包</t>
    <phoneticPr fontId="1" type="noConversion"/>
  </si>
  <si>
    <t>金蝶项目的关联项目，由金蝶交付客户</t>
    <phoneticPr fontId="1" type="noConversion"/>
  </si>
  <si>
    <t>其他分包</t>
    <phoneticPr fontId="1" type="noConversion"/>
  </si>
  <si>
    <t>其他伙伴项目的关联项目，我们独立交付</t>
    <phoneticPr fontId="1" type="noConversion"/>
  </si>
  <si>
    <t>其他伙伴项目的关联项目，由伙伴交付客户</t>
    <phoneticPr fontId="1" type="noConversion"/>
  </si>
  <si>
    <t>内部项目</t>
    <phoneticPr fontId="1" type="noConversion"/>
  </si>
  <si>
    <t>为满足公司内部需要而做的项目</t>
    <phoneticPr fontId="1" type="noConversion"/>
  </si>
  <si>
    <t>产品销售</t>
    <phoneticPr fontId="1" type="noConversion"/>
  </si>
  <si>
    <t>销售产品并安装实施的项目</t>
    <phoneticPr fontId="1" type="noConversion"/>
  </si>
  <si>
    <t>项目状态</t>
    <phoneticPr fontId="1" type="noConversion"/>
  </si>
  <si>
    <t>项目的当前状态</t>
    <phoneticPr fontId="1" type="noConversion"/>
  </si>
  <si>
    <t>项目分类：开发、实施、技术支持、产品销售</t>
    <phoneticPr fontId="1" type="noConversion"/>
  </si>
  <si>
    <t>T-013</t>
  </si>
  <si>
    <t>T-014</t>
  </si>
  <si>
    <t>T-015</t>
  </si>
  <si>
    <t>T-016</t>
  </si>
  <si>
    <t>T-017</t>
  </si>
  <si>
    <t>T-018</t>
  </si>
  <si>
    <t>T-019</t>
  </si>
  <si>
    <t>T-020</t>
  </si>
  <si>
    <t>T-021</t>
  </si>
  <si>
    <t>负向值</t>
    <phoneticPr fontId="1" type="noConversion"/>
  </si>
  <si>
    <t>正向值</t>
    <phoneticPr fontId="1" type="noConversion"/>
  </si>
  <si>
    <t>项目规模是在不断扩展？</t>
    <phoneticPr fontId="1" type="noConversion"/>
  </si>
  <si>
    <t>完成进度</t>
    <phoneticPr fontId="1" type="noConversion"/>
  </si>
  <si>
    <t>基础架构内部培训</t>
  </si>
  <si>
    <t>完成进度</t>
    <phoneticPr fontId="1" type="noConversion"/>
  </si>
  <si>
    <t>客户全称，这里客户是指最终接收使用产品的单位</t>
    <phoneticPr fontId="1" type="noConversion"/>
  </si>
  <si>
    <t>归属类别</t>
    <phoneticPr fontId="1" type="noConversion"/>
  </si>
  <si>
    <t>REQ-001</t>
    <phoneticPr fontId="1" type="noConversion"/>
  </si>
  <si>
    <t>REQ-001</t>
    <phoneticPr fontId="1" type="noConversion"/>
  </si>
  <si>
    <t>REQ-002</t>
  </si>
  <si>
    <t>REQ-003</t>
  </si>
  <si>
    <t>REQ-004</t>
  </si>
  <si>
    <t>REQ-005</t>
  </si>
  <si>
    <t>REQ-006</t>
  </si>
  <si>
    <t>REQ-007</t>
  </si>
  <si>
    <t>REQ-008</t>
  </si>
  <si>
    <t>REQ-009</t>
  </si>
  <si>
    <t>REQ-010</t>
  </si>
  <si>
    <t>REQ-011</t>
  </si>
  <si>
    <t>REQ-012</t>
  </si>
  <si>
    <t>REQ-013</t>
  </si>
  <si>
    <t>REQ-014</t>
  </si>
  <si>
    <t>REQ-015</t>
  </si>
  <si>
    <t>TEST</t>
    <phoneticPr fontId="1" type="noConversion"/>
  </si>
  <si>
    <t>单位</t>
    <phoneticPr fontId="1" type="noConversion"/>
  </si>
  <si>
    <t>中间件</t>
    <phoneticPr fontId="1" type="noConversion"/>
  </si>
  <si>
    <t>金蝶中国</t>
    <phoneticPr fontId="1" type="noConversion"/>
  </si>
  <si>
    <t>行业发展部</t>
    <phoneticPr fontId="1" type="noConversion"/>
  </si>
  <si>
    <t>项目管理部</t>
    <phoneticPr fontId="1" type="noConversion"/>
  </si>
  <si>
    <t>项目管理部</t>
    <phoneticPr fontId="1" type="noConversion"/>
  </si>
  <si>
    <t>客户</t>
    <phoneticPr fontId="1" type="noConversion"/>
  </si>
  <si>
    <t>监理</t>
    <phoneticPr fontId="1" type="noConversion"/>
  </si>
  <si>
    <t>合作方A公司</t>
    <phoneticPr fontId="1" type="noConversion"/>
  </si>
  <si>
    <t>固定电话</t>
    <phoneticPr fontId="1" type="noConversion"/>
  </si>
  <si>
    <t>当前文件名</t>
    <phoneticPr fontId="1" type="noConversion"/>
  </si>
  <si>
    <t>当前文件路径</t>
    <phoneticPr fontId="1" type="noConversion"/>
  </si>
</sst>
</file>

<file path=xl/styles.xml><?xml version="1.0" encoding="utf-8"?>
<styleSheet xmlns="http://schemas.openxmlformats.org/spreadsheetml/2006/main">
  <numFmts count="7">
    <numFmt numFmtId="5" formatCode="&quot;¥&quot;#,##0;&quot;¥&quot;\-#,##0"/>
    <numFmt numFmtId="176" formatCode="0_ "/>
    <numFmt numFmtId="177" formatCode="&quot;第&quot;#0&quot;周&quot;"/>
    <numFmt numFmtId="178" formatCode="[$-F800]dddd\,\ mmmm\ dd\,\ yyyy"/>
    <numFmt numFmtId="179" formatCode="0.00_ "/>
    <numFmt numFmtId="182" formatCode="0.0_ "/>
    <numFmt numFmtId="183" formatCode="0.0_ ;[Red]\-0.0\ 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00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7030A0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2" tint="-0.499984740745262"/>
      <name val="宋体"/>
      <family val="2"/>
      <charset val="134"/>
      <scheme val="minor"/>
    </font>
    <font>
      <sz val="11"/>
      <color theme="2" tint="-0.499984740745262"/>
      <name val="宋体"/>
      <family val="3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theme="3" tint="0.39997558519241921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3" tint="0.39997558519241921"/>
      </left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3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horizontal="center"/>
    </xf>
    <xf numFmtId="49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6" fontId="0" fillId="5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5" fontId="0" fillId="6" borderId="1" xfId="0" applyNumberFormat="1" applyFill="1" applyBorder="1" applyAlignment="1">
      <alignment horizontal="center" vertical="center" wrapText="1"/>
    </xf>
    <xf numFmtId="177" fontId="0" fillId="0" borderId="0" xfId="0" applyNumberFormat="1" applyAlignment="1"/>
    <xf numFmtId="177" fontId="0" fillId="0" borderId="0" xfId="0" applyNumberFormat="1">
      <alignment vertical="center"/>
    </xf>
    <xf numFmtId="14" fontId="0" fillId="0" borderId="0" xfId="0" applyNumberFormat="1" applyAlignment="1"/>
    <xf numFmtId="14" fontId="0" fillId="0" borderId="0" xfId="0" applyNumberFormat="1">
      <alignment vertical="center"/>
    </xf>
    <xf numFmtId="178" fontId="0" fillId="0" borderId="0" xfId="0" applyNumberFormat="1" applyAlignment="1"/>
    <xf numFmtId="178" fontId="0" fillId="0" borderId="0" xfId="0" applyNumberFormat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49" fontId="7" fillId="0" borderId="0" xfId="0" applyNumberFormat="1" applyFont="1" applyFill="1" applyAlignment="1">
      <alignment horizontal="center" wrapText="1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14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7" fillId="3" borderId="0" xfId="0" applyNumberFormat="1" applyFont="1" applyFill="1" applyAlignment="1">
      <alignment horizontal="center" wrapText="1"/>
    </xf>
    <xf numFmtId="0" fontId="0" fillId="3" borderId="0" xfId="0" applyFill="1">
      <alignment vertical="center"/>
    </xf>
    <xf numFmtId="0" fontId="0" fillId="9" borderId="1" xfId="0" applyFill="1" applyBorder="1" applyAlignment="1">
      <alignment vertical="center" wrapText="1"/>
    </xf>
    <xf numFmtId="0" fontId="8" fillId="2" borderId="1" xfId="1" applyFill="1" applyBorder="1" applyAlignment="1">
      <alignment vertical="center" wrapText="1"/>
    </xf>
    <xf numFmtId="0" fontId="8" fillId="11" borderId="1" xfId="1" applyFill="1" applyBorder="1" applyAlignment="1">
      <alignment vertical="center" wrapText="1"/>
    </xf>
    <xf numFmtId="0" fontId="8" fillId="10" borderId="1" xfId="1" applyFill="1" applyBorder="1" applyAlignment="1">
      <alignment vertical="center" wrapText="1"/>
    </xf>
    <xf numFmtId="0" fontId="8" fillId="12" borderId="1" xfId="1" applyFill="1" applyBorder="1" applyAlignment="1">
      <alignment vertical="center" wrapText="1"/>
    </xf>
    <xf numFmtId="0" fontId="8" fillId="0" borderId="1" xfId="1" applyBorder="1" applyAlignment="1">
      <alignment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0" fontId="0" fillId="0" borderId="0" xfId="0" applyAlignment="1">
      <alignment wrapText="1"/>
    </xf>
    <xf numFmtId="0" fontId="0" fillId="13" borderId="1" xfId="0" applyFill="1" applyBorder="1">
      <alignment vertical="center"/>
    </xf>
    <xf numFmtId="49" fontId="0" fillId="13" borderId="1" xfId="0" applyNumberFormat="1" applyFill="1" applyBorder="1">
      <alignment vertical="center"/>
    </xf>
    <xf numFmtId="0" fontId="10" fillId="13" borderId="1" xfId="0" applyFont="1" applyFill="1" applyBorder="1">
      <alignment vertical="center"/>
    </xf>
    <xf numFmtId="9" fontId="0" fillId="0" borderId="0" xfId="0" applyNumberFormat="1" applyAlignment="1"/>
    <xf numFmtId="9" fontId="0" fillId="0" borderId="1" xfId="0" applyNumberFormat="1" applyBorder="1">
      <alignment vertical="center"/>
    </xf>
    <xf numFmtId="9" fontId="0" fillId="0" borderId="0" xfId="0" applyNumberFormat="1">
      <alignment vertical="center"/>
    </xf>
    <xf numFmtId="176" fontId="0" fillId="3" borderId="1" xfId="0" applyNumberFormat="1" applyFill="1" applyBorder="1" applyAlignment="1">
      <alignment horizontal="center" vertical="center" wrapText="1"/>
    </xf>
    <xf numFmtId="0" fontId="0" fillId="0" borderId="7" xfId="0" applyBorder="1">
      <alignment vertical="center"/>
    </xf>
    <xf numFmtId="0" fontId="0" fillId="14" borderId="6" xfId="0" applyFill="1" applyBorder="1">
      <alignment vertical="center"/>
    </xf>
    <xf numFmtId="14" fontId="11" fillId="14" borderId="6" xfId="0" applyNumberFormat="1" applyFont="1" applyFill="1" applyBorder="1" applyAlignment="1">
      <alignment textRotation="255"/>
    </xf>
    <xf numFmtId="14" fontId="12" fillId="14" borderId="6" xfId="0" applyNumberFormat="1" applyFont="1" applyFill="1" applyBorder="1" applyAlignment="1">
      <alignment textRotation="255"/>
    </xf>
    <xf numFmtId="0" fontId="0" fillId="0" borderId="1" xfId="0" applyBorder="1" applyAlignment="1">
      <alignment horizontal="center" vertical="center" wrapText="1"/>
    </xf>
    <xf numFmtId="0" fontId="0" fillId="0" borderId="0" xfId="0" applyBorder="1">
      <alignment vertical="center"/>
    </xf>
    <xf numFmtId="14" fontId="14" fillId="0" borderId="0" xfId="0" applyNumberFormat="1" applyFont="1">
      <alignment vertical="center"/>
    </xf>
    <xf numFmtId="0" fontId="14" fillId="15" borderId="8" xfId="0" applyNumberFormat="1" applyFont="1" applyFill="1" applyBorder="1" applyAlignment="1"/>
    <xf numFmtId="0" fontId="14" fillId="15" borderId="0" xfId="0" applyNumberFormat="1" applyFont="1" applyFill="1" applyAlignment="1"/>
    <xf numFmtId="0" fontId="14" fillId="15" borderId="0" xfId="0" applyNumberFormat="1" applyFont="1" applyFill="1" applyAlignment="1">
      <alignment vertical="center"/>
    </xf>
    <xf numFmtId="14" fontId="12" fillId="14" borderId="9" xfId="0" applyNumberFormat="1" applyFont="1" applyFill="1" applyBorder="1" applyAlignment="1">
      <alignment textRotation="255"/>
    </xf>
    <xf numFmtId="0" fontId="0" fillId="0" borderId="0" xfId="0" applyFill="1" applyAlignment="1"/>
    <xf numFmtId="0" fontId="0" fillId="0" borderId="2" xfId="0" applyBorder="1">
      <alignment vertical="center"/>
    </xf>
    <xf numFmtId="0" fontId="0" fillId="13" borderId="1" xfId="0" applyFill="1" applyBorder="1" applyAlignment="1">
      <alignment horizontal="center" vertical="center"/>
    </xf>
    <xf numFmtId="182" fontId="0" fillId="0" borderId="0" xfId="0" applyNumberFormat="1" applyAlignment="1">
      <alignment wrapText="1"/>
    </xf>
    <xf numFmtId="182" fontId="0" fillId="0" borderId="1" xfId="0" applyNumberFormat="1" applyBorder="1">
      <alignment vertical="center"/>
    </xf>
    <xf numFmtId="182" fontId="0" fillId="0" borderId="0" xfId="0" applyNumberFormat="1">
      <alignment vertical="center"/>
    </xf>
    <xf numFmtId="14" fontId="13" fillId="0" borderId="0" xfId="0" applyNumberFormat="1" applyFont="1" applyAlignment="1"/>
    <xf numFmtId="183" fontId="14" fillId="0" borderId="0" xfId="0" applyNumberFormat="1" applyFont="1" applyAlignment="1">
      <alignment wrapText="1"/>
    </xf>
    <xf numFmtId="14" fontId="14" fillId="0" borderId="1" xfId="0" applyNumberFormat="1" applyFont="1" applyBorder="1">
      <alignment vertical="center"/>
    </xf>
    <xf numFmtId="183" fontId="14" fillId="0" borderId="1" xfId="0" applyNumberFormat="1" applyFont="1" applyBorder="1">
      <alignment vertical="center"/>
    </xf>
    <xf numFmtId="183" fontId="14" fillId="0" borderId="0" xfId="0" applyNumberFormat="1" applyFont="1">
      <alignment vertical="center"/>
    </xf>
    <xf numFmtId="0" fontId="0" fillId="0" borderId="0" xfId="0" applyFill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179" fontId="0" fillId="3" borderId="1" xfId="0" applyNumberFormat="1" applyFill="1" applyBorder="1" applyAlignment="1">
      <alignment horizontal="center" vertical="center" wrapText="1"/>
    </xf>
    <xf numFmtId="0" fontId="0" fillId="16" borderId="0" xfId="0" applyFill="1">
      <alignment vertical="center"/>
    </xf>
    <xf numFmtId="0" fontId="0" fillId="16" borderId="0" xfId="0" applyFill="1" applyAlignment="1"/>
    <xf numFmtId="0" fontId="0" fillId="16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11" xfId="0" applyBorder="1">
      <alignment vertical="center"/>
    </xf>
    <xf numFmtId="178" fontId="0" fillId="0" borderId="1" xfId="0" applyNumberFormat="1" applyBorder="1">
      <alignment vertical="center"/>
    </xf>
    <xf numFmtId="0" fontId="9" fillId="13" borderId="1" xfId="0" applyFont="1" applyFill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24"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strike/>
        <color theme="0" tint="-0.499984740745262"/>
      </font>
    </dxf>
    <dxf>
      <font>
        <color rgb="FFC00000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strike/>
        <color theme="3" tint="0.39994506668294322"/>
      </font>
      <fill>
        <patternFill>
          <bgColor theme="0" tint="-0.24994659260841701"/>
        </patternFill>
      </fill>
    </dxf>
    <dxf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strike/>
        <color theme="0" tint="-0.34998626667073579"/>
      </font>
      <fill>
        <patternFill>
          <bgColor theme="8" tint="0.79998168889431442"/>
        </patternFill>
      </fill>
    </dxf>
    <dxf>
      <font>
        <strike/>
        <color theme="0" tint="-0.34998626667073579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4110;&#21161;&#35828;&#26126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38100</xdr:rowOff>
    </xdr:from>
    <xdr:to>
      <xdr:col>3</xdr:col>
      <xdr:colOff>3924300</xdr:colOff>
      <xdr:row>0</xdr:row>
      <xdr:rowOff>571499</xdr:rowOff>
    </xdr:to>
    <xdr:sp macro="" textlink="">
      <xdr:nvSpPr>
        <xdr:cNvPr id="3" name="TextBox 2"/>
        <xdr:cNvSpPr txBox="1"/>
      </xdr:nvSpPr>
      <xdr:spPr>
        <a:xfrm>
          <a:off x="85724" y="38100"/>
          <a:ext cx="8267701" cy="533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solidFill>
                <a:srgbClr val="C00000"/>
              </a:solidFill>
            </a:rPr>
            <a:t>项目的基本参数，</a:t>
          </a:r>
          <a:r>
            <a:rPr lang="zh-CN" altLang="en-US" sz="1200" b="1">
              <a:solidFill>
                <a:schemeClr val="tx1"/>
              </a:solidFill>
            </a:rPr>
            <a:t>黑色粗体</a:t>
          </a:r>
          <a:r>
            <a:rPr lang="zh-CN" altLang="en-US" sz="1200">
              <a:solidFill>
                <a:srgbClr val="C00000"/>
              </a:solidFill>
            </a:rPr>
            <a:t>必填，</a:t>
          </a:r>
          <a:r>
            <a:rPr lang="zh-CN" altLang="en-US" sz="1200">
              <a:solidFill>
                <a:schemeClr val="tx2">
                  <a:lumMod val="60000"/>
                  <a:lumOff val="40000"/>
                </a:schemeClr>
              </a:solidFill>
            </a:rPr>
            <a:t>蓝色底色</a:t>
          </a:r>
          <a:r>
            <a:rPr lang="zh-CN" altLang="en-US" sz="1200">
              <a:solidFill>
                <a:srgbClr val="C00000"/>
              </a:solidFill>
            </a:rPr>
            <a:t>表示计算字段，其他底色表示有校验。注意所有出现的人员姓名必须在项目通讯录中有登记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66674</xdr:rowOff>
    </xdr:from>
    <xdr:to>
      <xdr:col>6</xdr:col>
      <xdr:colOff>3295650</xdr:colOff>
      <xdr:row>0</xdr:row>
      <xdr:rowOff>590549</xdr:rowOff>
    </xdr:to>
    <xdr:sp macro="" textlink="">
      <xdr:nvSpPr>
        <xdr:cNvPr id="2" name="TextBox 1"/>
        <xdr:cNvSpPr txBox="1"/>
      </xdr:nvSpPr>
      <xdr:spPr>
        <a:xfrm>
          <a:off x="114300" y="66674"/>
          <a:ext cx="9058275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>
              <a:solidFill>
                <a:srgbClr val="C00000"/>
              </a:solidFill>
            </a:rPr>
            <a:t>注意：项目阶段</a:t>
          </a:r>
          <a:r>
            <a:rPr lang="en-US" altLang="zh-CN" sz="1200">
              <a:solidFill>
                <a:srgbClr val="C00000"/>
              </a:solidFill>
            </a:rPr>
            <a:t>/</a:t>
          </a:r>
          <a:r>
            <a:rPr lang="zh-CN" altLang="en-US" sz="1200">
              <a:solidFill>
                <a:srgbClr val="C00000"/>
              </a:solidFill>
            </a:rPr>
            <a:t>迭代长度建议为</a:t>
          </a:r>
          <a:r>
            <a:rPr lang="en-US" altLang="zh-CN" sz="1200">
              <a:solidFill>
                <a:srgbClr val="C00000"/>
              </a:solidFill>
            </a:rPr>
            <a:t>2</a:t>
          </a:r>
          <a:r>
            <a:rPr lang="zh-CN" altLang="en-US" sz="1200">
              <a:solidFill>
                <a:srgbClr val="C00000"/>
              </a:solidFill>
            </a:rPr>
            <a:t>周，不要超过</a:t>
          </a:r>
          <a:r>
            <a:rPr lang="en-US" altLang="zh-CN" sz="1200">
              <a:solidFill>
                <a:srgbClr val="C00000"/>
              </a:solidFill>
            </a:rPr>
            <a:t>4</a:t>
          </a:r>
          <a:r>
            <a:rPr lang="zh-CN" altLang="en-US" sz="1200">
              <a:solidFill>
                <a:srgbClr val="C00000"/>
              </a:solidFill>
            </a:rPr>
            <a:t>周。每一个阶段</a:t>
          </a:r>
          <a:r>
            <a:rPr lang="en-US" altLang="zh-CN" sz="1200">
              <a:solidFill>
                <a:srgbClr val="C00000"/>
              </a:solidFill>
            </a:rPr>
            <a:t>/</a:t>
          </a:r>
          <a:r>
            <a:rPr lang="zh-CN" altLang="en-US" sz="1200">
              <a:solidFill>
                <a:srgbClr val="C00000"/>
              </a:solidFill>
            </a:rPr>
            <a:t>迭代结束都需要一个里程碑标志性事件。另外，还可以根据项目的特点，在阶段内加入多个里程碑，以便增加项目的可控度。</a:t>
          </a:r>
          <a:r>
            <a:rPr lang="zh-CN" altLang="en-US" sz="1200">
              <a:solidFill>
                <a:schemeClr val="accent1">
                  <a:lumMod val="75000"/>
                </a:schemeClr>
              </a:solidFill>
            </a:rPr>
            <a:t>如果是特意加入的里程碑，请把“名称”栏目留空</a:t>
          </a:r>
          <a:r>
            <a:rPr lang="zh-CN" altLang="en-US" sz="1200">
              <a:solidFill>
                <a:srgbClr val="C00000"/>
              </a:solidFill>
            </a:rPr>
            <a:t>。列入计划的里程碑会变</a:t>
          </a:r>
          <a:r>
            <a:rPr lang="zh-CN" altLang="en-US" sz="1200" b="1">
              <a:solidFill>
                <a:sysClr val="windowText" lastClr="000000"/>
              </a:solidFill>
            </a:rPr>
            <a:t>粗体</a:t>
          </a:r>
          <a:r>
            <a:rPr lang="zh-CN" altLang="en-US" sz="1200">
              <a:solidFill>
                <a:srgbClr val="C00000"/>
              </a:solidFill>
            </a:rPr>
            <a:t>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13</xdr:col>
      <xdr:colOff>704850</xdr:colOff>
      <xdr:row>0</xdr:row>
      <xdr:rowOff>609600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123825" y="123825"/>
          <a:ext cx="11496675" cy="4857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tx2">
                  <a:lumMod val="60000"/>
                  <a:lumOff val="40000"/>
                </a:schemeClr>
              </a:solidFill>
            </a:rPr>
            <a:t>说明：此表为项目经理做任务计划和任务跟踪时所用，之后只需填任务的“实际开始时间”、“实际完成时间”“进度”。</a:t>
          </a:r>
          <a:r>
            <a:rPr lang="zh-CN" altLang="en-US" sz="1100" baseline="0">
              <a:solidFill>
                <a:srgbClr val="FF0000"/>
              </a:solidFill>
            </a:rPr>
            <a:t>完成时间包含在工作时间内</a:t>
          </a:r>
          <a:r>
            <a:rPr lang="zh-CN" altLang="en-US" sz="1100">
              <a:solidFill>
                <a:schemeClr val="tx2">
                  <a:lumMod val="60000"/>
                  <a:lumOff val="40000"/>
                </a:schemeClr>
              </a:solidFill>
            </a:rPr>
            <a:t>。受其他数据表限制，总任务数目不能超过</a:t>
          </a:r>
          <a:r>
            <a:rPr lang="en-US" altLang="zh-CN" sz="1100">
              <a:solidFill>
                <a:schemeClr val="tx2">
                  <a:lumMod val="60000"/>
                  <a:lumOff val="40000"/>
                </a:schemeClr>
              </a:solidFill>
            </a:rPr>
            <a:t>2000</a:t>
          </a:r>
          <a:r>
            <a:rPr lang="zh-CN" altLang="en-US" sz="1100">
              <a:solidFill>
                <a:schemeClr val="tx2">
                  <a:lumMod val="60000"/>
                  <a:lumOff val="40000"/>
                </a:schemeClr>
              </a:solidFill>
            </a:rPr>
            <a:t>个，超过部分将不会被统计，如果需要增加任务数量上限，请联系</a:t>
          </a:r>
          <a:r>
            <a:rPr lang="en-US" altLang="zh-CN" sz="1100">
              <a:solidFill>
                <a:schemeClr val="tx2">
                  <a:lumMod val="60000"/>
                  <a:lumOff val="40000"/>
                </a:schemeClr>
              </a:solidFill>
            </a:rPr>
            <a:t>PMO</a:t>
          </a:r>
          <a:r>
            <a:rPr lang="zh-CN" altLang="en-US" sz="1100">
              <a:solidFill>
                <a:schemeClr val="tx2">
                  <a:lumMod val="60000"/>
                  <a:lumOff val="40000"/>
                </a:schemeClr>
              </a:solidFill>
            </a:rPr>
            <a:t>。（请参考帮助信息和列头批注）</a:t>
          </a:r>
        </a:p>
      </xdr:txBody>
    </xdr:sp>
    <xdr:clientData/>
  </xdr:twoCellAnchor>
  <xdr:twoCellAnchor>
    <xdr:from>
      <xdr:col>16</xdr:col>
      <xdr:colOff>85724</xdr:colOff>
      <xdr:row>0</xdr:row>
      <xdr:rowOff>57150</xdr:rowOff>
    </xdr:from>
    <xdr:to>
      <xdr:col>21</xdr:col>
      <xdr:colOff>180974</xdr:colOff>
      <xdr:row>0</xdr:row>
      <xdr:rowOff>304800</xdr:rowOff>
    </xdr:to>
    <xdr:sp macro="" textlink="">
      <xdr:nvSpPr>
        <xdr:cNvPr id="3" name="TextBox 2"/>
        <xdr:cNvSpPr txBox="1"/>
      </xdr:nvSpPr>
      <xdr:spPr>
        <a:xfrm>
          <a:off x="13715999" y="57150"/>
          <a:ext cx="1095375" cy="2476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rgbClr val="C00000"/>
              </a:solidFill>
            </a:rPr>
            <a:t>需求检查表</a:t>
          </a:r>
        </a:p>
      </xdr:txBody>
    </xdr:sp>
    <xdr:clientData/>
  </xdr:twoCellAnchor>
  <xdr:twoCellAnchor>
    <xdr:from>
      <xdr:col>23</xdr:col>
      <xdr:colOff>104775</xdr:colOff>
      <xdr:row>0</xdr:row>
      <xdr:rowOff>133350</xdr:rowOff>
    </xdr:from>
    <xdr:to>
      <xdr:col>24</xdr:col>
      <xdr:colOff>590550</xdr:colOff>
      <xdr:row>0</xdr:row>
      <xdr:rowOff>619125</xdr:rowOff>
    </xdr:to>
    <xdr:sp macro="" textlink="">
      <xdr:nvSpPr>
        <xdr:cNvPr id="4" name="TextBox 3"/>
        <xdr:cNvSpPr txBox="1"/>
      </xdr:nvSpPr>
      <xdr:spPr>
        <a:xfrm>
          <a:off x="15621000" y="133350"/>
          <a:ext cx="117157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内部使用的计算字段，请勿修改</a:t>
          </a:r>
        </a:p>
      </xdr:txBody>
    </xdr:sp>
    <xdr:clientData/>
  </xdr:twoCellAnchor>
  <xdr:twoCellAnchor>
    <xdr:from>
      <xdr:col>10</xdr:col>
      <xdr:colOff>38101</xdr:colOff>
      <xdr:row>0</xdr:row>
      <xdr:rowOff>542924</xdr:rowOff>
    </xdr:from>
    <xdr:to>
      <xdr:col>11</xdr:col>
      <xdr:colOff>504825</xdr:colOff>
      <xdr:row>0</xdr:row>
      <xdr:rowOff>876299</xdr:rowOff>
    </xdr:to>
    <xdr:sp macro="" textlink="">
      <xdr:nvSpPr>
        <xdr:cNvPr id="6" name="TextBox 5"/>
        <xdr:cNvSpPr txBox="1"/>
      </xdr:nvSpPr>
      <xdr:spPr>
        <a:xfrm>
          <a:off x="9296401" y="542924"/>
          <a:ext cx="1285874" cy="3333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accent6">
                  <a:lumMod val="75000"/>
                </a:schemeClr>
              </a:solidFill>
            </a:rPr>
            <a:t>以下一般不要改</a:t>
          </a:r>
        </a:p>
      </xdr:txBody>
    </xdr:sp>
    <xdr:clientData/>
  </xdr:twoCellAnchor>
  <xdr:twoCellAnchor>
    <xdr:from>
      <xdr:col>0</xdr:col>
      <xdr:colOff>57150</xdr:colOff>
      <xdr:row>0</xdr:row>
      <xdr:rowOff>590549</xdr:rowOff>
    </xdr:from>
    <xdr:to>
      <xdr:col>2</xdr:col>
      <xdr:colOff>981074</xdr:colOff>
      <xdr:row>0</xdr:row>
      <xdr:rowOff>857250</xdr:rowOff>
    </xdr:to>
    <xdr:sp macro="" textlink="">
      <xdr:nvSpPr>
        <xdr:cNvPr id="7" name="TextBox 6"/>
        <xdr:cNvSpPr txBox="1"/>
      </xdr:nvSpPr>
      <xdr:spPr>
        <a:xfrm>
          <a:off x="57150" y="590549"/>
          <a:ext cx="2533649" cy="2667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accent6">
                  <a:lumMod val="75000"/>
                </a:schemeClr>
              </a:solidFill>
            </a:rPr>
            <a:t>任务编号必须唯一，否则会不正常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57149</xdr:rowOff>
    </xdr:from>
    <xdr:to>
      <xdr:col>4</xdr:col>
      <xdr:colOff>1409700</xdr:colOff>
      <xdr:row>0</xdr:row>
      <xdr:rowOff>523874</xdr:rowOff>
    </xdr:to>
    <xdr:sp macro="" textlink="">
      <xdr:nvSpPr>
        <xdr:cNvPr id="2" name="TextBox 1"/>
        <xdr:cNvSpPr txBox="1"/>
      </xdr:nvSpPr>
      <xdr:spPr>
        <a:xfrm>
          <a:off x="104775" y="57149"/>
          <a:ext cx="4057650" cy="46672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rgbClr val="C00000"/>
              </a:solidFill>
            </a:rPr>
            <a:t>存放项目所有需求条目。详情请参考帮助说明和列头批注</a:t>
          </a:r>
        </a:p>
      </xdr:txBody>
    </xdr:sp>
    <xdr:clientData/>
  </xdr:twoCellAnchor>
  <xdr:twoCellAnchor>
    <xdr:from>
      <xdr:col>10</xdr:col>
      <xdr:colOff>104775</xdr:colOff>
      <xdr:row>0</xdr:row>
      <xdr:rowOff>57149</xdr:rowOff>
    </xdr:from>
    <xdr:to>
      <xdr:col>11</xdr:col>
      <xdr:colOff>695325</xdr:colOff>
      <xdr:row>0</xdr:row>
      <xdr:rowOff>657224</xdr:rowOff>
    </xdr:to>
    <xdr:sp macro="" textlink="">
      <xdr:nvSpPr>
        <xdr:cNvPr id="3" name="TextBox 2"/>
        <xdr:cNvSpPr txBox="1"/>
      </xdr:nvSpPr>
      <xdr:spPr>
        <a:xfrm>
          <a:off x="9286875" y="57149"/>
          <a:ext cx="1314450" cy="60007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zh-CN" sz="90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对需求条目进行损益分析以确定需求优先级（也可以直接指定优先级）</a:t>
          </a:r>
          <a:endParaRPr lang="zh-CN" altLang="en-US" sz="9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  <xdr:twoCellAnchor>
    <xdr:from>
      <xdr:col>12</xdr:col>
      <xdr:colOff>123824</xdr:colOff>
      <xdr:row>0</xdr:row>
      <xdr:rowOff>57149</xdr:rowOff>
    </xdr:from>
    <xdr:to>
      <xdr:col>14</xdr:col>
      <xdr:colOff>400050</xdr:colOff>
      <xdr:row>0</xdr:row>
      <xdr:rowOff>542925</xdr:rowOff>
    </xdr:to>
    <xdr:sp macro="" textlink="">
      <xdr:nvSpPr>
        <xdr:cNvPr id="4" name="TextBox 3"/>
        <xdr:cNvSpPr txBox="1"/>
      </xdr:nvSpPr>
      <xdr:spPr>
        <a:xfrm>
          <a:off x="10753724" y="57149"/>
          <a:ext cx="1200151" cy="48577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90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辅助对需求的工作量评估，单位都是</a:t>
          </a:r>
          <a:r>
            <a:rPr lang="zh-CN" altLang="en-US" sz="900">
              <a:solidFill>
                <a:schemeClr val="tx2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人天</a:t>
          </a:r>
          <a:endParaRPr lang="zh-CN" altLang="en-US" sz="900">
            <a:solidFill>
              <a:schemeClr val="tx2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152400</xdr:rowOff>
    </xdr:from>
    <xdr:to>
      <xdr:col>7</xdr:col>
      <xdr:colOff>161925</xdr:colOff>
      <xdr:row>0</xdr:row>
      <xdr:rowOff>523875</xdr:rowOff>
    </xdr:to>
    <xdr:sp macro="" textlink="">
      <xdr:nvSpPr>
        <xdr:cNvPr id="2" name="TextBox 1"/>
        <xdr:cNvSpPr txBox="1"/>
      </xdr:nvSpPr>
      <xdr:spPr>
        <a:xfrm>
          <a:off x="447675" y="152400"/>
          <a:ext cx="4438650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800">
              <a:solidFill>
                <a:srgbClr val="C00000"/>
              </a:solidFill>
            </a:rPr>
            <a:t>项目管理中的一些内部参数设置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0</xdr:row>
      <xdr:rowOff>66675</xdr:rowOff>
    </xdr:from>
    <xdr:to>
      <xdr:col>7</xdr:col>
      <xdr:colOff>600074</xdr:colOff>
      <xdr:row>0</xdr:row>
      <xdr:rowOff>390525</xdr:rowOff>
    </xdr:to>
    <xdr:sp macro="" textlink="">
      <xdr:nvSpPr>
        <xdr:cNvPr id="2" name="TextBox 1"/>
        <xdr:cNvSpPr txBox="1"/>
      </xdr:nvSpPr>
      <xdr:spPr>
        <a:xfrm>
          <a:off x="257174" y="66675"/>
          <a:ext cx="97821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rgbClr val="C00000"/>
              </a:solidFill>
            </a:rPr>
            <a:t>项目组外人员联系方式。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66675</xdr:rowOff>
    </xdr:from>
    <xdr:to>
      <xdr:col>11</xdr:col>
      <xdr:colOff>600075</xdr:colOff>
      <xdr:row>0</xdr:row>
      <xdr:rowOff>390525</xdr:rowOff>
    </xdr:to>
    <xdr:sp macro="" textlink="">
      <xdr:nvSpPr>
        <xdr:cNvPr id="2" name="TextBox 1"/>
        <xdr:cNvSpPr txBox="1"/>
      </xdr:nvSpPr>
      <xdr:spPr>
        <a:xfrm>
          <a:off x="85725" y="66675"/>
          <a:ext cx="549592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rgbClr val="C00000"/>
              </a:solidFill>
            </a:rPr>
            <a:t>项目内部人员联系方式，离开勿删，无关人员请勿列入。总人数不要超过</a:t>
          </a:r>
          <a:r>
            <a:rPr lang="en-US" altLang="zh-CN" sz="1400">
              <a:solidFill>
                <a:srgbClr val="C00000"/>
              </a:solidFill>
            </a:rPr>
            <a:t>50</a:t>
          </a:r>
          <a:r>
            <a:rPr lang="zh-CN" altLang="en-US" sz="1400">
              <a:solidFill>
                <a:srgbClr val="C00000"/>
              </a:solidFill>
            </a:rPr>
            <a:t>人。可用于成本计算。</a:t>
          </a:r>
          <a:endParaRPr lang="en-US" altLang="zh-CN" sz="1400">
            <a:solidFill>
              <a:srgbClr val="C00000"/>
            </a:solidFill>
          </a:endParaRPr>
        </a:p>
        <a:p>
          <a:endParaRPr lang="zh-CN" altLang="en-US" sz="1400">
            <a:solidFill>
              <a:srgbClr val="C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10</xdr:col>
      <xdr:colOff>600075</xdr:colOff>
      <xdr:row>0</xdr:row>
      <xdr:rowOff>390525</xdr:rowOff>
    </xdr:to>
    <xdr:sp macro="" textlink="">
      <xdr:nvSpPr>
        <xdr:cNvPr id="2" name="TextBox 1"/>
        <xdr:cNvSpPr txBox="1"/>
      </xdr:nvSpPr>
      <xdr:spPr>
        <a:xfrm>
          <a:off x="85725" y="66675"/>
          <a:ext cx="11525250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800">
              <a:solidFill>
                <a:srgbClr val="C00000"/>
              </a:solidFill>
            </a:rPr>
            <a:t>针对有项目影响力的干系人进行评估，指导项目经理制定沟通策略和计划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H94" totalsRowShown="0" headerRowDxfId="17" headerRowBorderDxfId="16" tableBorderDxfId="15">
  <tableColumns count="8">
    <tableColumn id="1" name="大类" dataDxfId="14"/>
    <tableColumn id="2" name="类别" dataDxfId="13"/>
    <tableColumn id="3" name="评估项" dataDxfId="12"/>
    <tableColumn id="5" name="评估结果" dataDxfId="11"/>
    <tableColumn id="4" name="负向值" dataDxfId="10"/>
    <tableColumn id="8" name="正向值" dataDxfId="9"/>
    <tableColumn id="6" name="权重" dataDxfId="8"/>
    <tableColumn id="7" name="评估值" dataDxfId="7">
      <calculatedColumnFormula>IF(TRIM(C2)="","",IF(D2="Y",F2,IF(D2="N",E2,(F2-E2)/2+E2)))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C47"/>
  <sheetViews>
    <sheetView topLeftCell="A10" workbookViewId="0">
      <selection activeCell="C16" sqref="C16"/>
    </sheetView>
  </sheetViews>
  <sheetFormatPr defaultRowHeight="13.5"/>
  <cols>
    <col min="1" max="1" width="9" style="2"/>
    <col min="2" max="2" width="17.25" style="2" bestFit="1" customWidth="1"/>
    <col min="3" max="3" width="86.375" style="2" customWidth="1"/>
  </cols>
  <sheetData>
    <row r="1" spans="1:3">
      <c r="A1" s="14" t="s">
        <v>97</v>
      </c>
      <c r="B1" s="14" t="s">
        <v>98</v>
      </c>
      <c r="C1" s="14" t="s">
        <v>99</v>
      </c>
    </row>
    <row r="2" spans="1:3" ht="40.5">
      <c r="A2" s="104" t="s">
        <v>97</v>
      </c>
      <c r="B2" s="14" t="s">
        <v>312</v>
      </c>
      <c r="C2" s="14" t="s">
        <v>311</v>
      </c>
    </row>
    <row r="3" spans="1:3">
      <c r="A3" s="105"/>
      <c r="B3" s="47" t="s">
        <v>313</v>
      </c>
      <c r="C3" s="14" t="s">
        <v>327</v>
      </c>
    </row>
    <row r="4" spans="1:3" ht="27">
      <c r="A4" s="105"/>
      <c r="B4" s="48" t="s">
        <v>314</v>
      </c>
      <c r="C4" s="14" t="s">
        <v>328</v>
      </c>
    </row>
    <row r="5" spans="1:3" ht="54">
      <c r="A5" s="105"/>
      <c r="B5" s="48" t="s">
        <v>315</v>
      </c>
      <c r="C5" s="14" t="s">
        <v>329</v>
      </c>
    </row>
    <row r="6" spans="1:3">
      <c r="A6" s="105"/>
      <c r="B6" s="48" t="s">
        <v>316</v>
      </c>
      <c r="C6" s="14" t="s">
        <v>330</v>
      </c>
    </row>
    <row r="7" spans="1:3">
      <c r="A7" s="105"/>
      <c r="B7" s="48" t="s">
        <v>317</v>
      </c>
      <c r="C7" s="14" t="s">
        <v>331</v>
      </c>
    </row>
    <row r="8" spans="1:3">
      <c r="A8" s="105"/>
      <c r="B8" s="48" t="s">
        <v>318</v>
      </c>
      <c r="C8" s="14" t="s">
        <v>332</v>
      </c>
    </row>
    <row r="9" spans="1:3" ht="27">
      <c r="A9" s="105"/>
      <c r="B9" s="48" t="s">
        <v>319</v>
      </c>
      <c r="C9" s="14" t="s">
        <v>333</v>
      </c>
    </row>
    <row r="10" spans="1:3">
      <c r="A10" s="105"/>
      <c r="B10" s="49" t="s">
        <v>320</v>
      </c>
      <c r="C10" s="14" t="s">
        <v>334</v>
      </c>
    </row>
    <row r="11" spans="1:3">
      <c r="A11" s="105"/>
      <c r="B11" s="50" t="s">
        <v>321</v>
      </c>
      <c r="C11" s="14" t="s">
        <v>335</v>
      </c>
    </row>
    <row r="12" spans="1:3" ht="27">
      <c r="A12" s="105"/>
      <c r="B12" s="50" t="s">
        <v>322</v>
      </c>
      <c r="C12" s="14" t="s">
        <v>336</v>
      </c>
    </row>
    <row r="13" spans="1:3" ht="27">
      <c r="A13" s="105"/>
      <c r="B13" s="51" t="s">
        <v>323</v>
      </c>
      <c r="C13" s="14" t="s">
        <v>337</v>
      </c>
    </row>
    <row r="14" spans="1:3">
      <c r="A14" s="105"/>
      <c r="B14" s="52" t="s">
        <v>324</v>
      </c>
      <c r="C14" s="14" t="s">
        <v>338</v>
      </c>
    </row>
    <row r="15" spans="1:3">
      <c r="A15" s="105"/>
      <c r="B15" s="52" t="s">
        <v>325</v>
      </c>
      <c r="C15" s="14" t="s">
        <v>339</v>
      </c>
    </row>
    <row r="16" spans="1:3">
      <c r="A16" s="105"/>
      <c r="B16" s="52" t="s">
        <v>326</v>
      </c>
      <c r="C16" s="14" t="s">
        <v>340</v>
      </c>
    </row>
    <row r="17" spans="1:3">
      <c r="A17" s="105"/>
      <c r="B17" s="14"/>
      <c r="C17" s="14"/>
    </row>
    <row r="18" spans="1:3">
      <c r="A18" s="105"/>
      <c r="B18" s="14"/>
      <c r="C18" s="14"/>
    </row>
    <row r="19" spans="1:3">
      <c r="A19" s="105"/>
      <c r="B19" s="14"/>
      <c r="C19" s="14"/>
    </row>
    <row r="20" spans="1:3">
      <c r="A20" s="105"/>
      <c r="B20" s="14"/>
      <c r="C20" s="14"/>
    </row>
    <row r="21" spans="1:3">
      <c r="A21" s="106"/>
      <c r="B21" s="14"/>
      <c r="C21" s="14"/>
    </row>
    <row r="22" spans="1:3" ht="27">
      <c r="A22" s="104" t="s">
        <v>301</v>
      </c>
      <c r="B22" s="14"/>
      <c r="C22" s="14" t="s">
        <v>135</v>
      </c>
    </row>
    <row r="23" spans="1:3" ht="54">
      <c r="A23" s="105"/>
      <c r="B23" s="14" t="s">
        <v>115</v>
      </c>
      <c r="C23" s="14" t="s">
        <v>116</v>
      </c>
    </row>
    <row r="24" spans="1:3" ht="27">
      <c r="A24" s="105"/>
      <c r="B24" s="14" t="s">
        <v>105</v>
      </c>
      <c r="C24" s="14" t="s">
        <v>106</v>
      </c>
    </row>
    <row r="25" spans="1:3" ht="27">
      <c r="A25" s="105"/>
      <c r="B25" s="14" t="s">
        <v>107</v>
      </c>
      <c r="C25" s="14" t="s">
        <v>109</v>
      </c>
    </row>
    <row r="26" spans="1:3">
      <c r="A26" s="105"/>
      <c r="B26" s="14" t="s">
        <v>100</v>
      </c>
      <c r="C26" s="14" t="s">
        <v>117</v>
      </c>
    </row>
    <row r="27" spans="1:3">
      <c r="A27" s="105"/>
      <c r="B27" s="14" t="s">
        <v>101</v>
      </c>
      <c r="C27" s="14" t="s">
        <v>113</v>
      </c>
    </row>
    <row r="28" spans="1:3" ht="27">
      <c r="A28" s="105"/>
      <c r="B28" s="14" t="s">
        <v>264</v>
      </c>
      <c r="C28" s="14" t="s">
        <v>263</v>
      </c>
    </row>
    <row r="29" spans="1:3">
      <c r="A29" s="105"/>
      <c r="B29" s="14" t="s">
        <v>118</v>
      </c>
      <c r="C29" s="14" t="s">
        <v>119</v>
      </c>
    </row>
    <row r="30" spans="1:3" ht="40.5">
      <c r="A30" s="105"/>
      <c r="B30" s="14" t="s">
        <v>102</v>
      </c>
      <c r="C30" s="14" t="s">
        <v>120</v>
      </c>
    </row>
    <row r="31" spans="1:3">
      <c r="A31" s="105"/>
      <c r="B31" s="14" t="s">
        <v>103</v>
      </c>
      <c r="C31" s="14" t="s">
        <v>121</v>
      </c>
    </row>
    <row r="32" spans="1:3">
      <c r="A32" s="106"/>
      <c r="B32" s="14" t="s">
        <v>104</v>
      </c>
      <c r="C32" s="14" t="s">
        <v>122</v>
      </c>
    </row>
    <row r="33" spans="1:3">
      <c r="A33" s="14"/>
      <c r="B33" s="14"/>
      <c r="C33" s="14"/>
    </row>
    <row r="34" spans="1:3">
      <c r="A34" s="14"/>
      <c r="B34" s="14"/>
      <c r="C34" s="14"/>
    </row>
    <row r="35" spans="1:3">
      <c r="A35" s="14"/>
      <c r="B35" s="14"/>
      <c r="C35" s="14"/>
    </row>
    <row r="36" spans="1:3">
      <c r="A36" s="14"/>
      <c r="B36" s="14"/>
      <c r="C36" s="14"/>
    </row>
    <row r="37" spans="1:3">
      <c r="A37" s="14"/>
      <c r="B37" s="14"/>
      <c r="C37" s="14"/>
    </row>
    <row r="38" spans="1:3">
      <c r="A38" s="14"/>
      <c r="B38" s="14"/>
      <c r="C38" s="14"/>
    </row>
    <row r="39" spans="1:3">
      <c r="A39" s="14"/>
      <c r="B39" s="14"/>
      <c r="C39" s="14"/>
    </row>
    <row r="40" spans="1:3">
      <c r="A40" s="14"/>
      <c r="B40" s="14"/>
      <c r="C40" s="14"/>
    </row>
    <row r="41" spans="1:3">
      <c r="A41" s="14"/>
      <c r="B41" s="14"/>
      <c r="C41" s="14"/>
    </row>
    <row r="42" spans="1:3">
      <c r="A42" s="14"/>
      <c r="B42" s="14"/>
      <c r="C42" s="14"/>
    </row>
    <row r="43" spans="1:3">
      <c r="A43" s="14"/>
      <c r="B43" s="14"/>
      <c r="C43" s="14"/>
    </row>
    <row r="44" spans="1:3">
      <c r="A44" s="14"/>
      <c r="B44" s="14"/>
      <c r="C44" s="14"/>
    </row>
    <row r="45" spans="1:3">
      <c r="A45" s="14"/>
      <c r="B45" s="14"/>
      <c r="C45" s="14"/>
    </row>
    <row r="46" spans="1:3">
      <c r="A46" s="14"/>
      <c r="B46" s="14"/>
      <c r="C46" s="14"/>
    </row>
    <row r="47" spans="1:3">
      <c r="A47" s="14"/>
      <c r="B47" s="14"/>
      <c r="C47" s="14"/>
    </row>
  </sheetData>
  <mergeCells count="2">
    <mergeCell ref="A22:A32"/>
    <mergeCell ref="A2:A21"/>
  </mergeCells>
  <phoneticPr fontId="1" type="noConversion"/>
  <hyperlinks>
    <hyperlink ref="B4" location="项目信息!A1" display="项目信息"/>
    <hyperlink ref="B5" location="项目阶段与里程碑!A1" display="项目阶段与里程碑"/>
    <hyperlink ref="B6" location="项目风险评估表!A1" display="项目风险评估表"/>
    <hyperlink ref="B7" location="项目参数!A1" display="项目参数"/>
    <hyperlink ref="B8" location="干系人分析!A1" display="干系人分析"/>
    <hyperlink ref="B9" location="沟通计划!A1" display="沟通计划"/>
    <hyperlink ref="B10" location="项目通讯录!A1" display="项目通讯录"/>
    <hyperlink ref="B11" location="风险列表!A1" display="风险列表"/>
    <hyperlink ref="B12" location="需求列表!A1" display="需求列表"/>
    <hyperlink ref="B13" location="项目进度计划!A1" display="项目进度计划"/>
    <hyperlink ref="B14" location="周计划视图!A1" display="周计划视图"/>
    <hyperlink ref="B15" location="甘特图视图!A1" display="甘特图视图"/>
    <hyperlink ref="B16" location="挣值法视图!A1" display="挣值法视图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K64"/>
  <sheetViews>
    <sheetView tabSelected="1" workbookViewId="0">
      <selection activeCell="I12" sqref="I12"/>
    </sheetView>
  </sheetViews>
  <sheetFormatPr defaultRowHeight="13.5"/>
  <cols>
    <col min="2" max="2" width="18.375" style="41" bestFit="1" customWidth="1"/>
    <col min="3" max="4" width="9" style="46"/>
    <col min="5" max="9" width="9" style="1"/>
    <col min="11" max="11" width="30.375" customWidth="1"/>
  </cols>
  <sheetData>
    <row r="1" spans="1:11" s="20" customFormat="1" ht="47.25" customHeight="1">
      <c r="A1" s="21" t="s">
        <v>25</v>
      </c>
      <c r="B1" s="39" t="s">
        <v>29</v>
      </c>
      <c r="C1" s="45" t="s">
        <v>26</v>
      </c>
      <c r="D1" s="45" t="s">
        <v>123</v>
      </c>
      <c r="E1" s="21" t="s">
        <v>185</v>
      </c>
      <c r="F1" s="21" t="s">
        <v>186</v>
      </c>
      <c r="G1" s="21" t="s">
        <v>92</v>
      </c>
      <c r="H1" s="21" t="s">
        <v>93</v>
      </c>
      <c r="I1" s="21" t="s">
        <v>83</v>
      </c>
      <c r="J1" s="21" t="s">
        <v>82</v>
      </c>
      <c r="K1" s="22" t="s">
        <v>299</v>
      </c>
    </row>
    <row r="2" spans="1:11">
      <c r="A2" s="8" t="s">
        <v>87</v>
      </c>
      <c r="B2" s="40" t="str">
        <f>IFERROR(VLOOKUP($A2,内部通讯录!$B:$I,2,FALSE),"")</f>
        <v>中间件-项目管理部</v>
      </c>
      <c r="C2" s="9" t="str">
        <f>IFERROR(VLOOKUP($A2,内部通讯录!$B:$I,3,FALSE),"")</f>
        <v>PMO</v>
      </c>
      <c r="D2" s="9" t="str">
        <f>IFERROR(VLOOKUP($A2,内部通讯录!$B:$I,4,FALSE),"")</f>
        <v>参与</v>
      </c>
      <c r="E2" s="7">
        <v>3</v>
      </c>
      <c r="F2" s="7">
        <v>3</v>
      </c>
      <c r="G2" s="7">
        <v>3</v>
      </c>
      <c r="H2" s="7">
        <v>3</v>
      </c>
      <c r="I2" s="7">
        <v>3</v>
      </c>
      <c r="J2" s="8">
        <f>IF(AND(ISNUMBER(H2),ISNUMBER(I2)),H2*I2,"")</f>
        <v>9</v>
      </c>
      <c r="K2" s="8"/>
    </row>
    <row r="3" spans="1:11">
      <c r="A3" s="8" t="s">
        <v>281</v>
      </c>
      <c r="B3" s="40" t="str">
        <f>IFERROR(VLOOKUP($A3,内部通讯录!$B:$I,2,FALSE),"")</f>
        <v>中间件-项目管理部</v>
      </c>
      <c r="C3" s="9" t="str">
        <f>IFERROR(VLOOKUP($A3,内部通讯录!$B:$I,3,FALSE),"")</f>
        <v>部门经理</v>
      </c>
      <c r="D3" s="9" t="str">
        <f>IFERROR(VLOOKUP($A3,内部通讯录!$B:$I,4,FALSE),"")</f>
        <v>领导</v>
      </c>
      <c r="E3" s="7">
        <v>3</v>
      </c>
      <c r="F3" s="7">
        <v>3</v>
      </c>
      <c r="G3" s="7">
        <v>3</v>
      </c>
      <c r="H3" s="7">
        <v>3</v>
      </c>
      <c r="I3" s="7">
        <v>2</v>
      </c>
      <c r="J3" s="8">
        <f t="shared" ref="J3:J50" si="0">IF(AND(ISNUMBER(H3),ISNUMBER(I3)),H3*I3,"")</f>
        <v>6</v>
      </c>
      <c r="K3" s="8"/>
    </row>
    <row r="4" spans="1:11">
      <c r="A4" s="8" t="s">
        <v>291</v>
      </c>
      <c r="B4" s="40" t="str">
        <f>IFERROR(VLOOKUP($A4,内部通讯录!$B:$I,2,FALSE),"")</f>
        <v>中间件-行业发展部</v>
      </c>
      <c r="C4" s="9" t="str">
        <f>IFERROR(VLOOKUP($A4,内部通讯录!$B:$I,3,FALSE),"")</f>
        <v>部门经理</v>
      </c>
      <c r="D4" s="9" t="str">
        <f>IFERROR(VLOOKUP($A4,内部通讯录!$B:$I,4,FALSE),"")</f>
        <v>领导</v>
      </c>
      <c r="E4" s="7" t="s">
        <v>178</v>
      </c>
      <c r="F4" s="7"/>
      <c r="G4" s="7" t="s">
        <v>178</v>
      </c>
      <c r="H4" s="7"/>
      <c r="I4" s="7"/>
      <c r="J4" s="8" t="str">
        <f t="shared" si="0"/>
        <v/>
      </c>
      <c r="K4" s="8"/>
    </row>
    <row r="5" spans="1:11">
      <c r="A5" s="8" t="s">
        <v>294</v>
      </c>
      <c r="B5" s="40" t="str">
        <f>IFERROR(VLOOKUP($A5,内部通讯录!$B:$I,2,FALSE),"")</f>
        <v>中间件</v>
      </c>
      <c r="C5" s="9">
        <f>IFERROR(VLOOKUP($A5,内部通讯录!$B:$I,3,FALSE),"")</f>
        <v>0</v>
      </c>
      <c r="D5" s="9" t="str">
        <f>IFERROR(VLOOKUP($A5,内部通讯录!$B:$I,4,FALSE),"")</f>
        <v>参与</v>
      </c>
      <c r="E5" s="7">
        <v>5</v>
      </c>
      <c r="F5" s="7"/>
      <c r="G5" s="7">
        <v>5</v>
      </c>
      <c r="H5" s="7"/>
      <c r="I5" s="7">
        <v>5</v>
      </c>
      <c r="J5" s="8" t="str">
        <f t="shared" si="0"/>
        <v/>
      </c>
      <c r="K5" s="8"/>
    </row>
    <row r="6" spans="1:11">
      <c r="A6" s="8"/>
      <c r="B6" s="40" t="str">
        <f>IFERROR(VLOOKUP($A6,内部通讯录!$B:$I,2,FALSE),"")</f>
        <v/>
      </c>
      <c r="C6" s="9" t="str">
        <f>IFERROR(VLOOKUP($A6,内部通讯录!$B:$I,3,FALSE),"")</f>
        <v/>
      </c>
      <c r="D6" s="9" t="str">
        <f>IFERROR(VLOOKUP($A6,内部通讯录!$B:$I,4,FALSE),"")</f>
        <v/>
      </c>
      <c r="E6" s="7">
        <v>4</v>
      </c>
      <c r="F6" s="7">
        <v>1</v>
      </c>
      <c r="G6" s="7">
        <v>4</v>
      </c>
      <c r="H6" s="7">
        <v>1</v>
      </c>
      <c r="I6" s="7">
        <v>3</v>
      </c>
      <c r="J6" s="8">
        <f t="shared" si="0"/>
        <v>3</v>
      </c>
      <c r="K6" s="8"/>
    </row>
    <row r="7" spans="1:11">
      <c r="A7" s="8"/>
      <c r="B7" s="40" t="str">
        <f>IFERROR(VLOOKUP($A7,内部通讯录!$B:$I,2,FALSE),"")</f>
        <v/>
      </c>
      <c r="C7" s="9" t="str">
        <f>IFERROR(VLOOKUP($A7,内部通讯录!$B:$I,3,FALSE),"")</f>
        <v/>
      </c>
      <c r="D7" s="9" t="str">
        <f>IFERROR(VLOOKUP($A7,内部通讯录!$B:$I,4,FALSE),"")</f>
        <v/>
      </c>
      <c r="E7" s="7">
        <v>2</v>
      </c>
      <c r="F7" s="7">
        <v>-1</v>
      </c>
      <c r="G7" s="7">
        <v>2</v>
      </c>
      <c r="H7" s="7">
        <v>-1</v>
      </c>
      <c r="I7" s="7">
        <v>3</v>
      </c>
      <c r="J7" s="8">
        <f t="shared" si="0"/>
        <v>-3</v>
      </c>
      <c r="K7" s="8"/>
    </row>
    <row r="8" spans="1:11">
      <c r="A8" s="8"/>
      <c r="B8" s="40" t="str">
        <f>IFERROR(VLOOKUP($A8,内部通讯录!$B:$I,2,FALSE),"")</f>
        <v/>
      </c>
      <c r="C8" s="9" t="str">
        <f>IFERROR(VLOOKUP($A8,内部通讯录!$B:$I,3,FALSE),"")</f>
        <v/>
      </c>
      <c r="D8" s="9" t="str">
        <f>IFERROR(VLOOKUP($A8,内部通讯录!$B:$I,4,FALSE),"")</f>
        <v/>
      </c>
      <c r="E8" s="7"/>
      <c r="F8" s="7"/>
      <c r="G8" s="7"/>
      <c r="H8" s="7"/>
      <c r="I8" s="7"/>
      <c r="J8" s="8" t="str">
        <f t="shared" si="0"/>
        <v/>
      </c>
      <c r="K8" s="8"/>
    </row>
    <row r="9" spans="1:11">
      <c r="A9" s="8"/>
      <c r="B9" s="40" t="str">
        <f>IFERROR(VLOOKUP($A9,内部通讯录!$B:$I,2,FALSE),"")</f>
        <v/>
      </c>
      <c r="C9" s="9" t="str">
        <f>IFERROR(VLOOKUP($A9,内部通讯录!$B:$I,3,FALSE),"")</f>
        <v/>
      </c>
      <c r="D9" s="9" t="str">
        <f>IFERROR(VLOOKUP($A9,内部通讯录!$B:$I,4,FALSE),"")</f>
        <v/>
      </c>
      <c r="E9" s="7"/>
      <c r="F9" s="7"/>
      <c r="G9" s="7"/>
      <c r="H9" s="7"/>
      <c r="I9" s="7"/>
      <c r="J9" s="8" t="str">
        <f t="shared" si="0"/>
        <v/>
      </c>
      <c r="K9" s="8"/>
    </row>
    <row r="10" spans="1:11">
      <c r="A10" s="8"/>
      <c r="B10" s="40" t="str">
        <f>IFERROR(VLOOKUP($A10,内部通讯录!$B:$I,2,FALSE),"")</f>
        <v/>
      </c>
      <c r="C10" s="9" t="str">
        <f>IFERROR(VLOOKUP($A10,内部通讯录!$B:$I,3,FALSE),"")</f>
        <v/>
      </c>
      <c r="D10" s="9" t="str">
        <f>IFERROR(VLOOKUP($A10,内部通讯录!$B:$I,4,FALSE),"")</f>
        <v/>
      </c>
      <c r="E10" s="7"/>
      <c r="F10" s="7"/>
      <c r="G10" s="7"/>
      <c r="H10" s="7"/>
      <c r="I10" s="7"/>
      <c r="J10" s="8" t="str">
        <f t="shared" si="0"/>
        <v/>
      </c>
      <c r="K10" s="8"/>
    </row>
    <row r="11" spans="1:11">
      <c r="A11" s="8"/>
      <c r="B11" s="40" t="str">
        <f>IFERROR(VLOOKUP($A11,内部通讯录!$B:$I,2,FALSE),"")</f>
        <v/>
      </c>
      <c r="C11" s="9" t="str">
        <f>IFERROR(VLOOKUP($A11,内部通讯录!$B:$I,3,FALSE),"")</f>
        <v/>
      </c>
      <c r="D11" s="9" t="str">
        <f>IFERROR(VLOOKUP($A11,内部通讯录!$B:$I,4,FALSE),"")</f>
        <v/>
      </c>
      <c r="E11" s="7"/>
      <c r="F11" s="7"/>
      <c r="G11" s="7"/>
      <c r="H11" s="7"/>
      <c r="I11" s="7"/>
      <c r="J11" s="8" t="str">
        <f t="shared" si="0"/>
        <v/>
      </c>
      <c r="K11" s="8"/>
    </row>
    <row r="12" spans="1:11">
      <c r="A12" s="8"/>
      <c r="B12" s="40" t="str">
        <f>IFERROR(VLOOKUP($A12,内部通讯录!$B:$I,2,FALSE),"")</f>
        <v/>
      </c>
      <c r="C12" s="9" t="str">
        <f>IFERROR(VLOOKUP($A12,内部通讯录!$B:$I,3,FALSE),"")</f>
        <v/>
      </c>
      <c r="D12" s="9" t="str">
        <f>IFERROR(VLOOKUP($A12,内部通讯录!$B:$I,4,FALSE),"")</f>
        <v/>
      </c>
      <c r="E12" s="7"/>
      <c r="F12" s="7"/>
      <c r="G12" s="7"/>
      <c r="H12" s="7"/>
      <c r="I12" s="7"/>
      <c r="J12" s="8" t="str">
        <f t="shared" si="0"/>
        <v/>
      </c>
      <c r="K12" s="8"/>
    </row>
    <row r="13" spans="1:11">
      <c r="A13" s="8"/>
      <c r="B13" s="40" t="str">
        <f>IFERROR(VLOOKUP($A13,内部通讯录!$B:$I,2,FALSE),"")</f>
        <v/>
      </c>
      <c r="C13" s="9" t="str">
        <f>IFERROR(VLOOKUP($A13,内部通讯录!$B:$I,3,FALSE),"")</f>
        <v/>
      </c>
      <c r="D13" s="9" t="str">
        <f>IFERROR(VLOOKUP($A13,内部通讯录!$B:$I,4,FALSE),"")</f>
        <v/>
      </c>
      <c r="E13" s="7"/>
      <c r="F13" s="7"/>
      <c r="G13" s="7"/>
      <c r="H13" s="7"/>
      <c r="I13" s="7"/>
      <c r="J13" s="8" t="str">
        <f t="shared" si="0"/>
        <v/>
      </c>
      <c r="K13" s="8"/>
    </row>
    <row r="14" spans="1:11">
      <c r="A14" s="8"/>
      <c r="B14" s="40" t="str">
        <f>IFERROR(VLOOKUP($A14,内部通讯录!$B:$I,2,FALSE),"")</f>
        <v/>
      </c>
      <c r="C14" s="9" t="str">
        <f>IFERROR(VLOOKUP($A14,内部通讯录!$B:$I,3,FALSE),"")</f>
        <v/>
      </c>
      <c r="D14" s="9" t="str">
        <f>IFERROR(VLOOKUP($A14,内部通讯录!$B:$I,4,FALSE),"")</f>
        <v/>
      </c>
      <c r="E14" s="7"/>
      <c r="F14" s="7"/>
      <c r="G14" s="7"/>
      <c r="H14" s="7"/>
      <c r="I14" s="7"/>
      <c r="J14" s="8" t="str">
        <f t="shared" si="0"/>
        <v/>
      </c>
      <c r="K14" s="8"/>
    </row>
    <row r="15" spans="1:11">
      <c r="A15" s="8"/>
      <c r="B15" s="40" t="str">
        <f>IFERROR(VLOOKUP($A15,内部通讯录!$B:$I,2,FALSE),"")</f>
        <v/>
      </c>
      <c r="C15" s="9" t="str">
        <f>IFERROR(VLOOKUP($A15,内部通讯录!$B:$I,3,FALSE),"")</f>
        <v/>
      </c>
      <c r="D15" s="9" t="str">
        <f>IFERROR(VLOOKUP($A15,内部通讯录!$B:$I,4,FALSE),"")</f>
        <v/>
      </c>
      <c r="E15" s="7"/>
      <c r="F15" s="7"/>
      <c r="G15" s="7"/>
      <c r="H15" s="7"/>
      <c r="I15" s="7"/>
      <c r="J15" s="8" t="str">
        <f t="shared" si="0"/>
        <v/>
      </c>
      <c r="K15" s="8"/>
    </row>
    <row r="16" spans="1:11">
      <c r="A16" s="8"/>
      <c r="B16" s="40" t="str">
        <f>IFERROR(VLOOKUP($A16,内部通讯录!$B:$I,2,FALSE),"")</f>
        <v/>
      </c>
      <c r="C16" s="9" t="str">
        <f>IFERROR(VLOOKUP($A16,内部通讯录!$B:$I,3,FALSE),"")</f>
        <v/>
      </c>
      <c r="D16" s="9" t="str">
        <f>IFERROR(VLOOKUP($A16,内部通讯录!$B:$I,4,FALSE),"")</f>
        <v/>
      </c>
      <c r="E16" s="7"/>
      <c r="F16" s="7"/>
      <c r="G16" s="7"/>
      <c r="H16" s="7"/>
      <c r="I16" s="7"/>
      <c r="J16" s="8" t="str">
        <f t="shared" si="0"/>
        <v/>
      </c>
      <c r="K16" s="8"/>
    </row>
    <row r="17" spans="1:11">
      <c r="A17" s="8"/>
      <c r="B17" s="40" t="str">
        <f>IFERROR(VLOOKUP($A17,内部通讯录!$B:$I,2,FALSE),"")</f>
        <v/>
      </c>
      <c r="C17" s="9" t="str">
        <f>IFERROR(VLOOKUP($A17,内部通讯录!$B:$I,3,FALSE),"")</f>
        <v/>
      </c>
      <c r="D17" s="9" t="str">
        <f>IFERROR(VLOOKUP($A17,内部通讯录!$B:$I,4,FALSE),"")</f>
        <v/>
      </c>
      <c r="E17" s="7"/>
      <c r="F17" s="7"/>
      <c r="G17" s="7"/>
      <c r="H17" s="7"/>
      <c r="I17" s="7"/>
      <c r="J17" s="8" t="str">
        <f t="shared" si="0"/>
        <v/>
      </c>
      <c r="K17" s="8"/>
    </row>
    <row r="18" spans="1:11">
      <c r="A18" s="8"/>
      <c r="B18" s="40" t="str">
        <f>IFERROR(VLOOKUP($A18,内部通讯录!$B:$I,2,FALSE),"")</f>
        <v/>
      </c>
      <c r="C18" s="9" t="str">
        <f>IFERROR(VLOOKUP($A18,内部通讯录!$B:$I,3,FALSE),"")</f>
        <v/>
      </c>
      <c r="D18" s="9" t="str">
        <f>IFERROR(VLOOKUP($A18,内部通讯录!$B:$I,4,FALSE),"")</f>
        <v/>
      </c>
      <c r="E18" s="7"/>
      <c r="F18" s="7"/>
      <c r="G18" s="7"/>
      <c r="H18" s="7"/>
      <c r="I18" s="7"/>
      <c r="J18" s="8" t="str">
        <f t="shared" si="0"/>
        <v/>
      </c>
      <c r="K18" s="8"/>
    </row>
    <row r="19" spans="1:11">
      <c r="A19" s="8"/>
      <c r="B19" s="40" t="str">
        <f>IFERROR(VLOOKUP($A19,内部通讯录!$B:$I,2,FALSE),"")</f>
        <v/>
      </c>
      <c r="C19" s="9" t="str">
        <f>IFERROR(VLOOKUP($A19,内部通讯录!$B:$I,3,FALSE),"")</f>
        <v/>
      </c>
      <c r="D19" s="9" t="str">
        <f>IFERROR(VLOOKUP($A19,内部通讯录!$B:$I,4,FALSE),"")</f>
        <v/>
      </c>
      <c r="E19" s="7"/>
      <c r="F19" s="7"/>
      <c r="G19" s="7"/>
      <c r="H19" s="7"/>
      <c r="I19" s="7"/>
      <c r="J19" s="8" t="str">
        <f t="shared" si="0"/>
        <v/>
      </c>
      <c r="K19" s="8"/>
    </row>
    <row r="20" spans="1:11">
      <c r="A20" s="8"/>
      <c r="B20" s="40" t="str">
        <f>IFERROR(VLOOKUP($A20,内部通讯录!$B:$I,2,FALSE),"")</f>
        <v/>
      </c>
      <c r="C20" s="9" t="str">
        <f>IFERROR(VLOOKUP($A20,内部通讯录!$B:$I,3,FALSE),"")</f>
        <v/>
      </c>
      <c r="D20" s="9" t="str">
        <f>IFERROR(VLOOKUP($A20,内部通讯录!$B:$I,4,FALSE),"")</f>
        <v/>
      </c>
      <c r="E20" s="7"/>
      <c r="F20" s="7"/>
      <c r="G20" s="7"/>
      <c r="H20" s="7"/>
      <c r="I20" s="7"/>
      <c r="J20" s="8" t="str">
        <f t="shared" si="0"/>
        <v/>
      </c>
      <c r="K20" s="8"/>
    </row>
    <row r="21" spans="1:11">
      <c r="A21" s="8"/>
      <c r="B21" s="40" t="str">
        <f>IFERROR(VLOOKUP($A21,内部通讯录!$B:$I,2,FALSE),"")</f>
        <v/>
      </c>
      <c r="C21" s="9" t="str">
        <f>IFERROR(VLOOKUP($A21,内部通讯录!$B:$I,3,FALSE),"")</f>
        <v/>
      </c>
      <c r="D21" s="9" t="str">
        <f>IFERROR(VLOOKUP($A21,内部通讯录!$B:$I,4,FALSE),"")</f>
        <v/>
      </c>
      <c r="E21" s="7"/>
      <c r="F21" s="7"/>
      <c r="G21" s="7"/>
      <c r="H21" s="7"/>
      <c r="I21" s="7"/>
      <c r="J21" s="8" t="str">
        <f t="shared" si="0"/>
        <v/>
      </c>
      <c r="K21" s="8"/>
    </row>
    <row r="22" spans="1:11">
      <c r="A22" s="8"/>
      <c r="B22" s="40" t="str">
        <f>IFERROR(VLOOKUP($A22,内部通讯录!$B:$I,2,FALSE),"")</f>
        <v/>
      </c>
      <c r="C22" s="9" t="str">
        <f>IFERROR(VLOOKUP($A22,内部通讯录!$B:$I,3,FALSE),"")</f>
        <v/>
      </c>
      <c r="D22" s="9" t="str">
        <f>IFERROR(VLOOKUP($A22,内部通讯录!$B:$I,4,FALSE),"")</f>
        <v/>
      </c>
      <c r="E22" s="7"/>
      <c r="F22" s="7"/>
      <c r="G22" s="7"/>
      <c r="H22" s="7"/>
      <c r="I22" s="7"/>
      <c r="J22" s="8" t="str">
        <f t="shared" si="0"/>
        <v/>
      </c>
      <c r="K22" s="8"/>
    </row>
    <row r="23" spans="1:11">
      <c r="A23" s="8"/>
      <c r="B23" s="40" t="str">
        <f>IFERROR(VLOOKUP($A23,内部通讯录!$B:$I,2,FALSE),"")</f>
        <v/>
      </c>
      <c r="C23" s="9" t="str">
        <f>IFERROR(VLOOKUP($A23,内部通讯录!$B:$I,3,FALSE),"")</f>
        <v/>
      </c>
      <c r="D23" s="9" t="str">
        <f>IFERROR(VLOOKUP($A23,内部通讯录!$B:$I,4,FALSE),"")</f>
        <v/>
      </c>
      <c r="E23" s="7"/>
      <c r="F23" s="7"/>
      <c r="G23" s="7"/>
      <c r="H23" s="7"/>
      <c r="I23" s="7"/>
      <c r="J23" s="8" t="str">
        <f t="shared" si="0"/>
        <v/>
      </c>
      <c r="K23" s="8"/>
    </row>
    <row r="24" spans="1:11">
      <c r="A24" s="8"/>
      <c r="B24" s="40" t="str">
        <f>IFERROR(VLOOKUP($A24,内部通讯录!$B:$I,2,FALSE),"")</f>
        <v/>
      </c>
      <c r="C24" s="9" t="str">
        <f>IFERROR(VLOOKUP($A24,内部通讯录!$B:$I,3,FALSE),"")</f>
        <v/>
      </c>
      <c r="D24" s="9" t="str">
        <f>IFERROR(VLOOKUP($A24,内部通讯录!$B:$I,4,FALSE),"")</f>
        <v/>
      </c>
      <c r="E24" s="7"/>
      <c r="F24" s="7"/>
      <c r="G24" s="7"/>
      <c r="H24" s="7"/>
      <c r="I24" s="7"/>
      <c r="J24" s="8" t="str">
        <f t="shared" si="0"/>
        <v/>
      </c>
      <c r="K24" s="8"/>
    </row>
    <row r="25" spans="1:11">
      <c r="A25" s="8"/>
      <c r="B25" s="40" t="str">
        <f>IFERROR(VLOOKUP($A25,内部通讯录!$B:$I,2,FALSE),"")</f>
        <v/>
      </c>
      <c r="C25" s="9" t="str">
        <f>IFERROR(VLOOKUP($A25,内部通讯录!$B:$I,3,FALSE),"")</f>
        <v/>
      </c>
      <c r="D25" s="9" t="str">
        <f>IFERROR(VLOOKUP($A25,内部通讯录!$B:$I,4,FALSE),"")</f>
        <v/>
      </c>
      <c r="E25" s="7"/>
      <c r="F25" s="7"/>
      <c r="G25" s="7"/>
      <c r="H25" s="7"/>
      <c r="I25" s="7"/>
      <c r="J25" s="8" t="str">
        <f t="shared" si="0"/>
        <v/>
      </c>
      <c r="K25" s="8"/>
    </row>
    <row r="26" spans="1:11">
      <c r="A26" s="8"/>
      <c r="B26" s="40" t="str">
        <f>IFERROR(VLOOKUP($A26,内部通讯录!$B:$I,2,FALSE),"")</f>
        <v/>
      </c>
      <c r="C26" s="9" t="str">
        <f>IFERROR(VLOOKUP($A26,内部通讯录!$B:$I,3,FALSE),"")</f>
        <v/>
      </c>
      <c r="D26" s="9" t="str">
        <f>IFERROR(VLOOKUP($A26,内部通讯录!$B:$I,4,FALSE),"")</f>
        <v/>
      </c>
      <c r="E26" s="7"/>
      <c r="F26" s="7"/>
      <c r="G26" s="7"/>
      <c r="H26" s="7"/>
      <c r="I26" s="7"/>
      <c r="J26" s="8" t="str">
        <f t="shared" si="0"/>
        <v/>
      </c>
      <c r="K26" s="8"/>
    </row>
    <row r="27" spans="1:11">
      <c r="A27" s="8"/>
      <c r="B27" s="40" t="str">
        <f>IFERROR(VLOOKUP($A27,内部通讯录!$B:$I,2,FALSE),"")</f>
        <v/>
      </c>
      <c r="C27" s="9" t="str">
        <f>IFERROR(VLOOKUP($A27,内部通讯录!$B:$I,3,FALSE),"")</f>
        <v/>
      </c>
      <c r="D27" s="9" t="str">
        <f>IFERROR(VLOOKUP($A27,内部通讯录!$B:$I,4,FALSE),"")</f>
        <v/>
      </c>
      <c r="E27" s="7"/>
      <c r="F27" s="7"/>
      <c r="G27" s="7"/>
      <c r="H27" s="7"/>
      <c r="I27" s="7"/>
      <c r="J27" s="8" t="str">
        <f t="shared" si="0"/>
        <v/>
      </c>
      <c r="K27" s="8"/>
    </row>
    <row r="28" spans="1:11">
      <c r="A28" s="8"/>
      <c r="B28" s="40" t="str">
        <f>IFERROR(VLOOKUP($A28,内部通讯录!$B:$I,2,FALSE),"")</f>
        <v/>
      </c>
      <c r="C28" s="9" t="str">
        <f>IFERROR(VLOOKUP($A28,内部通讯录!$B:$I,3,FALSE),"")</f>
        <v/>
      </c>
      <c r="D28" s="9" t="str">
        <f>IFERROR(VLOOKUP($A28,内部通讯录!$B:$I,4,FALSE),"")</f>
        <v/>
      </c>
      <c r="E28" s="7"/>
      <c r="F28" s="7"/>
      <c r="G28" s="7"/>
      <c r="H28" s="7"/>
      <c r="I28" s="7"/>
      <c r="J28" s="8" t="str">
        <f t="shared" si="0"/>
        <v/>
      </c>
      <c r="K28" s="8"/>
    </row>
    <row r="29" spans="1:11">
      <c r="A29" s="8"/>
      <c r="B29" s="40" t="str">
        <f>IFERROR(VLOOKUP($A29,内部通讯录!$B:$I,2,FALSE),"")</f>
        <v/>
      </c>
      <c r="C29" s="9" t="str">
        <f>IFERROR(VLOOKUP($A29,内部通讯录!$B:$I,3,FALSE),"")</f>
        <v/>
      </c>
      <c r="D29" s="9" t="str">
        <f>IFERROR(VLOOKUP($A29,内部通讯录!$B:$I,4,FALSE),"")</f>
        <v/>
      </c>
      <c r="E29" s="7"/>
      <c r="F29" s="7"/>
      <c r="G29" s="7"/>
      <c r="H29" s="7"/>
      <c r="I29" s="7"/>
      <c r="J29" s="8" t="str">
        <f t="shared" si="0"/>
        <v/>
      </c>
      <c r="K29" s="8"/>
    </row>
    <row r="30" spans="1:11">
      <c r="A30" s="8"/>
      <c r="B30" s="40" t="str">
        <f>IFERROR(VLOOKUP($A30,内部通讯录!$B:$I,2,FALSE),"")</f>
        <v/>
      </c>
      <c r="C30" s="9" t="str">
        <f>IFERROR(VLOOKUP($A30,内部通讯录!$B:$I,3,FALSE),"")</f>
        <v/>
      </c>
      <c r="D30" s="9" t="str">
        <f>IFERROR(VLOOKUP($A30,内部通讯录!$B:$I,4,FALSE),"")</f>
        <v/>
      </c>
      <c r="E30" s="7"/>
      <c r="F30" s="7"/>
      <c r="G30" s="7"/>
      <c r="H30" s="7"/>
      <c r="I30" s="7"/>
      <c r="J30" s="8" t="str">
        <f t="shared" si="0"/>
        <v/>
      </c>
      <c r="K30" s="8"/>
    </row>
    <row r="31" spans="1:11">
      <c r="A31" s="8"/>
      <c r="B31" s="40" t="str">
        <f>IFERROR(VLOOKUP($A31,内部通讯录!$B:$I,2,FALSE),"")</f>
        <v/>
      </c>
      <c r="C31" s="9" t="str">
        <f>IFERROR(VLOOKUP($A31,内部通讯录!$B:$I,3,FALSE),"")</f>
        <v/>
      </c>
      <c r="D31" s="9" t="str">
        <f>IFERROR(VLOOKUP($A31,内部通讯录!$B:$I,4,FALSE),"")</f>
        <v/>
      </c>
      <c r="E31" s="7"/>
      <c r="F31" s="7"/>
      <c r="G31" s="7"/>
      <c r="H31" s="7"/>
      <c r="I31" s="7"/>
      <c r="J31" s="8" t="str">
        <f t="shared" si="0"/>
        <v/>
      </c>
      <c r="K31" s="8"/>
    </row>
    <row r="32" spans="1:11">
      <c r="A32" s="8"/>
      <c r="B32" s="40" t="str">
        <f>IFERROR(VLOOKUP($A32,内部通讯录!$B:$I,2,FALSE),"")</f>
        <v/>
      </c>
      <c r="C32" s="9" t="str">
        <f>IFERROR(VLOOKUP($A32,内部通讯录!$B:$I,3,FALSE),"")</f>
        <v/>
      </c>
      <c r="D32" s="9" t="str">
        <f>IFERROR(VLOOKUP($A32,内部通讯录!$B:$I,4,FALSE),"")</f>
        <v/>
      </c>
      <c r="E32" s="7"/>
      <c r="F32" s="7"/>
      <c r="G32" s="7"/>
      <c r="H32" s="7"/>
      <c r="I32" s="7"/>
      <c r="J32" s="8" t="str">
        <f t="shared" si="0"/>
        <v/>
      </c>
      <c r="K32" s="8"/>
    </row>
    <row r="33" spans="1:11">
      <c r="A33" s="8"/>
      <c r="B33" s="40" t="str">
        <f>IFERROR(VLOOKUP($A33,内部通讯录!$B:$I,2,FALSE),"")</f>
        <v/>
      </c>
      <c r="C33" s="9" t="str">
        <f>IFERROR(VLOOKUP($A33,内部通讯录!$B:$I,3,FALSE),"")</f>
        <v/>
      </c>
      <c r="D33" s="9" t="str">
        <f>IFERROR(VLOOKUP($A33,内部通讯录!$B:$I,4,FALSE),"")</f>
        <v/>
      </c>
      <c r="E33" s="7"/>
      <c r="F33" s="7"/>
      <c r="G33" s="7"/>
      <c r="H33" s="7"/>
      <c r="I33" s="7"/>
      <c r="J33" s="8" t="str">
        <f t="shared" si="0"/>
        <v/>
      </c>
      <c r="K33" s="8"/>
    </row>
    <row r="34" spans="1:11">
      <c r="A34" s="8"/>
      <c r="B34" s="40" t="str">
        <f>IFERROR(VLOOKUP($A34,内部通讯录!$B:$I,2,FALSE),"")</f>
        <v/>
      </c>
      <c r="C34" s="9" t="str">
        <f>IFERROR(VLOOKUP($A34,内部通讯录!$B:$I,3,FALSE),"")</f>
        <v/>
      </c>
      <c r="D34" s="9" t="str">
        <f>IFERROR(VLOOKUP($A34,内部通讯录!$B:$I,4,FALSE),"")</f>
        <v/>
      </c>
      <c r="E34" s="7"/>
      <c r="F34" s="7"/>
      <c r="G34" s="7"/>
      <c r="H34" s="7"/>
      <c r="I34" s="7"/>
      <c r="J34" s="8" t="str">
        <f t="shared" si="0"/>
        <v/>
      </c>
      <c r="K34" s="8"/>
    </row>
    <row r="35" spans="1:11">
      <c r="A35" s="8"/>
      <c r="B35" s="40" t="str">
        <f>IFERROR(VLOOKUP($A35,内部通讯录!$B:$I,2,FALSE),"")</f>
        <v/>
      </c>
      <c r="C35" s="9" t="str">
        <f>IFERROR(VLOOKUP($A35,内部通讯录!$B:$I,3,FALSE),"")</f>
        <v/>
      </c>
      <c r="D35" s="9" t="str">
        <f>IFERROR(VLOOKUP($A35,内部通讯录!$B:$I,4,FALSE),"")</f>
        <v/>
      </c>
      <c r="E35" s="7"/>
      <c r="F35" s="7"/>
      <c r="G35" s="7"/>
      <c r="H35" s="7"/>
      <c r="I35" s="7"/>
      <c r="J35" s="8" t="str">
        <f t="shared" si="0"/>
        <v/>
      </c>
      <c r="K35" s="8"/>
    </row>
    <row r="36" spans="1:11">
      <c r="A36" s="8"/>
      <c r="B36" s="40" t="str">
        <f>IFERROR(VLOOKUP($A36,内部通讯录!$B:$I,2,FALSE),"")</f>
        <v/>
      </c>
      <c r="C36" s="9" t="str">
        <f>IFERROR(VLOOKUP($A36,内部通讯录!$B:$I,3,FALSE),"")</f>
        <v/>
      </c>
      <c r="D36" s="9" t="str">
        <f>IFERROR(VLOOKUP($A36,内部通讯录!$B:$I,4,FALSE),"")</f>
        <v/>
      </c>
      <c r="E36" s="7"/>
      <c r="F36" s="7"/>
      <c r="G36" s="7"/>
      <c r="H36" s="7"/>
      <c r="I36" s="7"/>
      <c r="J36" s="8" t="str">
        <f t="shared" si="0"/>
        <v/>
      </c>
      <c r="K36" s="8"/>
    </row>
    <row r="37" spans="1:11">
      <c r="A37" s="8"/>
      <c r="B37" s="40" t="str">
        <f>IFERROR(VLOOKUP($A37,内部通讯录!$B:$I,2,FALSE),"")</f>
        <v/>
      </c>
      <c r="C37" s="9" t="str">
        <f>IFERROR(VLOOKUP($A37,内部通讯录!$B:$I,3,FALSE),"")</f>
        <v/>
      </c>
      <c r="D37" s="9" t="str">
        <f>IFERROR(VLOOKUP($A37,内部通讯录!$B:$I,4,FALSE),"")</f>
        <v/>
      </c>
      <c r="E37" s="7"/>
      <c r="F37" s="7"/>
      <c r="G37" s="7"/>
      <c r="H37" s="7"/>
      <c r="I37" s="7"/>
      <c r="J37" s="8" t="str">
        <f t="shared" si="0"/>
        <v/>
      </c>
      <c r="K37" s="8"/>
    </row>
    <row r="38" spans="1:11">
      <c r="A38" s="8"/>
      <c r="B38" s="40" t="str">
        <f>IFERROR(VLOOKUP($A38,内部通讯录!$B:$I,2,FALSE),"")</f>
        <v/>
      </c>
      <c r="C38" s="9" t="str">
        <f>IFERROR(VLOOKUP($A38,内部通讯录!$B:$I,3,FALSE),"")</f>
        <v/>
      </c>
      <c r="D38" s="9" t="str">
        <f>IFERROR(VLOOKUP($A38,内部通讯录!$B:$I,4,FALSE),"")</f>
        <v/>
      </c>
      <c r="E38" s="7"/>
      <c r="F38" s="7"/>
      <c r="G38" s="7"/>
      <c r="H38" s="7"/>
      <c r="I38" s="7"/>
      <c r="J38" s="8" t="str">
        <f t="shared" si="0"/>
        <v/>
      </c>
      <c r="K38" s="8"/>
    </row>
    <row r="39" spans="1:11">
      <c r="A39" s="8"/>
      <c r="B39" s="40" t="str">
        <f>IFERROR(VLOOKUP($A39,内部通讯录!$B:$I,2,FALSE),"")</f>
        <v/>
      </c>
      <c r="C39" s="9" t="str">
        <f>IFERROR(VLOOKUP($A39,内部通讯录!$B:$I,3,FALSE),"")</f>
        <v/>
      </c>
      <c r="D39" s="9" t="str">
        <f>IFERROR(VLOOKUP($A39,内部通讯录!$B:$I,4,FALSE),"")</f>
        <v/>
      </c>
      <c r="E39" s="7"/>
      <c r="F39" s="7"/>
      <c r="G39" s="7"/>
      <c r="H39" s="7"/>
      <c r="I39" s="7"/>
      <c r="J39" s="8" t="str">
        <f t="shared" si="0"/>
        <v/>
      </c>
      <c r="K39" s="8"/>
    </row>
    <row r="40" spans="1:11">
      <c r="A40" s="8"/>
      <c r="B40" s="40" t="str">
        <f>IFERROR(VLOOKUP($A40,内部通讯录!$B:$I,2,FALSE),"")</f>
        <v/>
      </c>
      <c r="C40" s="9" t="str">
        <f>IFERROR(VLOOKUP($A40,内部通讯录!$B:$I,3,FALSE),"")</f>
        <v/>
      </c>
      <c r="D40" s="9" t="str">
        <f>IFERROR(VLOOKUP($A40,内部通讯录!$B:$I,4,FALSE),"")</f>
        <v/>
      </c>
      <c r="E40" s="7"/>
      <c r="F40" s="7"/>
      <c r="G40" s="7"/>
      <c r="H40" s="7"/>
      <c r="I40" s="7"/>
      <c r="J40" s="8" t="str">
        <f t="shared" si="0"/>
        <v/>
      </c>
      <c r="K40" s="8"/>
    </row>
    <row r="41" spans="1:11">
      <c r="A41" s="8"/>
      <c r="B41" s="40" t="str">
        <f>IFERROR(VLOOKUP($A41,内部通讯录!$B:$I,2,FALSE),"")</f>
        <v/>
      </c>
      <c r="C41" s="9" t="str">
        <f>IFERROR(VLOOKUP($A41,内部通讯录!$B:$I,3,FALSE),"")</f>
        <v/>
      </c>
      <c r="D41" s="9" t="str">
        <f>IFERROR(VLOOKUP($A41,内部通讯录!$B:$I,4,FALSE),"")</f>
        <v/>
      </c>
      <c r="E41" s="7"/>
      <c r="F41" s="7"/>
      <c r="G41" s="7"/>
      <c r="H41" s="7"/>
      <c r="I41" s="7"/>
      <c r="J41" s="8" t="str">
        <f t="shared" si="0"/>
        <v/>
      </c>
      <c r="K41" s="8"/>
    </row>
    <row r="42" spans="1:11">
      <c r="A42" s="8"/>
      <c r="B42" s="40" t="str">
        <f>IFERROR(VLOOKUP($A42,内部通讯录!$B:$I,2,FALSE),"")</f>
        <v/>
      </c>
      <c r="C42" s="9" t="str">
        <f>IFERROR(VLOOKUP($A42,内部通讯录!$B:$I,3,FALSE),"")</f>
        <v/>
      </c>
      <c r="D42" s="9" t="str">
        <f>IFERROR(VLOOKUP($A42,内部通讯录!$B:$I,4,FALSE),"")</f>
        <v/>
      </c>
      <c r="E42" s="7"/>
      <c r="F42" s="7"/>
      <c r="G42" s="7"/>
      <c r="H42" s="7"/>
      <c r="I42" s="7"/>
      <c r="J42" s="8" t="str">
        <f t="shared" si="0"/>
        <v/>
      </c>
      <c r="K42" s="8"/>
    </row>
    <row r="43" spans="1:11">
      <c r="A43" s="8"/>
      <c r="B43" s="40" t="str">
        <f>IFERROR(VLOOKUP($A43,内部通讯录!$B:$I,2,FALSE),"")</f>
        <v/>
      </c>
      <c r="C43" s="9" t="str">
        <f>IFERROR(VLOOKUP($A43,内部通讯录!$B:$I,3,FALSE),"")</f>
        <v/>
      </c>
      <c r="D43" s="9" t="str">
        <f>IFERROR(VLOOKUP($A43,内部通讯录!$B:$I,4,FALSE),"")</f>
        <v/>
      </c>
      <c r="E43" s="7"/>
      <c r="F43" s="7"/>
      <c r="G43" s="7"/>
      <c r="H43" s="7"/>
      <c r="I43" s="7"/>
      <c r="J43" s="8" t="str">
        <f t="shared" si="0"/>
        <v/>
      </c>
      <c r="K43" s="8"/>
    </row>
    <row r="44" spans="1:11">
      <c r="A44" s="8"/>
      <c r="B44" s="40" t="str">
        <f>IFERROR(VLOOKUP($A44,内部通讯录!$B:$I,2,FALSE),"")</f>
        <v/>
      </c>
      <c r="C44" s="9" t="str">
        <f>IFERROR(VLOOKUP($A44,内部通讯录!$B:$I,3,FALSE),"")</f>
        <v/>
      </c>
      <c r="D44" s="9" t="str">
        <f>IFERROR(VLOOKUP($A44,内部通讯录!$B:$I,4,FALSE),"")</f>
        <v/>
      </c>
      <c r="E44" s="7"/>
      <c r="F44" s="7"/>
      <c r="G44" s="7"/>
      <c r="H44" s="7"/>
      <c r="I44" s="7"/>
      <c r="J44" s="8" t="str">
        <f t="shared" si="0"/>
        <v/>
      </c>
      <c r="K44" s="8"/>
    </row>
    <row r="45" spans="1:11">
      <c r="A45" s="8"/>
      <c r="B45" s="40" t="str">
        <f>IFERROR(VLOOKUP($A45,内部通讯录!$B:$I,2,FALSE),"")</f>
        <v/>
      </c>
      <c r="C45" s="9" t="str">
        <f>IFERROR(VLOOKUP($A45,内部通讯录!$B:$I,3,FALSE),"")</f>
        <v/>
      </c>
      <c r="D45" s="9" t="str">
        <f>IFERROR(VLOOKUP($A45,内部通讯录!$B:$I,4,FALSE),"")</f>
        <v/>
      </c>
      <c r="E45" s="7"/>
      <c r="F45" s="7"/>
      <c r="G45" s="7"/>
      <c r="H45" s="7"/>
      <c r="I45" s="7"/>
      <c r="J45" s="8" t="str">
        <f t="shared" si="0"/>
        <v/>
      </c>
      <c r="K45" s="8"/>
    </row>
    <row r="46" spans="1:11">
      <c r="A46" s="8"/>
      <c r="B46" s="40" t="str">
        <f>IFERROR(VLOOKUP($A46,内部通讯录!$B:$I,2,FALSE),"")</f>
        <v/>
      </c>
      <c r="C46" s="9" t="str">
        <f>IFERROR(VLOOKUP($A46,内部通讯录!$B:$I,3,FALSE),"")</f>
        <v/>
      </c>
      <c r="D46" s="9" t="str">
        <f>IFERROR(VLOOKUP($A46,内部通讯录!$B:$I,4,FALSE),"")</f>
        <v/>
      </c>
      <c r="E46" s="7"/>
      <c r="F46" s="7"/>
      <c r="G46" s="7"/>
      <c r="H46" s="7"/>
      <c r="I46" s="7"/>
      <c r="J46" s="8" t="str">
        <f t="shared" si="0"/>
        <v/>
      </c>
      <c r="K46" s="8"/>
    </row>
    <row r="47" spans="1:11">
      <c r="A47" s="8"/>
      <c r="B47" s="40" t="str">
        <f>IFERROR(VLOOKUP($A47,内部通讯录!$B:$I,2,FALSE),"")</f>
        <v/>
      </c>
      <c r="C47" s="9" t="str">
        <f>IFERROR(VLOOKUP($A47,内部通讯录!$B:$I,3,FALSE),"")</f>
        <v/>
      </c>
      <c r="D47" s="9" t="str">
        <f>IFERROR(VLOOKUP($A47,内部通讯录!$B:$I,4,FALSE),"")</f>
        <v/>
      </c>
      <c r="E47" s="7"/>
      <c r="F47" s="7"/>
      <c r="G47" s="7"/>
      <c r="H47" s="7"/>
      <c r="I47" s="7"/>
      <c r="J47" s="8" t="str">
        <f t="shared" si="0"/>
        <v/>
      </c>
      <c r="K47" s="8"/>
    </row>
    <row r="48" spans="1:11">
      <c r="A48" s="8"/>
      <c r="B48" s="40" t="str">
        <f>IFERROR(VLOOKUP($A48,内部通讯录!$B:$I,2,FALSE),"")</f>
        <v/>
      </c>
      <c r="C48" s="9" t="str">
        <f>IFERROR(VLOOKUP($A48,内部通讯录!$B:$I,3,FALSE),"")</f>
        <v/>
      </c>
      <c r="D48" s="9" t="str">
        <f>IFERROR(VLOOKUP($A48,内部通讯录!$B:$I,4,FALSE),"")</f>
        <v/>
      </c>
      <c r="E48" s="7"/>
      <c r="F48" s="7"/>
      <c r="G48" s="7"/>
      <c r="H48" s="7"/>
      <c r="I48" s="7"/>
      <c r="J48" s="8" t="str">
        <f t="shared" si="0"/>
        <v/>
      </c>
      <c r="K48" s="8"/>
    </row>
    <row r="49" spans="1:11">
      <c r="A49" s="8"/>
      <c r="B49" s="40" t="str">
        <f>IFERROR(VLOOKUP($A49,内部通讯录!$B:$I,2,FALSE),"")</f>
        <v/>
      </c>
      <c r="C49" s="9" t="str">
        <f>IFERROR(VLOOKUP($A49,内部通讯录!$B:$I,3,FALSE),"")</f>
        <v/>
      </c>
      <c r="D49" s="9" t="str">
        <f>IFERROR(VLOOKUP($A49,内部通讯录!$B:$I,4,FALSE),"")</f>
        <v/>
      </c>
      <c r="E49" s="7"/>
      <c r="F49" s="7"/>
      <c r="G49" s="7"/>
      <c r="H49" s="7"/>
      <c r="I49" s="7"/>
      <c r="J49" s="8" t="str">
        <f t="shared" si="0"/>
        <v/>
      </c>
      <c r="K49" s="8"/>
    </row>
    <row r="50" spans="1:11">
      <c r="A50" s="8"/>
      <c r="B50" s="40" t="str">
        <f>IFERROR(VLOOKUP($A50,内部通讯录!$B:$I,2,FALSE),"")</f>
        <v/>
      </c>
      <c r="C50" s="9" t="str">
        <f>IFERROR(VLOOKUP($A50,内部通讯录!$B:$I,3,FALSE),"")</f>
        <v/>
      </c>
      <c r="D50" s="9" t="str">
        <f>IFERROR(VLOOKUP($A50,内部通讯录!$B:$I,4,FALSE),"")</f>
        <v/>
      </c>
      <c r="E50" s="7"/>
      <c r="F50" s="7"/>
      <c r="G50" s="7"/>
      <c r="H50" s="7"/>
      <c r="I50" s="7"/>
      <c r="J50" s="8" t="str">
        <f t="shared" si="0"/>
        <v/>
      </c>
      <c r="K50" s="8"/>
    </row>
    <row r="51" spans="1:11">
      <c r="J51" t="str">
        <f t="shared" ref="J51:J64" si="1">IF(AND(ISNUMBER(G51),ISNUMBER(I51)),G51*I51,"")</f>
        <v/>
      </c>
    </row>
    <row r="52" spans="1:11">
      <c r="J52" t="str">
        <f t="shared" si="1"/>
        <v/>
      </c>
    </row>
    <row r="53" spans="1:11">
      <c r="J53" t="str">
        <f t="shared" si="1"/>
        <v/>
      </c>
    </row>
    <row r="54" spans="1:11">
      <c r="J54" t="str">
        <f t="shared" si="1"/>
        <v/>
      </c>
    </row>
    <row r="55" spans="1:11">
      <c r="J55" t="str">
        <f t="shared" si="1"/>
        <v/>
      </c>
    </row>
    <row r="56" spans="1:11">
      <c r="J56" t="str">
        <f t="shared" si="1"/>
        <v/>
      </c>
    </row>
    <row r="57" spans="1:11">
      <c r="J57" t="str">
        <f t="shared" si="1"/>
        <v/>
      </c>
    </row>
    <row r="58" spans="1:11">
      <c r="J58" t="str">
        <f t="shared" si="1"/>
        <v/>
      </c>
    </row>
    <row r="59" spans="1:11">
      <c r="J59" t="str">
        <f t="shared" si="1"/>
        <v/>
      </c>
    </row>
    <row r="60" spans="1:11">
      <c r="J60" t="str">
        <f t="shared" si="1"/>
        <v/>
      </c>
    </row>
    <row r="61" spans="1:11">
      <c r="J61" t="str">
        <f t="shared" si="1"/>
        <v/>
      </c>
    </row>
    <row r="62" spans="1:11">
      <c r="J62" t="str">
        <f t="shared" si="1"/>
        <v/>
      </c>
    </row>
    <row r="63" spans="1:11">
      <c r="J63" t="str">
        <f t="shared" si="1"/>
        <v/>
      </c>
    </row>
    <row r="64" spans="1:11">
      <c r="J64" t="str">
        <f t="shared" si="1"/>
        <v/>
      </c>
    </row>
  </sheetData>
  <phoneticPr fontId="1" type="noConversion"/>
  <conditionalFormatting sqref="J2:J50">
    <cfRule type="expression" dxfId="1" priority="1">
      <formula>OFFSET(#REF!,ROW()-1,COLUMN()-4)&gt;OFFSET(#REF!,ROW()-1,COLUMN()-3)</formula>
    </cfRule>
    <cfRule type="colorScale" priority="2">
      <colorScale>
        <cfvo type="min" val="0"/>
        <cfvo type="max" val="0"/>
        <color rgb="FFFCFCFF"/>
        <color rgb="FF63BE7B"/>
      </colorScale>
    </cfRule>
    <cfRule type="cellIs" dxfId="0" priority="3" operator="lessThan">
      <formula>0</formula>
    </cfRule>
  </conditionalFormatting>
  <dataValidations count="3">
    <dataValidation type="list" allowBlank="1" showInputMessage="1" showErrorMessage="1" sqref="E2:E1048576 G2:G1048576">
      <formula1>"0,1,2,3,4,5,不需要"</formula1>
    </dataValidation>
    <dataValidation type="list" allowBlank="1" showInputMessage="1" showErrorMessage="1" sqref="H2:H1048576 F2:F1048576">
      <formula1>"0,1,2,3,4,5,未知,-1"</formula1>
    </dataValidation>
    <dataValidation type="list" allowBlank="1" showInputMessage="1" showErrorMessage="1" sqref="I2:I1048576">
      <formula1>"0,1,2,3,4,5,未知"</formula1>
    </dataValidation>
  </dataValidations>
  <pageMargins left="0.7" right="0.7" top="0.75" bottom="0.75" header="0.3" footer="0.3"/>
  <drawing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内部通讯录!$B:$B</xm:f>
          </x14:formula1>
          <xm:sqref>A1:A1048576</xm:sqref>
        </x14:dataValidation>
        <x14:dataValidation type="list" allowBlank="1" showInputMessage="1" showErrorMessage="1">
          <x14:formula1>
            <xm:f>内部通讯录!$C:$C</xm:f>
          </x14:formula1>
          <xm:sqref>B1:B1048576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E2"/>
  <sheetViews>
    <sheetView workbookViewId="0">
      <selection activeCell="D13" sqref="D13"/>
    </sheetView>
  </sheetViews>
  <sheetFormatPr defaultRowHeight="13.5"/>
  <cols>
    <col min="1" max="1" width="14" customWidth="1"/>
    <col min="2" max="2" width="18.25" customWidth="1"/>
    <col min="4" max="4" width="33" customWidth="1"/>
  </cols>
  <sheetData>
    <row r="1" spans="1:5">
      <c r="A1" t="s">
        <v>266</v>
      </c>
      <c r="B1" t="s">
        <v>267</v>
      </c>
      <c r="C1" t="s">
        <v>268</v>
      </c>
      <c r="D1" t="s">
        <v>269</v>
      </c>
      <c r="E1" t="s">
        <v>118</v>
      </c>
    </row>
    <row r="2" spans="1:5">
      <c r="A2" t="s">
        <v>294</v>
      </c>
      <c r="C2" t="s">
        <v>300</v>
      </c>
      <c r="E2" t="s">
        <v>291</v>
      </c>
    </row>
  </sheetData>
  <phoneticPr fontId="1" type="noConversion"/>
  <dataValidations count="1">
    <dataValidation type="list" allowBlank="1" showInputMessage="1" showErrorMessage="1" sqref="C1:C1048576">
      <formula1>"每天,每2天,每3天,每周,每阶段,每里程碑,每月,按需"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内部通讯录!$B:$B</xm:f>
          </x14:formula1>
          <xm:sqref>E1:E1048576</xm:sqref>
        </x14:dataValidation>
        <x14:dataValidation type="list" allowBlank="1" showInputMessage="1" showErrorMessage="1">
          <x14:formula1>
            <xm:f>内部通讯录!$B:$B</xm:f>
          </x14:formula1>
          <xm:sqref>A1:A1048576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J100"/>
  <sheetViews>
    <sheetView workbookViewId="0">
      <selection activeCell="B9" sqref="B9"/>
    </sheetView>
  </sheetViews>
  <sheetFormatPr defaultRowHeight="13.5"/>
  <cols>
    <col min="2" max="2" width="26.125" customWidth="1"/>
    <col min="3" max="3" width="7.125" style="3" bestFit="1" customWidth="1"/>
    <col min="4" max="4" width="8.125" style="3" customWidth="1"/>
    <col min="5" max="5" width="7.5" style="3" customWidth="1"/>
    <col min="6" max="6" width="7.125" style="44" bestFit="1" customWidth="1"/>
    <col min="7" max="7" width="6.5" style="3" customWidth="1"/>
    <col min="8" max="8" width="18.75" customWidth="1"/>
    <col min="9" max="9" width="21.25" customWidth="1"/>
    <col min="10" max="10" width="44.375" customWidth="1"/>
  </cols>
  <sheetData>
    <row r="1" spans="1:10" s="3" customFormat="1">
      <c r="A1" s="6" t="s">
        <v>0</v>
      </c>
      <c r="B1" s="6" t="s">
        <v>1</v>
      </c>
      <c r="C1" s="6" t="s">
        <v>253</v>
      </c>
      <c r="D1" s="6" t="s">
        <v>254</v>
      </c>
      <c r="E1" s="6" t="s">
        <v>255</v>
      </c>
      <c r="F1" s="43" t="s">
        <v>2</v>
      </c>
      <c r="G1" s="6" t="s">
        <v>256</v>
      </c>
      <c r="H1" s="6" t="s">
        <v>250</v>
      </c>
      <c r="I1" s="6" t="s">
        <v>249</v>
      </c>
      <c r="J1" s="6" t="s">
        <v>260</v>
      </c>
    </row>
    <row r="2" spans="1:10">
      <c r="A2" s="8" t="s">
        <v>187</v>
      </c>
      <c r="B2" s="8" t="s">
        <v>188</v>
      </c>
      <c r="C2" s="6" t="s">
        <v>189</v>
      </c>
      <c r="D2" s="6" t="s">
        <v>261</v>
      </c>
      <c r="E2" s="6" t="s">
        <v>262</v>
      </c>
      <c r="F2" s="43">
        <f>IFERROR(MATCH(D2,{"低","中","高"},0)*MATCH(E2,{"极小","小","中","大","极大"},0),"")</f>
        <v>8</v>
      </c>
      <c r="G2" s="6" t="s">
        <v>259</v>
      </c>
      <c r="H2" s="8" t="s">
        <v>251</v>
      </c>
      <c r="I2" s="8" t="s">
        <v>252</v>
      </c>
      <c r="J2" s="8" t="s">
        <v>257</v>
      </c>
    </row>
    <row r="3" spans="1:10">
      <c r="A3" s="8"/>
      <c r="B3" s="8"/>
      <c r="C3" s="6"/>
      <c r="D3" s="6"/>
      <c r="E3" s="6"/>
      <c r="F3" s="43" t="str">
        <f>IFERROR(MATCH(D3,{"低","中","高"},0)*MATCH(E3,{"极小","小","中","大","极大"},0),"")</f>
        <v/>
      </c>
      <c r="G3" s="6" t="s">
        <v>258</v>
      </c>
      <c r="H3" s="8"/>
      <c r="I3" s="8"/>
      <c r="J3" s="8"/>
    </row>
    <row r="4" spans="1:10">
      <c r="A4" s="8"/>
      <c r="B4" s="8"/>
      <c r="C4" s="6"/>
      <c r="D4" s="6"/>
      <c r="E4" s="6"/>
      <c r="F4" s="43" t="str">
        <f>IFERROR(MATCH(D4,{"低","中","高"},0)*MATCH(E4,{"极小","小","中","大","极大"},0),"")</f>
        <v/>
      </c>
      <c r="G4" s="6"/>
      <c r="H4" s="8"/>
      <c r="I4" s="8"/>
      <c r="J4" s="8"/>
    </row>
    <row r="5" spans="1:10">
      <c r="A5" s="8"/>
      <c r="B5" s="8"/>
      <c r="C5" s="6"/>
      <c r="D5" s="6"/>
      <c r="E5" s="6"/>
      <c r="F5" s="43" t="str">
        <f>IFERROR(MATCH(D5,{"低","中","高"},0)*MATCH(E5,{"极小","小","中","大","极大"},0),"")</f>
        <v/>
      </c>
      <c r="G5" s="6"/>
      <c r="H5" s="8"/>
      <c r="I5" s="8"/>
      <c r="J5" s="8"/>
    </row>
    <row r="6" spans="1:10">
      <c r="A6" s="8"/>
      <c r="B6" s="8"/>
      <c r="C6" s="6"/>
      <c r="D6" s="6"/>
      <c r="E6" s="6"/>
      <c r="F6" s="43" t="str">
        <f>IFERROR(MATCH(D6,{"低","中","高"},0)*MATCH(E6,{"极小","小","中","大","极大"},0),"")</f>
        <v/>
      </c>
      <c r="G6" s="6"/>
      <c r="H6" s="8"/>
      <c r="I6" s="8"/>
      <c r="J6" s="8"/>
    </row>
    <row r="7" spans="1:10">
      <c r="A7" s="8"/>
      <c r="B7" s="8"/>
      <c r="C7" s="6"/>
      <c r="D7" s="6"/>
      <c r="E7" s="6"/>
      <c r="F7" s="43" t="str">
        <f>IFERROR(MATCH(D7,{"低","中","高"},0)*MATCH(E7,{"极小","小","中","大","极大"},0),"")</f>
        <v/>
      </c>
      <c r="G7" s="6"/>
      <c r="H7" s="8"/>
      <c r="I7" s="8"/>
      <c r="J7" s="8"/>
    </row>
    <row r="8" spans="1:10">
      <c r="A8" s="8"/>
      <c r="B8" s="8"/>
      <c r="C8" s="6"/>
      <c r="D8" s="6"/>
      <c r="E8" s="6"/>
      <c r="F8" s="43" t="str">
        <f>IFERROR(MATCH(D8,{"低","中","高"},0)*MATCH(E8,{"极小","小","中","大","极大"},0),"")</f>
        <v/>
      </c>
      <c r="G8" s="6"/>
      <c r="H8" s="8"/>
      <c r="I8" s="8"/>
      <c r="J8" s="8"/>
    </row>
    <row r="9" spans="1:10">
      <c r="A9" s="8"/>
      <c r="B9" s="8"/>
      <c r="C9" s="6"/>
      <c r="D9" s="6"/>
      <c r="E9" s="6"/>
      <c r="F9" s="43" t="str">
        <f>IFERROR(MATCH(D9,{"低","中","高"},0)*MATCH(E9,{"极小","小","中","大","极大"},0),"")</f>
        <v/>
      </c>
      <c r="G9" s="6"/>
      <c r="H9" s="8"/>
      <c r="I9" s="8"/>
      <c r="J9" s="8"/>
    </row>
    <row r="10" spans="1:10">
      <c r="A10" s="8"/>
      <c r="B10" s="8"/>
      <c r="C10" s="6"/>
      <c r="D10" s="6"/>
      <c r="E10" s="6"/>
      <c r="F10" s="43" t="str">
        <f>IFERROR(MATCH(D10,{"低","中","高"},0)*MATCH(E10,{"极小","小","中","大","极大"},0),"")</f>
        <v/>
      </c>
      <c r="G10" s="6"/>
      <c r="H10" s="8"/>
      <c r="I10" s="8"/>
      <c r="J10" s="8"/>
    </row>
    <row r="11" spans="1:10">
      <c r="A11" s="8"/>
      <c r="B11" s="8"/>
      <c r="C11" s="6"/>
      <c r="D11" s="6"/>
      <c r="E11" s="6"/>
      <c r="F11" s="43" t="str">
        <f>IFERROR(MATCH(D11,{"低","中","高"},0)*MATCH(E11,{"极小","小","中","大","极大"},0),"")</f>
        <v/>
      </c>
      <c r="G11" s="6"/>
      <c r="H11" s="8"/>
      <c r="I11" s="8"/>
      <c r="J11" s="8"/>
    </row>
    <row r="12" spans="1:10">
      <c r="A12" s="8"/>
      <c r="B12" s="8"/>
      <c r="C12" s="6"/>
      <c r="D12" s="6"/>
      <c r="E12" s="6"/>
      <c r="F12" s="43" t="str">
        <f>IFERROR(MATCH(D12,{"低","中","高"},0)*MATCH(E12,{"极小","小","中","大","极大"},0),"")</f>
        <v/>
      </c>
      <c r="G12" s="6"/>
      <c r="H12" s="8"/>
      <c r="I12" s="8"/>
      <c r="J12" s="8"/>
    </row>
    <row r="13" spans="1:10">
      <c r="A13" s="8"/>
      <c r="B13" s="8"/>
      <c r="C13" s="6"/>
      <c r="D13" s="6"/>
      <c r="E13" s="6"/>
      <c r="F13" s="43" t="str">
        <f>IFERROR(MATCH(D13,{"低","中","高"},0)*MATCH(E13,{"极小","小","中","大","极大"},0),"")</f>
        <v/>
      </c>
      <c r="G13" s="6"/>
      <c r="H13" s="8"/>
      <c r="I13" s="8"/>
      <c r="J13" s="8"/>
    </row>
    <row r="14" spans="1:10">
      <c r="A14" s="8"/>
      <c r="B14" s="8"/>
      <c r="C14" s="6"/>
      <c r="D14" s="6"/>
      <c r="E14" s="6"/>
      <c r="F14" s="43" t="str">
        <f>IFERROR(MATCH(D14,{"低","中","高"},0)*MATCH(E14,{"极小","小","中","大","极大"},0),"")</f>
        <v/>
      </c>
      <c r="G14" s="6"/>
      <c r="H14" s="8"/>
      <c r="I14" s="8"/>
      <c r="J14" s="8"/>
    </row>
    <row r="15" spans="1:10">
      <c r="A15" s="8"/>
      <c r="B15" s="8"/>
      <c r="C15" s="6"/>
      <c r="D15" s="6"/>
      <c r="E15" s="6"/>
      <c r="F15" s="43" t="str">
        <f>IFERROR(MATCH(D15,{"低","中","高"},0)*MATCH(E15,{"极小","小","中","大","极大"},0),"")</f>
        <v/>
      </c>
      <c r="G15" s="6"/>
      <c r="H15" s="8"/>
      <c r="I15" s="8"/>
      <c r="J15" s="8"/>
    </row>
    <row r="16" spans="1:10">
      <c r="A16" s="8"/>
      <c r="B16" s="8"/>
      <c r="C16" s="6"/>
      <c r="D16" s="6"/>
      <c r="E16" s="6"/>
      <c r="F16" s="43" t="str">
        <f>IFERROR(MATCH(D16,{"低","中","高"},0)*MATCH(E16,{"极小","小","中","大","极大"},0),"")</f>
        <v/>
      </c>
      <c r="G16" s="6"/>
      <c r="H16" s="8"/>
      <c r="I16" s="8"/>
      <c r="J16" s="8"/>
    </row>
    <row r="17" spans="1:10">
      <c r="A17" s="8"/>
      <c r="B17" s="8"/>
      <c r="C17" s="6"/>
      <c r="D17" s="6"/>
      <c r="E17" s="6"/>
      <c r="F17" s="43" t="str">
        <f>IFERROR(MATCH(D17,{"低","中","高"},0)*MATCH(E17,{"极小","小","中","大","极大"},0),"")</f>
        <v/>
      </c>
      <c r="G17" s="6"/>
      <c r="H17" s="8"/>
      <c r="I17" s="8"/>
      <c r="J17" s="8"/>
    </row>
    <row r="18" spans="1:10">
      <c r="A18" s="8"/>
      <c r="B18" s="8"/>
      <c r="C18" s="6"/>
      <c r="D18" s="6"/>
      <c r="E18" s="6"/>
      <c r="F18" s="43" t="str">
        <f>IFERROR(MATCH(D18,{"低","中","高"},0)*MATCH(E18,{"极小","小","中","大","极大"},0),"")</f>
        <v/>
      </c>
      <c r="G18" s="6"/>
      <c r="H18" s="8"/>
      <c r="I18" s="8"/>
      <c r="J18" s="8"/>
    </row>
    <row r="19" spans="1:10">
      <c r="A19" s="8"/>
      <c r="B19" s="8"/>
      <c r="C19" s="6"/>
      <c r="D19" s="6"/>
      <c r="E19" s="6"/>
      <c r="F19" s="43" t="str">
        <f>IFERROR(MATCH(D19,{"低","中","高"},0)*MATCH(E19,{"极小","小","中","大","极大"},0),"")</f>
        <v/>
      </c>
      <c r="G19" s="6"/>
      <c r="H19" s="8"/>
      <c r="I19" s="8"/>
      <c r="J19" s="8"/>
    </row>
    <row r="20" spans="1:10">
      <c r="A20" s="8"/>
      <c r="B20" s="8"/>
      <c r="C20" s="6"/>
      <c r="D20" s="6"/>
      <c r="E20" s="6"/>
      <c r="F20" s="43" t="str">
        <f>IFERROR(MATCH(D20,{"低","中","高"},0)*MATCH(E20,{"极小","小","中","大","极大"},0),"")</f>
        <v/>
      </c>
      <c r="G20" s="6"/>
      <c r="H20" s="8"/>
      <c r="I20" s="8"/>
      <c r="J20" s="8"/>
    </row>
    <row r="21" spans="1:10">
      <c r="A21" s="8"/>
      <c r="B21" s="8"/>
      <c r="C21" s="6"/>
      <c r="D21" s="6"/>
      <c r="E21" s="6"/>
      <c r="F21" s="43" t="str">
        <f>IFERROR(MATCH(D21,{"低","中","高"},0)*MATCH(E21,{"极小","小","中","大","极大"},0),"")</f>
        <v/>
      </c>
      <c r="G21" s="6"/>
      <c r="H21" s="8"/>
      <c r="I21" s="8"/>
      <c r="J21" s="8"/>
    </row>
    <row r="22" spans="1:10">
      <c r="A22" s="8"/>
      <c r="B22" s="8"/>
      <c r="C22" s="6"/>
      <c r="D22" s="6"/>
      <c r="E22" s="6"/>
      <c r="F22" s="43" t="str">
        <f>IFERROR(MATCH(D22,{"低","中","高"},0)*MATCH(E22,{"极小","小","中","大","极大"},0),"")</f>
        <v/>
      </c>
      <c r="G22" s="6"/>
      <c r="H22" s="8"/>
      <c r="I22" s="8"/>
      <c r="J22" s="8"/>
    </row>
    <row r="23" spans="1:10">
      <c r="A23" s="8"/>
      <c r="B23" s="8"/>
      <c r="C23" s="6"/>
      <c r="D23" s="6"/>
      <c r="E23" s="6"/>
      <c r="F23" s="43" t="str">
        <f>IFERROR(MATCH(D23,{"低","中","高"},0)*MATCH(E23,{"极小","小","中","大","极大"},0),"")</f>
        <v/>
      </c>
      <c r="G23" s="6"/>
      <c r="H23" s="8"/>
      <c r="I23" s="8"/>
      <c r="J23" s="8"/>
    </row>
    <row r="24" spans="1:10">
      <c r="A24" s="8"/>
      <c r="B24" s="8"/>
      <c r="C24" s="6"/>
      <c r="D24" s="6"/>
      <c r="E24" s="6"/>
      <c r="F24" s="43" t="str">
        <f>IFERROR(MATCH(D24,{"低","中","高"},0)*MATCH(E24,{"极小","小","中","大","极大"},0),"")</f>
        <v/>
      </c>
      <c r="G24" s="6"/>
      <c r="H24" s="8"/>
      <c r="I24" s="8"/>
      <c r="J24" s="8"/>
    </row>
    <row r="25" spans="1:10">
      <c r="A25" s="8"/>
      <c r="B25" s="8"/>
      <c r="C25" s="6"/>
      <c r="D25" s="6"/>
      <c r="E25" s="6"/>
      <c r="F25" s="43" t="str">
        <f>IFERROR(MATCH(D25,{"低","中","高"},0)*MATCH(E25,{"极小","小","中","大","极大"},0),"")</f>
        <v/>
      </c>
      <c r="G25" s="6"/>
      <c r="H25" s="8"/>
      <c r="I25" s="8"/>
      <c r="J25" s="8"/>
    </row>
    <row r="26" spans="1:10">
      <c r="A26" s="8"/>
      <c r="B26" s="8"/>
      <c r="C26" s="6"/>
      <c r="D26" s="6"/>
      <c r="E26" s="6"/>
      <c r="F26" s="43" t="str">
        <f>IFERROR(MATCH(D26,{"低","中","高"},0)*MATCH(E26,{"极小","小","中","大","极大"},0),"")</f>
        <v/>
      </c>
      <c r="G26" s="6"/>
      <c r="H26" s="8"/>
      <c r="I26" s="8"/>
      <c r="J26" s="8"/>
    </row>
    <row r="27" spans="1:10">
      <c r="A27" s="8"/>
      <c r="B27" s="8"/>
      <c r="C27" s="6"/>
      <c r="D27" s="6"/>
      <c r="E27" s="6"/>
      <c r="F27" s="43" t="str">
        <f>IFERROR(MATCH(D27,{"低","中","高"},0)*MATCH(E27,{"极小","小","中","大","极大"},0),"")</f>
        <v/>
      </c>
      <c r="G27" s="6"/>
      <c r="H27" s="8"/>
      <c r="I27" s="8"/>
      <c r="J27" s="8"/>
    </row>
    <row r="28" spans="1:10">
      <c r="A28" s="8"/>
      <c r="B28" s="8"/>
      <c r="C28" s="6"/>
      <c r="D28" s="6"/>
      <c r="E28" s="6"/>
      <c r="F28" s="43" t="str">
        <f>IFERROR(MATCH(D28,{"低","中","高"},0)*MATCH(E28,{"极小","小","中","大","极大"},0),"")</f>
        <v/>
      </c>
      <c r="G28" s="6"/>
      <c r="H28" s="8"/>
      <c r="I28" s="8"/>
      <c r="J28" s="8"/>
    </row>
    <row r="29" spans="1:10">
      <c r="A29" s="8"/>
      <c r="B29" s="8"/>
      <c r="C29" s="6"/>
      <c r="D29" s="6"/>
      <c r="E29" s="6"/>
      <c r="F29" s="43" t="str">
        <f>IFERROR(MATCH(D29,{"低","中","高"},0)*MATCH(E29,{"极小","小","中","大","极大"},0),"")</f>
        <v/>
      </c>
      <c r="G29" s="6"/>
      <c r="H29" s="8"/>
      <c r="I29" s="8"/>
      <c r="J29" s="8"/>
    </row>
    <row r="30" spans="1:10">
      <c r="A30" s="8"/>
      <c r="B30" s="8"/>
      <c r="C30" s="6"/>
      <c r="D30" s="6"/>
      <c r="E30" s="6"/>
      <c r="F30" s="43" t="str">
        <f>IFERROR(MATCH(D30,{"低","中","高"},0)*MATCH(E30,{"极小","小","中","大","极大"},0),"")</f>
        <v/>
      </c>
      <c r="G30" s="6"/>
      <c r="H30" s="8"/>
      <c r="I30" s="8"/>
      <c r="J30" s="8"/>
    </row>
    <row r="31" spans="1:10">
      <c r="A31" s="8"/>
      <c r="B31" s="8"/>
      <c r="C31" s="6"/>
      <c r="D31" s="6"/>
      <c r="E31" s="6"/>
      <c r="F31" s="43" t="str">
        <f>IFERROR(MATCH(D31,{"低","中","高"},0)*MATCH(E31,{"极小","小","中","大","极大"},0),"")</f>
        <v/>
      </c>
      <c r="G31" s="6"/>
      <c r="H31" s="8"/>
      <c r="I31" s="8"/>
      <c r="J31" s="8"/>
    </row>
    <row r="32" spans="1:10">
      <c r="A32" s="8"/>
      <c r="B32" s="8"/>
      <c r="C32" s="6"/>
      <c r="D32" s="6"/>
      <c r="E32" s="6"/>
      <c r="F32" s="43" t="str">
        <f>IFERROR(MATCH(D32,{"低","中","高"},0)*MATCH(E32,{"极小","小","中","大","极大"},0),"")</f>
        <v/>
      </c>
      <c r="G32" s="6"/>
      <c r="H32" s="8"/>
      <c r="I32" s="8"/>
      <c r="J32" s="8"/>
    </row>
    <row r="33" spans="1:10">
      <c r="A33" s="8"/>
      <c r="B33" s="8"/>
      <c r="C33" s="6"/>
      <c r="D33" s="6"/>
      <c r="E33" s="6"/>
      <c r="F33" s="43" t="str">
        <f>IFERROR(MATCH(D33,{"低","中","高"},0)*MATCH(E33,{"极小","小","中","大","极大"},0),"")</f>
        <v/>
      </c>
      <c r="G33" s="6"/>
      <c r="H33" s="8"/>
      <c r="I33" s="8"/>
      <c r="J33" s="8"/>
    </row>
    <row r="34" spans="1:10">
      <c r="A34" s="8"/>
      <c r="B34" s="8"/>
      <c r="C34" s="6"/>
      <c r="D34" s="6"/>
      <c r="E34" s="6"/>
      <c r="F34" s="43" t="str">
        <f>IFERROR(MATCH(D34,{"低","中","高"},0)*MATCH(E34,{"极小","小","中","大","极大"},0),"")</f>
        <v/>
      </c>
      <c r="G34" s="6"/>
      <c r="H34" s="8"/>
      <c r="I34" s="8"/>
      <c r="J34" s="8"/>
    </row>
    <row r="35" spans="1:10">
      <c r="A35" s="8"/>
      <c r="B35" s="8"/>
      <c r="C35" s="6"/>
      <c r="D35" s="6"/>
      <c r="E35" s="6"/>
      <c r="F35" s="43" t="str">
        <f>IFERROR(MATCH(D35,{"低","中","高"},0)*MATCH(E35,{"极小","小","中","大","极大"},0),"")</f>
        <v/>
      </c>
      <c r="G35" s="6"/>
      <c r="H35" s="8"/>
      <c r="I35" s="8"/>
      <c r="J35" s="8"/>
    </row>
    <row r="36" spans="1:10">
      <c r="A36" s="8"/>
      <c r="B36" s="8"/>
      <c r="C36" s="6"/>
      <c r="D36" s="6"/>
      <c r="E36" s="6"/>
      <c r="F36" s="43" t="str">
        <f>IFERROR(MATCH(D36,{"低","中","高"},0)*MATCH(E36,{"极小","小","中","大","极大"},0),"")</f>
        <v/>
      </c>
      <c r="G36" s="6"/>
      <c r="H36" s="8"/>
      <c r="I36" s="8"/>
      <c r="J36" s="8"/>
    </row>
    <row r="37" spans="1:10">
      <c r="A37" s="8"/>
      <c r="B37" s="8"/>
      <c r="C37" s="6"/>
      <c r="D37" s="6"/>
      <c r="E37" s="6"/>
      <c r="F37" s="43" t="str">
        <f>IFERROR(MATCH(D37,{"低","中","高"},0)*MATCH(E37,{"极小","小","中","大","极大"},0),"")</f>
        <v/>
      </c>
      <c r="G37" s="6"/>
      <c r="H37" s="8"/>
      <c r="I37" s="8"/>
      <c r="J37" s="8"/>
    </row>
    <row r="38" spans="1:10">
      <c r="A38" s="8"/>
      <c r="B38" s="8"/>
      <c r="C38" s="6"/>
      <c r="D38" s="6"/>
      <c r="E38" s="6"/>
      <c r="F38" s="43" t="str">
        <f>IFERROR(MATCH(D38,{"低","中","高"},0)*MATCH(E38,{"极小","小","中","大","极大"},0),"")</f>
        <v/>
      </c>
      <c r="G38" s="6"/>
      <c r="H38" s="8"/>
      <c r="I38" s="8"/>
      <c r="J38" s="8"/>
    </row>
    <row r="39" spans="1:10">
      <c r="A39" s="8"/>
      <c r="B39" s="8"/>
      <c r="C39" s="6"/>
      <c r="D39" s="6"/>
      <c r="E39" s="6"/>
      <c r="F39" s="43" t="str">
        <f>IFERROR(MATCH(D39,{"低","中","高"},0)*MATCH(E39,{"极小","小","中","大","极大"},0),"")</f>
        <v/>
      </c>
      <c r="G39" s="6"/>
      <c r="H39" s="8"/>
      <c r="I39" s="8"/>
      <c r="J39" s="8"/>
    </row>
    <row r="40" spans="1:10">
      <c r="A40" s="8"/>
      <c r="B40" s="8"/>
      <c r="C40" s="6"/>
      <c r="D40" s="6"/>
      <c r="E40" s="6"/>
      <c r="F40" s="43" t="str">
        <f>IFERROR(MATCH(D40,{"低","中","高"},0)*MATCH(E40,{"极小","小","中","大","极大"},0),"")</f>
        <v/>
      </c>
      <c r="G40" s="6"/>
      <c r="H40" s="8"/>
      <c r="I40" s="8"/>
      <c r="J40" s="8"/>
    </row>
    <row r="41" spans="1:10">
      <c r="A41" s="8"/>
      <c r="B41" s="8"/>
      <c r="C41" s="6"/>
      <c r="D41" s="6"/>
      <c r="E41" s="6"/>
      <c r="F41" s="43" t="str">
        <f>IFERROR(MATCH(D41,{"低","中","高"},0)*MATCH(E41,{"极小","小","中","大","极大"},0),"")</f>
        <v/>
      </c>
      <c r="G41" s="6"/>
      <c r="H41" s="8"/>
      <c r="I41" s="8"/>
      <c r="J41" s="8"/>
    </row>
    <row r="42" spans="1:10">
      <c r="A42" s="8"/>
      <c r="B42" s="8"/>
      <c r="C42" s="6"/>
      <c r="D42" s="6"/>
      <c r="E42" s="6"/>
      <c r="F42" s="43" t="str">
        <f>IFERROR(MATCH(D42,{"低","中","高"},0)*MATCH(E42,{"极小","小","中","大","极大"},0),"")</f>
        <v/>
      </c>
      <c r="G42" s="6"/>
      <c r="H42" s="8"/>
      <c r="I42" s="8"/>
      <c r="J42" s="8"/>
    </row>
    <row r="43" spans="1:10">
      <c r="A43" s="8"/>
      <c r="B43" s="8"/>
      <c r="C43" s="6"/>
      <c r="D43" s="6"/>
      <c r="E43" s="6"/>
      <c r="F43" s="43" t="str">
        <f>IFERROR(MATCH(D43,{"低","中","高"},0)*MATCH(E43,{"极小","小","中","大","极大"},0),"")</f>
        <v/>
      </c>
      <c r="G43" s="6"/>
      <c r="H43" s="8"/>
      <c r="I43" s="8"/>
      <c r="J43" s="8"/>
    </row>
    <row r="44" spans="1:10">
      <c r="A44" s="8"/>
      <c r="B44" s="8"/>
      <c r="C44" s="6"/>
      <c r="D44" s="6"/>
      <c r="E44" s="6"/>
      <c r="F44" s="43" t="str">
        <f>IFERROR(MATCH(D44,{"低","中","高"},0)*MATCH(E44,{"极小","小","中","大","极大"},0),"")</f>
        <v/>
      </c>
      <c r="G44" s="6"/>
      <c r="H44" s="8"/>
      <c r="I44" s="8"/>
      <c r="J44" s="8"/>
    </row>
    <row r="45" spans="1:10">
      <c r="A45" s="8"/>
      <c r="B45" s="8"/>
      <c r="C45" s="6"/>
      <c r="D45" s="6"/>
      <c r="E45" s="6"/>
      <c r="F45" s="43" t="str">
        <f>IFERROR(MATCH(D45,{"低","中","高"},0)*MATCH(E45,{"极小","小","中","大","极大"},0),"")</f>
        <v/>
      </c>
      <c r="G45" s="6"/>
      <c r="H45" s="8"/>
      <c r="I45" s="8"/>
      <c r="J45" s="8"/>
    </row>
    <row r="46" spans="1:10">
      <c r="A46" s="8"/>
      <c r="B46" s="8"/>
      <c r="C46" s="6"/>
      <c r="D46" s="6"/>
      <c r="E46" s="6"/>
      <c r="F46" s="43" t="str">
        <f>IFERROR(MATCH(D46,{"低","中","高"},0)*MATCH(E46,{"极小","小","中","大","极大"},0),"")</f>
        <v/>
      </c>
      <c r="G46" s="6"/>
      <c r="H46" s="8"/>
      <c r="I46" s="8"/>
      <c r="J46" s="8"/>
    </row>
    <row r="47" spans="1:10">
      <c r="A47" s="8"/>
      <c r="B47" s="8"/>
      <c r="C47" s="6"/>
      <c r="D47" s="6"/>
      <c r="E47" s="6"/>
      <c r="F47" s="43" t="str">
        <f>IFERROR(MATCH(D47,{"低","中","高"},0)*MATCH(E47,{"极小","小","中","大","极大"},0),"")</f>
        <v/>
      </c>
      <c r="G47" s="6"/>
      <c r="H47" s="8"/>
      <c r="I47" s="8"/>
      <c r="J47" s="8"/>
    </row>
    <row r="48" spans="1:10">
      <c r="A48" s="8"/>
      <c r="B48" s="8"/>
      <c r="C48" s="6"/>
      <c r="D48" s="6"/>
      <c r="E48" s="6"/>
      <c r="F48" s="43" t="str">
        <f>IFERROR(MATCH(D48,{"低","中","高"},0)*MATCH(E48,{"极小","小","中","大","极大"},0),"")</f>
        <v/>
      </c>
      <c r="G48" s="6"/>
      <c r="H48" s="8"/>
      <c r="I48" s="8"/>
      <c r="J48" s="8"/>
    </row>
    <row r="49" spans="1:10">
      <c r="A49" s="8"/>
      <c r="B49" s="8"/>
      <c r="C49" s="6"/>
      <c r="D49" s="6"/>
      <c r="E49" s="6"/>
      <c r="F49" s="43" t="str">
        <f>IFERROR(MATCH(D49,{"低","中","高"},0)*MATCH(E49,{"极小","小","中","大","极大"},0),"")</f>
        <v/>
      </c>
      <c r="G49" s="6"/>
      <c r="H49" s="8"/>
      <c r="I49" s="8"/>
      <c r="J49" s="8"/>
    </row>
    <row r="50" spans="1:10">
      <c r="A50" s="8"/>
      <c r="B50" s="8"/>
      <c r="C50" s="6"/>
      <c r="D50" s="6"/>
      <c r="E50" s="6"/>
      <c r="F50" s="43" t="str">
        <f>IFERROR(MATCH(D50,{"低","中","高"},0)*MATCH(E50,{"极小","小","中","大","极大"},0),"")</f>
        <v/>
      </c>
      <c r="G50" s="6"/>
      <c r="H50" s="8"/>
      <c r="I50" s="8"/>
      <c r="J50" s="8"/>
    </row>
    <row r="51" spans="1:10">
      <c r="A51" s="8"/>
      <c r="B51" s="8"/>
      <c r="C51" s="6"/>
      <c r="D51" s="6"/>
      <c r="E51" s="6"/>
      <c r="F51" s="43" t="str">
        <f>IFERROR(MATCH(D51,{"低","中","高"},0)*MATCH(E51,{"极小","小","中","大","极大"},0),"")</f>
        <v/>
      </c>
      <c r="G51" s="6"/>
      <c r="H51" s="8"/>
      <c r="I51" s="8"/>
      <c r="J51" s="8"/>
    </row>
    <row r="52" spans="1:10">
      <c r="A52" s="8"/>
      <c r="B52" s="8"/>
      <c r="C52" s="6"/>
      <c r="D52" s="6"/>
      <c r="E52" s="6"/>
      <c r="F52" s="43" t="str">
        <f>IFERROR(MATCH(D52,{"低","中","高"},0)*MATCH(E52,{"极小","小","中","大","极大"},0),"")</f>
        <v/>
      </c>
      <c r="G52" s="6"/>
      <c r="H52" s="8"/>
      <c r="I52" s="8"/>
      <c r="J52" s="8"/>
    </row>
    <row r="53" spans="1:10">
      <c r="A53" s="8"/>
      <c r="B53" s="8"/>
      <c r="C53" s="6"/>
      <c r="D53" s="6"/>
      <c r="E53" s="6"/>
      <c r="F53" s="43" t="str">
        <f>IFERROR(MATCH(D53,{"低","中","高"},0)*MATCH(E53,{"极小","小","中","大","极大"},0),"")</f>
        <v/>
      </c>
      <c r="G53" s="6"/>
      <c r="H53" s="8"/>
      <c r="I53" s="8"/>
      <c r="J53" s="8"/>
    </row>
    <row r="54" spans="1:10">
      <c r="A54" s="8"/>
      <c r="B54" s="8"/>
      <c r="C54" s="6"/>
      <c r="D54" s="6"/>
      <c r="E54" s="6"/>
      <c r="F54" s="43" t="str">
        <f>IFERROR(MATCH(D54,{"低","中","高"},0)*MATCH(E54,{"极小","小","中","大","极大"},0),"")</f>
        <v/>
      </c>
      <c r="G54" s="6"/>
      <c r="H54" s="8"/>
      <c r="I54" s="8"/>
      <c r="J54" s="8"/>
    </row>
    <row r="55" spans="1:10">
      <c r="A55" s="8"/>
      <c r="B55" s="8"/>
      <c r="C55" s="6"/>
      <c r="D55" s="6"/>
      <c r="E55" s="6"/>
      <c r="F55" s="43" t="str">
        <f>IFERROR(MATCH(D55,{"低","中","高"},0)*MATCH(E55,{"极小","小","中","大","极大"},0),"")</f>
        <v/>
      </c>
      <c r="G55" s="6"/>
      <c r="H55" s="8"/>
      <c r="I55" s="8"/>
      <c r="J55" s="8"/>
    </row>
    <row r="56" spans="1:10">
      <c r="A56" s="8"/>
      <c r="B56" s="8"/>
      <c r="C56" s="6"/>
      <c r="D56" s="6"/>
      <c r="E56" s="6"/>
      <c r="F56" s="43" t="str">
        <f>IFERROR(MATCH(D56,{"低","中","高"},0)*MATCH(E56,{"极小","小","中","大","极大"},0),"")</f>
        <v/>
      </c>
      <c r="G56" s="6"/>
      <c r="H56" s="8"/>
      <c r="I56" s="8"/>
      <c r="J56" s="8"/>
    </row>
    <row r="57" spans="1:10">
      <c r="A57" s="8"/>
      <c r="B57" s="8"/>
      <c r="C57" s="6"/>
      <c r="D57" s="6"/>
      <c r="E57" s="6"/>
      <c r="F57" s="43" t="str">
        <f>IFERROR(MATCH(D57,{"低","中","高"},0)*MATCH(E57,{"极小","小","中","大","极大"},0),"")</f>
        <v/>
      </c>
      <c r="G57" s="6"/>
      <c r="H57" s="8"/>
      <c r="I57" s="8"/>
      <c r="J57" s="8"/>
    </row>
    <row r="58" spans="1:10">
      <c r="A58" s="8"/>
      <c r="B58" s="8"/>
      <c r="C58" s="6"/>
      <c r="D58" s="6"/>
      <c r="E58" s="6"/>
      <c r="F58" s="43" t="str">
        <f>IFERROR(MATCH(D58,{"低","中","高"},0)*MATCH(E58,{"极小","小","中","大","极大"},0),"")</f>
        <v/>
      </c>
      <c r="G58" s="6"/>
      <c r="H58" s="8"/>
      <c r="I58" s="8"/>
      <c r="J58" s="8"/>
    </row>
    <row r="59" spans="1:10">
      <c r="A59" s="8"/>
      <c r="B59" s="8"/>
      <c r="C59" s="6"/>
      <c r="D59" s="6"/>
      <c r="E59" s="6"/>
      <c r="F59" s="43" t="str">
        <f>IFERROR(MATCH(D59,{"低","中","高"},0)*MATCH(E59,{"极小","小","中","大","极大"},0),"")</f>
        <v/>
      </c>
      <c r="G59" s="6"/>
      <c r="H59" s="8"/>
      <c r="I59" s="8"/>
      <c r="J59" s="8"/>
    </row>
    <row r="60" spans="1:10">
      <c r="A60" s="8"/>
      <c r="B60" s="8"/>
      <c r="C60" s="6"/>
      <c r="D60" s="6"/>
      <c r="E60" s="6"/>
      <c r="F60" s="43" t="str">
        <f>IFERROR(MATCH(D60,{"低","中","高"},0)*MATCH(E60,{"极小","小","中","大","极大"},0),"")</f>
        <v/>
      </c>
      <c r="G60" s="6"/>
      <c r="H60" s="8"/>
      <c r="I60" s="8"/>
      <c r="J60" s="8"/>
    </row>
    <row r="61" spans="1:10">
      <c r="A61" s="8"/>
      <c r="B61" s="8"/>
      <c r="C61" s="6"/>
      <c r="D61" s="6"/>
      <c r="E61" s="6"/>
      <c r="F61" s="43" t="str">
        <f>IFERROR(MATCH(D61,{"低","中","高"},0)*MATCH(E61,{"极小","小","中","大","极大"},0),"")</f>
        <v/>
      </c>
      <c r="G61" s="6"/>
      <c r="H61" s="8"/>
      <c r="I61" s="8"/>
      <c r="J61" s="8"/>
    </row>
    <row r="62" spans="1:10">
      <c r="A62" s="8"/>
      <c r="B62" s="8"/>
      <c r="C62" s="6"/>
      <c r="D62" s="6"/>
      <c r="E62" s="6"/>
      <c r="F62" s="43" t="str">
        <f>IFERROR(MATCH(D62,{"低","中","高"},0)*MATCH(E62,{"极小","小","中","大","极大"},0),"")</f>
        <v/>
      </c>
      <c r="G62" s="6"/>
      <c r="H62" s="8"/>
      <c r="I62" s="8"/>
      <c r="J62" s="8"/>
    </row>
    <row r="63" spans="1:10">
      <c r="A63" s="8"/>
      <c r="B63" s="8"/>
      <c r="C63" s="6"/>
      <c r="D63" s="6"/>
      <c r="E63" s="6"/>
      <c r="F63" s="43" t="str">
        <f>IFERROR(MATCH(D63,{"低","中","高"},0)*MATCH(E63,{"极小","小","中","大","极大"},0),"")</f>
        <v/>
      </c>
      <c r="G63" s="6"/>
      <c r="H63" s="8"/>
      <c r="I63" s="8"/>
      <c r="J63" s="8"/>
    </row>
    <row r="64" spans="1:10">
      <c r="A64" s="8"/>
      <c r="B64" s="8"/>
      <c r="C64" s="6"/>
      <c r="D64" s="6"/>
      <c r="E64" s="6"/>
      <c r="F64" s="43" t="str">
        <f>IFERROR(MATCH(D64,{"低","中","高"},0)*MATCH(E64,{"极小","小","中","大","极大"},0),"")</f>
        <v/>
      </c>
      <c r="G64" s="6"/>
      <c r="H64" s="8"/>
      <c r="I64" s="8"/>
      <c r="J64" s="8"/>
    </row>
    <row r="65" spans="1:10">
      <c r="A65" s="8"/>
      <c r="B65" s="8"/>
      <c r="C65" s="6"/>
      <c r="D65" s="6"/>
      <c r="E65" s="6"/>
      <c r="F65" s="43" t="str">
        <f>IFERROR(MATCH(D65,{"低","中","高"},0)*MATCH(E65,{"极小","小","中","大","极大"},0),"")</f>
        <v/>
      </c>
      <c r="G65" s="6"/>
      <c r="H65" s="8"/>
      <c r="I65" s="8"/>
      <c r="J65" s="8"/>
    </row>
    <row r="66" spans="1:10">
      <c r="A66" s="8"/>
      <c r="B66" s="8"/>
      <c r="C66" s="6"/>
      <c r="D66" s="6"/>
      <c r="E66" s="6"/>
      <c r="F66" s="43" t="str">
        <f>IFERROR(MATCH(D66,{"低","中","高"},0)*MATCH(E66,{"极小","小","中","大","极大"},0),"")</f>
        <v/>
      </c>
      <c r="G66" s="6"/>
      <c r="H66" s="8"/>
      <c r="I66" s="8"/>
      <c r="J66" s="8"/>
    </row>
    <row r="67" spans="1:10">
      <c r="A67" s="8"/>
      <c r="B67" s="8"/>
      <c r="C67" s="6"/>
      <c r="D67" s="6"/>
      <c r="E67" s="6"/>
      <c r="F67" s="43" t="str">
        <f>IFERROR(MATCH(D67,{"低","中","高"},0)*MATCH(E67,{"极小","小","中","大","极大"},0),"")</f>
        <v/>
      </c>
      <c r="G67" s="6"/>
      <c r="H67" s="8"/>
      <c r="I67" s="8"/>
      <c r="J67" s="8"/>
    </row>
    <row r="68" spans="1:10">
      <c r="A68" s="8"/>
      <c r="B68" s="8"/>
      <c r="C68" s="6"/>
      <c r="D68" s="6"/>
      <c r="E68" s="6"/>
      <c r="F68" s="43" t="str">
        <f>IFERROR(MATCH(D68,{"低","中","高"},0)*MATCH(E68,{"极小","小","中","大","极大"},0),"")</f>
        <v/>
      </c>
      <c r="G68" s="6"/>
      <c r="H68" s="8"/>
      <c r="I68" s="8"/>
      <c r="J68" s="8"/>
    </row>
    <row r="69" spans="1:10">
      <c r="A69" s="8"/>
      <c r="B69" s="8"/>
      <c r="C69" s="6"/>
      <c r="D69" s="6"/>
      <c r="E69" s="6"/>
      <c r="F69" s="43" t="str">
        <f>IFERROR(MATCH(D69,{"低","中","高"},0)*MATCH(E69,{"极小","小","中","大","极大"},0),"")</f>
        <v/>
      </c>
      <c r="G69" s="6"/>
      <c r="H69" s="8"/>
      <c r="I69" s="8"/>
      <c r="J69" s="8"/>
    </row>
    <row r="70" spans="1:10">
      <c r="A70" s="8"/>
      <c r="B70" s="8"/>
      <c r="C70" s="6"/>
      <c r="D70" s="6"/>
      <c r="E70" s="6"/>
      <c r="F70" s="43" t="str">
        <f>IFERROR(MATCH(D70,{"低","中","高"},0)*MATCH(E70,{"极小","小","中","大","极大"},0),"")</f>
        <v/>
      </c>
      <c r="G70" s="6"/>
      <c r="H70" s="8"/>
      <c r="I70" s="8"/>
      <c r="J70" s="8"/>
    </row>
    <row r="71" spans="1:10">
      <c r="A71" s="8"/>
      <c r="B71" s="8"/>
      <c r="C71" s="6"/>
      <c r="D71" s="6"/>
      <c r="E71" s="6"/>
      <c r="F71" s="43" t="str">
        <f>IFERROR(MATCH(D71,{"低","中","高"},0)*MATCH(E71,{"极小","小","中","大","极大"},0),"")</f>
        <v/>
      </c>
      <c r="G71" s="6"/>
      <c r="H71" s="8"/>
      <c r="I71" s="8"/>
      <c r="J71" s="8"/>
    </row>
    <row r="72" spans="1:10">
      <c r="A72" s="8"/>
      <c r="B72" s="8"/>
      <c r="C72" s="6"/>
      <c r="D72" s="6"/>
      <c r="E72" s="6"/>
      <c r="F72" s="43" t="str">
        <f>IFERROR(MATCH(D72,{"低","中","高"},0)*MATCH(E72,{"极小","小","中","大","极大"},0),"")</f>
        <v/>
      </c>
      <c r="G72" s="6"/>
      <c r="H72" s="8"/>
      <c r="I72" s="8"/>
      <c r="J72" s="8"/>
    </row>
    <row r="73" spans="1:10">
      <c r="A73" s="8"/>
      <c r="B73" s="8"/>
      <c r="C73" s="6"/>
      <c r="D73" s="6"/>
      <c r="E73" s="6"/>
      <c r="F73" s="43" t="str">
        <f>IFERROR(MATCH(D73,{"低","中","高"},0)*MATCH(E73,{"极小","小","中","大","极大"},0),"")</f>
        <v/>
      </c>
      <c r="G73" s="6"/>
      <c r="H73" s="8"/>
      <c r="I73" s="8"/>
      <c r="J73" s="8"/>
    </row>
    <row r="74" spans="1:10">
      <c r="A74" s="8"/>
      <c r="B74" s="8"/>
      <c r="C74" s="6"/>
      <c r="D74" s="6"/>
      <c r="E74" s="6"/>
      <c r="F74" s="43" t="str">
        <f>IFERROR(MATCH(D74,{"低","中","高"},0)*MATCH(E74,{"极小","小","中","大","极大"},0),"")</f>
        <v/>
      </c>
      <c r="G74" s="6"/>
      <c r="H74" s="8"/>
      <c r="I74" s="8"/>
      <c r="J74" s="8"/>
    </row>
    <row r="75" spans="1:10">
      <c r="A75" s="8"/>
      <c r="B75" s="8"/>
      <c r="C75" s="6"/>
      <c r="D75" s="6"/>
      <c r="E75" s="6"/>
      <c r="F75" s="43" t="str">
        <f>IFERROR(MATCH(D75,{"低","中","高"},0)*MATCH(E75,{"极小","小","中","大","极大"},0),"")</f>
        <v/>
      </c>
      <c r="G75" s="6"/>
      <c r="H75" s="8"/>
      <c r="I75" s="8"/>
      <c r="J75" s="8"/>
    </row>
    <row r="76" spans="1:10">
      <c r="A76" s="8"/>
      <c r="B76" s="8"/>
      <c r="C76" s="6"/>
      <c r="D76" s="6"/>
      <c r="E76" s="6"/>
      <c r="F76" s="43" t="str">
        <f>IFERROR(MATCH(D76,{"低","中","高"},0)*MATCH(E76,{"极小","小","中","大","极大"},0),"")</f>
        <v/>
      </c>
      <c r="G76" s="6"/>
      <c r="H76" s="8"/>
      <c r="I76" s="8"/>
      <c r="J76" s="8"/>
    </row>
    <row r="77" spans="1:10">
      <c r="A77" s="8"/>
      <c r="B77" s="8"/>
      <c r="C77" s="6"/>
      <c r="D77" s="6"/>
      <c r="E77" s="6"/>
      <c r="F77" s="43" t="str">
        <f>IFERROR(MATCH(D77,{"低","中","高"},0)*MATCH(E77,{"极小","小","中","大","极大"},0),"")</f>
        <v/>
      </c>
      <c r="G77" s="6"/>
      <c r="H77" s="8"/>
      <c r="I77" s="8"/>
      <c r="J77" s="8"/>
    </row>
    <row r="78" spans="1:10">
      <c r="A78" s="8"/>
      <c r="B78" s="8"/>
      <c r="C78" s="6"/>
      <c r="D78" s="6"/>
      <c r="E78" s="6"/>
      <c r="F78" s="43" t="str">
        <f>IFERROR(MATCH(D78,{"低","中","高"},0)*MATCH(E78,{"极小","小","中","大","极大"},0),"")</f>
        <v/>
      </c>
      <c r="G78" s="6"/>
      <c r="H78" s="8"/>
      <c r="I78" s="8"/>
      <c r="J78" s="8"/>
    </row>
    <row r="79" spans="1:10">
      <c r="A79" s="8"/>
      <c r="B79" s="8"/>
      <c r="C79" s="6"/>
      <c r="D79" s="6"/>
      <c r="E79" s="6"/>
      <c r="F79" s="43" t="str">
        <f>IFERROR(MATCH(D79,{"低","中","高"},0)*MATCH(E79,{"极小","小","中","大","极大"},0),"")</f>
        <v/>
      </c>
      <c r="G79" s="6"/>
      <c r="H79" s="8"/>
      <c r="I79" s="8"/>
      <c r="J79" s="8"/>
    </row>
    <row r="80" spans="1:10">
      <c r="A80" s="8"/>
      <c r="B80" s="8"/>
      <c r="C80" s="6"/>
      <c r="D80" s="6"/>
      <c r="E80" s="6"/>
      <c r="F80" s="43" t="str">
        <f>IFERROR(MATCH(D80,{"低","中","高"},0)*MATCH(E80,{"极小","小","中","大","极大"},0),"")</f>
        <v/>
      </c>
      <c r="G80" s="6"/>
      <c r="H80" s="8"/>
      <c r="I80" s="8"/>
      <c r="J80" s="8"/>
    </row>
    <row r="81" spans="1:10">
      <c r="A81" s="8"/>
      <c r="B81" s="8"/>
      <c r="C81" s="6"/>
      <c r="D81" s="6"/>
      <c r="E81" s="6"/>
      <c r="F81" s="43" t="str">
        <f>IFERROR(MATCH(D81,{"低","中","高"},0)*MATCH(E81,{"极小","小","中","大","极大"},0),"")</f>
        <v/>
      </c>
      <c r="G81" s="6"/>
      <c r="H81" s="8"/>
      <c r="I81" s="8"/>
      <c r="J81" s="8"/>
    </row>
    <row r="82" spans="1:10">
      <c r="A82" s="8"/>
      <c r="B82" s="8"/>
      <c r="C82" s="6"/>
      <c r="D82" s="6"/>
      <c r="E82" s="6"/>
      <c r="F82" s="43" t="str">
        <f>IFERROR(MATCH(D82,{"低","中","高"},0)*MATCH(E82,{"极小","小","中","大","极大"},0),"")</f>
        <v/>
      </c>
      <c r="G82" s="6"/>
      <c r="H82" s="8"/>
      <c r="I82" s="8"/>
      <c r="J82" s="8"/>
    </row>
    <row r="83" spans="1:10">
      <c r="A83" s="8"/>
      <c r="B83" s="8"/>
      <c r="C83" s="6"/>
      <c r="D83" s="6"/>
      <c r="E83" s="6"/>
      <c r="F83" s="43" t="str">
        <f>IFERROR(MATCH(D83,{"低","中","高"},0)*MATCH(E83,{"极小","小","中","大","极大"},0),"")</f>
        <v/>
      </c>
      <c r="G83" s="6"/>
      <c r="H83" s="8"/>
      <c r="I83" s="8"/>
      <c r="J83" s="8"/>
    </row>
    <row r="84" spans="1:10">
      <c r="A84" s="8"/>
      <c r="B84" s="8"/>
      <c r="C84" s="6"/>
      <c r="D84" s="6"/>
      <c r="E84" s="6"/>
      <c r="F84" s="43" t="str">
        <f>IFERROR(MATCH(D84,{"低","中","高"},0)*MATCH(E84,{"极小","小","中","大","极大"},0),"")</f>
        <v/>
      </c>
      <c r="G84" s="6"/>
      <c r="H84" s="8"/>
      <c r="I84" s="8"/>
      <c r="J84" s="8"/>
    </row>
    <row r="85" spans="1:10">
      <c r="A85" s="8"/>
      <c r="B85" s="8"/>
      <c r="C85" s="6"/>
      <c r="D85" s="6"/>
      <c r="E85" s="6"/>
      <c r="F85" s="43" t="str">
        <f>IFERROR(MATCH(D85,{"低","中","高"},0)*MATCH(E85,{"极小","小","中","大","极大"},0),"")</f>
        <v/>
      </c>
      <c r="G85" s="6"/>
      <c r="H85" s="8"/>
      <c r="I85" s="8"/>
      <c r="J85" s="8"/>
    </row>
    <row r="86" spans="1:10">
      <c r="A86" s="8"/>
      <c r="B86" s="8"/>
      <c r="C86" s="6"/>
      <c r="D86" s="6"/>
      <c r="E86" s="6"/>
      <c r="F86" s="43" t="str">
        <f>IFERROR(MATCH(D86,{"低","中","高"},0)*MATCH(E86,{"极小","小","中","大","极大"},0),"")</f>
        <v/>
      </c>
      <c r="G86" s="6"/>
      <c r="H86" s="8"/>
      <c r="I86" s="8"/>
      <c r="J86" s="8"/>
    </row>
    <row r="87" spans="1:10">
      <c r="A87" s="8"/>
      <c r="B87" s="8"/>
      <c r="C87" s="6"/>
      <c r="D87" s="6"/>
      <c r="E87" s="6"/>
      <c r="F87" s="43" t="str">
        <f>IFERROR(MATCH(D87,{"低","中","高"},0)*MATCH(E87,{"极小","小","中","大","极大"},0),"")</f>
        <v/>
      </c>
      <c r="G87" s="6"/>
      <c r="H87" s="8"/>
      <c r="I87" s="8"/>
      <c r="J87" s="8"/>
    </row>
    <row r="88" spans="1:10">
      <c r="A88" s="8"/>
      <c r="B88" s="8"/>
      <c r="C88" s="6"/>
      <c r="D88" s="6"/>
      <c r="E88" s="6"/>
      <c r="F88" s="43" t="str">
        <f>IFERROR(MATCH(D88,{"低","中","高"},0)*MATCH(E88,{"极小","小","中","大","极大"},0),"")</f>
        <v/>
      </c>
      <c r="G88" s="6"/>
      <c r="H88" s="8"/>
      <c r="I88" s="8"/>
      <c r="J88" s="8"/>
    </row>
    <row r="89" spans="1:10">
      <c r="A89" s="8"/>
      <c r="B89" s="8"/>
      <c r="C89" s="6"/>
      <c r="D89" s="6"/>
      <c r="E89" s="6"/>
      <c r="F89" s="43" t="str">
        <f>IFERROR(MATCH(D89,{"低","中","高"},0)*MATCH(E89,{"极小","小","中","大","极大"},0),"")</f>
        <v/>
      </c>
      <c r="G89" s="6"/>
      <c r="H89" s="8"/>
      <c r="I89" s="8"/>
      <c r="J89" s="8"/>
    </row>
    <row r="90" spans="1:10">
      <c r="A90" s="8"/>
      <c r="B90" s="8"/>
      <c r="C90" s="6"/>
      <c r="D90" s="6"/>
      <c r="E90" s="6"/>
      <c r="F90" s="43" t="str">
        <f>IFERROR(MATCH(D90,{"低","中","高"},0)*MATCH(E90,{"极小","小","中","大","极大"},0),"")</f>
        <v/>
      </c>
      <c r="G90" s="6"/>
      <c r="H90" s="8"/>
      <c r="I90" s="8"/>
      <c r="J90" s="8"/>
    </row>
    <row r="91" spans="1:10">
      <c r="A91" s="8"/>
      <c r="B91" s="8"/>
      <c r="C91" s="6"/>
      <c r="D91" s="6"/>
      <c r="E91" s="6"/>
      <c r="F91" s="43" t="str">
        <f>IFERROR(MATCH(D91,{"低","中","高"},0)*MATCH(E91,{"极小","小","中","大","极大"},0),"")</f>
        <v/>
      </c>
      <c r="G91" s="6"/>
      <c r="H91" s="8"/>
      <c r="I91" s="8"/>
      <c r="J91" s="8"/>
    </row>
    <row r="92" spans="1:10">
      <c r="A92" s="8"/>
      <c r="B92" s="8"/>
      <c r="C92" s="6"/>
      <c r="D92" s="6"/>
      <c r="E92" s="6"/>
      <c r="F92" s="43" t="str">
        <f>IFERROR(MATCH(D92,{"低","中","高"},0)*MATCH(E92,{"极小","小","中","大","极大"},0),"")</f>
        <v/>
      </c>
      <c r="G92" s="6"/>
      <c r="H92" s="8"/>
      <c r="I92" s="8"/>
      <c r="J92" s="8"/>
    </row>
    <row r="93" spans="1:10">
      <c r="A93" s="8"/>
      <c r="B93" s="8"/>
      <c r="C93" s="6"/>
      <c r="D93" s="6"/>
      <c r="E93" s="6"/>
      <c r="F93" s="43" t="str">
        <f>IFERROR(MATCH(D93,{"低","中","高"},0)*MATCH(E93,{"极小","小","中","大","极大"},0),"")</f>
        <v/>
      </c>
      <c r="G93" s="6"/>
      <c r="H93" s="8"/>
      <c r="I93" s="8"/>
      <c r="J93" s="8"/>
    </row>
    <row r="94" spans="1:10">
      <c r="A94" s="8"/>
      <c r="B94" s="8"/>
      <c r="C94" s="6"/>
      <c r="D94" s="6"/>
      <c r="E94" s="6"/>
      <c r="F94" s="43" t="str">
        <f>IFERROR(MATCH(D94,{"低","中","高"},0)*MATCH(E94,{"极小","小","中","大","极大"},0),"")</f>
        <v/>
      </c>
      <c r="G94" s="6"/>
      <c r="H94" s="8"/>
      <c r="I94" s="8"/>
      <c r="J94" s="8"/>
    </row>
    <row r="95" spans="1:10">
      <c r="A95" s="8"/>
      <c r="B95" s="8"/>
      <c r="C95" s="6"/>
      <c r="D95" s="6"/>
      <c r="E95" s="6"/>
      <c r="F95" s="43" t="str">
        <f>IFERROR(MATCH(D95,{"低","中","高"},0)*MATCH(E95,{"极小","小","中","大","极大"},0),"")</f>
        <v/>
      </c>
      <c r="G95" s="6"/>
      <c r="H95" s="8"/>
      <c r="I95" s="8"/>
      <c r="J95" s="8"/>
    </row>
    <row r="96" spans="1:10">
      <c r="A96" s="8"/>
      <c r="B96" s="8"/>
      <c r="C96" s="6"/>
      <c r="D96" s="6"/>
      <c r="E96" s="6"/>
      <c r="F96" s="43" t="str">
        <f>IFERROR(MATCH(D96,{"低","中","高"},0)*MATCH(E96,{"极小","小","中","大","极大"},0),"")</f>
        <v/>
      </c>
      <c r="G96" s="6"/>
      <c r="H96" s="8"/>
      <c r="I96" s="8"/>
      <c r="J96" s="8"/>
    </row>
    <row r="97" spans="1:10">
      <c r="A97" s="8"/>
      <c r="B97" s="8"/>
      <c r="C97" s="6"/>
      <c r="D97" s="6"/>
      <c r="E97" s="6"/>
      <c r="F97" s="43" t="str">
        <f>IFERROR(MATCH(D97,{"低","中","高"},0)*MATCH(E97,{"极小","小","中","大","极大"},0),"")</f>
        <v/>
      </c>
      <c r="G97" s="6"/>
      <c r="H97" s="8"/>
      <c r="I97" s="8"/>
      <c r="J97" s="8"/>
    </row>
    <row r="98" spans="1:10">
      <c r="A98" s="8"/>
      <c r="B98" s="8"/>
      <c r="C98" s="6"/>
      <c r="D98" s="6"/>
      <c r="E98" s="6"/>
      <c r="F98" s="43" t="str">
        <f>IFERROR(MATCH(D98,{"低","中","高"},0)*MATCH(E98,{"极小","小","中","大","极大"},0),"")</f>
        <v/>
      </c>
      <c r="G98" s="6"/>
      <c r="H98" s="8"/>
      <c r="I98" s="8"/>
      <c r="J98" s="8"/>
    </row>
    <row r="99" spans="1:10">
      <c r="A99" s="8"/>
      <c r="B99" s="8"/>
      <c r="C99" s="6"/>
      <c r="D99" s="6"/>
      <c r="E99" s="6"/>
      <c r="F99" s="43" t="str">
        <f>IFERROR(MATCH(D99,{"低","中","高"},0)*MATCH(E99,{"极小","小","中","大","极大"},0),"")</f>
        <v/>
      </c>
      <c r="G99" s="6"/>
      <c r="H99" s="8"/>
      <c r="I99" s="8"/>
      <c r="J99" s="8"/>
    </row>
    <row r="100" spans="1:10">
      <c r="A100" s="8"/>
      <c r="B100" s="8"/>
      <c r="C100" s="6"/>
      <c r="D100" s="6"/>
      <c r="E100" s="6"/>
      <c r="F100" s="43" t="str">
        <f>IFERROR(MATCH(D100,{"低","中","高"},0)*MATCH(E100,{"极小","小","中","大","极大"},0),"")</f>
        <v/>
      </c>
      <c r="G100" s="6"/>
      <c r="H100" s="8"/>
      <c r="I100" s="8"/>
      <c r="J100" s="8"/>
    </row>
  </sheetData>
  <phoneticPr fontId="1" type="noConversion"/>
  <conditionalFormatting sqref="F1:F1048576">
    <cfRule type="colorScale" priority="2">
      <colorScale>
        <cfvo type="min" val="0"/>
        <cfvo type="max" val="0"/>
        <color rgb="FFFCFCFF"/>
        <color rgb="FFF8696B"/>
      </colorScale>
    </cfRule>
  </conditionalFormatting>
  <conditionalFormatting sqref="G1:G1048576">
    <cfRule type="colorScale" priority="1">
      <colorScale>
        <cfvo type="min" val="0"/>
        <cfvo type="max" val="0"/>
        <color rgb="FFFFEF9C"/>
        <color rgb="FF63BE7B"/>
      </colorScale>
    </cfRule>
  </conditionalFormatting>
  <dataValidations count="4">
    <dataValidation type="list" allowBlank="1" showInputMessage="1" showErrorMessage="1" sqref="D2:D1048576">
      <formula1>"低,中,高"</formula1>
    </dataValidation>
    <dataValidation type="list" allowBlank="1" showInputMessage="1" showErrorMessage="1" sqref="C2:C1048576">
      <formula1>"未发生,发生,解决,关闭"</formula1>
    </dataValidation>
    <dataValidation type="list" allowBlank="1" showInputMessage="1" showErrorMessage="1" sqref="G2:G1048576">
      <formula1>"规避,转移,减轻,承受"</formula1>
    </dataValidation>
    <dataValidation type="list" allowBlank="1" showInputMessage="1" showErrorMessage="1" sqref="E2:E1048576">
      <formula1>"极小,小,中,大,极大"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G65"/>
  <sheetViews>
    <sheetView topLeftCell="A19" zoomScaleNormal="100" workbookViewId="0">
      <selection activeCell="C33" sqref="C33"/>
    </sheetView>
  </sheetViews>
  <sheetFormatPr defaultRowHeight="13.5"/>
  <cols>
    <col min="1" max="1" width="9" style="2"/>
    <col min="2" max="2" width="18.5" style="19" customWidth="1"/>
    <col min="3" max="3" width="24.25" style="4" customWidth="1"/>
    <col min="4" max="4" width="57.5" style="2" customWidth="1"/>
  </cols>
  <sheetData>
    <row r="1" spans="1:7" s="11" customFormat="1" ht="64.5" customHeight="1">
      <c r="A1" s="10" t="s">
        <v>17</v>
      </c>
      <c r="B1" s="10" t="s">
        <v>16</v>
      </c>
      <c r="C1" s="10" t="s">
        <v>15</v>
      </c>
      <c r="D1" s="10" t="s">
        <v>33</v>
      </c>
    </row>
    <row r="2" spans="1:7">
      <c r="A2" s="107" t="s">
        <v>18</v>
      </c>
      <c r="B2" s="13" t="s">
        <v>9</v>
      </c>
      <c r="C2" s="5"/>
      <c r="D2" s="14" t="s">
        <v>52</v>
      </c>
    </row>
    <row r="3" spans="1:7">
      <c r="A3" s="107"/>
      <c r="B3" s="15" t="s">
        <v>53</v>
      </c>
      <c r="C3" s="5"/>
      <c r="D3" s="14" t="s">
        <v>54</v>
      </c>
    </row>
    <row r="4" spans="1:7" ht="27">
      <c r="A4" s="107"/>
      <c r="B4" s="13" t="s">
        <v>11</v>
      </c>
      <c r="C4" s="5" t="s">
        <v>455</v>
      </c>
      <c r="D4" s="14" t="str">
        <f>"项目的类型：" &amp; IFERROR(VLOOKUP(C4,项目参数!$L$2:$M$10,2,FALSE),"")</f>
        <v>项目的类型：金蝶中国介绍的商机，我们自己实施，和金蝶没有项目交叉</v>
      </c>
    </row>
    <row r="5" spans="1:7">
      <c r="A5" s="107"/>
      <c r="B5" s="13" t="s">
        <v>78</v>
      </c>
      <c r="C5" s="25"/>
      <c r="D5" s="14" t="s">
        <v>79</v>
      </c>
      <c r="F5" t="s">
        <v>448</v>
      </c>
    </row>
    <row r="6" spans="1:7">
      <c r="A6" s="107"/>
      <c r="B6" s="16" t="s">
        <v>10</v>
      </c>
      <c r="C6" s="25"/>
      <c r="D6" s="14" t="s">
        <v>80</v>
      </c>
    </row>
    <row r="7" spans="1:7">
      <c r="A7" s="107"/>
      <c r="B7" s="16"/>
      <c r="C7" s="5"/>
      <c r="D7" s="14"/>
      <c r="F7" t="s">
        <v>449</v>
      </c>
    </row>
    <row r="8" spans="1:7">
      <c r="A8" s="107"/>
      <c r="B8" s="17" t="s">
        <v>193</v>
      </c>
      <c r="C8" s="28">
        <f>SUM(项目风险评估表!I:I)</f>
        <v>0</v>
      </c>
      <c r="D8" s="18" t="s">
        <v>194</v>
      </c>
    </row>
    <row r="9" spans="1:7">
      <c r="A9" s="107"/>
      <c r="B9" s="13" t="s">
        <v>43</v>
      </c>
      <c r="C9" s="5"/>
      <c r="D9" s="14" t="s">
        <v>55</v>
      </c>
    </row>
    <row r="10" spans="1:7" ht="27">
      <c r="A10" s="107"/>
      <c r="B10" s="13" t="s">
        <v>44</v>
      </c>
      <c r="C10" s="5"/>
      <c r="D10" s="14" t="s">
        <v>56</v>
      </c>
    </row>
    <row r="11" spans="1:7">
      <c r="A11" s="107"/>
      <c r="B11" s="13"/>
      <c r="C11" s="5"/>
      <c r="D11" s="14"/>
      <c r="F11" t="s">
        <v>450</v>
      </c>
    </row>
    <row r="12" spans="1:7">
      <c r="A12" s="107"/>
      <c r="B12" s="13" t="s">
        <v>162</v>
      </c>
      <c r="C12" s="5" t="s">
        <v>166</v>
      </c>
      <c r="D12" s="14" t="s">
        <v>165</v>
      </c>
    </row>
    <row r="13" spans="1:7">
      <c r="A13" s="107"/>
      <c r="B13" s="13" t="s">
        <v>163</v>
      </c>
      <c r="C13" s="5" t="s">
        <v>166</v>
      </c>
      <c r="D13" s="14" t="s">
        <v>164</v>
      </c>
    </row>
    <row r="14" spans="1:7">
      <c r="A14" s="107"/>
      <c r="B14" s="16"/>
      <c r="C14" s="5"/>
      <c r="D14" s="14"/>
    </row>
    <row r="15" spans="1:7">
      <c r="A15" s="107" t="s">
        <v>47</v>
      </c>
      <c r="B15" s="13" t="s">
        <v>48</v>
      </c>
      <c r="C15" s="53">
        <v>41640</v>
      </c>
      <c r="D15" s="14" t="s">
        <v>57</v>
      </c>
    </row>
    <row r="16" spans="1:7" ht="27">
      <c r="A16" s="107"/>
      <c r="B16" s="13" t="str">
        <f>"项目预估工作量"&amp; CHAR(10)&amp; "(" &amp; C21 &amp; ")"</f>
        <v>项目预估工作量
(工时)</v>
      </c>
      <c r="C16" s="27">
        <v>100</v>
      </c>
      <c r="D16" s="14" t="s">
        <v>59</v>
      </c>
      <c r="G16" t="s">
        <v>474</v>
      </c>
    </row>
    <row r="17" spans="1:4">
      <c r="A17" s="107"/>
      <c r="B17" s="13"/>
      <c r="C17" s="5"/>
      <c r="D17" s="14"/>
    </row>
    <row r="18" spans="1:4">
      <c r="A18" s="107"/>
      <c r="B18" s="13" t="s">
        <v>49</v>
      </c>
      <c r="C18" s="53">
        <v>41275</v>
      </c>
      <c r="D18" s="14" t="s">
        <v>58</v>
      </c>
    </row>
    <row r="19" spans="1:4" ht="27">
      <c r="A19" s="107"/>
      <c r="B19" s="13" t="s">
        <v>84</v>
      </c>
      <c r="C19" s="53">
        <v>41122</v>
      </c>
      <c r="D19" s="14" t="s">
        <v>176</v>
      </c>
    </row>
    <row r="20" spans="1:4">
      <c r="A20" s="107"/>
      <c r="B20" s="16"/>
      <c r="C20" s="5"/>
      <c r="D20" s="14"/>
    </row>
    <row r="21" spans="1:4">
      <c r="A21" s="107"/>
      <c r="B21" s="16" t="s">
        <v>422</v>
      </c>
      <c r="C21" s="3" t="s">
        <v>425</v>
      </c>
      <c r="D21" s="14" t="str">
        <f>VLOOKUP(C21,项目参数!I25:K27,3,FALSE)</f>
        <v>按照标准的工作日计算，最小单位为1小时</v>
      </c>
    </row>
    <row r="22" spans="1:4">
      <c r="A22" s="107"/>
      <c r="B22" s="16" t="s">
        <v>423</v>
      </c>
      <c r="C22" s="67">
        <v>2</v>
      </c>
      <c r="D22" s="14" t="s">
        <v>432</v>
      </c>
    </row>
    <row r="23" spans="1:4">
      <c r="A23" s="107"/>
      <c r="B23" s="16"/>
      <c r="C23" s="67"/>
      <c r="D23" s="14"/>
    </row>
    <row r="24" spans="1:4">
      <c r="A24" s="107"/>
      <c r="B24" s="13" t="s">
        <v>472</v>
      </c>
      <c r="C24" s="89"/>
      <c r="D24" s="14" t="s">
        <v>473</v>
      </c>
    </row>
    <row r="25" spans="1:4">
      <c r="A25" s="107"/>
      <c r="B25" s="16"/>
      <c r="C25" s="89"/>
      <c r="D25" s="14"/>
    </row>
    <row r="26" spans="1:4" ht="27">
      <c r="A26" s="107"/>
      <c r="B26" s="17" t="str">
        <f>"项目实际工作量" &amp; CHAR(10) &amp; "(" &amp; C21 &amp; ")"</f>
        <v>项目实际工作量
(工时)</v>
      </c>
      <c r="C26" s="62" t="e">
        <f>SUM(#REF!)</f>
        <v>#REF!</v>
      </c>
      <c r="D26" s="18" t="s">
        <v>436</v>
      </c>
    </row>
    <row r="27" spans="1:4">
      <c r="A27" s="107"/>
      <c r="B27" s="17" t="s">
        <v>369</v>
      </c>
      <c r="C27" s="28" t="e">
        <f>MAX(#REF!)-MIN(#REF!)</f>
        <v>#REF!</v>
      </c>
      <c r="D27" s="18" t="s">
        <v>418</v>
      </c>
    </row>
    <row r="28" spans="1:4" ht="27">
      <c r="A28" s="107"/>
      <c r="B28" s="17" t="s">
        <v>50</v>
      </c>
      <c r="C28" s="28"/>
      <c r="D28" s="18" t="s">
        <v>60</v>
      </c>
    </row>
    <row r="29" spans="1:4">
      <c r="A29" s="107"/>
      <c r="B29" s="17" t="s">
        <v>440</v>
      </c>
      <c r="C29" s="28" t="e">
        <f>GETPIVOTDATA("求和项:挣值 EV/BCWP",#REF!)-GETPIVOTDATA("求和项:实际成本 AC/ACWP",#REF!)</f>
        <v>#REF!</v>
      </c>
      <c r="D29" s="18" t="s">
        <v>444</v>
      </c>
    </row>
    <row r="30" spans="1:4">
      <c r="A30" s="107"/>
      <c r="B30" s="17" t="s">
        <v>441</v>
      </c>
      <c r="C30" s="28" t="e">
        <f>GETPIVOTDATA("求和项:挣值 EV/BCWP",#REF!)-GETPIVOTDATA("求和项:计划成本 PV/BCWS",#REF!)</f>
        <v>#REF!</v>
      </c>
      <c r="D30" s="18" t="s">
        <v>445</v>
      </c>
    </row>
    <row r="31" spans="1:4">
      <c r="A31" s="107"/>
      <c r="B31" s="17" t="s">
        <v>438</v>
      </c>
      <c r="C31" s="92" t="e">
        <f>GETPIVOTDATA("求和项:挣值 EV/BCWP",#REF!)/GETPIVOTDATA("求和项:实际成本 AC/ACWP",#REF!)</f>
        <v>#REF!</v>
      </c>
      <c r="D31" s="18" t="s">
        <v>442</v>
      </c>
    </row>
    <row r="32" spans="1:4">
      <c r="A32" s="107"/>
      <c r="B32" s="17" t="s">
        <v>439</v>
      </c>
      <c r="C32" s="92" t="e">
        <f>GETPIVOTDATA("求和项:挣值 EV/BCWP",#REF!)/GETPIVOTDATA("求和项:计划成本 PV/BCWS",#REF!)</f>
        <v>#REF!</v>
      </c>
      <c r="D32" s="18" t="s">
        <v>443</v>
      </c>
    </row>
    <row r="33" spans="1:4">
      <c r="A33" s="107"/>
      <c r="B33" s="16"/>
      <c r="C33" s="5"/>
      <c r="D33" s="14"/>
    </row>
    <row r="34" spans="1:4">
      <c r="A34" s="104" t="s">
        <v>111</v>
      </c>
      <c r="B34" s="16" t="s">
        <v>110</v>
      </c>
      <c r="C34" s="29">
        <v>2</v>
      </c>
      <c r="D34" s="14" t="s">
        <v>112</v>
      </c>
    </row>
    <row r="35" spans="1:4">
      <c r="A35" s="106"/>
      <c r="B35" s="16"/>
      <c r="C35" s="5"/>
      <c r="D35" s="14"/>
    </row>
    <row r="36" spans="1:4">
      <c r="A36" s="104" t="s">
        <v>21</v>
      </c>
      <c r="B36" s="13"/>
      <c r="C36" s="5"/>
      <c r="D36" s="14"/>
    </row>
    <row r="37" spans="1:4">
      <c r="A37" s="105"/>
      <c r="B37" s="13" t="s">
        <v>61</v>
      </c>
      <c r="C37" s="5"/>
      <c r="D37" s="14" t="s">
        <v>62</v>
      </c>
    </row>
    <row r="38" spans="1:4">
      <c r="A38" s="105"/>
      <c r="B38" s="13" t="s">
        <v>32</v>
      </c>
      <c r="C38" s="5"/>
      <c r="D38" s="14" t="s">
        <v>67</v>
      </c>
    </row>
    <row r="39" spans="1:4">
      <c r="A39" s="105"/>
      <c r="B39" s="13" t="s">
        <v>65</v>
      </c>
      <c r="C39" s="26"/>
      <c r="D39" s="14" t="s">
        <v>66</v>
      </c>
    </row>
    <row r="40" spans="1:4">
      <c r="A40" s="105"/>
      <c r="B40" s="13" t="s">
        <v>46</v>
      </c>
      <c r="C40" s="26"/>
      <c r="D40" s="14" t="s">
        <v>63</v>
      </c>
    </row>
    <row r="41" spans="1:4">
      <c r="A41" s="105"/>
      <c r="B41" s="13" t="s">
        <v>14</v>
      </c>
      <c r="C41" s="26"/>
      <c r="D41" s="14" t="s">
        <v>64</v>
      </c>
    </row>
    <row r="42" spans="1:4">
      <c r="A42" s="105"/>
      <c r="B42" s="13" t="s">
        <v>71</v>
      </c>
      <c r="C42" s="30"/>
      <c r="D42" s="14" t="s">
        <v>68</v>
      </c>
    </row>
    <row r="43" spans="1:4">
      <c r="A43" s="105"/>
      <c r="B43" s="13"/>
      <c r="C43" s="5"/>
      <c r="D43" s="14"/>
    </row>
    <row r="44" spans="1:4">
      <c r="A44" s="105"/>
      <c r="B44" s="17" t="s">
        <v>69</v>
      </c>
      <c r="C44" s="28"/>
      <c r="D44" s="18" t="s">
        <v>70</v>
      </c>
    </row>
    <row r="45" spans="1:4">
      <c r="A45" s="106"/>
      <c r="B45" s="16"/>
      <c r="C45" s="5"/>
      <c r="D45" s="14"/>
    </row>
    <row r="46" spans="1:4">
      <c r="A46" s="104" t="s">
        <v>20</v>
      </c>
      <c r="B46" s="13" t="s">
        <v>12</v>
      </c>
      <c r="C46" s="5"/>
      <c r="D46" s="14" t="s">
        <v>490</v>
      </c>
    </row>
    <row r="47" spans="1:4">
      <c r="A47" s="105"/>
      <c r="B47" s="13" t="s">
        <v>40</v>
      </c>
      <c r="C47" s="5"/>
      <c r="D47" s="14" t="s">
        <v>72</v>
      </c>
    </row>
    <row r="48" spans="1:4">
      <c r="A48" s="105"/>
      <c r="B48" s="13" t="s">
        <v>41</v>
      </c>
      <c r="C48" s="5"/>
      <c r="D48" s="14" t="s">
        <v>73</v>
      </c>
    </row>
    <row r="49" spans="1:4">
      <c r="A49" s="105"/>
      <c r="B49" s="16" t="s">
        <v>34</v>
      </c>
      <c r="C49" s="25"/>
      <c r="D49" s="14" t="s">
        <v>160</v>
      </c>
    </row>
    <row r="50" spans="1:4">
      <c r="A50" s="105"/>
      <c r="B50" s="16" t="s">
        <v>35</v>
      </c>
      <c r="C50" s="25"/>
      <c r="D50" s="14" t="s">
        <v>161</v>
      </c>
    </row>
    <row r="51" spans="1:4">
      <c r="A51" s="106"/>
      <c r="B51" s="16"/>
      <c r="C51" s="5"/>
      <c r="D51" s="14"/>
    </row>
    <row r="52" spans="1:4">
      <c r="A52" s="107" t="s">
        <v>19</v>
      </c>
      <c r="B52" s="13" t="s">
        <v>23</v>
      </c>
      <c r="C52" s="5"/>
      <c r="D52" s="14" t="s">
        <v>167</v>
      </c>
    </row>
    <row r="53" spans="1:4">
      <c r="A53" s="107"/>
      <c r="B53" s="13" t="s">
        <v>39</v>
      </c>
      <c r="C53" s="5"/>
      <c r="D53" s="14" t="s">
        <v>168</v>
      </c>
    </row>
    <row r="54" spans="1:4">
      <c r="A54" s="107"/>
      <c r="B54" s="16" t="s">
        <v>42</v>
      </c>
      <c r="C54" s="25"/>
      <c r="D54" s="14" t="s">
        <v>169</v>
      </c>
    </row>
    <row r="55" spans="1:4">
      <c r="A55" s="107"/>
      <c r="B55" s="16" t="s">
        <v>24</v>
      </c>
      <c r="C55" s="30"/>
      <c r="D55" s="14" t="s">
        <v>75</v>
      </c>
    </row>
    <row r="56" spans="1:4">
      <c r="A56" s="107"/>
      <c r="C56" s="5"/>
      <c r="D56" s="14"/>
    </row>
    <row r="57" spans="1:4">
      <c r="A57" s="107" t="s">
        <v>22</v>
      </c>
      <c r="B57" s="13" t="s">
        <v>13</v>
      </c>
      <c r="C57" s="5"/>
      <c r="D57" s="14" t="s">
        <v>170</v>
      </c>
    </row>
    <row r="58" spans="1:4">
      <c r="A58" s="107"/>
      <c r="B58" s="13" t="s">
        <v>76</v>
      </c>
      <c r="C58" s="5"/>
      <c r="D58" s="14" t="s">
        <v>171</v>
      </c>
    </row>
    <row r="59" spans="1:4">
      <c r="A59" s="107"/>
      <c r="B59" s="13" t="s">
        <v>45</v>
      </c>
      <c r="C59" s="25"/>
      <c r="D59" s="14" t="s">
        <v>172</v>
      </c>
    </row>
    <row r="60" spans="1:4">
      <c r="A60" s="107"/>
      <c r="B60" s="13"/>
      <c r="C60" s="5"/>
      <c r="D60" s="14"/>
    </row>
    <row r="61" spans="1:4">
      <c r="A61" s="107"/>
      <c r="B61" s="13" t="s">
        <v>36</v>
      </c>
      <c r="C61" s="30"/>
      <c r="D61" s="14" t="s">
        <v>36</v>
      </c>
    </row>
    <row r="62" spans="1:4" ht="27">
      <c r="A62" s="107"/>
      <c r="B62" s="13" t="s">
        <v>51</v>
      </c>
      <c r="C62" s="27"/>
      <c r="D62" s="14" t="s">
        <v>173</v>
      </c>
    </row>
    <row r="63" spans="1:4">
      <c r="A63" s="107"/>
      <c r="B63" s="13" t="s">
        <v>37</v>
      </c>
      <c r="C63" s="26"/>
      <c r="D63" s="14" t="s">
        <v>174</v>
      </c>
    </row>
    <row r="64" spans="1:4">
      <c r="A64" s="107"/>
      <c r="B64" s="13" t="s">
        <v>38</v>
      </c>
      <c r="C64" s="26"/>
      <c r="D64" s="14" t="s">
        <v>175</v>
      </c>
    </row>
    <row r="65" spans="1:4">
      <c r="A65" s="107"/>
      <c r="B65" s="16"/>
      <c r="C65" s="5"/>
      <c r="D65" s="14"/>
    </row>
  </sheetData>
  <mergeCells count="7">
    <mergeCell ref="A52:A56"/>
    <mergeCell ref="A57:A65"/>
    <mergeCell ref="A36:A45"/>
    <mergeCell ref="A46:A51"/>
    <mergeCell ref="A2:A14"/>
    <mergeCell ref="A15:A33"/>
    <mergeCell ref="A34:A35"/>
  </mergeCells>
  <phoneticPr fontId="1" type="noConversion"/>
  <conditionalFormatting sqref="A57:XFD65">
    <cfRule type="expression" dxfId="23" priority="7">
      <formula>$C$13="无"</formula>
    </cfRule>
  </conditionalFormatting>
  <conditionalFormatting sqref="A52:XFD56">
    <cfRule type="expression" dxfId="22" priority="6">
      <formula>$C$12="无"</formula>
    </cfRule>
  </conditionalFormatting>
  <conditionalFormatting sqref="C31:C32">
    <cfRule type="cellIs" dxfId="21" priority="3" operator="lessThan">
      <formula>1</formula>
    </cfRule>
    <cfRule type="cellIs" dxfId="20" priority="4" operator="greaterThan">
      <formula>1</formula>
    </cfRule>
  </conditionalFormatting>
  <conditionalFormatting sqref="C29:C30">
    <cfRule type="cellIs" dxfId="19" priority="1" operator="lessThan">
      <formula>0</formula>
    </cfRule>
    <cfRule type="cellIs" dxfId="18" priority="2" operator="greaterThan">
      <formula>0</formula>
    </cfRule>
  </conditionalFormatting>
  <dataValidations count="5">
    <dataValidation type="date" operator="greaterThanOrEqual" allowBlank="1" showInputMessage="1" showErrorMessage="1" sqref="C15 C18:C19 C39:C41 C63:C64">
      <formula1>40179</formula1>
    </dataValidation>
    <dataValidation type="whole" operator="greaterThanOrEqual" allowBlank="1" showInputMessage="1" showErrorMessage="1" sqref="C16 C61:C62 C55 C42">
      <formula1>0</formula1>
    </dataValidation>
    <dataValidation type="list" allowBlank="1" showInputMessage="1" showErrorMessage="1" sqref="C34">
      <formula1>"1,2,3,4,5,6,7,8"</formula1>
    </dataValidation>
    <dataValidation type="list" allowBlank="1" showInputMessage="1" showErrorMessage="1" sqref="C12:C13">
      <formula1>"有,无"</formula1>
    </dataValidation>
    <dataValidation type="list" allowBlank="1" showInputMessage="1" showErrorMessage="1" sqref="C37">
      <formula1>"待签,已签订,与金蝶签"</formula1>
    </dataValidation>
  </dataValidations>
  <pageMargins left="0.7" right="0.7" top="0.75" bottom="0.75" header="0.3" footer="0.3"/>
  <pageSetup paperSize="9" scale="77" orientation="portrait" horizontalDpi="300" verticalDpi="300" r:id="rId1"/>
  <colBreaks count="1" manualBreakCount="1">
    <brk id="4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545A9998-B1CC-461B-B370-2F2900CB4D52}">
            <xm:f>$C$21&lt;&gt;项目参数!$I$27</xm:f>
            <x14:dxf>
              <font>
                <strike/>
                <color theme="0" tint="-0.34998626667073579"/>
              </font>
            </x14:dxf>
          </x14:cfRule>
          <xm:sqref>B22:D22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内部通讯录!$B:$B</xm:f>
          </x14:formula1>
          <xm:sqref>C59 C5:C6 C49:C50 C54</xm:sqref>
        </x14:dataValidation>
        <x14:dataValidation type="list" allowBlank="1" showInputMessage="1" showErrorMessage="1">
          <x14:formula1>
            <xm:f>项目参数!$I$25:$I$27</xm:f>
          </x14:formula1>
          <xm:sqref>C21</xm:sqref>
        </x14:dataValidation>
        <x14:dataValidation type="list" allowBlank="1" showInputMessage="1" showErrorMessage="1">
          <x14:formula1>
            <xm:f>项目参数!$L$2:$L$10</xm:f>
          </x14:formula1>
          <xm:sqref>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I94"/>
  <sheetViews>
    <sheetView topLeftCell="A53" workbookViewId="0">
      <selection activeCell="I13" sqref="I13"/>
    </sheetView>
  </sheetViews>
  <sheetFormatPr defaultRowHeight="13.5"/>
  <cols>
    <col min="1" max="2" width="9" style="2"/>
    <col min="3" max="3" width="72.625" style="2" customWidth="1"/>
    <col min="5" max="6" width="10.25" style="3" customWidth="1"/>
    <col min="7" max="7" width="12.125" customWidth="1"/>
    <col min="8" max="8" width="9" style="68"/>
    <col min="9" max="9" width="12.125" customWidth="1"/>
  </cols>
  <sheetData>
    <row r="1" spans="1:9" s="3" customFormat="1">
      <c r="A1" s="88" t="s">
        <v>245</v>
      </c>
      <c r="B1" s="88" t="s">
        <v>190</v>
      </c>
      <c r="C1" s="88" t="s">
        <v>191</v>
      </c>
      <c r="D1" s="97" t="s">
        <v>192</v>
      </c>
      <c r="E1" s="97" t="s">
        <v>484</v>
      </c>
      <c r="F1" s="97" t="s">
        <v>485</v>
      </c>
      <c r="G1" s="97" t="s">
        <v>437</v>
      </c>
      <c r="H1" s="98" t="s">
        <v>302</v>
      </c>
      <c r="I1" s="3" t="s">
        <v>491</v>
      </c>
    </row>
    <row r="2" spans="1:9">
      <c r="A2" s="90" t="s">
        <v>247</v>
      </c>
      <c r="B2" s="86" t="s">
        <v>195</v>
      </c>
      <c r="C2" s="14" t="s">
        <v>201</v>
      </c>
      <c r="D2" s="6"/>
      <c r="E2" s="8">
        <v>-1</v>
      </c>
      <c r="F2" s="8">
        <v>1</v>
      </c>
      <c r="G2" s="8">
        <v>1</v>
      </c>
      <c r="H2" s="96">
        <f t="shared" ref="H2:H33" si="0">IF(TRIM(C2)="","",IF(D2="Y",F2,IF(D2="N",E2,(F2-E2)/2+E2)))</f>
        <v>0</v>
      </c>
      <c r="I2" t="str">
        <f>IF(B2="",I1,B2)</f>
        <v>组织</v>
      </c>
    </row>
    <row r="3" spans="1:9">
      <c r="A3" s="90"/>
      <c r="B3" s="87"/>
      <c r="C3" s="14" t="s">
        <v>202</v>
      </c>
      <c r="D3" s="6"/>
      <c r="E3" s="8">
        <v>0</v>
      </c>
      <c r="F3" s="8">
        <v>-1</v>
      </c>
      <c r="G3" s="8">
        <v>1</v>
      </c>
      <c r="H3" s="96">
        <f t="shared" si="0"/>
        <v>-0.5</v>
      </c>
      <c r="I3" t="str">
        <f t="shared" ref="I3:I66" si="1">IF(B3="",I2,B3)</f>
        <v>组织</v>
      </c>
    </row>
    <row r="4" spans="1:9">
      <c r="A4" s="90"/>
      <c r="B4" s="87"/>
      <c r="C4" s="14" t="s">
        <v>203</v>
      </c>
      <c r="D4" s="6"/>
      <c r="E4" s="8">
        <v>-1</v>
      </c>
      <c r="F4" s="8">
        <v>1</v>
      </c>
      <c r="G4" s="8">
        <v>1</v>
      </c>
      <c r="H4" s="96">
        <f t="shared" si="0"/>
        <v>0</v>
      </c>
      <c r="I4" t="str">
        <f t="shared" si="1"/>
        <v>组织</v>
      </c>
    </row>
    <row r="5" spans="1:9">
      <c r="A5" s="90"/>
      <c r="B5" s="88"/>
      <c r="C5" s="14"/>
      <c r="D5" s="6"/>
      <c r="E5" s="8">
        <v>0</v>
      </c>
      <c r="F5" s="8">
        <v>1</v>
      </c>
      <c r="G5" s="8">
        <v>1</v>
      </c>
      <c r="H5" s="96" t="str">
        <f t="shared" si="0"/>
        <v/>
      </c>
      <c r="I5" t="str">
        <f t="shared" si="1"/>
        <v>组织</v>
      </c>
    </row>
    <row r="6" spans="1:9">
      <c r="A6" s="90"/>
      <c r="B6" s="86" t="s">
        <v>246</v>
      </c>
      <c r="C6" s="14" t="s">
        <v>204</v>
      </c>
      <c r="D6" s="6"/>
      <c r="E6" s="8">
        <v>-1</v>
      </c>
      <c r="F6" s="8">
        <v>1</v>
      </c>
      <c r="G6" s="8">
        <v>1</v>
      </c>
      <c r="H6" s="96">
        <f t="shared" si="0"/>
        <v>0</v>
      </c>
      <c r="I6" t="str">
        <f t="shared" si="1"/>
        <v>资金</v>
      </c>
    </row>
    <row r="7" spans="1:9">
      <c r="A7" s="90"/>
      <c r="B7" s="87"/>
      <c r="C7" s="14" t="s">
        <v>205</v>
      </c>
      <c r="D7" s="6"/>
      <c r="E7" s="8">
        <v>0</v>
      </c>
      <c r="F7" s="8">
        <v>1</v>
      </c>
      <c r="G7" s="8">
        <v>1</v>
      </c>
      <c r="H7" s="96">
        <f t="shared" si="0"/>
        <v>0.5</v>
      </c>
      <c r="I7" t="str">
        <f t="shared" si="1"/>
        <v>资金</v>
      </c>
    </row>
    <row r="8" spans="1:9">
      <c r="A8" s="90"/>
      <c r="B8" s="87"/>
      <c r="C8" s="14" t="s">
        <v>206</v>
      </c>
      <c r="D8" s="6"/>
      <c r="E8" s="8">
        <v>0</v>
      </c>
      <c r="F8" s="8">
        <v>-2</v>
      </c>
      <c r="G8" s="8">
        <v>1</v>
      </c>
      <c r="H8" s="96">
        <f t="shared" si="0"/>
        <v>-1</v>
      </c>
      <c r="I8" t="str">
        <f t="shared" si="1"/>
        <v>资金</v>
      </c>
    </row>
    <row r="9" spans="1:9">
      <c r="A9" s="90"/>
      <c r="B9" s="87"/>
      <c r="C9" s="14" t="s">
        <v>207</v>
      </c>
      <c r="D9" s="6"/>
      <c r="E9" s="8">
        <v>-1</v>
      </c>
      <c r="F9" s="8">
        <v>0</v>
      </c>
      <c r="G9" s="8">
        <v>1</v>
      </c>
      <c r="H9" s="96">
        <f t="shared" si="0"/>
        <v>-0.5</v>
      </c>
      <c r="I9" t="str">
        <f t="shared" si="1"/>
        <v>资金</v>
      </c>
    </row>
    <row r="10" spans="1:9">
      <c r="A10" s="90"/>
      <c r="B10" s="88"/>
      <c r="C10" s="14"/>
      <c r="D10" s="6"/>
      <c r="E10" s="8">
        <v>0</v>
      </c>
      <c r="F10" s="8">
        <v>1</v>
      </c>
      <c r="G10" s="8">
        <v>1</v>
      </c>
      <c r="H10" s="96" t="str">
        <f t="shared" si="0"/>
        <v/>
      </c>
      <c r="I10" t="str">
        <f t="shared" si="1"/>
        <v>资金</v>
      </c>
    </row>
    <row r="11" spans="1:9">
      <c r="A11" s="90"/>
      <c r="B11" s="86" t="s">
        <v>196</v>
      </c>
      <c r="C11" s="14" t="s">
        <v>208</v>
      </c>
      <c r="D11" s="6"/>
      <c r="E11" s="8">
        <v>-1</v>
      </c>
      <c r="F11" s="8">
        <v>0</v>
      </c>
      <c r="G11" s="8">
        <v>1</v>
      </c>
      <c r="H11" s="96">
        <f t="shared" si="0"/>
        <v>-0.5</v>
      </c>
      <c r="I11" t="str">
        <f t="shared" si="1"/>
        <v>人员</v>
      </c>
    </row>
    <row r="12" spans="1:9">
      <c r="A12" s="90"/>
      <c r="B12" s="87"/>
      <c r="C12" s="14" t="s">
        <v>209</v>
      </c>
      <c r="D12" s="6"/>
      <c r="E12" s="8">
        <v>-1</v>
      </c>
      <c r="F12" s="8">
        <v>0</v>
      </c>
      <c r="G12" s="8">
        <v>1</v>
      </c>
      <c r="H12" s="96">
        <f t="shared" si="0"/>
        <v>-0.5</v>
      </c>
      <c r="I12" t="str">
        <f t="shared" si="1"/>
        <v>人员</v>
      </c>
    </row>
    <row r="13" spans="1:9">
      <c r="A13" s="90"/>
      <c r="B13" s="87"/>
      <c r="C13" s="14" t="s">
        <v>210</v>
      </c>
      <c r="D13" s="6"/>
      <c r="E13" s="8">
        <v>-1</v>
      </c>
      <c r="F13" s="8">
        <v>0</v>
      </c>
      <c r="G13" s="8">
        <v>1</v>
      </c>
      <c r="H13" s="96">
        <f t="shared" si="0"/>
        <v>-0.5</v>
      </c>
      <c r="I13" t="str">
        <f t="shared" si="1"/>
        <v>人员</v>
      </c>
    </row>
    <row r="14" spans="1:9">
      <c r="A14" s="90"/>
      <c r="B14" s="87"/>
      <c r="C14" s="14" t="s">
        <v>211</v>
      </c>
      <c r="D14" s="6"/>
      <c r="E14" s="8">
        <v>-1</v>
      </c>
      <c r="F14" s="8">
        <v>1</v>
      </c>
      <c r="G14" s="8">
        <v>1</v>
      </c>
      <c r="H14" s="96">
        <f t="shared" si="0"/>
        <v>0</v>
      </c>
      <c r="I14" t="str">
        <f t="shared" si="1"/>
        <v>人员</v>
      </c>
    </row>
    <row r="15" spans="1:9">
      <c r="A15" s="90"/>
      <c r="B15" s="87"/>
      <c r="C15" s="14" t="s">
        <v>212</v>
      </c>
      <c r="D15" s="6"/>
      <c r="E15" s="8">
        <v>-1</v>
      </c>
      <c r="F15" s="8">
        <v>1</v>
      </c>
      <c r="G15" s="8">
        <v>1</v>
      </c>
      <c r="H15" s="96">
        <f t="shared" si="0"/>
        <v>0</v>
      </c>
      <c r="I15" t="str">
        <f t="shared" si="1"/>
        <v>人员</v>
      </c>
    </row>
    <row r="16" spans="1:9">
      <c r="A16" s="90"/>
      <c r="B16" s="87"/>
      <c r="C16" s="14" t="s">
        <v>213</v>
      </c>
      <c r="D16" s="6"/>
      <c r="E16" s="8">
        <v>-1</v>
      </c>
      <c r="F16" s="8">
        <v>1</v>
      </c>
      <c r="G16" s="8">
        <v>1</v>
      </c>
      <c r="H16" s="96">
        <f t="shared" si="0"/>
        <v>0</v>
      </c>
      <c r="I16" t="str">
        <f t="shared" si="1"/>
        <v>人员</v>
      </c>
    </row>
    <row r="17" spans="1:9">
      <c r="A17" s="90"/>
      <c r="B17" s="87"/>
      <c r="C17" s="14"/>
      <c r="D17" s="6"/>
      <c r="E17" s="8">
        <v>0</v>
      </c>
      <c r="F17" s="8">
        <v>1</v>
      </c>
      <c r="G17" s="8">
        <v>1</v>
      </c>
      <c r="H17" s="96" t="str">
        <f t="shared" si="0"/>
        <v/>
      </c>
      <c r="I17" t="str">
        <f t="shared" si="1"/>
        <v>人员</v>
      </c>
    </row>
    <row r="18" spans="1:9">
      <c r="A18" s="90"/>
      <c r="B18" s="88"/>
      <c r="C18" s="14"/>
      <c r="D18" s="6"/>
      <c r="E18" s="8">
        <v>0</v>
      </c>
      <c r="F18" s="8">
        <v>1</v>
      </c>
      <c r="G18" s="8">
        <v>1</v>
      </c>
      <c r="H18" s="96" t="str">
        <f t="shared" si="0"/>
        <v/>
      </c>
      <c r="I18" t="str">
        <f t="shared" si="1"/>
        <v>人员</v>
      </c>
    </row>
    <row r="19" spans="1:9">
      <c r="A19" s="90"/>
      <c r="B19" s="86" t="s">
        <v>197</v>
      </c>
      <c r="C19" s="14" t="s">
        <v>214</v>
      </c>
      <c r="D19" s="6"/>
      <c r="E19" s="8">
        <v>-1</v>
      </c>
      <c r="F19" s="8">
        <v>0</v>
      </c>
      <c r="G19" s="8">
        <v>1</v>
      </c>
      <c r="H19" s="96">
        <f t="shared" si="0"/>
        <v>-0.5</v>
      </c>
      <c r="I19" t="str">
        <f t="shared" si="1"/>
        <v>时间</v>
      </c>
    </row>
    <row r="20" spans="1:9">
      <c r="A20" s="90"/>
      <c r="B20" s="87"/>
      <c r="C20" s="14" t="s">
        <v>215</v>
      </c>
      <c r="D20" s="6"/>
      <c r="E20" s="8">
        <v>0</v>
      </c>
      <c r="F20" s="8">
        <v>1</v>
      </c>
      <c r="G20" s="8">
        <v>1</v>
      </c>
      <c r="H20" s="96">
        <f t="shared" si="0"/>
        <v>0.5</v>
      </c>
      <c r="I20" t="str">
        <f t="shared" si="1"/>
        <v>时间</v>
      </c>
    </row>
    <row r="21" spans="1:9">
      <c r="A21" s="90"/>
      <c r="B21" s="87"/>
      <c r="C21" s="14" t="s">
        <v>216</v>
      </c>
      <c r="D21" s="6"/>
      <c r="E21" s="8">
        <v>-1</v>
      </c>
      <c r="F21" s="8">
        <v>0</v>
      </c>
      <c r="G21" s="8">
        <v>1</v>
      </c>
      <c r="H21" s="96">
        <f t="shared" si="0"/>
        <v>-0.5</v>
      </c>
      <c r="I21" t="str">
        <f t="shared" si="1"/>
        <v>时间</v>
      </c>
    </row>
    <row r="22" spans="1:9">
      <c r="A22" s="90"/>
      <c r="B22" s="87"/>
      <c r="C22" s="14" t="s">
        <v>217</v>
      </c>
      <c r="D22" s="6"/>
      <c r="E22" s="8">
        <v>-1</v>
      </c>
      <c r="F22" s="8">
        <v>1</v>
      </c>
      <c r="G22" s="8">
        <v>1</v>
      </c>
      <c r="H22" s="96">
        <f t="shared" si="0"/>
        <v>0</v>
      </c>
      <c r="I22" t="str">
        <f t="shared" si="1"/>
        <v>时间</v>
      </c>
    </row>
    <row r="23" spans="1:9">
      <c r="A23" s="90"/>
      <c r="B23" s="87"/>
      <c r="C23" s="14"/>
      <c r="D23" s="6"/>
      <c r="E23" s="8">
        <v>0</v>
      </c>
      <c r="F23" s="8">
        <v>1</v>
      </c>
      <c r="G23" s="8">
        <v>1</v>
      </c>
      <c r="H23" s="96" t="str">
        <f t="shared" si="0"/>
        <v/>
      </c>
      <c r="I23" t="str">
        <f t="shared" si="1"/>
        <v>时间</v>
      </c>
    </row>
    <row r="24" spans="1:9">
      <c r="A24" s="90"/>
      <c r="B24" s="87"/>
      <c r="C24" s="14"/>
      <c r="D24" s="6"/>
      <c r="E24" s="8">
        <v>0</v>
      </c>
      <c r="F24" s="8">
        <v>1</v>
      </c>
      <c r="G24" s="8">
        <v>1</v>
      </c>
      <c r="H24" s="96" t="str">
        <f t="shared" si="0"/>
        <v/>
      </c>
      <c r="I24" t="str">
        <f t="shared" si="1"/>
        <v>时间</v>
      </c>
    </row>
    <row r="25" spans="1:9">
      <c r="A25" s="90"/>
      <c r="B25" s="87"/>
      <c r="C25" s="14"/>
      <c r="D25" s="6"/>
      <c r="E25" s="8">
        <v>0</v>
      </c>
      <c r="F25" s="8">
        <v>1</v>
      </c>
      <c r="G25" s="8">
        <v>1</v>
      </c>
      <c r="H25" s="96" t="str">
        <f t="shared" si="0"/>
        <v/>
      </c>
      <c r="I25" t="str">
        <f t="shared" si="1"/>
        <v>时间</v>
      </c>
    </row>
    <row r="26" spans="1:9">
      <c r="A26" s="91"/>
      <c r="B26" s="88"/>
      <c r="C26" s="14"/>
      <c r="D26" s="6"/>
      <c r="E26" s="8">
        <v>0</v>
      </c>
      <c r="F26" s="8">
        <v>1</v>
      </c>
      <c r="G26" s="8">
        <v>1</v>
      </c>
      <c r="H26" s="96" t="str">
        <f t="shared" si="0"/>
        <v/>
      </c>
      <c r="I26" t="str">
        <f t="shared" si="1"/>
        <v>时间</v>
      </c>
    </row>
    <row r="27" spans="1:9">
      <c r="A27" s="86" t="s">
        <v>244</v>
      </c>
      <c r="B27" s="86" t="s">
        <v>244</v>
      </c>
      <c r="C27" s="14" t="s">
        <v>218</v>
      </c>
      <c r="D27" s="6"/>
      <c r="E27" s="8">
        <v>0</v>
      </c>
      <c r="F27" s="8">
        <v>1</v>
      </c>
      <c r="G27" s="8">
        <v>1</v>
      </c>
      <c r="H27" s="96">
        <f t="shared" si="0"/>
        <v>0.5</v>
      </c>
      <c r="I27" t="str">
        <f t="shared" si="1"/>
        <v xml:space="preserve">业务风险 </v>
      </c>
    </row>
    <row r="28" spans="1:9">
      <c r="A28" s="87"/>
      <c r="B28" s="87"/>
      <c r="C28" s="14" t="s">
        <v>219</v>
      </c>
      <c r="D28" s="6"/>
      <c r="E28" s="8">
        <v>0</v>
      </c>
      <c r="F28" s="8">
        <v>1</v>
      </c>
      <c r="G28" s="8">
        <v>1</v>
      </c>
      <c r="H28" s="96">
        <f t="shared" si="0"/>
        <v>0.5</v>
      </c>
      <c r="I28" t="str">
        <f t="shared" si="1"/>
        <v xml:space="preserve">业务风险 </v>
      </c>
    </row>
    <row r="29" spans="1:9">
      <c r="A29" s="87"/>
      <c r="B29" s="87"/>
      <c r="C29" s="14" t="s">
        <v>220</v>
      </c>
      <c r="D29" s="6"/>
      <c r="E29" s="8">
        <v>-2</v>
      </c>
      <c r="F29" s="8">
        <v>1</v>
      </c>
      <c r="G29" s="8">
        <v>1</v>
      </c>
      <c r="H29" s="96">
        <f t="shared" si="0"/>
        <v>-0.5</v>
      </c>
      <c r="I29" t="str">
        <f t="shared" si="1"/>
        <v xml:space="preserve">业务风险 </v>
      </c>
    </row>
    <row r="30" spans="1:9">
      <c r="A30" s="87"/>
      <c r="B30" s="87"/>
      <c r="C30" s="14" t="s">
        <v>221</v>
      </c>
      <c r="D30" s="6"/>
      <c r="E30" s="8">
        <v>-1</v>
      </c>
      <c r="F30" s="8">
        <v>1</v>
      </c>
      <c r="G30" s="8">
        <v>1</v>
      </c>
      <c r="H30" s="96">
        <f t="shared" si="0"/>
        <v>0</v>
      </c>
      <c r="I30" t="str">
        <f t="shared" si="1"/>
        <v xml:space="preserve">业务风险 </v>
      </c>
    </row>
    <row r="31" spans="1:9">
      <c r="A31" s="87"/>
      <c r="B31" s="87"/>
      <c r="C31" s="14"/>
      <c r="D31" s="6"/>
      <c r="E31" s="8">
        <v>-1</v>
      </c>
      <c r="F31" s="8">
        <v>1</v>
      </c>
      <c r="G31" s="8">
        <v>1</v>
      </c>
      <c r="H31" s="96" t="str">
        <f t="shared" si="0"/>
        <v/>
      </c>
      <c r="I31" t="str">
        <f t="shared" si="1"/>
        <v xml:space="preserve">业务风险 </v>
      </c>
    </row>
    <row r="32" spans="1:9">
      <c r="A32" s="87"/>
      <c r="B32" s="87"/>
      <c r="C32" s="14"/>
      <c r="D32" s="6"/>
      <c r="E32" s="8">
        <v>-1</v>
      </c>
      <c r="F32" s="8">
        <v>1</v>
      </c>
      <c r="G32" s="8">
        <v>1</v>
      </c>
      <c r="H32" s="96" t="str">
        <f t="shared" si="0"/>
        <v/>
      </c>
      <c r="I32" t="str">
        <f t="shared" si="1"/>
        <v xml:space="preserve">业务风险 </v>
      </c>
    </row>
    <row r="33" spans="1:9">
      <c r="A33" s="88"/>
      <c r="B33" s="88"/>
      <c r="C33" s="14"/>
      <c r="D33" s="6"/>
      <c r="E33" s="8">
        <v>-1</v>
      </c>
      <c r="F33" s="8">
        <v>1</v>
      </c>
      <c r="G33" s="8">
        <v>1</v>
      </c>
      <c r="H33" s="96" t="str">
        <f t="shared" si="0"/>
        <v/>
      </c>
      <c r="I33" t="str">
        <f t="shared" si="1"/>
        <v xml:space="preserve">业务风险 </v>
      </c>
    </row>
    <row r="34" spans="1:9">
      <c r="A34" s="87" t="s">
        <v>248</v>
      </c>
      <c r="B34" s="86" t="s">
        <v>198</v>
      </c>
      <c r="C34" s="14" t="s">
        <v>222</v>
      </c>
      <c r="D34" s="6"/>
      <c r="E34" s="8">
        <v>-1</v>
      </c>
      <c r="F34" s="8">
        <v>0</v>
      </c>
      <c r="G34" s="8">
        <v>1</v>
      </c>
      <c r="H34" s="96">
        <f t="shared" ref="H34:H65" si="2">IF(TRIM(C34)="","",IF(D34="Y",F34,IF(D34="N",E34,(F34-E34)/2+E34)))</f>
        <v>-0.5</v>
      </c>
      <c r="I34" t="str">
        <f t="shared" si="1"/>
        <v>规模风险</v>
      </c>
    </row>
    <row r="35" spans="1:9">
      <c r="A35" s="87"/>
      <c r="B35" s="87"/>
      <c r="C35" s="14" t="s">
        <v>223</v>
      </c>
      <c r="D35" s="6"/>
      <c r="E35" s="8">
        <v>-1</v>
      </c>
      <c r="F35" s="8">
        <v>1</v>
      </c>
      <c r="G35" s="8">
        <v>1</v>
      </c>
      <c r="H35" s="96">
        <f t="shared" si="2"/>
        <v>0</v>
      </c>
      <c r="I35" t="str">
        <f t="shared" si="1"/>
        <v>规模风险</v>
      </c>
    </row>
    <row r="36" spans="1:9">
      <c r="A36" s="87"/>
      <c r="B36" s="87"/>
      <c r="C36" s="14" t="s">
        <v>224</v>
      </c>
      <c r="D36" s="6"/>
      <c r="E36" s="8">
        <v>-1</v>
      </c>
      <c r="F36" s="8">
        <v>1</v>
      </c>
      <c r="G36" s="8">
        <v>1</v>
      </c>
      <c r="H36" s="96">
        <f t="shared" si="2"/>
        <v>0</v>
      </c>
      <c r="I36" t="str">
        <f t="shared" si="1"/>
        <v>规模风险</v>
      </c>
    </row>
    <row r="37" spans="1:9">
      <c r="A37" s="87"/>
      <c r="B37" s="87"/>
      <c r="C37" s="14" t="s">
        <v>486</v>
      </c>
      <c r="D37" s="6"/>
      <c r="E37" s="8">
        <v>0</v>
      </c>
      <c r="F37" s="8">
        <v>-1</v>
      </c>
      <c r="G37" s="8">
        <v>1</v>
      </c>
      <c r="H37" s="96">
        <f t="shared" si="2"/>
        <v>-0.5</v>
      </c>
      <c r="I37" t="str">
        <f t="shared" si="1"/>
        <v>规模风险</v>
      </c>
    </row>
    <row r="38" spans="1:9">
      <c r="A38" s="87"/>
      <c r="B38" s="87"/>
      <c r="C38" s="14" t="s">
        <v>225</v>
      </c>
      <c r="D38" s="6"/>
      <c r="E38" s="8">
        <v>0</v>
      </c>
      <c r="F38" s="8">
        <v>-1</v>
      </c>
      <c r="G38" s="8">
        <v>1</v>
      </c>
      <c r="H38" s="96">
        <f t="shared" si="2"/>
        <v>-0.5</v>
      </c>
      <c r="I38" t="str">
        <f t="shared" si="1"/>
        <v>规模风险</v>
      </c>
    </row>
    <row r="39" spans="1:9">
      <c r="A39" s="87"/>
      <c r="B39" s="87"/>
      <c r="C39" s="14"/>
      <c r="D39" s="6"/>
      <c r="E39" s="8">
        <v>-1</v>
      </c>
      <c r="F39" s="8">
        <v>1</v>
      </c>
      <c r="G39" s="8">
        <v>1</v>
      </c>
      <c r="H39" s="96" t="str">
        <f t="shared" si="2"/>
        <v/>
      </c>
      <c r="I39" t="str">
        <f t="shared" si="1"/>
        <v>规模风险</v>
      </c>
    </row>
    <row r="40" spans="1:9">
      <c r="A40" s="87"/>
      <c r="B40" s="87"/>
      <c r="C40" s="14"/>
      <c r="D40" s="6"/>
      <c r="E40" s="8">
        <v>-1</v>
      </c>
      <c r="F40" s="8">
        <v>1</v>
      </c>
      <c r="G40" s="8">
        <v>1</v>
      </c>
      <c r="H40" s="96" t="str">
        <f t="shared" si="2"/>
        <v/>
      </c>
      <c r="I40" t="str">
        <f t="shared" si="1"/>
        <v>规模风险</v>
      </c>
    </row>
    <row r="41" spans="1:9">
      <c r="A41" s="87"/>
      <c r="B41" s="88"/>
      <c r="C41" s="14"/>
      <c r="D41" s="6"/>
      <c r="E41" s="8">
        <v>-1</v>
      </c>
      <c r="F41" s="8">
        <v>1</v>
      </c>
      <c r="G41" s="8">
        <v>1</v>
      </c>
      <c r="H41" s="96" t="str">
        <f t="shared" si="2"/>
        <v/>
      </c>
      <c r="I41" t="str">
        <f t="shared" si="1"/>
        <v>规模风险</v>
      </c>
    </row>
    <row r="42" spans="1:9">
      <c r="A42" s="87"/>
      <c r="B42" s="86" t="s">
        <v>199</v>
      </c>
      <c r="C42" s="14" t="s">
        <v>226</v>
      </c>
      <c r="D42" s="6"/>
      <c r="E42" s="8">
        <v>-2</v>
      </c>
      <c r="F42" s="8">
        <v>1</v>
      </c>
      <c r="G42" s="8">
        <v>1</v>
      </c>
      <c r="H42" s="96">
        <f t="shared" si="2"/>
        <v>-0.5</v>
      </c>
      <c r="I42" t="str">
        <f t="shared" si="1"/>
        <v>技术风险</v>
      </c>
    </row>
    <row r="43" spans="1:9">
      <c r="A43" s="87"/>
      <c r="B43" s="87"/>
      <c r="C43" s="14" t="s">
        <v>227</v>
      </c>
      <c r="D43" s="6"/>
      <c r="E43" s="8">
        <v>-1</v>
      </c>
      <c r="F43" s="8">
        <v>0</v>
      </c>
      <c r="G43" s="8">
        <v>1</v>
      </c>
      <c r="H43" s="96">
        <f t="shared" si="2"/>
        <v>-0.5</v>
      </c>
      <c r="I43" t="str">
        <f t="shared" si="1"/>
        <v>技术风险</v>
      </c>
    </row>
    <row r="44" spans="1:9">
      <c r="A44" s="87"/>
      <c r="B44" s="87"/>
      <c r="C44" s="14" t="s">
        <v>228</v>
      </c>
      <c r="D44" s="6"/>
      <c r="E44" s="8">
        <v>-1</v>
      </c>
      <c r="F44" s="8">
        <v>0</v>
      </c>
      <c r="G44" s="8">
        <v>1</v>
      </c>
      <c r="H44" s="96">
        <f t="shared" si="2"/>
        <v>-0.5</v>
      </c>
      <c r="I44" t="str">
        <f t="shared" si="1"/>
        <v>技术风险</v>
      </c>
    </row>
    <row r="45" spans="1:9">
      <c r="A45" s="87"/>
      <c r="B45" s="87"/>
      <c r="C45" s="14" t="s">
        <v>229</v>
      </c>
      <c r="D45" s="6"/>
      <c r="E45" s="8">
        <v>-1</v>
      </c>
      <c r="F45" s="8">
        <v>0</v>
      </c>
      <c r="G45" s="8">
        <v>1</v>
      </c>
      <c r="H45" s="96">
        <f t="shared" si="2"/>
        <v>-0.5</v>
      </c>
      <c r="I45" t="str">
        <f t="shared" si="1"/>
        <v>技术风险</v>
      </c>
    </row>
    <row r="46" spans="1:9">
      <c r="A46" s="87"/>
      <c r="B46" s="87"/>
      <c r="C46" s="14" t="s">
        <v>230</v>
      </c>
      <c r="D46" s="6"/>
      <c r="E46" s="8">
        <v>-1</v>
      </c>
      <c r="F46" s="8">
        <v>0</v>
      </c>
      <c r="G46" s="8">
        <v>1</v>
      </c>
      <c r="H46" s="96">
        <f t="shared" si="2"/>
        <v>-0.5</v>
      </c>
      <c r="I46" t="str">
        <f t="shared" si="1"/>
        <v>技术风险</v>
      </c>
    </row>
    <row r="47" spans="1:9">
      <c r="A47" s="87"/>
      <c r="B47" s="87"/>
      <c r="C47" s="14" t="s">
        <v>231</v>
      </c>
      <c r="D47" s="6"/>
      <c r="E47" s="8">
        <v>-1</v>
      </c>
      <c r="F47" s="8">
        <v>0</v>
      </c>
      <c r="G47" s="8">
        <v>1</v>
      </c>
      <c r="H47" s="96">
        <f t="shared" si="2"/>
        <v>-0.5</v>
      </c>
      <c r="I47" t="str">
        <f t="shared" si="1"/>
        <v>技术风险</v>
      </c>
    </row>
    <row r="48" spans="1:9" ht="27">
      <c r="A48" s="87"/>
      <c r="B48" s="87"/>
      <c r="C48" s="14" t="s">
        <v>232</v>
      </c>
      <c r="D48" s="6"/>
      <c r="E48" s="8">
        <v>-1</v>
      </c>
      <c r="F48" s="8">
        <v>0</v>
      </c>
      <c r="G48" s="8">
        <v>1</v>
      </c>
      <c r="H48" s="96">
        <f t="shared" si="2"/>
        <v>-0.5</v>
      </c>
      <c r="I48" t="str">
        <f t="shared" si="1"/>
        <v>技术风险</v>
      </c>
    </row>
    <row r="49" spans="1:9">
      <c r="A49" s="87"/>
      <c r="B49" s="87"/>
      <c r="C49" s="14" t="s">
        <v>233</v>
      </c>
      <c r="D49" s="6"/>
      <c r="E49" s="8">
        <v>-1</v>
      </c>
      <c r="F49" s="8">
        <v>0</v>
      </c>
      <c r="G49" s="8">
        <v>1</v>
      </c>
      <c r="H49" s="96">
        <f t="shared" si="2"/>
        <v>-0.5</v>
      </c>
      <c r="I49" t="str">
        <f t="shared" si="1"/>
        <v>技术风险</v>
      </c>
    </row>
    <row r="50" spans="1:9" ht="27">
      <c r="A50" s="87"/>
      <c r="B50" s="87"/>
      <c r="C50" s="14" t="s">
        <v>234</v>
      </c>
      <c r="D50" s="6"/>
      <c r="E50" s="8">
        <v>-1</v>
      </c>
      <c r="F50" s="8">
        <v>0</v>
      </c>
      <c r="G50" s="8">
        <v>1</v>
      </c>
      <c r="H50" s="96">
        <f t="shared" si="2"/>
        <v>-0.5</v>
      </c>
      <c r="I50" t="str">
        <f t="shared" si="1"/>
        <v>技术风险</v>
      </c>
    </row>
    <row r="51" spans="1:9" ht="27">
      <c r="A51" s="87"/>
      <c r="B51" s="87"/>
      <c r="C51" s="14" t="s">
        <v>235</v>
      </c>
      <c r="D51" s="6"/>
      <c r="E51" s="8">
        <v>-1</v>
      </c>
      <c r="F51" s="8">
        <v>0</v>
      </c>
      <c r="G51" s="8">
        <v>1</v>
      </c>
      <c r="H51" s="96">
        <f t="shared" si="2"/>
        <v>-0.5</v>
      </c>
      <c r="I51" t="str">
        <f t="shared" si="1"/>
        <v>技术风险</v>
      </c>
    </row>
    <row r="52" spans="1:9">
      <c r="A52" s="87"/>
      <c r="B52" s="87"/>
      <c r="C52" s="14" t="s">
        <v>236</v>
      </c>
      <c r="D52" s="6"/>
      <c r="E52" s="8">
        <v>-1</v>
      </c>
      <c r="F52" s="8">
        <v>0</v>
      </c>
      <c r="G52" s="8">
        <v>1</v>
      </c>
      <c r="H52" s="96">
        <f t="shared" si="2"/>
        <v>-0.5</v>
      </c>
      <c r="I52" t="str">
        <f t="shared" si="1"/>
        <v>技术风险</v>
      </c>
    </row>
    <row r="53" spans="1:9">
      <c r="A53" s="87"/>
      <c r="B53" s="87"/>
      <c r="C53" s="14" t="s">
        <v>237</v>
      </c>
      <c r="D53" s="6"/>
      <c r="E53" s="8">
        <v>-1</v>
      </c>
      <c r="F53" s="8">
        <v>0</v>
      </c>
      <c r="G53" s="8">
        <v>1</v>
      </c>
      <c r="H53" s="96">
        <f t="shared" si="2"/>
        <v>-0.5</v>
      </c>
      <c r="I53" t="str">
        <f t="shared" si="1"/>
        <v>技术风险</v>
      </c>
    </row>
    <row r="54" spans="1:9">
      <c r="A54" s="87"/>
      <c r="B54" s="87"/>
      <c r="C54" s="14" t="s">
        <v>238</v>
      </c>
      <c r="D54" s="6"/>
      <c r="E54" s="8">
        <v>-1</v>
      </c>
      <c r="F54" s="8">
        <v>0</v>
      </c>
      <c r="G54" s="8">
        <v>1</v>
      </c>
      <c r="H54" s="96">
        <f t="shared" si="2"/>
        <v>-0.5</v>
      </c>
      <c r="I54" t="str">
        <f t="shared" si="1"/>
        <v>技术风险</v>
      </c>
    </row>
    <row r="55" spans="1:9">
      <c r="A55" s="87"/>
      <c r="B55" s="87"/>
      <c r="C55" s="14" t="s">
        <v>239</v>
      </c>
      <c r="D55" s="6"/>
      <c r="E55" s="8">
        <v>-1</v>
      </c>
      <c r="F55" s="8">
        <v>0</v>
      </c>
      <c r="G55" s="8">
        <v>1</v>
      </c>
      <c r="H55" s="96">
        <f t="shared" si="2"/>
        <v>-0.5</v>
      </c>
      <c r="I55" t="str">
        <f t="shared" si="1"/>
        <v>技术风险</v>
      </c>
    </row>
    <row r="56" spans="1:9">
      <c r="A56" s="87"/>
      <c r="B56" s="87"/>
      <c r="C56" s="14" t="s">
        <v>240</v>
      </c>
      <c r="D56" s="6"/>
      <c r="E56" s="8">
        <v>-1</v>
      </c>
      <c r="F56" s="8">
        <v>0</v>
      </c>
      <c r="G56" s="8">
        <v>1</v>
      </c>
      <c r="H56" s="96">
        <f t="shared" si="2"/>
        <v>-0.5</v>
      </c>
      <c r="I56" t="str">
        <f t="shared" si="1"/>
        <v>技术风险</v>
      </c>
    </row>
    <row r="57" spans="1:9">
      <c r="A57" s="87"/>
      <c r="B57" s="87"/>
      <c r="C57" s="14"/>
      <c r="D57" s="6"/>
      <c r="E57" s="8">
        <v>-1</v>
      </c>
      <c r="F57" s="8">
        <v>0</v>
      </c>
      <c r="G57" s="8">
        <v>1</v>
      </c>
      <c r="H57" s="96" t="str">
        <f t="shared" si="2"/>
        <v/>
      </c>
      <c r="I57" t="str">
        <f t="shared" si="1"/>
        <v>技术风险</v>
      </c>
    </row>
    <row r="58" spans="1:9">
      <c r="A58" s="87"/>
      <c r="B58" s="87"/>
      <c r="C58" s="14"/>
      <c r="D58" s="6"/>
      <c r="E58" s="8">
        <v>-1</v>
      </c>
      <c r="F58" s="8">
        <v>0</v>
      </c>
      <c r="G58" s="8">
        <v>1</v>
      </c>
      <c r="H58" s="96" t="str">
        <f t="shared" si="2"/>
        <v/>
      </c>
      <c r="I58" t="str">
        <f t="shared" si="1"/>
        <v>技术风险</v>
      </c>
    </row>
    <row r="59" spans="1:9">
      <c r="A59" s="87"/>
      <c r="B59" s="88"/>
      <c r="C59" s="14"/>
      <c r="D59" s="6"/>
      <c r="E59" s="8">
        <v>-1</v>
      </c>
      <c r="F59" s="8">
        <v>0</v>
      </c>
      <c r="G59" s="8">
        <v>1</v>
      </c>
      <c r="H59" s="96" t="str">
        <f t="shared" si="2"/>
        <v/>
      </c>
      <c r="I59" t="str">
        <f t="shared" si="1"/>
        <v>技术风险</v>
      </c>
    </row>
    <row r="60" spans="1:9" ht="27">
      <c r="A60" s="87"/>
      <c r="B60" s="86" t="s">
        <v>200</v>
      </c>
      <c r="C60" s="14" t="s">
        <v>241</v>
      </c>
      <c r="D60" s="6"/>
      <c r="E60" s="8">
        <v>-1</v>
      </c>
      <c r="F60" s="8">
        <v>0</v>
      </c>
      <c r="G60" s="8">
        <v>1</v>
      </c>
      <c r="H60" s="96">
        <f t="shared" si="2"/>
        <v>-0.5</v>
      </c>
      <c r="I60" t="str">
        <f t="shared" si="1"/>
        <v>外部依赖性风险</v>
      </c>
    </row>
    <row r="61" spans="1:9">
      <c r="A61" s="87"/>
      <c r="B61" s="87"/>
      <c r="C61" s="14" t="s">
        <v>242</v>
      </c>
      <c r="D61" s="6"/>
      <c r="E61" s="8">
        <v>-1</v>
      </c>
      <c r="F61" s="8">
        <v>0</v>
      </c>
      <c r="G61" s="8">
        <v>1</v>
      </c>
      <c r="H61" s="96">
        <f t="shared" si="2"/>
        <v>-0.5</v>
      </c>
      <c r="I61" t="str">
        <f t="shared" si="1"/>
        <v>外部依赖性风险</v>
      </c>
    </row>
    <row r="62" spans="1:9" ht="40.5">
      <c r="A62" s="87"/>
      <c r="B62" s="87"/>
      <c r="C62" s="14" t="s">
        <v>243</v>
      </c>
      <c r="D62" s="6"/>
      <c r="E62" s="8">
        <v>-1</v>
      </c>
      <c r="F62" s="8">
        <v>0</v>
      </c>
      <c r="G62" s="8">
        <v>1</v>
      </c>
      <c r="H62" s="96">
        <f t="shared" si="2"/>
        <v>-0.5</v>
      </c>
      <c r="I62" t="str">
        <f t="shared" si="1"/>
        <v>外部依赖性风险</v>
      </c>
    </row>
    <row r="63" spans="1:9">
      <c r="A63" s="87"/>
      <c r="B63" s="87"/>
      <c r="C63" s="14"/>
      <c r="D63" s="6"/>
      <c r="E63" s="8">
        <v>-1</v>
      </c>
      <c r="F63" s="8">
        <v>0</v>
      </c>
      <c r="G63" s="8">
        <v>1</v>
      </c>
      <c r="H63" s="96" t="str">
        <f t="shared" si="2"/>
        <v/>
      </c>
      <c r="I63" t="str">
        <f t="shared" si="1"/>
        <v>外部依赖性风险</v>
      </c>
    </row>
    <row r="64" spans="1:9">
      <c r="A64" s="87"/>
      <c r="B64" s="88"/>
      <c r="C64" s="14"/>
      <c r="D64" s="6"/>
      <c r="E64" s="8">
        <v>-1</v>
      </c>
      <c r="F64" s="8">
        <v>0</v>
      </c>
      <c r="G64" s="8">
        <v>1</v>
      </c>
      <c r="H64" s="96" t="str">
        <f t="shared" si="2"/>
        <v/>
      </c>
      <c r="I64" t="str">
        <f t="shared" si="1"/>
        <v>外部依赖性风险</v>
      </c>
    </row>
    <row r="65" spans="1:9">
      <c r="A65" s="88"/>
      <c r="B65" s="14"/>
      <c r="C65" s="14"/>
      <c r="D65" s="6"/>
      <c r="E65" s="8">
        <v>-1</v>
      </c>
      <c r="F65" s="8">
        <v>0</v>
      </c>
      <c r="G65" s="8">
        <v>1</v>
      </c>
      <c r="H65" s="96" t="str">
        <f t="shared" si="2"/>
        <v/>
      </c>
      <c r="I65" t="str">
        <f t="shared" si="1"/>
        <v>外部依赖性风险</v>
      </c>
    </row>
    <row r="66" spans="1:9">
      <c r="A66" s="14"/>
      <c r="B66" s="14"/>
      <c r="C66" s="14"/>
      <c r="D66" s="6"/>
      <c r="E66" s="8">
        <v>-1</v>
      </c>
      <c r="F66" s="8">
        <v>0</v>
      </c>
      <c r="G66" s="8">
        <v>1</v>
      </c>
      <c r="H66" s="96" t="str">
        <f t="shared" ref="H66:H94" si="3">IF(TRIM(C66)="","",IF(D66="Y",F66,IF(D66="N",E66,(F66-E66)/2+E66)))</f>
        <v/>
      </c>
      <c r="I66" t="str">
        <f t="shared" si="1"/>
        <v>外部依赖性风险</v>
      </c>
    </row>
    <row r="67" spans="1:9">
      <c r="A67" s="14"/>
      <c r="B67" s="14"/>
      <c r="C67" s="14"/>
      <c r="D67" s="6"/>
      <c r="E67" s="8">
        <v>-1</v>
      </c>
      <c r="F67" s="8">
        <v>0</v>
      </c>
      <c r="G67" s="8">
        <v>1</v>
      </c>
      <c r="H67" s="96" t="str">
        <f t="shared" si="3"/>
        <v/>
      </c>
      <c r="I67" t="str">
        <f t="shared" ref="I67:I94" si="4">IF(B67="",I66,B67)</f>
        <v>外部依赖性风险</v>
      </c>
    </row>
    <row r="68" spans="1:9">
      <c r="A68" s="14"/>
      <c r="B68" s="14"/>
      <c r="C68" s="14"/>
      <c r="D68" s="6"/>
      <c r="E68" s="8">
        <v>-1</v>
      </c>
      <c r="F68" s="8">
        <v>0</v>
      </c>
      <c r="G68" s="8">
        <v>1</v>
      </c>
      <c r="H68" s="96" t="str">
        <f t="shared" si="3"/>
        <v/>
      </c>
      <c r="I68" t="str">
        <f t="shared" si="4"/>
        <v>外部依赖性风险</v>
      </c>
    </row>
    <row r="69" spans="1:9">
      <c r="A69" s="14"/>
      <c r="B69" s="14"/>
      <c r="C69" s="14"/>
      <c r="D69" s="6"/>
      <c r="E69" s="8">
        <v>-1</v>
      </c>
      <c r="F69" s="8">
        <v>0</v>
      </c>
      <c r="G69" s="8">
        <v>1</v>
      </c>
      <c r="H69" s="96" t="str">
        <f t="shared" si="3"/>
        <v/>
      </c>
      <c r="I69" t="str">
        <f t="shared" si="4"/>
        <v>外部依赖性风险</v>
      </c>
    </row>
    <row r="70" spans="1:9">
      <c r="A70" s="14"/>
      <c r="B70" s="14"/>
      <c r="C70" s="14"/>
      <c r="D70" s="6"/>
      <c r="E70" s="8">
        <v>-1</v>
      </c>
      <c r="F70" s="8">
        <v>0</v>
      </c>
      <c r="G70" s="8">
        <v>1</v>
      </c>
      <c r="H70" s="96" t="str">
        <f t="shared" si="3"/>
        <v/>
      </c>
      <c r="I70" t="str">
        <f t="shared" si="4"/>
        <v>外部依赖性风险</v>
      </c>
    </row>
    <row r="71" spans="1:9">
      <c r="A71" s="14"/>
      <c r="B71" s="14"/>
      <c r="C71" s="14"/>
      <c r="D71" s="6"/>
      <c r="E71" s="8">
        <v>-1</v>
      </c>
      <c r="F71" s="8">
        <v>0</v>
      </c>
      <c r="G71" s="8">
        <v>1</v>
      </c>
      <c r="H71" s="96" t="str">
        <f t="shared" si="3"/>
        <v/>
      </c>
      <c r="I71" t="str">
        <f t="shared" si="4"/>
        <v>外部依赖性风险</v>
      </c>
    </row>
    <row r="72" spans="1:9">
      <c r="A72" s="14"/>
      <c r="B72" s="14"/>
      <c r="C72" s="14"/>
      <c r="D72" s="6"/>
      <c r="E72" s="8">
        <v>-1</v>
      </c>
      <c r="F72" s="8">
        <v>0</v>
      </c>
      <c r="G72" s="8">
        <v>1</v>
      </c>
      <c r="H72" s="96" t="str">
        <f t="shared" si="3"/>
        <v/>
      </c>
      <c r="I72" t="str">
        <f t="shared" si="4"/>
        <v>外部依赖性风险</v>
      </c>
    </row>
    <row r="73" spans="1:9">
      <c r="A73" s="14"/>
      <c r="B73" s="14"/>
      <c r="C73" s="14"/>
      <c r="D73" s="6"/>
      <c r="E73" s="8">
        <v>-1</v>
      </c>
      <c r="F73" s="8">
        <v>0</v>
      </c>
      <c r="G73" s="8">
        <v>1</v>
      </c>
      <c r="H73" s="96" t="str">
        <f t="shared" si="3"/>
        <v/>
      </c>
      <c r="I73" t="str">
        <f t="shared" si="4"/>
        <v>外部依赖性风险</v>
      </c>
    </row>
    <row r="74" spans="1:9">
      <c r="A74" s="14"/>
      <c r="B74" s="14"/>
      <c r="C74" s="14"/>
      <c r="D74" s="6"/>
      <c r="E74" s="8">
        <v>-1</v>
      </c>
      <c r="F74" s="8">
        <v>0</v>
      </c>
      <c r="G74" s="8">
        <v>1</v>
      </c>
      <c r="H74" s="96" t="str">
        <f t="shared" si="3"/>
        <v/>
      </c>
      <c r="I74" t="str">
        <f t="shared" si="4"/>
        <v>外部依赖性风险</v>
      </c>
    </row>
    <row r="75" spans="1:9">
      <c r="A75" s="14"/>
      <c r="B75" s="14"/>
      <c r="C75" s="14"/>
      <c r="D75" s="6"/>
      <c r="E75" s="8">
        <v>-1</v>
      </c>
      <c r="F75" s="8">
        <v>0</v>
      </c>
      <c r="G75" s="8">
        <v>1</v>
      </c>
      <c r="H75" s="96" t="str">
        <f t="shared" si="3"/>
        <v/>
      </c>
      <c r="I75" t="str">
        <f t="shared" si="4"/>
        <v>外部依赖性风险</v>
      </c>
    </row>
    <row r="76" spans="1:9">
      <c r="A76" s="14"/>
      <c r="B76" s="14"/>
      <c r="C76" s="14"/>
      <c r="D76" s="6"/>
      <c r="E76" s="8">
        <v>-1</v>
      </c>
      <c r="F76" s="8">
        <v>0</v>
      </c>
      <c r="G76" s="8">
        <v>1</v>
      </c>
      <c r="H76" s="96" t="str">
        <f t="shared" si="3"/>
        <v/>
      </c>
      <c r="I76" t="str">
        <f t="shared" si="4"/>
        <v>外部依赖性风险</v>
      </c>
    </row>
    <row r="77" spans="1:9">
      <c r="A77" s="14"/>
      <c r="B77" s="14"/>
      <c r="C77" s="14"/>
      <c r="D77" s="6"/>
      <c r="E77" s="8">
        <v>-1</v>
      </c>
      <c r="F77" s="8">
        <v>0</v>
      </c>
      <c r="G77" s="8">
        <v>1</v>
      </c>
      <c r="H77" s="96" t="str">
        <f t="shared" si="3"/>
        <v/>
      </c>
      <c r="I77" t="str">
        <f t="shared" si="4"/>
        <v>外部依赖性风险</v>
      </c>
    </row>
    <row r="78" spans="1:9">
      <c r="A78" s="14"/>
      <c r="B78" s="14"/>
      <c r="C78" s="14"/>
      <c r="D78" s="6"/>
      <c r="E78" s="8">
        <v>-1</v>
      </c>
      <c r="F78" s="8">
        <v>0</v>
      </c>
      <c r="G78" s="8">
        <v>1</v>
      </c>
      <c r="H78" s="96" t="str">
        <f t="shared" si="3"/>
        <v/>
      </c>
      <c r="I78" t="str">
        <f t="shared" si="4"/>
        <v>外部依赖性风险</v>
      </c>
    </row>
    <row r="79" spans="1:9">
      <c r="A79" s="14"/>
      <c r="B79" s="14"/>
      <c r="C79" s="14"/>
      <c r="D79" s="6"/>
      <c r="E79" s="8">
        <v>-1</v>
      </c>
      <c r="F79" s="8">
        <v>0</v>
      </c>
      <c r="G79" s="8">
        <v>1</v>
      </c>
      <c r="H79" s="96" t="str">
        <f t="shared" si="3"/>
        <v/>
      </c>
      <c r="I79" t="str">
        <f t="shared" si="4"/>
        <v>外部依赖性风险</v>
      </c>
    </row>
    <row r="80" spans="1:9">
      <c r="A80" s="14"/>
      <c r="B80" s="14"/>
      <c r="C80" s="14"/>
      <c r="D80" s="6"/>
      <c r="E80" s="8">
        <v>-1</v>
      </c>
      <c r="F80" s="8">
        <v>0</v>
      </c>
      <c r="G80" s="8">
        <v>1</v>
      </c>
      <c r="H80" s="96" t="str">
        <f t="shared" si="3"/>
        <v/>
      </c>
      <c r="I80" t="str">
        <f t="shared" si="4"/>
        <v>外部依赖性风险</v>
      </c>
    </row>
    <row r="81" spans="1:9">
      <c r="A81" s="14"/>
      <c r="B81" s="14"/>
      <c r="C81" s="14"/>
      <c r="D81" s="6"/>
      <c r="E81" s="8">
        <v>-1</v>
      </c>
      <c r="F81" s="8">
        <v>0</v>
      </c>
      <c r="G81" s="8">
        <v>1</v>
      </c>
      <c r="H81" s="96" t="str">
        <f t="shared" si="3"/>
        <v/>
      </c>
      <c r="I81" t="str">
        <f t="shared" si="4"/>
        <v>外部依赖性风险</v>
      </c>
    </row>
    <row r="82" spans="1:9">
      <c r="A82" s="14"/>
      <c r="B82" s="14"/>
      <c r="C82" s="14"/>
      <c r="D82" s="6"/>
      <c r="E82" s="8">
        <v>-1</v>
      </c>
      <c r="F82" s="8">
        <v>0</v>
      </c>
      <c r="G82" s="8">
        <v>1</v>
      </c>
      <c r="H82" s="96" t="str">
        <f t="shared" si="3"/>
        <v/>
      </c>
      <c r="I82" t="str">
        <f t="shared" si="4"/>
        <v>外部依赖性风险</v>
      </c>
    </row>
    <row r="83" spans="1:9">
      <c r="A83" s="14"/>
      <c r="B83" s="14"/>
      <c r="C83" s="14"/>
      <c r="D83" s="6"/>
      <c r="E83" s="8">
        <v>-1</v>
      </c>
      <c r="F83" s="8">
        <v>0</v>
      </c>
      <c r="G83" s="8">
        <v>1</v>
      </c>
      <c r="H83" s="96" t="str">
        <f t="shared" si="3"/>
        <v/>
      </c>
      <c r="I83" t="str">
        <f t="shared" si="4"/>
        <v>外部依赖性风险</v>
      </c>
    </row>
    <row r="84" spans="1:9">
      <c r="A84" s="14"/>
      <c r="B84" s="14"/>
      <c r="C84" s="14"/>
      <c r="D84" s="6"/>
      <c r="E84" s="8">
        <v>-1</v>
      </c>
      <c r="F84" s="8">
        <v>0</v>
      </c>
      <c r="G84" s="8">
        <v>1</v>
      </c>
      <c r="H84" s="96" t="str">
        <f t="shared" si="3"/>
        <v/>
      </c>
      <c r="I84" t="str">
        <f t="shared" si="4"/>
        <v>外部依赖性风险</v>
      </c>
    </row>
    <row r="85" spans="1:9">
      <c r="A85" s="14"/>
      <c r="B85" s="14"/>
      <c r="C85" s="14"/>
      <c r="D85" s="6"/>
      <c r="E85" s="8">
        <v>-1</v>
      </c>
      <c r="F85" s="8">
        <v>0</v>
      </c>
      <c r="G85" s="8">
        <v>1</v>
      </c>
      <c r="H85" s="96" t="str">
        <f t="shared" si="3"/>
        <v/>
      </c>
      <c r="I85" t="str">
        <f t="shared" si="4"/>
        <v>外部依赖性风险</v>
      </c>
    </row>
    <row r="86" spans="1:9">
      <c r="A86" s="14"/>
      <c r="B86" s="14"/>
      <c r="C86" s="14"/>
      <c r="D86" s="6"/>
      <c r="E86" s="8">
        <v>-1</v>
      </c>
      <c r="F86" s="8">
        <v>0</v>
      </c>
      <c r="G86" s="8">
        <v>1</v>
      </c>
      <c r="H86" s="96" t="str">
        <f t="shared" si="3"/>
        <v/>
      </c>
      <c r="I86" t="str">
        <f t="shared" si="4"/>
        <v>外部依赖性风险</v>
      </c>
    </row>
    <row r="87" spans="1:9">
      <c r="A87" s="14"/>
      <c r="B87" s="14"/>
      <c r="C87" s="14"/>
      <c r="D87" s="6"/>
      <c r="E87" s="8">
        <v>-1</v>
      </c>
      <c r="F87" s="8">
        <v>0</v>
      </c>
      <c r="G87" s="8">
        <v>1</v>
      </c>
      <c r="H87" s="96" t="str">
        <f t="shared" si="3"/>
        <v/>
      </c>
      <c r="I87" t="str">
        <f t="shared" si="4"/>
        <v>外部依赖性风险</v>
      </c>
    </row>
    <row r="88" spans="1:9">
      <c r="A88" s="14"/>
      <c r="B88" s="14"/>
      <c r="C88" s="14"/>
      <c r="D88" s="6"/>
      <c r="E88" s="8">
        <v>-1</v>
      </c>
      <c r="F88" s="8">
        <v>0</v>
      </c>
      <c r="G88" s="8">
        <v>1</v>
      </c>
      <c r="H88" s="96" t="str">
        <f t="shared" si="3"/>
        <v/>
      </c>
      <c r="I88" t="str">
        <f t="shared" si="4"/>
        <v>外部依赖性风险</v>
      </c>
    </row>
    <row r="89" spans="1:9">
      <c r="A89" s="14"/>
      <c r="B89" s="14"/>
      <c r="C89" s="14"/>
      <c r="D89" s="6"/>
      <c r="E89" s="8">
        <v>-1</v>
      </c>
      <c r="F89" s="8">
        <v>0</v>
      </c>
      <c r="G89" s="8">
        <v>1</v>
      </c>
      <c r="H89" s="96" t="str">
        <f t="shared" si="3"/>
        <v/>
      </c>
      <c r="I89" t="str">
        <f t="shared" si="4"/>
        <v>外部依赖性风险</v>
      </c>
    </row>
    <row r="90" spans="1:9">
      <c r="A90" s="14"/>
      <c r="B90" s="14"/>
      <c r="C90" s="14"/>
      <c r="D90" s="6"/>
      <c r="E90" s="8">
        <v>-1</v>
      </c>
      <c r="F90" s="8">
        <v>0</v>
      </c>
      <c r="G90" s="8">
        <v>1</v>
      </c>
      <c r="H90" s="96" t="str">
        <f t="shared" si="3"/>
        <v/>
      </c>
      <c r="I90" t="str">
        <f t="shared" si="4"/>
        <v>外部依赖性风险</v>
      </c>
    </row>
    <row r="91" spans="1:9">
      <c r="A91" s="14"/>
      <c r="B91" s="14"/>
      <c r="C91" s="14"/>
      <c r="D91" s="6"/>
      <c r="E91" s="8">
        <v>-1</v>
      </c>
      <c r="F91" s="8">
        <v>0</v>
      </c>
      <c r="G91" s="8">
        <v>1</v>
      </c>
      <c r="H91" s="96" t="str">
        <f t="shared" si="3"/>
        <v/>
      </c>
      <c r="I91" t="str">
        <f t="shared" si="4"/>
        <v>外部依赖性风险</v>
      </c>
    </row>
    <row r="92" spans="1:9">
      <c r="A92" s="14"/>
      <c r="B92" s="14"/>
      <c r="C92" s="14"/>
      <c r="D92" s="6"/>
      <c r="E92" s="8">
        <v>-1</v>
      </c>
      <c r="F92" s="8">
        <v>0</v>
      </c>
      <c r="G92" s="8">
        <v>1</v>
      </c>
      <c r="H92" s="96" t="str">
        <f t="shared" si="3"/>
        <v/>
      </c>
      <c r="I92" t="str">
        <f t="shared" si="4"/>
        <v>外部依赖性风险</v>
      </c>
    </row>
    <row r="93" spans="1:9">
      <c r="A93" s="14"/>
      <c r="B93" s="14"/>
      <c r="C93" s="14"/>
      <c r="D93" s="6"/>
      <c r="E93" s="8">
        <v>-1</v>
      </c>
      <c r="F93" s="8">
        <v>0</v>
      </c>
      <c r="G93" s="8">
        <v>1</v>
      </c>
      <c r="H93" s="96" t="str">
        <f t="shared" si="3"/>
        <v/>
      </c>
      <c r="I93" t="str">
        <f t="shared" si="4"/>
        <v>外部依赖性风险</v>
      </c>
    </row>
    <row r="94" spans="1:9">
      <c r="A94" s="99"/>
      <c r="B94" s="99"/>
      <c r="C94" s="99"/>
      <c r="D94" s="100"/>
      <c r="E94" s="8">
        <v>-1</v>
      </c>
      <c r="F94" s="8">
        <v>0</v>
      </c>
      <c r="G94" s="75">
        <v>1</v>
      </c>
      <c r="H94" s="101" t="str">
        <f t="shared" si="3"/>
        <v/>
      </c>
      <c r="I94" t="str">
        <f t="shared" si="4"/>
        <v>外部依赖性风险</v>
      </c>
    </row>
  </sheetData>
  <phoneticPr fontId="1" type="noConversion"/>
  <dataValidations count="1">
    <dataValidation type="list" allowBlank="1" showInputMessage="1" showErrorMessage="1" sqref="E95:F1048576 D1:D94">
      <formula1>"Y,N"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H200"/>
  <sheetViews>
    <sheetView workbookViewId="0">
      <selection activeCell="C25" sqref="C25"/>
    </sheetView>
  </sheetViews>
  <sheetFormatPr defaultRowHeight="13.5"/>
  <cols>
    <col min="2" max="2" width="18.75" customWidth="1"/>
    <col min="3" max="3" width="18" customWidth="1"/>
    <col min="4" max="5" width="14.625" style="36" bestFit="1" customWidth="1"/>
    <col min="7" max="7" width="45.625" customWidth="1"/>
    <col min="8" max="8" width="9" style="93"/>
  </cols>
  <sheetData>
    <row r="1" spans="1:8" s="12" customFormat="1" ht="66.75" customHeight="1">
      <c r="A1" s="12" t="s">
        <v>139</v>
      </c>
      <c r="B1" s="12" t="s">
        <v>140</v>
      </c>
      <c r="C1" s="12" t="s">
        <v>157</v>
      </c>
      <c r="D1" s="35" t="s">
        <v>141</v>
      </c>
      <c r="E1" s="35" t="s">
        <v>142</v>
      </c>
      <c r="F1" s="12" t="s">
        <v>487</v>
      </c>
      <c r="G1" s="12" t="s">
        <v>143</v>
      </c>
      <c r="H1" s="94" t="s">
        <v>447</v>
      </c>
    </row>
    <row r="2" spans="1:8">
      <c r="A2" s="8"/>
      <c r="B2" s="8"/>
      <c r="C2" s="8"/>
      <c r="D2" s="102"/>
      <c r="E2" s="102"/>
      <c r="F2" s="8" t="str">
        <f ca="1">IF(AND(A2="项目阶段",B2&lt;&gt;""),IFERROR(SUMIFS(#REF!,#REF!,"="&amp;$B2,#REF!,"=true")/SUMIFS(#REF!,#REF!,"="&amp;$B2,#REF!,"=true"),""),IF(AND(A2="里程碑",C2&lt;&gt;""),IFERROR(OFFSET(#REF!,MATCH(C2,#REF!,0)-1,0),""),""))</f>
        <v/>
      </c>
      <c r="G2" s="103" t="s">
        <v>359</v>
      </c>
      <c r="H2" s="95" t="str">
        <f>IF(A2="项目阶段",IFERROR(NETWORKDAYS.INTL($D2,$E2,1,项目参数!$B$2:$B$200),NETWORKDAYS($D2,$E2,1)),"")</f>
        <v/>
      </c>
    </row>
    <row r="3" spans="1:8">
      <c r="A3" s="8" t="s">
        <v>144</v>
      </c>
      <c r="B3" s="8" t="s">
        <v>147</v>
      </c>
      <c r="C3" s="8" t="s">
        <v>149</v>
      </c>
      <c r="D3" s="102">
        <v>41309</v>
      </c>
      <c r="E3" s="102">
        <v>41330</v>
      </c>
      <c r="F3" s="8" t="str">
        <f ca="1">IF(AND(A3="项目阶段",B3&lt;&gt;""),IFERROR(SUMIFS(#REF!,#REF!,"="&amp;$B3,#REF!,"=true")/SUMIFS(#REF!,#REF!,"="&amp;$B3,#REF!,"=true"),""),IF(AND(A3="里程碑",C3&lt;&gt;""),IFERROR(OFFSET(#REF!,MATCH(C3,#REF!,0)-1,0),""),""))</f>
        <v/>
      </c>
      <c r="G3" s="8" t="s">
        <v>148</v>
      </c>
      <c r="H3" s="95">
        <f ca="1">IF(A3="项目阶段",IFERROR(NETWORKDAYS.INTL($D3,$E3,1,项目参数!$B$2:$B$200),NETWORKDAYS($D3,$E3,1)),"")</f>
        <v>16</v>
      </c>
    </row>
    <row r="4" spans="1:8">
      <c r="A4" s="8" t="s">
        <v>144</v>
      </c>
      <c r="B4" s="8" t="s">
        <v>151</v>
      </c>
      <c r="C4" s="8" t="s">
        <v>153</v>
      </c>
      <c r="D4" s="102">
        <v>41333</v>
      </c>
      <c r="E4" s="102">
        <v>41363</v>
      </c>
      <c r="F4" s="8" t="str">
        <f ca="1">IF(AND(A4="项目阶段",B4&lt;&gt;""),IFERROR(SUMIFS(#REF!,#REF!,"="&amp;$B4,#REF!,"=true")/SUMIFS(#REF!,#REF!,"="&amp;$B4,#REF!,"=true"),""),IF(AND(A4="里程碑",C4&lt;&gt;""),IFERROR(OFFSET(#REF!,MATCH(C4,#REF!,0)-1,0),""),""))</f>
        <v/>
      </c>
      <c r="G4" s="8" t="s">
        <v>152</v>
      </c>
      <c r="H4" s="95">
        <f ca="1">IF(A4="项目阶段",IFERROR(NETWORKDAYS.INTL($D4,$E4,1,项目参数!$B$2:$B$200),NETWORKDAYS($D4,$E4,1)),"")</f>
        <v>22</v>
      </c>
    </row>
    <row r="5" spans="1:8">
      <c r="A5" s="8" t="s">
        <v>144</v>
      </c>
      <c r="B5" s="8" t="s">
        <v>154</v>
      </c>
      <c r="C5" s="8" t="s">
        <v>156</v>
      </c>
      <c r="D5" s="102">
        <v>41365</v>
      </c>
      <c r="E5" s="102">
        <v>41379</v>
      </c>
      <c r="F5" s="8" t="str">
        <f ca="1">IF(AND(A5="项目阶段",B5&lt;&gt;""),IFERROR(SUMIFS(#REF!,#REF!,"="&amp;$B5,#REF!,"=true")/SUMIFS(#REF!,#REF!,"="&amp;$B5,#REF!,"=true"),""),IF(AND(A5="里程碑",C5&lt;&gt;""),IFERROR(OFFSET(#REF!,MATCH(C5,#REF!,0)-1,0),""),""))</f>
        <v/>
      </c>
      <c r="G5" s="8" t="s">
        <v>155</v>
      </c>
      <c r="H5" s="95">
        <f ca="1">IF(A5="项目阶段",IFERROR(NETWORKDAYS.INTL($D5,$E5,1,项目参数!$B$2:$B$200),NETWORKDAYS($D5,$E5,1)),"")</f>
        <v>11</v>
      </c>
    </row>
    <row r="6" spans="1:8">
      <c r="A6" s="8" t="s">
        <v>145</v>
      </c>
      <c r="B6" s="8"/>
      <c r="C6" s="8" t="s">
        <v>158</v>
      </c>
      <c r="D6" s="102">
        <v>41374</v>
      </c>
      <c r="E6" s="102"/>
      <c r="F6" s="8" t="str">
        <f ca="1">IF(AND(A6="项目阶段",B6&lt;&gt;""),IFERROR(SUMIFS(#REF!,#REF!,"="&amp;$B6,#REF!,"=true")/SUMIFS(#REF!,#REF!,"="&amp;$B6,#REF!,"=true"),""),IF(AND(A6="里程碑",C6&lt;&gt;""),IFERROR(OFFSET(#REF!,MATCH(C6,#REF!,0)-1,0),""),""))</f>
        <v/>
      </c>
      <c r="G6" s="8" t="s">
        <v>159</v>
      </c>
      <c r="H6" s="95" t="str">
        <f>IF(A6="项目阶段",IFERROR(NETWORKDAYS.INTL($D6,$E6,1,项目参数!$B$2:$B$200),NETWORKDAYS($D6,$E6,1)),"")</f>
        <v/>
      </c>
    </row>
    <row r="7" spans="1:8">
      <c r="A7" s="8" t="s">
        <v>145</v>
      </c>
      <c r="B7" s="8"/>
      <c r="C7" s="8" t="s">
        <v>382</v>
      </c>
      <c r="D7" s="102"/>
      <c r="E7" s="102"/>
      <c r="F7" s="8" t="str">
        <f ca="1">IF(AND(A7="项目阶段",B7&lt;&gt;""),IFERROR(SUMIFS(#REF!,#REF!,"="&amp;$B7,#REF!,"=true")/SUMIFS(#REF!,#REF!,"="&amp;$B7,#REF!,"=true"),""),IF(AND(A7="里程碑",C7&lt;&gt;""),IFERROR(OFFSET(#REF!,MATCH(C7,#REF!,0)-1,0),""),""))</f>
        <v/>
      </c>
      <c r="G7" s="8"/>
      <c r="H7" s="95" t="str">
        <f>IF(A7="项目阶段",IFERROR(NETWORKDAYS.INTL($D7,$E7,1,项目参数!$B$2:$B$200),NETWORKDAYS($D7,$E7,1)),"")</f>
        <v/>
      </c>
    </row>
    <row r="8" spans="1:8">
      <c r="A8" s="8"/>
      <c r="B8" s="8"/>
      <c r="C8" s="8"/>
      <c r="D8" s="102"/>
      <c r="E8" s="102"/>
      <c r="F8" s="8" t="str">
        <f ca="1">IF(AND(A8="项目阶段",B8&lt;&gt;""),IFERROR(SUMIFS(#REF!,#REF!,"="&amp;$B8,#REF!,"=true")/SUMIFS(#REF!,#REF!,"="&amp;$B8,#REF!,"=true"),""),IF(AND(A8="里程碑",C8&lt;&gt;""),IFERROR(OFFSET(#REF!,MATCH(C8,#REF!,0)-1,0),""),""))</f>
        <v/>
      </c>
      <c r="G8" s="8"/>
      <c r="H8" s="95" t="str">
        <f>IF(A8="项目阶段",IFERROR(NETWORKDAYS.INTL($D8,$E8,1,项目参数!$B$2:$B$200),NETWORKDAYS($D8,$E8,1)),"")</f>
        <v/>
      </c>
    </row>
    <row r="9" spans="1:8">
      <c r="A9" s="8"/>
      <c r="B9" s="8"/>
      <c r="C9" s="8"/>
      <c r="D9" s="102"/>
      <c r="E9" s="102"/>
      <c r="F9" s="8" t="str">
        <f ca="1">IF(AND(A9="项目阶段",B9&lt;&gt;""),IFERROR(SUMIFS(#REF!,#REF!,"="&amp;$B9,#REF!,"=true")/SUMIFS(#REF!,#REF!,"="&amp;$B9,#REF!,"=true"),""),IF(AND(A9="里程碑",C9&lt;&gt;""),IFERROR(OFFSET(#REF!,MATCH(C9,#REF!,0)-1,0),""),""))</f>
        <v/>
      </c>
      <c r="G9" s="8"/>
      <c r="H9" s="95" t="str">
        <f>IF(A9="项目阶段",IFERROR(NETWORKDAYS.INTL($D9,$E9,1,项目参数!$B$2:$B$200),NETWORKDAYS($D9,$E9,1)),"")</f>
        <v/>
      </c>
    </row>
    <row r="10" spans="1:8">
      <c r="A10" s="8"/>
      <c r="B10" s="8"/>
      <c r="C10" s="8"/>
      <c r="D10" s="102"/>
      <c r="E10" s="102"/>
      <c r="F10" s="8" t="str">
        <f ca="1">IF(AND(A10="项目阶段",B10&lt;&gt;""),IFERROR(SUMIFS(#REF!,#REF!,"="&amp;$B10,#REF!,"=true")/SUMIFS(#REF!,#REF!,"="&amp;$B10,#REF!,"=true"),""),IF(AND(A10="里程碑",C10&lt;&gt;""),IFERROR(OFFSET(#REF!,MATCH(C10,#REF!,0)-1,0),""),""))</f>
        <v/>
      </c>
      <c r="G10" s="8"/>
      <c r="H10" s="95" t="str">
        <f>IF(A10="项目阶段",IFERROR(NETWORKDAYS.INTL($D10,$E10,1,项目参数!$B$2:$B$200),NETWORKDAYS($D10,$E10,1)),"")</f>
        <v/>
      </c>
    </row>
    <row r="11" spans="1:8">
      <c r="A11" s="8"/>
      <c r="B11" s="8"/>
      <c r="C11" s="8"/>
      <c r="D11" s="102"/>
      <c r="E11" s="102"/>
      <c r="F11" s="8" t="str">
        <f ca="1">IF(AND(A11="项目阶段",B11&lt;&gt;""),IFERROR(SUMIFS(#REF!,#REF!,"="&amp;$B11,#REF!,"=true")/SUMIFS(#REF!,#REF!,"="&amp;$B11,#REF!,"=true"),""),IF(AND(A11="里程碑",C11&lt;&gt;""),IFERROR(OFFSET(#REF!,MATCH(C11,#REF!,0)-1,0),""),""))</f>
        <v/>
      </c>
      <c r="G11" s="8"/>
      <c r="H11" s="95" t="str">
        <f>IF(A11="项目阶段",IFERROR(NETWORKDAYS.INTL($D11,$E11,1,项目参数!$B$2:$B$200),NETWORKDAYS($D11,$E11,1)),"")</f>
        <v/>
      </c>
    </row>
    <row r="12" spans="1:8">
      <c r="A12" s="8"/>
      <c r="B12" s="8"/>
      <c r="C12" s="8"/>
      <c r="D12" s="102"/>
      <c r="E12" s="102"/>
      <c r="F12" s="8" t="str">
        <f ca="1">IF(AND(A12="项目阶段",B12&lt;&gt;""),IFERROR(SUMIFS(#REF!,#REF!,"="&amp;$B12,#REF!,"=true")/SUMIFS(#REF!,#REF!,"="&amp;$B12,#REF!,"=true"),""),IF(AND(A12="里程碑",C12&lt;&gt;""),IFERROR(OFFSET(#REF!,MATCH(C12,#REF!,0)-1,0),""),""))</f>
        <v/>
      </c>
      <c r="G12" s="8"/>
      <c r="H12" s="95" t="str">
        <f>IF(A12="项目阶段",IFERROR(NETWORKDAYS.INTL($D12,$E12,1,项目参数!$B$2:$B$200),NETWORKDAYS($D12,$E12,1)),"")</f>
        <v/>
      </c>
    </row>
    <row r="13" spans="1:8">
      <c r="A13" s="8"/>
      <c r="B13" s="8"/>
      <c r="C13" s="8"/>
      <c r="D13" s="102"/>
      <c r="E13" s="102"/>
      <c r="F13" s="8" t="str">
        <f ca="1">IF(AND(A13="项目阶段",B13&lt;&gt;""),IFERROR(SUMIFS(#REF!,#REF!,"="&amp;$B13,#REF!,"=true")/SUMIFS(#REF!,#REF!,"="&amp;$B13,#REF!,"=true"),""),IF(AND(A13="里程碑",C13&lt;&gt;""),IFERROR(OFFSET(#REF!,MATCH(C13,#REF!,0)-1,0),""),""))</f>
        <v/>
      </c>
      <c r="G13" s="8"/>
      <c r="H13" s="95" t="str">
        <f>IF(A13="项目阶段",IFERROR(NETWORKDAYS.INTL($D13,$E13,1,项目参数!$B$2:$B$200),NETWORKDAYS($D13,$E13,1)),"")</f>
        <v/>
      </c>
    </row>
    <row r="14" spans="1:8">
      <c r="A14" s="8"/>
      <c r="B14" s="8"/>
      <c r="C14" s="8"/>
      <c r="D14" s="102"/>
      <c r="E14" s="102"/>
      <c r="F14" s="8" t="str">
        <f ca="1">IF(AND(A14="项目阶段",B14&lt;&gt;""),IFERROR(SUMIFS(#REF!,#REF!,"="&amp;$B14,#REF!,"=true")/SUMIFS(#REF!,#REF!,"="&amp;$B14,#REF!,"=true"),""),IF(AND(A14="里程碑",C14&lt;&gt;""),IFERROR(OFFSET(#REF!,MATCH(C14,#REF!,0)-1,0),""),""))</f>
        <v/>
      </c>
      <c r="G14" s="8"/>
      <c r="H14" s="95" t="str">
        <f>IF(A14="项目阶段",IFERROR(NETWORKDAYS.INTL($D14,$E14,1,项目参数!$B$2:$B$200),NETWORKDAYS($D14,$E14,1)),"")</f>
        <v/>
      </c>
    </row>
    <row r="15" spans="1:8">
      <c r="A15" s="8"/>
      <c r="B15" s="8"/>
      <c r="C15" s="8"/>
      <c r="D15" s="102"/>
      <c r="E15" s="102"/>
      <c r="F15" s="8" t="str">
        <f ca="1">IF(AND(A15="项目阶段",B15&lt;&gt;""),IFERROR(SUMIFS(#REF!,#REF!,"="&amp;$B15,#REF!,"=true")/SUMIFS(#REF!,#REF!,"="&amp;$B15,#REF!,"=true"),""),IF(AND(A15="里程碑",C15&lt;&gt;""),IFERROR(OFFSET(#REF!,MATCH(C15,#REF!,0)-1,0),""),""))</f>
        <v/>
      </c>
      <c r="G15" s="8"/>
      <c r="H15" s="95" t="str">
        <f>IF(A15="项目阶段",IFERROR(NETWORKDAYS.INTL($D15,$E15,1,项目参数!$B$2:$B$200),NETWORKDAYS($D15,$E15,1)),"")</f>
        <v/>
      </c>
    </row>
    <row r="16" spans="1:8">
      <c r="A16" s="8"/>
      <c r="B16" s="8"/>
      <c r="C16" s="8"/>
      <c r="D16" s="102"/>
      <c r="E16" s="102"/>
      <c r="F16" s="8" t="str">
        <f ca="1">IF(AND(A16="项目阶段",B16&lt;&gt;""),IFERROR(SUMIFS(#REF!,#REF!,"="&amp;$B16,#REF!,"=true")/SUMIFS(#REF!,#REF!,"="&amp;$B16,#REF!,"=true"),""),IF(AND(A16="里程碑",C16&lt;&gt;""),IFERROR(OFFSET(#REF!,MATCH(C16,#REF!,0)-1,0),""),""))</f>
        <v/>
      </c>
      <c r="G16" s="8"/>
      <c r="H16" s="95" t="str">
        <f>IF(A16="项目阶段",IFERROR(NETWORKDAYS.INTL($D16,$E16,1,项目参数!$B$2:$B$200),NETWORKDAYS($D16,$E16,1)),"")</f>
        <v/>
      </c>
    </row>
    <row r="17" spans="1:8">
      <c r="A17" s="8"/>
      <c r="B17" s="8"/>
      <c r="C17" s="8"/>
      <c r="D17" s="102"/>
      <c r="E17" s="102"/>
      <c r="F17" s="8" t="str">
        <f ca="1">IF(AND(A17="项目阶段",B17&lt;&gt;""),IFERROR(SUMIFS(#REF!,#REF!,"="&amp;$B17,#REF!,"=true")/SUMIFS(#REF!,#REF!,"="&amp;$B17,#REF!,"=true"),""),IF(AND(A17="里程碑",C17&lt;&gt;""),IFERROR(OFFSET(#REF!,MATCH(C17,#REF!,0)-1,0),""),""))</f>
        <v/>
      </c>
      <c r="G17" s="8"/>
      <c r="H17" s="95" t="str">
        <f>IF(A17="项目阶段",IFERROR(NETWORKDAYS.INTL($D17,$E17,1,项目参数!$B$2:$B$200),NETWORKDAYS($D17,$E17,1)),"")</f>
        <v/>
      </c>
    </row>
    <row r="18" spans="1:8">
      <c r="A18" s="8"/>
      <c r="B18" s="8"/>
      <c r="C18" s="8"/>
      <c r="D18" s="102"/>
      <c r="E18" s="102"/>
      <c r="F18" s="8" t="str">
        <f ca="1">IF(AND(A18="项目阶段",B18&lt;&gt;""),IFERROR(SUMIFS(#REF!,#REF!,"="&amp;$B18,#REF!,"=true")/SUMIFS(#REF!,#REF!,"="&amp;$B18,#REF!,"=true"),""),IF(AND(A18="里程碑",C18&lt;&gt;""),IFERROR(OFFSET(#REF!,MATCH(C18,#REF!,0)-1,0),""),""))</f>
        <v/>
      </c>
      <c r="G18" s="8"/>
      <c r="H18" s="95" t="str">
        <f>IF(A18="项目阶段",IFERROR(NETWORKDAYS.INTL($D18,$E18,1,项目参数!$B$2:$B$200),NETWORKDAYS($D18,$E18,1)),"")</f>
        <v/>
      </c>
    </row>
    <row r="19" spans="1:8">
      <c r="A19" s="8"/>
      <c r="B19" s="8"/>
      <c r="C19" s="8"/>
      <c r="D19" s="102"/>
      <c r="E19" s="102"/>
      <c r="F19" s="8" t="str">
        <f ca="1">IF(AND(A19="项目阶段",B19&lt;&gt;""),IFERROR(SUMIFS(#REF!,#REF!,"="&amp;$B19,#REF!,"=true")/SUMIFS(#REF!,#REF!,"="&amp;$B19,#REF!,"=true"),""),IF(AND(A19="里程碑",C19&lt;&gt;""),IFERROR(OFFSET(#REF!,MATCH(C19,#REF!,0)-1,0),""),""))</f>
        <v/>
      </c>
      <c r="G19" s="8"/>
      <c r="H19" s="95" t="str">
        <f>IF(A19="项目阶段",IFERROR(NETWORKDAYS.INTL($D19,$E19,1,项目参数!$B$2:$B$200),NETWORKDAYS($D19,$E19,1)),"")</f>
        <v/>
      </c>
    </row>
    <row r="20" spans="1:8">
      <c r="A20" s="8"/>
      <c r="B20" s="8"/>
      <c r="C20" s="8"/>
      <c r="D20" s="102"/>
      <c r="E20" s="102"/>
      <c r="F20" s="8" t="str">
        <f ca="1">IF(AND(A20="项目阶段",B20&lt;&gt;""),IFERROR(SUMIFS(#REF!,#REF!,"="&amp;$B20,#REF!,"=true")/SUMIFS(#REF!,#REF!,"="&amp;$B20,#REF!,"=true"),""),IF(AND(A20="里程碑",C20&lt;&gt;""),IFERROR(OFFSET(#REF!,MATCH(C20,#REF!,0)-1,0),""),""))</f>
        <v/>
      </c>
      <c r="G20" s="8"/>
      <c r="H20" s="95" t="str">
        <f>IF(A20="项目阶段",IFERROR(NETWORKDAYS.INTL($D20,$E20,1,项目参数!$B$2:$B$200),NETWORKDAYS($D20,$E20,1)),"")</f>
        <v/>
      </c>
    </row>
    <row r="21" spans="1:8">
      <c r="A21" s="8"/>
      <c r="B21" s="8"/>
      <c r="C21" s="8"/>
      <c r="D21" s="102"/>
      <c r="E21" s="102"/>
      <c r="F21" s="8" t="str">
        <f ca="1">IF(AND(A21="项目阶段",B21&lt;&gt;""),IFERROR(SUMIFS(#REF!,#REF!,"="&amp;$B21,#REF!,"=true")/SUMIFS(#REF!,#REF!,"="&amp;$B21,#REF!,"=true"),""),IF(AND(A21="里程碑",C21&lt;&gt;""),IFERROR(OFFSET(#REF!,MATCH(C21,#REF!,0)-1,0),""),""))</f>
        <v/>
      </c>
      <c r="G21" s="8"/>
      <c r="H21" s="95" t="str">
        <f>IF(A21="项目阶段",IFERROR(NETWORKDAYS.INTL($D21,$E21,1,项目参数!$B$2:$B$200),NETWORKDAYS($D21,$E21,1)),"")</f>
        <v/>
      </c>
    </row>
    <row r="22" spans="1:8">
      <c r="A22" s="8"/>
      <c r="B22" s="8"/>
      <c r="C22" s="8"/>
      <c r="D22" s="102"/>
      <c r="E22" s="102"/>
      <c r="F22" s="8" t="str">
        <f ca="1">IF(AND(A22="项目阶段",B22&lt;&gt;""),IFERROR(SUMIFS(#REF!,#REF!,"="&amp;$B22,#REF!,"=true")/SUMIFS(#REF!,#REF!,"="&amp;$B22,#REF!,"=true"),""),IF(AND(A22="里程碑",C22&lt;&gt;""),IFERROR(OFFSET(#REF!,MATCH(C22,#REF!,0)-1,0),""),""))</f>
        <v/>
      </c>
      <c r="G22" s="8"/>
      <c r="H22" s="95" t="str">
        <f>IF(A22="项目阶段",IFERROR(NETWORKDAYS.INTL($D22,$E22,1,项目参数!$B$2:$B$200),NETWORKDAYS($D22,$E22,1)),"")</f>
        <v/>
      </c>
    </row>
    <row r="23" spans="1:8">
      <c r="A23" s="8"/>
      <c r="B23" s="8"/>
      <c r="C23" s="8"/>
      <c r="D23" s="102"/>
      <c r="E23" s="102"/>
      <c r="F23" s="8" t="str">
        <f ca="1">IF(AND(A23="项目阶段",B23&lt;&gt;""),IFERROR(SUMIFS(#REF!,#REF!,"="&amp;$B23,#REF!,"=true")/SUMIFS(#REF!,#REF!,"="&amp;$B23,#REF!,"=true"),""),IF(AND(A23="里程碑",C23&lt;&gt;""),IFERROR(OFFSET(#REF!,MATCH(C23,#REF!,0)-1,0),""),""))</f>
        <v/>
      </c>
      <c r="G23" s="8"/>
      <c r="H23" s="95" t="str">
        <f>IF(A23="项目阶段",IFERROR(NETWORKDAYS.INTL($D23,$E23,1,项目参数!$B$2:$B$200),NETWORKDAYS($D23,$E23,1)),"")</f>
        <v/>
      </c>
    </row>
    <row r="24" spans="1:8">
      <c r="A24" s="8"/>
      <c r="B24" s="8"/>
      <c r="C24" s="8"/>
      <c r="D24" s="102"/>
      <c r="E24" s="102"/>
      <c r="F24" s="8" t="str">
        <f ca="1">IF(AND(A24="项目阶段",B24&lt;&gt;""),IFERROR(SUMIFS(#REF!,#REF!,"="&amp;$B24,#REF!,"=true")/SUMIFS(#REF!,#REF!,"="&amp;$B24,#REF!,"=true"),""),IF(AND(A24="里程碑",C24&lt;&gt;""),IFERROR(OFFSET(#REF!,MATCH(C24,#REF!,0)-1,0),""),""))</f>
        <v/>
      </c>
      <c r="G24" s="8"/>
      <c r="H24" s="95" t="str">
        <f>IF(A24="项目阶段",IFERROR(NETWORKDAYS.INTL($D24,$E24,1,项目参数!$B$2:$B$200),NETWORKDAYS($D24,$E24,1)),"")</f>
        <v/>
      </c>
    </row>
    <row r="25" spans="1:8">
      <c r="A25" s="8"/>
      <c r="B25" s="8"/>
      <c r="C25" s="8"/>
      <c r="D25" s="102"/>
      <c r="E25" s="102"/>
      <c r="F25" s="8" t="str">
        <f ca="1">IF(AND(A25="项目阶段",B25&lt;&gt;""),IFERROR(SUMIFS(#REF!,#REF!,"="&amp;$B25,#REF!,"=true")/SUMIFS(#REF!,#REF!,"="&amp;$B25,#REF!,"=true"),""),IF(AND(A25="里程碑",C25&lt;&gt;""),IFERROR(OFFSET(#REF!,MATCH(C25,#REF!,0)-1,0),""),""))</f>
        <v/>
      </c>
      <c r="G25" s="8"/>
      <c r="H25" s="95" t="str">
        <f>IF(A25="项目阶段",IFERROR(NETWORKDAYS.INTL($D25,$E25,1,项目参数!$B$2:$B$200),NETWORKDAYS($D25,$E25,1)),"")</f>
        <v/>
      </c>
    </row>
    <row r="26" spans="1:8">
      <c r="A26" s="8"/>
      <c r="B26" s="8"/>
      <c r="C26" s="8"/>
      <c r="D26" s="102"/>
      <c r="E26" s="102"/>
      <c r="F26" s="8" t="str">
        <f ca="1">IF(AND(A26="项目阶段",B26&lt;&gt;""),IFERROR(SUMIFS(#REF!,#REF!,"="&amp;$B26,#REF!,"=true")/SUMIFS(#REF!,#REF!,"="&amp;$B26,#REF!,"=true"),""),IF(AND(A26="里程碑",C26&lt;&gt;""),IFERROR(OFFSET(#REF!,MATCH(C26,#REF!,0)-1,0),""),""))</f>
        <v/>
      </c>
      <c r="G26" s="8"/>
      <c r="H26" s="95" t="str">
        <f>IF(A26="项目阶段",IFERROR(NETWORKDAYS.INTL($D26,$E26,1,项目参数!$B$2:$B$200),NETWORKDAYS($D26,$E26,1)),"")</f>
        <v/>
      </c>
    </row>
    <row r="27" spans="1:8">
      <c r="A27" s="8"/>
      <c r="B27" s="8"/>
      <c r="C27" s="8"/>
      <c r="D27" s="102"/>
      <c r="E27" s="102"/>
      <c r="F27" s="8" t="str">
        <f ca="1">IF(AND(A27="项目阶段",B27&lt;&gt;""),IFERROR(SUMIFS(#REF!,#REF!,"="&amp;$B27,#REF!,"=true")/SUMIFS(#REF!,#REF!,"="&amp;$B27,#REF!,"=true"),""),IF(AND(A27="里程碑",C27&lt;&gt;""),IFERROR(OFFSET(#REF!,MATCH(C27,#REF!,0)-1,0),""),""))</f>
        <v/>
      </c>
      <c r="G27" s="8"/>
      <c r="H27" s="95" t="str">
        <f>IF(A27="项目阶段",IFERROR(NETWORKDAYS.INTL($D27,$E27,1,项目参数!$B$2:$B$200),NETWORKDAYS($D27,$E27,1)),"")</f>
        <v/>
      </c>
    </row>
    <row r="28" spans="1:8">
      <c r="A28" s="8"/>
      <c r="B28" s="8"/>
      <c r="C28" s="8"/>
      <c r="D28" s="102"/>
      <c r="E28" s="102"/>
      <c r="F28" s="8" t="str">
        <f ca="1">IF(AND(A28="项目阶段",B28&lt;&gt;""),IFERROR(SUMIFS(#REF!,#REF!,"="&amp;$B28,#REF!,"=true")/SUMIFS(#REF!,#REF!,"="&amp;$B28,#REF!,"=true"),""),IF(AND(A28="里程碑",C28&lt;&gt;""),IFERROR(OFFSET(#REF!,MATCH(C28,#REF!,0)-1,0),""),""))</f>
        <v/>
      </c>
      <c r="G28" s="8"/>
      <c r="H28" s="95" t="str">
        <f>IF(A28="项目阶段",IFERROR(NETWORKDAYS.INTL($D28,$E28,1,项目参数!$B$2:$B$200),NETWORKDAYS($D28,$E28,1)),"")</f>
        <v/>
      </c>
    </row>
    <row r="29" spans="1:8">
      <c r="A29" s="8"/>
      <c r="B29" s="8"/>
      <c r="C29" s="8"/>
      <c r="D29" s="102"/>
      <c r="E29" s="102"/>
      <c r="F29" s="8" t="str">
        <f ca="1">IF(AND(A29="项目阶段",B29&lt;&gt;""),IFERROR(SUMIFS(#REF!,#REF!,"="&amp;$B29,#REF!,"=true")/SUMIFS(#REF!,#REF!,"="&amp;$B29,#REF!,"=true"),""),IF(AND(A29="里程碑",C29&lt;&gt;""),IFERROR(OFFSET(#REF!,MATCH(C29,#REF!,0)-1,0),""),""))</f>
        <v/>
      </c>
      <c r="G29" s="8"/>
      <c r="H29" s="95" t="str">
        <f>IF(A29="项目阶段",IFERROR(NETWORKDAYS.INTL($D29,$E29,1,项目参数!$B$2:$B$200),NETWORKDAYS($D29,$E29,1)),"")</f>
        <v/>
      </c>
    </row>
    <row r="30" spans="1:8">
      <c r="A30" s="8"/>
      <c r="B30" s="8"/>
      <c r="C30" s="8"/>
      <c r="D30" s="102"/>
      <c r="E30" s="102"/>
      <c r="F30" s="8" t="str">
        <f ca="1">IF(AND(A30="项目阶段",B30&lt;&gt;""),IFERROR(SUMIFS(#REF!,#REF!,"="&amp;$B30,#REF!,"=true")/SUMIFS(#REF!,#REF!,"="&amp;$B30,#REF!,"=true"),""),IF(AND(A30="里程碑",C30&lt;&gt;""),IFERROR(OFFSET(#REF!,MATCH(C30,#REF!,0)-1,0),""),""))</f>
        <v/>
      </c>
      <c r="G30" s="8"/>
      <c r="H30" s="95" t="str">
        <f>IF(A30="项目阶段",IFERROR(NETWORKDAYS.INTL($D30,$E30,1,项目参数!$B$2:$B$200),NETWORKDAYS($D30,$E30,1)),"")</f>
        <v/>
      </c>
    </row>
    <row r="31" spans="1:8">
      <c r="A31" s="8"/>
      <c r="B31" s="8"/>
      <c r="C31" s="8"/>
      <c r="D31" s="102"/>
      <c r="E31" s="102"/>
      <c r="F31" s="8" t="str">
        <f ca="1">IF(AND(A31="项目阶段",B31&lt;&gt;""),IFERROR(SUMIFS(#REF!,#REF!,"="&amp;$B31,#REF!,"=true")/SUMIFS(#REF!,#REF!,"="&amp;$B31,#REF!,"=true"),""),IF(AND(A31="里程碑",C31&lt;&gt;""),IFERROR(OFFSET(#REF!,MATCH(C31,#REF!,0)-1,0),""),""))</f>
        <v/>
      </c>
      <c r="G31" s="8"/>
      <c r="H31" s="95" t="str">
        <f>IF(A31="项目阶段",IFERROR(NETWORKDAYS.INTL($D31,$E31,1,项目参数!$B$2:$B$200),NETWORKDAYS($D31,$E31,1)),"")</f>
        <v/>
      </c>
    </row>
    <row r="32" spans="1:8">
      <c r="H32" s="93" t="str">
        <f>IF(A32="项目阶段",NETWORKDAYS.INTL($D32,$E32,1,项目参数!$B$2:$B$200),"")</f>
        <v/>
      </c>
    </row>
    <row r="33" spans="8:8">
      <c r="H33" s="93" t="str">
        <f>IF(A33="项目阶段",NETWORKDAYS.INTL($D33,$E33,1,项目参数!$B$2:$B$200),"")</f>
        <v/>
      </c>
    </row>
    <row r="34" spans="8:8">
      <c r="H34" s="93" t="str">
        <f>IF(A34="项目阶段",NETWORKDAYS.INTL($D34,$E34,1,项目参数!$B$2:$B$200),"")</f>
        <v/>
      </c>
    </row>
    <row r="35" spans="8:8">
      <c r="H35" s="93" t="str">
        <f>IF(A35="项目阶段",NETWORKDAYS.INTL($D35,$E35,1,项目参数!$B$2:$B$200),"")</f>
        <v/>
      </c>
    </row>
    <row r="36" spans="8:8">
      <c r="H36" s="93" t="str">
        <f>IF(A36="项目阶段",NETWORKDAYS.INTL($D36,$E36,1,项目参数!$B$2:$B$200),"")</f>
        <v/>
      </c>
    </row>
    <row r="37" spans="8:8">
      <c r="H37" s="93" t="str">
        <f>IF(A37="项目阶段",NETWORKDAYS.INTL($D37,$E37,1,项目参数!$B$2:$B$200),"")</f>
        <v/>
      </c>
    </row>
    <row r="38" spans="8:8">
      <c r="H38" s="93" t="str">
        <f>IF(A38="项目阶段",NETWORKDAYS.INTL($D38,$E38,1,项目参数!$B$2:$B$200),"")</f>
        <v/>
      </c>
    </row>
    <row r="39" spans="8:8">
      <c r="H39" s="93" t="str">
        <f>IF(A39="项目阶段",NETWORKDAYS.INTL($D39,$E39,1,项目参数!$B$2:$B$200),"")</f>
        <v/>
      </c>
    </row>
    <row r="40" spans="8:8">
      <c r="H40" s="93" t="str">
        <f>IF(A40="项目阶段",NETWORKDAYS.INTL($D40,$E40,1,项目参数!$B$2:$B$200),"")</f>
        <v/>
      </c>
    </row>
    <row r="41" spans="8:8">
      <c r="H41" s="93" t="str">
        <f>IF(A41="项目阶段",NETWORKDAYS.INTL($D41,$E41,1,项目参数!$B$2:$B$200),"")</f>
        <v/>
      </c>
    </row>
    <row r="42" spans="8:8">
      <c r="H42" s="93" t="str">
        <f>IF(A42="项目阶段",NETWORKDAYS.INTL($D42,$E42,1,项目参数!$B$2:$B$200),"")</f>
        <v/>
      </c>
    </row>
    <row r="43" spans="8:8">
      <c r="H43" s="93" t="str">
        <f>IF(A43="项目阶段",NETWORKDAYS.INTL($D43,$E43,1,项目参数!$B$2:$B$200),"")</f>
        <v/>
      </c>
    </row>
    <row r="44" spans="8:8">
      <c r="H44" s="93" t="str">
        <f>IF(A44="项目阶段",NETWORKDAYS.INTL($D44,$E44,1,项目参数!$B$2:$B$200),"")</f>
        <v/>
      </c>
    </row>
    <row r="45" spans="8:8">
      <c r="H45" s="93" t="str">
        <f>IF(A45="项目阶段",NETWORKDAYS.INTL($D45,$E45,1,项目参数!$B$2:$B$200),"")</f>
        <v/>
      </c>
    </row>
    <row r="46" spans="8:8">
      <c r="H46" s="93" t="str">
        <f>IF(A46="项目阶段",NETWORKDAYS.INTL($D46,$E46,1,项目参数!$B$2:$B$200),"")</f>
        <v/>
      </c>
    </row>
    <row r="47" spans="8:8">
      <c r="H47" s="93" t="str">
        <f>IF(A47="项目阶段",NETWORKDAYS.INTL($D47,$E47,1,项目参数!$B$2:$B$200),"")</f>
        <v/>
      </c>
    </row>
    <row r="48" spans="8:8">
      <c r="H48" s="93" t="str">
        <f>IF(A48="项目阶段",NETWORKDAYS.INTL($D48,$E48,1,项目参数!$B$2:$B$200),"")</f>
        <v/>
      </c>
    </row>
    <row r="49" spans="8:8">
      <c r="H49" s="93" t="str">
        <f>IF(A49="项目阶段",NETWORKDAYS.INTL($D49,$E49,1,项目参数!$B$2:$B$200),"")</f>
        <v/>
      </c>
    </row>
    <row r="50" spans="8:8">
      <c r="H50" s="93" t="str">
        <f>IF(A50="项目阶段",NETWORKDAYS.INTL($D50,$E50,1,项目参数!$B$2:$B$200),"")</f>
        <v/>
      </c>
    </row>
    <row r="51" spans="8:8">
      <c r="H51" s="93" t="str">
        <f>IF(A51="项目阶段",NETWORKDAYS.INTL($D51,$E51,1,项目参数!$B$2:$B$200),"")</f>
        <v/>
      </c>
    </row>
    <row r="52" spans="8:8">
      <c r="H52" s="93" t="str">
        <f>IF(A52="项目阶段",NETWORKDAYS.INTL($D52,$E52,1,项目参数!$B$2:$B$200),"")</f>
        <v/>
      </c>
    </row>
    <row r="53" spans="8:8">
      <c r="H53" s="93" t="str">
        <f>IF(A53="项目阶段",NETWORKDAYS.INTL($D53,$E53,1,项目参数!$B$2:$B$200),"")</f>
        <v/>
      </c>
    </row>
    <row r="54" spans="8:8">
      <c r="H54" s="93" t="str">
        <f>IF(A54="项目阶段",NETWORKDAYS.INTL($D54,$E54,1,项目参数!$B$2:$B$200),"")</f>
        <v/>
      </c>
    </row>
    <row r="55" spans="8:8">
      <c r="H55" s="93" t="str">
        <f>IF(A55="项目阶段",NETWORKDAYS.INTL($D55,$E55,1,项目参数!$B$2:$B$200),"")</f>
        <v/>
      </c>
    </row>
    <row r="56" spans="8:8">
      <c r="H56" s="93" t="str">
        <f>IF(A56="项目阶段",NETWORKDAYS.INTL($D56,$E56,1,项目参数!$B$2:$B$200),"")</f>
        <v/>
      </c>
    </row>
    <row r="57" spans="8:8">
      <c r="H57" s="93" t="str">
        <f>IF(A57="项目阶段",NETWORKDAYS.INTL($D57,$E57,1,项目参数!$B$2:$B$200),"")</f>
        <v/>
      </c>
    </row>
    <row r="58" spans="8:8">
      <c r="H58" s="93" t="str">
        <f>IF(A58="项目阶段",NETWORKDAYS.INTL($D58,$E58,1,项目参数!$B$2:$B$200),"")</f>
        <v/>
      </c>
    </row>
    <row r="59" spans="8:8">
      <c r="H59" s="93" t="str">
        <f>IF(A59="项目阶段",NETWORKDAYS.INTL($D59,$E59,1,项目参数!$B$2:$B$200),"")</f>
        <v/>
      </c>
    </row>
    <row r="60" spans="8:8">
      <c r="H60" s="93" t="str">
        <f>IF(A60="项目阶段",NETWORKDAYS.INTL($D60,$E60,1,项目参数!$B$2:$B$200),"")</f>
        <v/>
      </c>
    </row>
    <row r="61" spans="8:8">
      <c r="H61" s="93" t="str">
        <f>IF(A61="项目阶段",NETWORKDAYS.INTL($D61,$E61,1,项目参数!$B$2:$B$200),"")</f>
        <v/>
      </c>
    </row>
    <row r="62" spans="8:8">
      <c r="H62" s="93" t="str">
        <f>IF(A62="项目阶段",NETWORKDAYS.INTL($D62,$E62,1,项目参数!$B$2:$B$200),"")</f>
        <v/>
      </c>
    </row>
    <row r="63" spans="8:8">
      <c r="H63" s="93" t="str">
        <f>IF(A63="项目阶段",NETWORKDAYS.INTL($D63,$E63,1,项目参数!$B$2:$B$200),"")</f>
        <v/>
      </c>
    </row>
    <row r="64" spans="8:8">
      <c r="H64" s="93" t="str">
        <f>IF(A64="项目阶段",NETWORKDAYS.INTL($D64,$E64,1,项目参数!$B$2:$B$200),"")</f>
        <v/>
      </c>
    </row>
    <row r="65" spans="8:8">
      <c r="H65" s="93" t="str">
        <f>IF(A65="项目阶段",NETWORKDAYS.INTL($D65,$E65,1,项目参数!$B$2:$B$200),"")</f>
        <v/>
      </c>
    </row>
    <row r="66" spans="8:8">
      <c r="H66" s="93" t="str">
        <f>IF(A66="项目阶段",NETWORKDAYS.INTL($D66,$E66,1,项目参数!$B$2:$B$200),"")</f>
        <v/>
      </c>
    </row>
    <row r="67" spans="8:8">
      <c r="H67" s="93" t="str">
        <f>IF(A67="项目阶段",NETWORKDAYS.INTL($D67,$E67,1,项目参数!$B$2:$B$200),"")</f>
        <v/>
      </c>
    </row>
    <row r="68" spans="8:8">
      <c r="H68" s="93" t="str">
        <f>IF(A68="项目阶段",NETWORKDAYS.INTL($D68,$E68,1,项目参数!$B$2:$B$200),"")</f>
        <v/>
      </c>
    </row>
    <row r="69" spans="8:8">
      <c r="H69" s="93" t="str">
        <f>IF(A69="项目阶段",NETWORKDAYS.INTL($D69,$E69,1,项目参数!$B$2:$B$200),"")</f>
        <v/>
      </c>
    </row>
    <row r="70" spans="8:8">
      <c r="H70" s="93" t="str">
        <f>IF(A70="项目阶段",NETWORKDAYS.INTL($D70,$E70,1,项目参数!$B$2:$B$200),"")</f>
        <v/>
      </c>
    </row>
    <row r="71" spans="8:8">
      <c r="H71" s="93" t="str">
        <f>IF(A71="项目阶段",NETWORKDAYS.INTL($D71,$E71,1,项目参数!$B$2:$B$200),"")</f>
        <v/>
      </c>
    </row>
    <row r="72" spans="8:8">
      <c r="H72" s="93" t="str">
        <f>IF(A72="项目阶段",NETWORKDAYS.INTL($D72,$E72,1,项目参数!$B$2:$B$200),"")</f>
        <v/>
      </c>
    </row>
    <row r="73" spans="8:8">
      <c r="H73" s="93" t="str">
        <f>IF(A73="项目阶段",NETWORKDAYS.INTL($D73,$E73,1,项目参数!$B$2:$B$200),"")</f>
        <v/>
      </c>
    </row>
    <row r="74" spans="8:8">
      <c r="H74" s="93" t="str">
        <f>IF(A74="项目阶段",NETWORKDAYS.INTL($D74,$E74,1,项目参数!$B$2:$B$200),"")</f>
        <v/>
      </c>
    </row>
    <row r="75" spans="8:8">
      <c r="H75" s="93" t="str">
        <f>IF(A75="项目阶段",NETWORKDAYS.INTL($D75,$E75,1,项目参数!$B$2:$B$200),"")</f>
        <v/>
      </c>
    </row>
    <row r="76" spans="8:8">
      <c r="H76" s="93" t="str">
        <f>IF(A76="项目阶段",NETWORKDAYS.INTL($D76,$E76,1,项目参数!$B$2:$B$200),"")</f>
        <v/>
      </c>
    </row>
    <row r="77" spans="8:8">
      <c r="H77" s="93" t="str">
        <f>IF(A77="项目阶段",NETWORKDAYS.INTL($D77,$E77,1,项目参数!$B$2:$B$200),"")</f>
        <v/>
      </c>
    </row>
    <row r="78" spans="8:8">
      <c r="H78" s="93" t="str">
        <f>IF(A78="项目阶段",NETWORKDAYS.INTL($D78,$E78,1,项目参数!$B$2:$B$200),"")</f>
        <v/>
      </c>
    </row>
    <row r="79" spans="8:8">
      <c r="H79" s="93" t="str">
        <f>IF(A79="项目阶段",NETWORKDAYS.INTL($D79,$E79,1,项目参数!$B$2:$B$200),"")</f>
        <v/>
      </c>
    </row>
    <row r="80" spans="8:8">
      <c r="H80" s="93" t="str">
        <f>IF(A80="项目阶段",NETWORKDAYS.INTL($D80,$E80,1,项目参数!$B$2:$B$200),"")</f>
        <v/>
      </c>
    </row>
    <row r="81" spans="8:8">
      <c r="H81" s="93" t="str">
        <f>IF(A81="项目阶段",NETWORKDAYS.INTL($D81,$E81,1,项目参数!$B$2:$B$200),"")</f>
        <v/>
      </c>
    </row>
    <row r="82" spans="8:8">
      <c r="H82" s="93" t="str">
        <f>IF(A82="项目阶段",NETWORKDAYS.INTL($D82,$E82,1,项目参数!$B$2:$B$200),"")</f>
        <v/>
      </c>
    </row>
    <row r="83" spans="8:8">
      <c r="H83" s="93" t="str">
        <f>IF(A83="项目阶段",NETWORKDAYS.INTL($D83,$E83,1,项目参数!$B$2:$B$200),"")</f>
        <v/>
      </c>
    </row>
    <row r="84" spans="8:8">
      <c r="H84" s="93" t="str">
        <f>IF(A84="项目阶段",NETWORKDAYS.INTL($D84,$E84,1,项目参数!$B$2:$B$200),"")</f>
        <v/>
      </c>
    </row>
    <row r="85" spans="8:8">
      <c r="H85" s="93" t="str">
        <f>IF(A85="项目阶段",NETWORKDAYS.INTL($D85,$E85,1,项目参数!$B$2:$B$200),"")</f>
        <v/>
      </c>
    </row>
    <row r="86" spans="8:8">
      <c r="H86" s="93" t="str">
        <f>IF(A86="项目阶段",NETWORKDAYS.INTL($D86,$E86,1,项目参数!$B$2:$B$200),"")</f>
        <v/>
      </c>
    </row>
    <row r="87" spans="8:8">
      <c r="H87" s="93" t="str">
        <f>IF(A87="项目阶段",NETWORKDAYS.INTL($D87,$E87,1,项目参数!$B$2:$B$200),"")</f>
        <v/>
      </c>
    </row>
    <row r="88" spans="8:8">
      <c r="H88" s="93" t="str">
        <f>IF(A88="项目阶段",NETWORKDAYS.INTL($D88,$E88,1,项目参数!$B$2:$B$200),"")</f>
        <v/>
      </c>
    </row>
    <row r="89" spans="8:8">
      <c r="H89" s="93" t="str">
        <f>IF(A89="项目阶段",NETWORKDAYS.INTL($D89,$E89,1,项目参数!$B$2:$B$200),"")</f>
        <v/>
      </c>
    </row>
    <row r="90" spans="8:8">
      <c r="H90" s="93" t="str">
        <f>IF(A90="项目阶段",NETWORKDAYS.INTL($D90,$E90,1,项目参数!$B$2:$B$200),"")</f>
        <v/>
      </c>
    </row>
    <row r="91" spans="8:8">
      <c r="H91" s="93" t="str">
        <f>IF(A91="项目阶段",NETWORKDAYS.INTL($D91,$E91,1,项目参数!$B$2:$B$200),"")</f>
        <v/>
      </c>
    </row>
    <row r="92" spans="8:8">
      <c r="H92" s="93" t="str">
        <f>IF(A92="项目阶段",NETWORKDAYS.INTL($D92,$E92,1,项目参数!$B$2:$B$200),"")</f>
        <v/>
      </c>
    </row>
    <row r="93" spans="8:8">
      <c r="H93" s="93" t="str">
        <f>IF(A93="项目阶段",NETWORKDAYS.INTL($D93,$E93,1,项目参数!$B$2:$B$200),"")</f>
        <v/>
      </c>
    </row>
    <row r="94" spans="8:8">
      <c r="H94" s="93" t="str">
        <f>IF(A94="项目阶段",NETWORKDAYS.INTL($D94,$E94,1,项目参数!$B$2:$B$200),"")</f>
        <v/>
      </c>
    </row>
    <row r="95" spans="8:8">
      <c r="H95" s="93" t="str">
        <f>IF(A95="项目阶段",NETWORKDAYS.INTL($D95,$E95,1,项目参数!$B$2:$B$200),"")</f>
        <v/>
      </c>
    </row>
    <row r="96" spans="8:8">
      <c r="H96" s="93" t="str">
        <f>IF(A96="项目阶段",NETWORKDAYS.INTL($D96,$E96,1,项目参数!$B$2:$B$200),"")</f>
        <v/>
      </c>
    </row>
    <row r="97" spans="8:8">
      <c r="H97" s="93" t="str">
        <f>IF(A97="项目阶段",NETWORKDAYS.INTL($D97,$E97,1,项目参数!$B$2:$B$200),"")</f>
        <v/>
      </c>
    </row>
    <row r="98" spans="8:8">
      <c r="H98" s="93" t="str">
        <f>IF(A98="项目阶段",NETWORKDAYS.INTL($D98,$E98,1,项目参数!$B$2:$B$200),"")</f>
        <v/>
      </c>
    </row>
    <row r="99" spans="8:8">
      <c r="H99" s="93" t="str">
        <f>IF(A99="项目阶段",NETWORKDAYS.INTL($D99,$E99,1,项目参数!$B$2:$B$200),"")</f>
        <v/>
      </c>
    </row>
    <row r="100" spans="8:8">
      <c r="H100" s="93" t="str">
        <f>IF(A100="项目阶段",NETWORKDAYS.INTL($D100,$E100,1,项目参数!$B$2:$B$200),"")</f>
        <v/>
      </c>
    </row>
    <row r="101" spans="8:8">
      <c r="H101" s="93" t="str">
        <f>IF(A101="项目阶段",NETWORKDAYS.INTL($D101,$E101,1,项目参数!$B$2:$B$200),"")</f>
        <v/>
      </c>
    </row>
    <row r="102" spans="8:8">
      <c r="H102" s="93" t="str">
        <f>IF(A102="项目阶段",NETWORKDAYS.INTL($D102,$E102,1,项目参数!$B$2:$B$200),"")</f>
        <v/>
      </c>
    </row>
    <row r="103" spans="8:8">
      <c r="H103" s="93" t="str">
        <f>IF(A103="项目阶段",NETWORKDAYS.INTL($D103,$E103,1,项目参数!$B$2:$B$200),"")</f>
        <v/>
      </c>
    </row>
    <row r="104" spans="8:8">
      <c r="H104" s="93" t="str">
        <f>IF(A104="项目阶段",NETWORKDAYS.INTL($D104,$E104,1,项目参数!$B$2:$B$200),"")</f>
        <v/>
      </c>
    </row>
    <row r="105" spans="8:8">
      <c r="H105" s="93" t="str">
        <f>IF(A105="项目阶段",NETWORKDAYS.INTL($D105,$E105,1,项目参数!$B$2:$B$200),"")</f>
        <v/>
      </c>
    </row>
    <row r="106" spans="8:8">
      <c r="H106" s="93" t="str">
        <f>IF(A106="项目阶段",NETWORKDAYS.INTL($D106,$E106,1,项目参数!$B$2:$B$200),"")</f>
        <v/>
      </c>
    </row>
    <row r="107" spans="8:8">
      <c r="H107" s="93" t="str">
        <f>IF(A107="项目阶段",NETWORKDAYS.INTL($D107,$E107,1,项目参数!$B$2:$B$200),"")</f>
        <v/>
      </c>
    </row>
    <row r="108" spans="8:8">
      <c r="H108" s="93" t="str">
        <f>IF(A108="项目阶段",NETWORKDAYS.INTL($D108,$E108,1,项目参数!$B$2:$B$200),"")</f>
        <v/>
      </c>
    </row>
    <row r="109" spans="8:8">
      <c r="H109" s="93" t="str">
        <f>IF(A109="项目阶段",NETWORKDAYS.INTL($D109,$E109,1,项目参数!$B$2:$B$200),"")</f>
        <v/>
      </c>
    </row>
    <row r="110" spans="8:8">
      <c r="H110" s="93" t="str">
        <f>IF(A110="项目阶段",NETWORKDAYS.INTL($D110,$E110,1,项目参数!$B$2:$B$200),"")</f>
        <v/>
      </c>
    </row>
    <row r="111" spans="8:8">
      <c r="H111" s="93" t="str">
        <f>IF(A111="项目阶段",NETWORKDAYS.INTL($D111,$E111,1,项目参数!$B$2:$B$200),"")</f>
        <v/>
      </c>
    </row>
    <row r="112" spans="8:8">
      <c r="H112" s="93" t="str">
        <f>IF(A112="项目阶段",NETWORKDAYS.INTL($D112,$E112,1,项目参数!$B$2:$B$200),"")</f>
        <v/>
      </c>
    </row>
    <row r="113" spans="8:8">
      <c r="H113" s="93" t="str">
        <f>IF(A113="项目阶段",NETWORKDAYS.INTL($D113,$E113,1,项目参数!$B$2:$B$200),"")</f>
        <v/>
      </c>
    </row>
    <row r="114" spans="8:8">
      <c r="H114" s="93" t="str">
        <f>IF(A114="项目阶段",NETWORKDAYS.INTL($D114,$E114,1,项目参数!$B$2:$B$200),"")</f>
        <v/>
      </c>
    </row>
    <row r="115" spans="8:8">
      <c r="H115" s="93" t="str">
        <f>IF(A115="项目阶段",NETWORKDAYS.INTL($D115,$E115,1,项目参数!$B$2:$B$200),"")</f>
        <v/>
      </c>
    </row>
    <row r="116" spans="8:8">
      <c r="H116" s="93" t="str">
        <f>IF(A116="项目阶段",NETWORKDAYS.INTL($D116,$E116,1,项目参数!$B$2:$B$200),"")</f>
        <v/>
      </c>
    </row>
    <row r="117" spans="8:8">
      <c r="H117" s="93" t="str">
        <f>IF(A117="项目阶段",NETWORKDAYS.INTL($D117,$E117,1,项目参数!$B$2:$B$200),"")</f>
        <v/>
      </c>
    </row>
    <row r="118" spans="8:8">
      <c r="H118" s="93" t="str">
        <f>IF(A118="项目阶段",NETWORKDAYS.INTL($D118,$E118,1,项目参数!$B$2:$B$200),"")</f>
        <v/>
      </c>
    </row>
    <row r="119" spans="8:8">
      <c r="H119" s="93" t="str">
        <f>IF(A119="项目阶段",NETWORKDAYS.INTL($D119,$E119,1,项目参数!$B$2:$B$200),"")</f>
        <v/>
      </c>
    </row>
    <row r="120" spans="8:8">
      <c r="H120" s="93" t="str">
        <f>IF(A120="项目阶段",NETWORKDAYS.INTL($D120,$E120,1,项目参数!$B$2:$B$200),"")</f>
        <v/>
      </c>
    </row>
    <row r="121" spans="8:8">
      <c r="H121" s="93" t="str">
        <f>IF(A121="项目阶段",NETWORKDAYS.INTL($D121,$E121,1,项目参数!$B$2:$B$200),"")</f>
        <v/>
      </c>
    </row>
    <row r="122" spans="8:8">
      <c r="H122" s="93" t="str">
        <f>IF(A122="项目阶段",NETWORKDAYS.INTL($D122,$E122,1,项目参数!$B$2:$B$200),"")</f>
        <v/>
      </c>
    </row>
    <row r="123" spans="8:8">
      <c r="H123" s="93" t="str">
        <f>IF(A123="项目阶段",NETWORKDAYS.INTL($D123,$E123,1,项目参数!$B$2:$B$200),"")</f>
        <v/>
      </c>
    </row>
    <row r="124" spans="8:8">
      <c r="H124" s="93" t="str">
        <f>IF(A124="项目阶段",NETWORKDAYS.INTL($D124,$E124,1,项目参数!$B$2:$B$200),"")</f>
        <v/>
      </c>
    </row>
    <row r="125" spans="8:8">
      <c r="H125" s="93" t="str">
        <f>IF(A125="项目阶段",NETWORKDAYS.INTL($D125,$E125,1,项目参数!$B$2:$B$200),"")</f>
        <v/>
      </c>
    </row>
    <row r="126" spans="8:8">
      <c r="H126" s="93" t="str">
        <f>IF(A126="项目阶段",NETWORKDAYS.INTL($D126,$E126,1,项目参数!$B$2:$B$200),"")</f>
        <v/>
      </c>
    </row>
    <row r="127" spans="8:8">
      <c r="H127" s="93" t="str">
        <f>IF(A127="项目阶段",NETWORKDAYS.INTL($D127,$E127,1,项目参数!$B$2:$B$200),"")</f>
        <v/>
      </c>
    </row>
    <row r="128" spans="8:8">
      <c r="H128" s="93" t="str">
        <f>IF(A128="项目阶段",NETWORKDAYS.INTL($D128,$E128,1,项目参数!$B$2:$B$200),"")</f>
        <v/>
      </c>
    </row>
    <row r="129" spans="8:8">
      <c r="H129" s="93" t="str">
        <f>IF(A129="项目阶段",NETWORKDAYS.INTL($D129,$E129,1,项目参数!$B$2:$B$200),"")</f>
        <v/>
      </c>
    </row>
    <row r="130" spans="8:8">
      <c r="H130" s="93" t="str">
        <f>IF(A130="项目阶段",NETWORKDAYS.INTL($D130,$E130,1,项目参数!$B$2:$B$200),"")</f>
        <v/>
      </c>
    </row>
    <row r="131" spans="8:8">
      <c r="H131" s="93" t="str">
        <f>IF(A131="项目阶段",NETWORKDAYS.INTL($D131,$E131,1,项目参数!$B$2:$B$200),"")</f>
        <v/>
      </c>
    </row>
    <row r="132" spans="8:8">
      <c r="H132" s="93" t="str">
        <f>IF(A132="项目阶段",NETWORKDAYS.INTL($D132,$E132,1,项目参数!$B$2:$B$200),"")</f>
        <v/>
      </c>
    </row>
    <row r="133" spans="8:8">
      <c r="H133" s="93" t="str">
        <f>IF(A133="项目阶段",NETWORKDAYS.INTL($D133,$E133,1,项目参数!$B$2:$B$200),"")</f>
        <v/>
      </c>
    </row>
    <row r="134" spans="8:8">
      <c r="H134" s="93" t="str">
        <f>IF(A134="项目阶段",NETWORKDAYS.INTL($D134,$E134,1,项目参数!$B$2:$B$200),"")</f>
        <v/>
      </c>
    </row>
    <row r="135" spans="8:8">
      <c r="H135" s="93" t="str">
        <f>IF(A135="项目阶段",NETWORKDAYS.INTL($D135,$E135,1,项目参数!$B$2:$B$200),"")</f>
        <v/>
      </c>
    </row>
    <row r="136" spans="8:8">
      <c r="H136" s="93" t="str">
        <f>IF(A136="项目阶段",NETWORKDAYS.INTL($D136,$E136,1,项目参数!$B$2:$B$200),"")</f>
        <v/>
      </c>
    </row>
    <row r="137" spans="8:8">
      <c r="H137" s="93" t="str">
        <f>IF(A137="项目阶段",NETWORKDAYS.INTL($D137,$E137,1,项目参数!$B$2:$B$200),"")</f>
        <v/>
      </c>
    </row>
    <row r="138" spans="8:8">
      <c r="H138" s="93" t="str">
        <f>IF(A138="项目阶段",NETWORKDAYS.INTL($D138,$E138,1,项目参数!$B$2:$B$200),"")</f>
        <v/>
      </c>
    </row>
    <row r="139" spans="8:8">
      <c r="H139" s="93" t="str">
        <f>IF(A139="项目阶段",NETWORKDAYS.INTL($D139,$E139,1,项目参数!$B$2:$B$200),"")</f>
        <v/>
      </c>
    </row>
    <row r="140" spans="8:8">
      <c r="H140" s="93" t="str">
        <f>IF(A140="项目阶段",NETWORKDAYS.INTL($D140,$E140,1,项目参数!$B$2:$B$200),"")</f>
        <v/>
      </c>
    </row>
    <row r="141" spans="8:8">
      <c r="H141" s="93" t="str">
        <f>IF(A141="项目阶段",NETWORKDAYS.INTL($D141,$E141,1,项目参数!$B$2:$B$200),"")</f>
        <v/>
      </c>
    </row>
    <row r="142" spans="8:8">
      <c r="H142" s="93" t="str">
        <f>IF(A142="项目阶段",NETWORKDAYS.INTL($D142,$E142,1,项目参数!$B$2:$B$200),"")</f>
        <v/>
      </c>
    </row>
    <row r="143" spans="8:8">
      <c r="H143" s="93" t="str">
        <f>IF(A143="项目阶段",NETWORKDAYS.INTL($D143,$E143,1,项目参数!$B$2:$B$200),"")</f>
        <v/>
      </c>
    </row>
    <row r="144" spans="8:8">
      <c r="H144" s="93" t="str">
        <f>IF(A144="项目阶段",NETWORKDAYS.INTL($D144,$E144,1,项目参数!$B$2:$B$200),"")</f>
        <v/>
      </c>
    </row>
    <row r="145" spans="8:8">
      <c r="H145" s="93" t="str">
        <f>IF(A145="项目阶段",NETWORKDAYS.INTL($D145,$E145,1,项目参数!$B$2:$B$200),"")</f>
        <v/>
      </c>
    </row>
    <row r="146" spans="8:8">
      <c r="H146" s="93" t="str">
        <f>IF(A146="项目阶段",NETWORKDAYS.INTL($D146,$E146,1,项目参数!$B$2:$B$200),"")</f>
        <v/>
      </c>
    </row>
    <row r="147" spans="8:8">
      <c r="H147" s="93" t="str">
        <f>IF(A147="项目阶段",NETWORKDAYS.INTL($D147,$E147,1,项目参数!$B$2:$B$200),"")</f>
        <v/>
      </c>
    </row>
    <row r="148" spans="8:8">
      <c r="H148" s="93" t="str">
        <f>IF(A148="项目阶段",NETWORKDAYS.INTL($D148,$E148,1,项目参数!$B$2:$B$200),"")</f>
        <v/>
      </c>
    </row>
    <row r="149" spans="8:8">
      <c r="H149" s="93" t="str">
        <f>IF(A149="项目阶段",NETWORKDAYS.INTL($D149,$E149,1,项目参数!$B$2:$B$200),"")</f>
        <v/>
      </c>
    </row>
    <row r="150" spans="8:8">
      <c r="H150" s="93" t="str">
        <f>IF(A150="项目阶段",NETWORKDAYS.INTL($D150,$E150,1,项目参数!$B$2:$B$200),"")</f>
        <v/>
      </c>
    </row>
    <row r="151" spans="8:8">
      <c r="H151" s="93" t="str">
        <f>IF(A151="项目阶段",NETWORKDAYS.INTL($D151,$E151,1,项目参数!$B$2:$B$200),"")</f>
        <v/>
      </c>
    </row>
    <row r="152" spans="8:8">
      <c r="H152" s="93" t="str">
        <f>IF(A152="项目阶段",NETWORKDAYS.INTL($D152,$E152,1,项目参数!$B$2:$B$200),"")</f>
        <v/>
      </c>
    </row>
    <row r="153" spans="8:8">
      <c r="H153" s="93" t="str">
        <f>IF(A153="项目阶段",NETWORKDAYS.INTL($D153,$E153,1,项目参数!$B$2:$B$200),"")</f>
        <v/>
      </c>
    </row>
    <row r="154" spans="8:8">
      <c r="H154" s="93" t="str">
        <f>IF(A154="项目阶段",NETWORKDAYS.INTL($D154,$E154,1,项目参数!$B$2:$B$200),"")</f>
        <v/>
      </c>
    </row>
    <row r="155" spans="8:8">
      <c r="H155" s="93" t="str">
        <f>IF(A155="项目阶段",NETWORKDAYS.INTL($D155,$E155,1,项目参数!$B$2:$B$200),"")</f>
        <v/>
      </c>
    </row>
    <row r="156" spans="8:8">
      <c r="H156" s="93" t="str">
        <f>IF(A156="项目阶段",NETWORKDAYS.INTL($D156,$E156,1,项目参数!$B$2:$B$200),"")</f>
        <v/>
      </c>
    </row>
    <row r="157" spans="8:8">
      <c r="H157" s="93" t="str">
        <f>IF(A157="项目阶段",NETWORKDAYS.INTL($D157,$E157,1,项目参数!$B$2:$B$200),"")</f>
        <v/>
      </c>
    </row>
    <row r="158" spans="8:8">
      <c r="H158" s="93" t="str">
        <f>IF(A158="项目阶段",NETWORKDAYS.INTL($D158,$E158,1,项目参数!$B$2:$B$200),"")</f>
        <v/>
      </c>
    </row>
    <row r="159" spans="8:8">
      <c r="H159" s="93" t="str">
        <f>IF(A159="项目阶段",NETWORKDAYS.INTL($D159,$E159,1,项目参数!$B$2:$B$200),"")</f>
        <v/>
      </c>
    </row>
    <row r="160" spans="8:8">
      <c r="H160" s="93" t="str">
        <f>IF(A160="项目阶段",NETWORKDAYS.INTL($D160,$E160,1,项目参数!$B$2:$B$200),"")</f>
        <v/>
      </c>
    </row>
    <row r="161" spans="8:8">
      <c r="H161" s="93" t="str">
        <f>IF(A161="项目阶段",NETWORKDAYS.INTL($D161,$E161,1,项目参数!$B$2:$B$200),"")</f>
        <v/>
      </c>
    </row>
    <row r="162" spans="8:8">
      <c r="H162" s="93" t="str">
        <f>IF(A162="项目阶段",NETWORKDAYS.INTL($D162,$E162,1,项目参数!$B$2:$B$200),"")</f>
        <v/>
      </c>
    </row>
    <row r="163" spans="8:8">
      <c r="H163" s="93" t="str">
        <f>IF(A163="项目阶段",NETWORKDAYS.INTL($D163,$E163,1,项目参数!$B$2:$B$200),"")</f>
        <v/>
      </c>
    </row>
    <row r="164" spans="8:8">
      <c r="H164" s="93" t="str">
        <f>IF(A164="项目阶段",NETWORKDAYS.INTL($D164,$E164,1,项目参数!$B$2:$B$200),"")</f>
        <v/>
      </c>
    </row>
    <row r="165" spans="8:8">
      <c r="H165" s="93" t="str">
        <f>IF(A165="项目阶段",NETWORKDAYS.INTL($D165,$E165,1,项目参数!$B$2:$B$200),"")</f>
        <v/>
      </c>
    </row>
    <row r="166" spans="8:8">
      <c r="H166" s="93" t="str">
        <f>IF(A166="项目阶段",NETWORKDAYS.INTL($D166,$E166,1,项目参数!$B$2:$B$200),"")</f>
        <v/>
      </c>
    </row>
    <row r="167" spans="8:8">
      <c r="H167" s="93" t="str">
        <f>IF(A167="项目阶段",NETWORKDAYS.INTL($D167,$E167,1,项目参数!$B$2:$B$200),"")</f>
        <v/>
      </c>
    </row>
    <row r="168" spans="8:8">
      <c r="H168" s="93" t="str">
        <f>IF(A168="项目阶段",NETWORKDAYS.INTL($D168,$E168,1,项目参数!$B$2:$B$200),"")</f>
        <v/>
      </c>
    </row>
    <row r="169" spans="8:8">
      <c r="H169" s="93" t="str">
        <f>IF(A169="项目阶段",NETWORKDAYS.INTL($D169,$E169,1,项目参数!$B$2:$B$200),"")</f>
        <v/>
      </c>
    </row>
    <row r="170" spans="8:8">
      <c r="H170" s="93" t="str">
        <f>IF(A170="项目阶段",NETWORKDAYS.INTL($D170,$E170,1,项目参数!$B$2:$B$200),"")</f>
        <v/>
      </c>
    </row>
    <row r="171" spans="8:8">
      <c r="H171" s="93" t="str">
        <f>IF(A171="项目阶段",NETWORKDAYS.INTL($D171,$E171,1,项目参数!$B$2:$B$200),"")</f>
        <v/>
      </c>
    </row>
    <row r="172" spans="8:8">
      <c r="H172" s="93" t="str">
        <f>IF(A172="项目阶段",NETWORKDAYS.INTL($D172,$E172,1,项目参数!$B$2:$B$200),"")</f>
        <v/>
      </c>
    </row>
    <row r="173" spans="8:8">
      <c r="H173" s="93" t="str">
        <f>IF(A173="项目阶段",NETWORKDAYS.INTL($D173,$E173,1,项目参数!$B$2:$B$200),"")</f>
        <v/>
      </c>
    </row>
    <row r="174" spans="8:8">
      <c r="H174" s="93" t="str">
        <f>IF(A174="项目阶段",NETWORKDAYS.INTL($D174,$E174,1,项目参数!$B$2:$B$200),"")</f>
        <v/>
      </c>
    </row>
    <row r="175" spans="8:8">
      <c r="H175" s="93" t="str">
        <f>IF(A175="项目阶段",NETWORKDAYS.INTL($D175,$E175,1,项目参数!$B$2:$B$200),"")</f>
        <v/>
      </c>
    </row>
    <row r="176" spans="8:8">
      <c r="H176" s="93" t="str">
        <f>IF(A176="项目阶段",NETWORKDAYS.INTL($D176,$E176,1,项目参数!$B$2:$B$200),"")</f>
        <v/>
      </c>
    </row>
    <row r="177" spans="8:8">
      <c r="H177" s="93" t="str">
        <f>IF(A177="项目阶段",NETWORKDAYS.INTL($D177,$E177,1,项目参数!$B$2:$B$200),"")</f>
        <v/>
      </c>
    </row>
    <row r="178" spans="8:8">
      <c r="H178" s="93" t="str">
        <f>IF(A178="项目阶段",NETWORKDAYS.INTL($D178,$E178,1,项目参数!$B$2:$B$200),"")</f>
        <v/>
      </c>
    </row>
    <row r="179" spans="8:8">
      <c r="H179" s="93" t="str">
        <f>IF(A179="项目阶段",NETWORKDAYS.INTL($D179,$E179,1,项目参数!$B$2:$B$200),"")</f>
        <v/>
      </c>
    </row>
    <row r="180" spans="8:8">
      <c r="H180" s="93" t="str">
        <f>IF(A180="项目阶段",NETWORKDAYS.INTL($D180,$E180,1,项目参数!$B$2:$B$200),"")</f>
        <v/>
      </c>
    </row>
    <row r="181" spans="8:8">
      <c r="H181" s="93" t="str">
        <f>IF(A181="项目阶段",NETWORKDAYS.INTL($D181,$E181,1,项目参数!$B$2:$B$200),"")</f>
        <v/>
      </c>
    </row>
    <row r="182" spans="8:8">
      <c r="H182" s="93" t="str">
        <f>IF(A182="项目阶段",NETWORKDAYS.INTL($D182,$E182,1,项目参数!$B$2:$B$200),"")</f>
        <v/>
      </c>
    </row>
    <row r="183" spans="8:8">
      <c r="H183" s="93" t="str">
        <f>IF(A183="项目阶段",NETWORKDAYS.INTL($D183,$E183,1,项目参数!$B$2:$B$200),"")</f>
        <v/>
      </c>
    </row>
    <row r="184" spans="8:8">
      <c r="H184" s="93" t="str">
        <f>IF(A184="项目阶段",NETWORKDAYS.INTL($D184,$E184,1,项目参数!$B$2:$B$200),"")</f>
        <v/>
      </c>
    </row>
    <row r="185" spans="8:8">
      <c r="H185" s="93" t="str">
        <f>IF(A185="项目阶段",NETWORKDAYS.INTL($D185,$E185,1,项目参数!$B$2:$B$200),"")</f>
        <v/>
      </c>
    </row>
    <row r="186" spans="8:8">
      <c r="H186" s="93" t="str">
        <f>IF(A186="项目阶段",NETWORKDAYS.INTL($D186,$E186,1,项目参数!$B$2:$B$200),"")</f>
        <v/>
      </c>
    </row>
    <row r="187" spans="8:8">
      <c r="H187" s="93" t="str">
        <f>IF(A187="项目阶段",NETWORKDAYS.INTL($D187,$E187,1,项目参数!$B$2:$B$200),"")</f>
        <v/>
      </c>
    </row>
    <row r="188" spans="8:8">
      <c r="H188" s="93" t="str">
        <f>IF(A188="项目阶段",NETWORKDAYS.INTL($D188,$E188,1,项目参数!$B$2:$B$200),"")</f>
        <v/>
      </c>
    </row>
    <row r="189" spans="8:8">
      <c r="H189" s="93" t="str">
        <f>IF(A189="项目阶段",NETWORKDAYS.INTL($D189,$E189,1,项目参数!$B$2:$B$200),"")</f>
        <v/>
      </c>
    </row>
    <row r="190" spans="8:8">
      <c r="H190" s="93" t="str">
        <f>IF(A190="项目阶段",NETWORKDAYS.INTL($D190,$E190,1,项目参数!$B$2:$B$200),"")</f>
        <v/>
      </c>
    </row>
    <row r="191" spans="8:8">
      <c r="H191" s="93" t="str">
        <f>IF(A191="项目阶段",NETWORKDAYS.INTL($D191,$E191,1,项目参数!$B$2:$B$200),"")</f>
        <v/>
      </c>
    </row>
    <row r="192" spans="8:8">
      <c r="H192" s="93" t="str">
        <f>IF(A192="项目阶段",NETWORKDAYS.INTL($D192,$E192,1,项目参数!$B$2:$B$200),"")</f>
        <v/>
      </c>
    </row>
    <row r="193" spans="8:8">
      <c r="H193" s="93" t="str">
        <f>IF(A193="项目阶段",NETWORKDAYS.INTL($D193,$E193,1,项目参数!$B$2:$B$200),"")</f>
        <v/>
      </c>
    </row>
    <row r="194" spans="8:8">
      <c r="H194" s="93" t="str">
        <f>IF(A194="项目阶段",NETWORKDAYS.INTL($D194,$E194,1,项目参数!$B$2:$B$200),"")</f>
        <v/>
      </c>
    </row>
    <row r="195" spans="8:8">
      <c r="H195" s="93" t="str">
        <f>IF(A195="项目阶段",NETWORKDAYS.INTL($D195,$E195,1,项目参数!$B$2:$B$200),"")</f>
        <v/>
      </c>
    </row>
    <row r="196" spans="8:8">
      <c r="H196" s="93" t="str">
        <f>IF(A196="项目阶段",NETWORKDAYS.INTL($D196,$E196,1,项目参数!$B$2:$B$200),"")</f>
        <v/>
      </c>
    </row>
    <row r="197" spans="8:8">
      <c r="H197" s="93" t="str">
        <f>IF(A197="项目阶段",NETWORKDAYS.INTL($D197,$E197,1,项目参数!$B$2:$B$200),"")</f>
        <v/>
      </c>
    </row>
    <row r="198" spans="8:8">
      <c r="H198" s="93" t="str">
        <f>IF(A198="项目阶段",NETWORKDAYS.INTL($D198,$E198,1,项目参数!$B$2:$B$200),"")</f>
        <v/>
      </c>
    </row>
    <row r="199" spans="8:8">
      <c r="H199" s="93" t="str">
        <f>IF(A199="项目阶段",NETWORKDAYS.INTL($D199,$E199,1,项目参数!$B$2:$B$200),"")</f>
        <v/>
      </c>
    </row>
    <row r="200" spans="8:8">
      <c r="H200" s="93" t="str">
        <f>IF(A200="项目阶段",NETWORKDAYS.INTL($D200,$E200,1,项目参数!$B$2:$B$200),"")</f>
        <v/>
      </c>
    </row>
  </sheetData>
  <phoneticPr fontId="1" type="noConversion"/>
  <conditionalFormatting sqref="B1:B1048576">
    <cfRule type="expression" dxfId="6" priority="6">
      <formula>"里程碑"=OFFSET($A$1,ROW()-1,COLUMN()-2)</formula>
    </cfRule>
  </conditionalFormatting>
  <conditionalFormatting sqref="F1:F1048576">
    <cfRule type="dataBar" priority="2">
      <dataBar showValue="0"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{64EAD049-AC12-40E8-8E9A-629FE3A60F0D}</x14:id>
        </ext>
      </extLst>
    </cfRule>
  </conditionalFormatting>
  <dataValidations disablePrompts="1" count="2">
    <dataValidation type="list" allowBlank="1" showInputMessage="1" showErrorMessage="1" sqref="A2:A1048576">
      <formula1>"项目阶段,里程碑"</formula1>
    </dataValidation>
    <dataValidation type="date" operator="greaterThan" allowBlank="1" showInputMessage="1" showErrorMessage="1" sqref="D2:E1048576">
      <formula1>40179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EAD049-AC12-40E8-8E9A-629FE3A60F0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expression" priority="1" id="{AFF52B2A-D038-4CF1-AFEE-040B2D6439C8}">
            <xm:f>MATCH(OFFSET($C$1,ROW()-1,0),项目进度计划!$C:$C,0)&gt;=0</xm:f>
            <x14:dxf>
              <font>
                <b/>
                <i val="0"/>
                <color auto="1"/>
              </font>
            </x14:dxf>
          </x14:cfRule>
          <xm:sqref>C1:C1048576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Y20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" sqref="C2"/>
    </sheetView>
  </sheetViews>
  <sheetFormatPr defaultRowHeight="13.5"/>
  <cols>
    <col min="1" max="1" width="8" customWidth="1"/>
    <col min="2" max="2" width="13.125" customWidth="1"/>
    <col min="3" max="3" width="42.125" customWidth="1"/>
    <col min="4" max="4" width="9" style="32"/>
    <col min="5" max="5" width="9.5" customWidth="1"/>
    <col min="6" max="6" width="9.25" customWidth="1"/>
    <col min="8" max="8" width="5.25" bestFit="1" customWidth="1"/>
    <col min="9" max="9" width="6.75" style="79" customWidth="1"/>
    <col min="10" max="10" width="9.5" style="34" bestFit="1" customWidth="1"/>
    <col min="11" max="11" width="10.75" style="69" customWidth="1"/>
    <col min="12" max="12" width="6.875" style="84" customWidth="1"/>
    <col min="13" max="14" width="10.5" style="34" bestFit="1" customWidth="1"/>
    <col min="15" max="15" width="9" style="61"/>
    <col min="16" max="16" width="27.375" customWidth="1"/>
    <col min="17" max="22" width="2.625" style="64" customWidth="1"/>
    <col min="24" max="25" width="9" style="72"/>
  </cols>
  <sheetData>
    <row r="1" spans="1:25" s="12" customFormat="1" ht="86.25" customHeight="1">
      <c r="A1" s="12" t="s">
        <v>396</v>
      </c>
      <c r="B1" s="12" t="s">
        <v>114</v>
      </c>
      <c r="C1" s="12" t="s">
        <v>4</v>
      </c>
      <c r="D1" s="31" t="s">
        <v>108</v>
      </c>
      <c r="E1" s="12" t="s">
        <v>3</v>
      </c>
      <c r="F1" s="12" t="s">
        <v>265</v>
      </c>
      <c r="G1" s="55" t="s">
        <v>5</v>
      </c>
      <c r="H1" s="12" t="s">
        <v>6</v>
      </c>
      <c r="I1" s="77" t="s">
        <v>354</v>
      </c>
      <c r="J1" s="33" t="s">
        <v>351</v>
      </c>
      <c r="K1" s="80" t="s">
        <v>420</v>
      </c>
      <c r="L1" s="81" t="s">
        <v>419</v>
      </c>
      <c r="M1" s="33" t="s">
        <v>352</v>
      </c>
      <c r="N1" s="33" t="s">
        <v>353</v>
      </c>
      <c r="O1" s="59" t="s">
        <v>8</v>
      </c>
      <c r="P1" s="12" t="s">
        <v>7</v>
      </c>
      <c r="Q1" s="65" t="s">
        <v>376</v>
      </c>
      <c r="R1" s="66" t="s">
        <v>371</v>
      </c>
      <c r="S1" s="66" t="s">
        <v>372</v>
      </c>
      <c r="T1" s="66" t="s">
        <v>373</v>
      </c>
      <c r="U1" s="66" t="s">
        <v>374</v>
      </c>
      <c r="V1" s="66" t="s">
        <v>375</v>
      </c>
      <c r="W1" s="73" t="s">
        <v>397</v>
      </c>
      <c r="X1" s="70" t="s">
        <v>395</v>
      </c>
      <c r="Y1" s="71" t="s">
        <v>403</v>
      </c>
    </row>
    <row r="2" spans="1:25">
      <c r="A2" s="8" t="s">
        <v>345</v>
      </c>
      <c r="B2" s="8" t="s">
        <v>146</v>
      </c>
      <c r="C2" s="8" t="s">
        <v>348</v>
      </c>
      <c r="D2" s="54">
        <v>1</v>
      </c>
      <c r="E2" s="8" t="s">
        <v>341</v>
      </c>
      <c r="F2" s="8"/>
      <c r="G2" s="8" t="s">
        <v>270</v>
      </c>
      <c r="H2" s="8" t="s">
        <v>347</v>
      </c>
      <c r="I2" s="78">
        <v>8</v>
      </c>
      <c r="J2" s="42">
        <v>41306</v>
      </c>
      <c r="K2" s="82" t="e">
        <f ca="1">IF(AND($I2&gt;0,$J2&lt;&gt;"",$J2&gt;40000),WORKDAY.INTL($J2,INT(($I2+项目参数!$J$29-1)/项目参数!$J$29)-1,1,项目参数!$B$2:$B$200),"")</f>
        <v>#NAME?</v>
      </c>
      <c r="L2" s="83" t="e">
        <f ca="1">IF(AND($M2&lt;&gt;"",$M2&gt;40000,$N2&lt;&gt;"",$N2&gt;40000),(1+NETWORKDAYS.INTL($M2,$N2,1,项目参数!$B$2:$B$200))*项目参数!$J$29,"")</f>
        <v>#NAME?</v>
      </c>
      <c r="M2" s="42">
        <v>41277</v>
      </c>
      <c r="N2" s="42">
        <v>41283</v>
      </c>
      <c r="O2" s="60">
        <v>0.6</v>
      </c>
      <c r="P2" s="63"/>
      <c r="X2" s="72" t="b">
        <f t="shared" ref="X2:X65" si="0">AND(LEN(A2)&gt;0,LEN(C2)&gt;3,LEN(G2)&gt;1,OR(J2=0,AND(I2&gt;0,J2&gt;40000)),OR(M2=0,M2&gt;40000))</f>
        <v>1</v>
      </c>
    </row>
    <row r="3" spans="1:25">
      <c r="A3" s="8" t="s">
        <v>346</v>
      </c>
      <c r="B3" s="8" t="s">
        <v>150</v>
      </c>
      <c r="C3" s="8" t="s">
        <v>349</v>
      </c>
      <c r="D3" s="54">
        <v>1</v>
      </c>
      <c r="E3" s="8" t="s">
        <v>341</v>
      </c>
      <c r="F3" s="8"/>
      <c r="G3" s="8" t="s">
        <v>350</v>
      </c>
      <c r="H3" s="8"/>
      <c r="I3" s="78">
        <v>1</v>
      </c>
      <c r="J3" s="42">
        <v>41307</v>
      </c>
      <c r="K3" s="82" t="e">
        <f ca="1">IF(AND($I3&gt;0,$J3&lt;&gt;"",$J3&gt;40000),WORKDAY.INTL($J3,INT(($I3+项目参数!$J$29-1)/项目参数!$J$29)-1,1,项目参数!$B$2:$B$200),"")</f>
        <v>#NAME?</v>
      </c>
      <c r="L3" s="83" t="e">
        <f ca="1">IF(AND($M3&lt;&gt;"",$M3&gt;40000,$N3&lt;&gt;"",$N3&gt;40000),(1+NETWORKDAYS.INTL($M3,$N3,1,项目参数!$B$2:$B$200))*项目参数!$J$29,"")</f>
        <v>#NAME?</v>
      </c>
      <c r="M3" s="42">
        <v>41289</v>
      </c>
      <c r="N3" s="42">
        <v>41294</v>
      </c>
      <c r="O3" s="60">
        <v>1</v>
      </c>
      <c r="P3" s="63"/>
      <c r="X3" s="72" t="b">
        <f t="shared" si="0"/>
        <v>1</v>
      </c>
    </row>
    <row r="4" spans="1:25">
      <c r="A4" s="8" t="s">
        <v>355</v>
      </c>
      <c r="B4" s="8" t="s">
        <v>356</v>
      </c>
      <c r="C4" s="8" t="s">
        <v>357</v>
      </c>
      <c r="D4" s="54">
        <v>2</v>
      </c>
      <c r="E4" s="8" t="s">
        <v>362</v>
      </c>
      <c r="F4" s="8" t="s">
        <v>492</v>
      </c>
      <c r="G4" s="8" t="s">
        <v>358</v>
      </c>
      <c r="H4" s="8"/>
      <c r="I4" s="78">
        <v>2</v>
      </c>
      <c r="J4" s="42">
        <v>41308</v>
      </c>
      <c r="K4" s="82" t="e">
        <f ca="1">IF(AND($I4&gt;0,$J4&lt;&gt;"",$J4&gt;40000),WORKDAY.INTL($J4,INT(($I4+项目参数!$J$29-1)/项目参数!$J$29)-1,1,项目参数!$B$2:$B$200),"")</f>
        <v>#NAME?</v>
      </c>
      <c r="L4" s="83" t="str">
        <f>IF(AND($M4&lt;&gt;"",$M4&gt;40000,$N4&lt;&gt;"",$N4&gt;40000),(1+NETWORKDAYS.INTL($M4,$N4,1,项目参数!$B$2:$B$200))*项目参数!$J$29,"")</f>
        <v/>
      </c>
      <c r="M4" s="42">
        <v>41308</v>
      </c>
      <c r="N4" s="42"/>
      <c r="O4" s="60">
        <v>0.6</v>
      </c>
      <c r="P4" s="63"/>
      <c r="X4" s="72" t="b">
        <f t="shared" si="0"/>
        <v>1</v>
      </c>
    </row>
    <row r="5" spans="1:25">
      <c r="A5" s="8" t="s">
        <v>380</v>
      </c>
      <c r="B5" s="8" t="s">
        <v>146</v>
      </c>
      <c r="C5" s="8" t="s">
        <v>381</v>
      </c>
      <c r="D5" s="54">
        <v>2</v>
      </c>
      <c r="E5" s="8" t="s">
        <v>341</v>
      </c>
      <c r="F5" s="8"/>
      <c r="G5" s="8" t="s">
        <v>270</v>
      </c>
      <c r="H5" s="8"/>
      <c r="I5" s="78">
        <v>2</v>
      </c>
      <c r="J5" s="42"/>
      <c r="K5" s="82" t="str">
        <f>IF(AND($I5&gt;0,$J5&lt;&gt;"",$J5&gt;40000),WORKDAY.INTL($J5,INT(($I5+项目参数!$J$29-1)/项目参数!$J$29)-1,1,项目参数!$B$2:$B$200),"")</f>
        <v/>
      </c>
      <c r="L5" s="83" t="e">
        <f ca="1">IF(AND($M5&lt;&gt;"",$M5&gt;40000,$N5&lt;&gt;"",$N5&gt;40000),(1+NETWORKDAYS.INTL($M5,$N5,1,项目参数!$B$2:$B$200))*项目参数!$J$29,"")</f>
        <v>#NAME?</v>
      </c>
      <c r="M5" s="42">
        <v>41309</v>
      </c>
      <c r="N5" s="42">
        <v>41310</v>
      </c>
      <c r="O5" s="60">
        <v>1</v>
      </c>
      <c r="P5" s="63"/>
      <c r="X5" s="72" t="b">
        <f t="shared" si="0"/>
        <v>1</v>
      </c>
    </row>
    <row r="6" spans="1:25">
      <c r="A6" s="8" t="s">
        <v>385</v>
      </c>
      <c r="B6" s="8" t="s">
        <v>146</v>
      </c>
      <c r="C6" s="8" t="s">
        <v>393</v>
      </c>
      <c r="D6" s="54">
        <v>3</v>
      </c>
      <c r="E6" s="8" t="s">
        <v>341</v>
      </c>
      <c r="G6" s="8" t="s">
        <v>270</v>
      </c>
      <c r="H6" s="8" t="s">
        <v>383</v>
      </c>
      <c r="I6" s="78">
        <v>1</v>
      </c>
      <c r="J6" s="42"/>
      <c r="K6" s="82" t="str">
        <f>IF(AND($I6&gt;0,$J6&lt;&gt;"",$J6&gt;40000),WORKDAY.INTL($J6,INT(($I6+项目参数!$J$29-1)/项目参数!$J$29)-1,1,项目参数!$B$2:$B$200),"")</f>
        <v/>
      </c>
      <c r="L6" s="83" t="e">
        <f ca="1">IF(AND($M6&lt;&gt;"",$M6&gt;40000,$N6&lt;&gt;"",$N6&gt;40000),(1+NETWORKDAYS.INTL($M6,$N6,1,项目参数!$B$2:$B$200))*项目参数!$J$29,"")</f>
        <v>#NAME?</v>
      </c>
      <c r="M6" s="42">
        <v>41310</v>
      </c>
      <c r="N6" s="42">
        <v>41311</v>
      </c>
      <c r="O6" s="60">
        <v>0.3</v>
      </c>
      <c r="P6" s="63"/>
      <c r="X6" s="72" t="b">
        <f t="shared" si="0"/>
        <v>1</v>
      </c>
    </row>
    <row r="7" spans="1:25">
      <c r="A7" s="8" t="s">
        <v>386</v>
      </c>
      <c r="B7" s="8" t="s">
        <v>146</v>
      </c>
      <c r="C7" s="8" t="s">
        <v>394</v>
      </c>
      <c r="D7" s="54">
        <v>3</v>
      </c>
      <c r="E7" s="8" t="s">
        <v>341</v>
      </c>
      <c r="F7" s="8"/>
      <c r="G7" s="8" t="s">
        <v>270</v>
      </c>
      <c r="H7" s="8" t="s">
        <v>384</v>
      </c>
      <c r="I7" s="78">
        <v>1</v>
      </c>
      <c r="J7" s="42">
        <v>40544</v>
      </c>
      <c r="K7" s="82" t="e">
        <f ca="1">IF(AND($I7&gt;0,$J7&lt;&gt;"",$J7&gt;40000),WORKDAY.INTL($J7,INT(($I7+项目参数!$J$29-1)/项目参数!$J$29)-1,1,项目参数!$B$2:$B$200),"")</f>
        <v>#NAME?</v>
      </c>
      <c r="L7" s="83" t="e">
        <f ca="1">IF(AND($M7&lt;&gt;"",$M7&gt;40000,$N7&lt;&gt;"",$N7&gt;40000),(1+NETWORKDAYS.INTL($M7,$N7,1,项目参数!$B$2:$B$200))*项目参数!$J$29,"")</f>
        <v>#NAME?</v>
      </c>
      <c r="M7" s="42">
        <v>41311</v>
      </c>
      <c r="N7" s="42">
        <v>41311</v>
      </c>
      <c r="O7" s="60">
        <v>0.5</v>
      </c>
      <c r="P7" s="63"/>
      <c r="X7" s="72" t="b">
        <f t="shared" si="0"/>
        <v>1</v>
      </c>
    </row>
    <row r="8" spans="1:25">
      <c r="A8" s="8" t="s">
        <v>387</v>
      </c>
      <c r="B8" s="8" t="s">
        <v>146</v>
      </c>
      <c r="C8" s="8" t="s">
        <v>402</v>
      </c>
      <c r="D8" s="54">
        <v>3</v>
      </c>
      <c r="E8" s="8" t="s">
        <v>362</v>
      </c>
      <c r="F8" s="8"/>
      <c r="G8" s="8" t="s">
        <v>358</v>
      </c>
      <c r="H8" s="8" t="s">
        <v>383</v>
      </c>
      <c r="I8" s="78">
        <v>3</v>
      </c>
      <c r="J8" s="42"/>
      <c r="K8" s="82" t="str">
        <f>IF(AND($I8&gt;0,$J8&lt;&gt;"",$J8&gt;40000),WORKDAY.INTL($J8,INT(($I8+项目参数!$J$29-1)/项目参数!$J$29)-1,1,项目参数!$B$2:$B$200),"")</f>
        <v/>
      </c>
      <c r="L8" s="83" t="str">
        <f>IF(AND($M8&lt;&gt;"",$M8&gt;40000,$N8&lt;&gt;"",$N8&gt;40000),(1+NETWORKDAYS.INTL($M8,$N8,1,项目参数!$B$2:$B$200))*项目参数!$J$29,"")</f>
        <v/>
      </c>
      <c r="M8" s="42">
        <v>41312</v>
      </c>
      <c r="N8" s="42"/>
      <c r="O8" s="60">
        <v>0.5</v>
      </c>
      <c r="P8" s="63"/>
      <c r="X8" s="72" t="b">
        <f t="shared" si="0"/>
        <v>1</v>
      </c>
    </row>
    <row r="9" spans="1:25">
      <c r="A9" s="8" t="s">
        <v>388</v>
      </c>
      <c r="B9" s="8" t="s">
        <v>356</v>
      </c>
      <c r="C9" s="8" t="s">
        <v>446</v>
      </c>
      <c r="D9" s="54">
        <v>1</v>
      </c>
      <c r="E9" s="8" t="s">
        <v>362</v>
      </c>
      <c r="F9" s="8"/>
      <c r="G9" s="8" t="s">
        <v>358</v>
      </c>
      <c r="H9" s="8"/>
      <c r="I9" s="78">
        <v>4</v>
      </c>
      <c r="J9" s="42">
        <v>41306</v>
      </c>
      <c r="K9" s="82" t="e">
        <f ca="1">IF(AND($I9&gt;0,$J9&lt;&gt;"",$J9&gt;40000),WORKDAY.INTL($J9,INT(($I9+项目参数!$J$29-1)/项目参数!$J$29)-1,1,项目参数!$B$2:$B$200),"")</f>
        <v>#NAME?</v>
      </c>
      <c r="L9" s="83" t="str">
        <f>IF(AND($M9&lt;&gt;"",$M9&gt;40000,$N9&lt;&gt;"",$N9&gt;40000),(1+NETWORKDAYS.INTL($M9,$N9,1,项目参数!$B$2:$B$200))*项目参数!$J$29,"")</f>
        <v/>
      </c>
      <c r="M9" s="42"/>
      <c r="N9" s="42"/>
      <c r="O9" s="60">
        <v>0.5</v>
      </c>
      <c r="P9" s="63"/>
      <c r="X9" s="72" t="b">
        <f t="shared" si="0"/>
        <v>1</v>
      </c>
    </row>
    <row r="10" spans="1:25">
      <c r="A10" s="8" t="s">
        <v>389</v>
      </c>
      <c r="B10" s="8"/>
      <c r="C10" s="8" t="s">
        <v>488</v>
      </c>
      <c r="D10" s="54"/>
      <c r="E10" s="8"/>
      <c r="F10" s="8"/>
      <c r="G10" s="8"/>
      <c r="H10" s="8"/>
      <c r="I10" s="78">
        <v>1</v>
      </c>
      <c r="J10" s="42"/>
      <c r="K10" s="82" t="str">
        <f>IF(AND($I10&gt;0,$J10&lt;&gt;"",$J10&gt;40000),WORKDAY.INTL($J10,INT(($I10+项目参数!$J$29-1)/项目参数!$J$29)-1,1,项目参数!$B$2:$B$200),"")</f>
        <v/>
      </c>
      <c r="L10" s="83" t="str">
        <f>IF(AND($M10&lt;&gt;"",$M10&gt;40000,$N10&lt;&gt;"",$N10&gt;40000),(1+NETWORKDAYS.INTL($M10,$N10,1,项目参数!$B$2:$B$200))*项目参数!$J$29,"")</f>
        <v/>
      </c>
      <c r="M10" s="42">
        <v>41276</v>
      </c>
      <c r="N10" s="42"/>
      <c r="O10" s="60">
        <v>0.5</v>
      </c>
      <c r="P10" s="63"/>
      <c r="X10" s="72" t="b">
        <f t="shared" si="0"/>
        <v>0</v>
      </c>
    </row>
    <row r="11" spans="1:25">
      <c r="A11" s="8" t="s">
        <v>390</v>
      </c>
      <c r="B11" s="8"/>
      <c r="C11" s="8"/>
      <c r="D11" s="54"/>
      <c r="E11" s="8"/>
      <c r="F11" s="8"/>
      <c r="G11" s="8"/>
      <c r="H11" s="8"/>
      <c r="I11" s="78"/>
      <c r="J11" s="42"/>
      <c r="K11" s="82" t="str">
        <f>IF(AND($I11&gt;0,$J11&lt;&gt;"",$J11&gt;40000),WORKDAY.INTL($J11,INT(($I11+项目参数!$J$29-1)/项目参数!$J$29)-1,1,项目参数!$B$2:$B$200),"")</f>
        <v/>
      </c>
      <c r="L11" s="83" t="str">
        <f>IF(AND($M11&lt;&gt;"",$M11&gt;40000,$N11&lt;&gt;"",$N11&gt;40000),(1+NETWORKDAYS.INTL($M11,$N11,1,项目参数!$B$2:$B$200))*项目参数!$J$29,"")</f>
        <v/>
      </c>
      <c r="M11" s="42"/>
      <c r="N11" s="42">
        <v>1</v>
      </c>
      <c r="O11" s="60">
        <v>1</v>
      </c>
      <c r="P11" s="63"/>
      <c r="X11" s="72" t="b">
        <f t="shared" si="0"/>
        <v>0</v>
      </c>
    </row>
    <row r="12" spans="1:25">
      <c r="A12" s="8" t="s">
        <v>391</v>
      </c>
      <c r="B12" s="8"/>
      <c r="C12" s="8"/>
      <c r="D12" s="54"/>
      <c r="E12" s="8"/>
      <c r="F12" s="8"/>
      <c r="G12" s="8"/>
      <c r="H12" s="8"/>
      <c r="I12" s="78"/>
      <c r="J12" s="42"/>
      <c r="K12" s="82" t="str">
        <f>IF(AND($I12&gt;0,$J12&lt;&gt;"",$J12&gt;40000),WORKDAY.INTL($J12,INT(($I12+项目参数!$J$29-1)/项目参数!$J$29)-1,1,项目参数!$B$2:$B$200),"")</f>
        <v/>
      </c>
      <c r="L12" s="83" t="str">
        <f>IF(AND($M12&lt;&gt;"",$M12&gt;40000,$N12&lt;&gt;"",$N12&gt;40000),(1+NETWORKDAYS.INTL($M12,$N12,1,项目参数!$B$2:$B$200))*项目参数!$J$29,"")</f>
        <v/>
      </c>
      <c r="M12" s="42"/>
      <c r="N12" s="42">
        <v>1</v>
      </c>
      <c r="O12" s="60"/>
      <c r="P12" s="63"/>
      <c r="X12" s="72" t="b">
        <f t="shared" si="0"/>
        <v>0</v>
      </c>
    </row>
    <row r="13" spans="1:25">
      <c r="A13" s="8" t="s">
        <v>392</v>
      </c>
      <c r="B13" s="8"/>
      <c r="C13" s="8"/>
      <c r="D13" s="54"/>
      <c r="E13" s="8"/>
      <c r="F13" s="8"/>
      <c r="G13" s="8"/>
      <c r="H13" s="8"/>
      <c r="I13" s="78"/>
      <c r="J13" s="42"/>
      <c r="K13" s="82" t="str">
        <f>IF(AND($I13&gt;0,$J13&lt;&gt;"",$J13&gt;40000),WORKDAY.INTL($J13,INT(($I13+项目参数!$J$29-1)/项目参数!$J$29)-1,1,项目参数!$B$2:$B$200),"")</f>
        <v/>
      </c>
      <c r="L13" s="83" t="str">
        <f>IF(AND($M13&lt;&gt;"",$M13&gt;40000,$N13&lt;&gt;"",$N13&gt;40000),(1+NETWORKDAYS.INTL($M13,$N13,1,项目参数!$B$2:$B$200))*项目参数!$J$29,"")</f>
        <v/>
      </c>
      <c r="M13" s="42"/>
      <c r="N13" s="42">
        <v>2</v>
      </c>
      <c r="O13" s="60">
        <v>0.01</v>
      </c>
      <c r="P13" s="63"/>
      <c r="X13" s="72" t="b">
        <f t="shared" si="0"/>
        <v>0</v>
      </c>
    </row>
    <row r="14" spans="1:25">
      <c r="A14" s="8" t="s">
        <v>475</v>
      </c>
      <c r="B14" s="8"/>
      <c r="C14" s="8"/>
      <c r="D14" s="54"/>
      <c r="E14" s="8"/>
      <c r="F14" s="8"/>
      <c r="G14" s="8"/>
      <c r="H14" s="8"/>
      <c r="I14" s="78"/>
      <c r="J14" s="42"/>
      <c r="K14" s="82" t="str">
        <f>IF(AND($I14&gt;0,$J14&lt;&gt;"",$J14&gt;40000),WORKDAY.INTL($J14,INT(($I14+项目参数!$J$29-1)/项目参数!$J$29)-1,1,项目参数!$B$2:$B$200),"")</f>
        <v/>
      </c>
      <c r="L14" s="83" t="str">
        <f>IF(AND($M14&lt;&gt;"",$M14&gt;40000,$N14&lt;&gt;"",$N14&gt;40000),(1+NETWORKDAYS.INTL($M14,$N14,1,项目参数!$B$2:$B$200))*项目参数!$J$29,"")</f>
        <v/>
      </c>
      <c r="M14" s="42"/>
      <c r="N14" s="42">
        <v>2</v>
      </c>
      <c r="O14" s="60">
        <v>0.2</v>
      </c>
      <c r="P14" s="63"/>
      <c r="X14" s="72" t="b">
        <f t="shared" si="0"/>
        <v>0</v>
      </c>
    </row>
    <row r="15" spans="1:25">
      <c r="A15" s="8" t="s">
        <v>476</v>
      </c>
      <c r="B15" s="8"/>
      <c r="C15" s="8"/>
      <c r="D15" s="54"/>
      <c r="E15" s="8"/>
      <c r="F15" s="8"/>
      <c r="G15" s="8"/>
      <c r="H15" s="8"/>
      <c r="I15" s="78"/>
      <c r="J15" s="42"/>
      <c r="K15" s="82" t="str">
        <f>IF(AND($I15&gt;0,$J15&lt;&gt;"",$J15&gt;40000),WORKDAY.INTL($J15,INT(($I15+项目参数!$J$29-1)/项目参数!$J$29)-1,1,项目参数!$B$2:$B$200),"")</f>
        <v/>
      </c>
      <c r="L15" s="83" t="str">
        <f>IF(AND($M15&lt;&gt;"",$M15&gt;40000,$N15&lt;&gt;"",$N15&gt;40000),(1+NETWORKDAYS.INTL($M15,$N15,1,项目参数!$B$2:$B$200))*项目参数!$J$29,"")</f>
        <v/>
      </c>
      <c r="M15" s="42"/>
      <c r="N15" s="42"/>
      <c r="O15" s="60">
        <v>0.1</v>
      </c>
      <c r="P15" s="63"/>
      <c r="X15" s="72" t="b">
        <f t="shared" si="0"/>
        <v>0</v>
      </c>
    </row>
    <row r="16" spans="1:25">
      <c r="A16" s="8" t="s">
        <v>477</v>
      </c>
      <c r="B16" s="8"/>
      <c r="C16" s="8"/>
      <c r="D16" s="54"/>
      <c r="E16" s="8"/>
      <c r="F16" s="8"/>
      <c r="G16" s="8"/>
      <c r="H16" s="8"/>
      <c r="I16" s="78"/>
      <c r="J16" s="42"/>
      <c r="K16" s="82" t="str">
        <f>IF(AND($I16&gt;0,$J16&lt;&gt;"",$J16&gt;40000),WORKDAY.INTL($J16,INT(($I16+项目参数!$J$29-1)/项目参数!$J$29)-1,1,项目参数!$B$2:$B$200),"")</f>
        <v/>
      </c>
      <c r="L16" s="83" t="str">
        <f>IF(AND($M16&lt;&gt;"",$M16&gt;40000,$N16&lt;&gt;"",$N16&gt;40000),(1+NETWORKDAYS.INTL($M16,$N16,1,项目参数!$B$2:$B$200))*项目参数!$J$29,"")</f>
        <v/>
      </c>
      <c r="M16" s="42"/>
      <c r="N16" s="42"/>
      <c r="O16" s="60">
        <v>0.8</v>
      </c>
      <c r="P16" s="63"/>
      <c r="X16" s="72" t="b">
        <f t="shared" si="0"/>
        <v>0</v>
      </c>
    </row>
    <row r="17" spans="1:24">
      <c r="A17" s="8" t="s">
        <v>478</v>
      </c>
      <c r="B17" s="8"/>
      <c r="C17" s="8"/>
      <c r="D17" s="54"/>
      <c r="E17" s="8"/>
      <c r="F17" s="8"/>
      <c r="G17" s="8"/>
      <c r="H17" s="8"/>
      <c r="I17" s="78"/>
      <c r="J17" s="42"/>
      <c r="K17" s="82" t="str">
        <f>IF(AND($I17&gt;0,$J17&lt;&gt;"",$J17&gt;40000),WORKDAY.INTL($J17,INT(($I17+项目参数!$J$29-1)/项目参数!$J$29)-1,1,项目参数!$B$2:$B$200),"")</f>
        <v/>
      </c>
      <c r="L17" s="83" t="str">
        <f>IF(AND($M17&lt;&gt;"",$M17&gt;40000,$N17&lt;&gt;"",$N17&gt;40000),(1+NETWORKDAYS.INTL($M17,$N17,1,项目参数!$B$2:$B$200))*项目参数!$J$29,"")</f>
        <v/>
      </c>
      <c r="M17" s="42"/>
      <c r="N17" s="42"/>
      <c r="O17" s="60">
        <v>0.6</v>
      </c>
      <c r="P17" s="63"/>
      <c r="X17" s="72" t="b">
        <f t="shared" si="0"/>
        <v>0</v>
      </c>
    </row>
    <row r="18" spans="1:24">
      <c r="A18" s="8" t="s">
        <v>479</v>
      </c>
      <c r="B18" s="8"/>
      <c r="C18" s="8"/>
      <c r="D18" s="54"/>
      <c r="E18" s="8"/>
      <c r="F18" s="8"/>
      <c r="G18" s="8"/>
      <c r="H18" s="8"/>
      <c r="I18" s="78"/>
      <c r="J18" s="42"/>
      <c r="K18" s="82" t="str">
        <f>IF(AND($I18&gt;0,$J18&lt;&gt;"",$J18&gt;40000),WORKDAY.INTL($J18,INT(($I18+项目参数!$J$29-1)/项目参数!$J$29)-1,1,项目参数!$B$2:$B$200),"")</f>
        <v/>
      </c>
      <c r="L18" s="83" t="str">
        <f>IF(AND($M18&lt;&gt;"",$M18&gt;40000,$N18&lt;&gt;"",$N18&gt;40000),(1+NETWORKDAYS.INTL($M18,$N18,1,项目参数!$B$2:$B$200))*项目参数!$J$29,"")</f>
        <v/>
      </c>
      <c r="M18" s="42"/>
      <c r="N18" s="42"/>
      <c r="O18" s="60"/>
      <c r="P18" s="63"/>
      <c r="X18" s="72" t="b">
        <f t="shared" si="0"/>
        <v>0</v>
      </c>
    </row>
    <row r="19" spans="1:24">
      <c r="A19" s="8" t="s">
        <v>480</v>
      </c>
      <c r="B19" s="8"/>
      <c r="C19" s="8"/>
      <c r="D19" s="54"/>
      <c r="E19" s="8"/>
      <c r="F19" s="8"/>
      <c r="G19" s="8"/>
      <c r="H19" s="8"/>
      <c r="I19" s="78"/>
      <c r="J19" s="42"/>
      <c r="K19" s="82" t="str">
        <f>IF(AND($I19&gt;0,$J19&lt;&gt;"",$J19&gt;40000),WORKDAY.INTL($J19,INT(($I19+项目参数!$J$29-1)/项目参数!$J$29)-1,1,项目参数!$B$2:$B$200),"")</f>
        <v/>
      </c>
      <c r="L19" s="83" t="str">
        <f>IF(AND($M19&lt;&gt;"",$M19&gt;40000,$N19&lt;&gt;"",$N19&gt;40000),(1+NETWORKDAYS.INTL($M19,$N19,1,项目参数!$B$2:$B$200))*项目参数!$J$29,"")</f>
        <v/>
      </c>
      <c r="M19" s="42"/>
      <c r="N19" s="42"/>
      <c r="O19" s="60"/>
      <c r="P19" s="63"/>
      <c r="X19" s="72" t="b">
        <f t="shared" si="0"/>
        <v>0</v>
      </c>
    </row>
    <row r="20" spans="1:24">
      <c r="A20" s="8" t="s">
        <v>481</v>
      </c>
      <c r="B20" s="8"/>
      <c r="C20" s="8"/>
      <c r="D20" s="54"/>
      <c r="E20" s="8"/>
      <c r="F20" s="8"/>
      <c r="G20" s="8"/>
      <c r="H20" s="8"/>
      <c r="I20" s="78"/>
      <c r="J20" s="42"/>
      <c r="K20" s="82" t="str">
        <f>IF(AND($I20&gt;0,$J20&lt;&gt;"",$J20&gt;40000),WORKDAY.INTL($J20,INT(($I20+项目参数!$J$29-1)/项目参数!$J$29)-1,1,项目参数!$B$2:$B$200),"")</f>
        <v/>
      </c>
      <c r="L20" s="83" t="str">
        <f>IF(AND($M20&lt;&gt;"",$M20&gt;40000,$N20&lt;&gt;"",$N20&gt;40000),(1+NETWORKDAYS.INTL($M20,$N20,1,项目参数!$B$2:$B$200))*项目参数!$J$29,"")</f>
        <v/>
      </c>
      <c r="M20" s="42"/>
      <c r="N20" s="42"/>
      <c r="O20" s="60"/>
      <c r="P20" s="63"/>
      <c r="X20" s="72" t="b">
        <f t="shared" si="0"/>
        <v>0</v>
      </c>
    </row>
    <row r="21" spans="1:24">
      <c r="A21" s="8" t="s">
        <v>482</v>
      </c>
      <c r="B21" s="8"/>
      <c r="C21" s="8"/>
      <c r="D21" s="54"/>
      <c r="E21" s="8"/>
      <c r="F21" s="8"/>
      <c r="G21" s="8"/>
      <c r="H21" s="8"/>
      <c r="I21" s="78"/>
      <c r="J21" s="42"/>
      <c r="K21" s="82" t="str">
        <f>IF(AND($I21&gt;0,$J21&lt;&gt;"",$J21&gt;40000),WORKDAY.INTL($J21,INT(($I21+项目参数!$J$29-1)/项目参数!$J$29)-1,1,项目参数!$B$2:$B$200),"")</f>
        <v/>
      </c>
      <c r="L21" s="83" t="str">
        <f>IF(AND($M21&lt;&gt;"",$M21&gt;40000,$N21&lt;&gt;"",$N21&gt;40000),(1+NETWORKDAYS.INTL($M21,$N21,1,项目参数!$B$2:$B$200))*项目参数!$J$29,"")</f>
        <v/>
      </c>
      <c r="M21" s="42"/>
      <c r="N21" s="42"/>
      <c r="O21" s="60"/>
      <c r="P21" s="63"/>
      <c r="X21" s="72" t="b">
        <f t="shared" si="0"/>
        <v>0</v>
      </c>
    </row>
    <row r="22" spans="1:24">
      <c r="A22" s="8" t="s">
        <v>483</v>
      </c>
      <c r="B22" s="8"/>
      <c r="C22" s="8"/>
      <c r="D22" s="54"/>
      <c r="E22" s="8"/>
      <c r="F22" s="8"/>
      <c r="G22" s="8"/>
      <c r="H22" s="8"/>
      <c r="I22" s="78"/>
      <c r="J22" s="42"/>
      <c r="K22" s="82" t="str">
        <f>IF(AND($I22&gt;0,$J22&lt;&gt;"",$J22&gt;40000),WORKDAY.INTL($J22,INT(($I22+项目参数!$J$29-1)/项目参数!$J$29)-1,1,项目参数!$B$2:$B$200),"")</f>
        <v/>
      </c>
      <c r="L22" s="83" t="str">
        <f>IF(AND($M22&lt;&gt;"",$M22&gt;40000,$N22&lt;&gt;"",$N22&gt;40000),(1+NETWORKDAYS.INTL($M22,$N22,1,项目参数!$B$2:$B$200))*项目参数!$J$29,"")</f>
        <v/>
      </c>
      <c r="M22" s="42"/>
      <c r="N22" s="42"/>
      <c r="O22" s="60"/>
      <c r="P22" s="63"/>
      <c r="X22" s="72" t="b">
        <f t="shared" si="0"/>
        <v>0</v>
      </c>
    </row>
    <row r="23" spans="1:24">
      <c r="A23" s="8"/>
      <c r="B23" s="8"/>
      <c r="C23" s="8"/>
      <c r="D23" s="54"/>
      <c r="E23" s="8"/>
      <c r="F23" s="8"/>
      <c r="G23" s="8"/>
      <c r="H23" s="8"/>
      <c r="I23" s="78"/>
      <c r="J23" s="42"/>
      <c r="K23" s="82" t="str">
        <f>IF(AND($I23&gt;0,$J23&lt;&gt;"",$J23&gt;40000),WORKDAY.INTL($J23,INT(($I23+项目参数!$J$29-1)/项目参数!$J$29)-1,1,项目参数!$B$2:$B$200),"")</f>
        <v/>
      </c>
      <c r="L23" s="83" t="str">
        <f>IF(AND($M23&lt;&gt;"",$M23&gt;40000,$N23&lt;&gt;"",$N23&gt;40000),(1+NETWORKDAYS.INTL($M23,$N23,1,项目参数!$B$2:$B$200))*项目参数!$J$29,"")</f>
        <v/>
      </c>
      <c r="M23" s="42"/>
      <c r="N23" s="42"/>
      <c r="O23" s="60"/>
      <c r="P23" s="63"/>
      <c r="X23" s="72" t="b">
        <f t="shared" si="0"/>
        <v>0</v>
      </c>
    </row>
    <row r="24" spans="1:24">
      <c r="A24" s="8"/>
      <c r="B24" s="8"/>
      <c r="C24" s="8"/>
      <c r="D24" s="54"/>
      <c r="E24" s="8"/>
      <c r="F24" s="8"/>
      <c r="G24" s="8"/>
      <c r="H24" s="8"/>
      <c r="I24" s="78"/>
      <c r="J24" s="42"/>
      <c r="K24" s="82" t="str">
        <f>IF(AND($I24&gt;0,$J24&lt;&gt;"",$J24&gt;40000),WORKDAY.INTL($J24,INT(($I24+项目参数!$J$29-1)/项目参数!$J$29)-1,1,项目参数!$B$2:$B$200),"")</f>
        <v/>
      </c>
      <c r="L24" s="83" t="str">
        <f>IF(AND($M24&lt;&gt;"",$M24&gt;40000,$N24&lt;&gt;"",$N24&gt;40000),(1+NETWORKDAYS.INTL($M24,$N24,1,项目参数!$B$2:$B$200))*项目参数!$J$29,"")</f>
        <v/>
      </c>
      <c r="M24" s="42"/>
      <c r="N24" s="42"/>
      <c r="O24" s="60"/>
      <c r="P24" s="63"/>
      <c r="X24" s="72" t="b">
        <f t="shared" si="0"/>
        <v>0</v>
      </c>
    </row>
    <row r="25" spans="1:24">
      <c r="A25" s="8"/>
      <c r="B25" s="8"/>
      <c r="C25" s="8"/>
      <c r="D25" s="54"/>
      <c r="E25" s="8"/>
      <c r="F25" s="8"/>
      <c r="G25" s="8"/>
      <c r="H25" s="8"/>
      <c r="I25" s="78"/>
      <c r="J25" s="42"/>
      <c r="K25" s="82" t="str">
        <f>IF(AND($I25&gt;0,$J25&lt;&gt;"",$J25&gt;40000),WORKDAY.INTL($J25,INT(($I25+项目参数!$J$29-1)/项目参数!$J$29)-1,1,项目参数!$B$2:$B$200),"")</f>
        <v/>
      </c>
      <c r="L25" s="83" t="str">
        <f>IF(AND($M25&lt;&gt;"",$M25&gt;40000,$N25&lt;&gt;"",$N25&gt;40000),(1+NETWORKDAYS.INTL($M25,$N25,1,项目参数!$B$2:$B$200))*项目参数!$J$29,"")</f>
        <v/>
      </c>
      <c r="M25" s="42"/>
      <c r="N25" s="42"/>
      <c r="O25" s="60"/>
      <c r="P25" s="63"/>
      <c r="X25" s="72" t="b">
        <f t="shared" si="0"/>
        <v>0</v>
      </c>
    </row>
    <row r="26" spans="1:24">
      <c r="A26" s="8"/>
      <c r="B26" s="8"/>
      <c r="C26" s="8"/>
      <c r="D26" s="54"/>
      <c r="E26" s="8"/>
      <c r="F26" s="8"/>
      <c r="G26" s="8"/>
      <c r="H26" s="8"/>
      <c r="I26" s="78"/>
      <c r="J26" s="42"/>
      <c r="K26" s="82" t="str">
        <f>IF(AND($I26&gt;0,$J26&lt;&gt;"",$J26&gt;40000),WORKDAY.INTL($J26,INT(($I26+项目参数!$J$29-1)/项目参数!$J$29)-1,1,项目参数!$B$2:$B$200),"")</f>
        <v/>
      </c>
      <c r="L26" s="83" t="str">
        <f>IF(AND($M26&lt;&gt;"",$M26&gt;40000,$N26&lt;&gt;"",$N26&gt;40000),(1+NETWORKDAYS.INTL($M26,$N26,1,项目参数!$B$2:$B$200))*项目参数!$J$29,"")</f>
        <v/>
      </c>
      <c r="M26" s="42"/>
      <c r="N26" s="42"/>
      <c r="O26" s="60"/>
      <c r="P26" s="63"/>
      <c r="X26" s="72" t="b">
        <f t="shared" si="0"/>
        <v>0</v>
      </c>
    </row>
    <row r="27" spans="1:24">
      <c r="A27" s="8"/>
      <c r="B27" s="8"/>
      <c r="C27" s="8"/>
      <c r="D27" s="54"/>
      <c r="E27" s="8"/>
      <c r="F27" s="8"/>
      <c r="G27" s="8"/>
      <c r="H27" s="8"/>
      <c r="I27" s="78"/>
      <c r="J27" s="42"/>
      <c r="K27" s="82" t="str">
        <f>IF(AND($I27&gt;0,$J27&lt;&gt;"",$J27&gt;40000),WORKDAY.INTL($J27,INT(($I27+项目参数!$J$29-1)/项目参数!$J$29)-1,1,项目参数!$B$2:$B$200),"")</f>
        <v/>
      </c>
      <c r="L27" s="83" t="str">
        <f>IF(AND($M27&lt;&gt;"",$M27&gt;40000,$N27&lt;&gt;"",$N27&gt;40000),(1+NETWORKDAYS.INTL($M27,$N27,1,项目参数!$B$2:$B$200))*项目参数!$J$29,"")</f>
        <v/>
      </c>
      <c r="M27" s="42"/>
      <c r="N27" s="42"/>
      <c r="O27" s="60"/>
      <c r="P27" s="63"/>
      <c r="X27" s="72" t="b">
        <f t="shared" si="0"/>
        <v>0</v>
      </c>
    </row>
    <row r="28" spans="1:24">
      <c r="A28" s="8"/>
      <c r="B28" s="8"/>
      <c r="C28" s="8"/>
      <c r="D28" s="54"/>
      <c r="E28" s="8"/>
      <c r="F28" s="8"/>
      <c r="G28" s="8"/>
      <c r="H28" s="8"/>
      <c r="I28" s="78"/>
      <c r="J28" s="42"/>
      <c r="K28" s="82" t="str">
        <f>IF(AND($I28&gt;0,$J28&lt;&gt;"",$J28&gt;40000),WORKDAY.INTL($J28,INT(($I28+项目参数!$J$29-1)/项目参数!$J$29)-1,1,项目参数!$B$2:$B$200),"")</f>
        <v/>
      </c>
      <c r="L28" s="83" t="str">
        <f>IF(AND($M28&lt;&gt;"",$M28&gt;40000,$N28&lt;&gt;"",$N28&gt;40000),(1+NETWORKDAYS.INTL($M28,$N28,1,项目参数!$B$2:$B$200))*项目参数!$J$29,"")</f>
        <v/>
      </c>
      <c r="M28" s="42"/>
      <c r="N28" s="42"/>
      <c r="O28" s="60"/>
      <c r="P28" s="63"/>
      <c r="X28" s="72" t="b">
        <f t="shared" si="0"/>
        <v>0</v>
      </c>
    </row>
    <row r="29" spans="1:24">
      <c r="A29" s="8"/>
      <c r="B29" s="8"/>
      <c r="C29" s="8"/>
      <c r="D29" s="54"/>
      <c r="E29" s="8"/>
      <c r="F29" s="8"/>
      <c r="G29" s="8"/>
      <c r="H29" s="8"/>
      <c r="I29" s="78"/>
      <c r="J29" s="42"/>
      <c r="K29" s="82" t="str">
        <f>IF(AND($I29&gt;0,$J29&lt;&gt;"",$J29&gt;40000),WORKDAY.INTL($J29,INT(($I29+项目参数!$J$29-1)/项目参数!$J$29)-1,1,项目参数!$B$2:$B$200),"")</f>
        <v/>
      </c>
      <c r="L29" s="83" t="str">
        <f>IF(AND($M29&lt;&gt;"",$M29&gt;40000,$N29&lt;&gt;"",$N29&gt;40000),(1+NETWORKDAYS.INTL($M29,$N29,1,项目参数!$B$2:$B$200))*项目参数!$J$29,"")</f>
        <v/>
      </c>
      <c r="M29" s="42"/>
      <c r="N29" s="42"/>
      <c r="O29" s="60"/>
      <c r="P29" s="63"/>
      <c r="X29" s="72" t="b">
        <f t="shared" si="0"/>
        <v>0</v>
      </c>
    </row>
    <row r="30" spans="1:24">
      <c r="A30" s="8"/>
      <c r="B30" s="8"/>
      <c r="C30" s="8"/>
      <c r="D30" s="54"/>
      <c r="E30" s="8"/>
      <c r="F30" s="8"/>
      <c r="G30" s="8"/>
      <c r="H30" s="8"/>
      <c r="I30" s="78"/>
      <c r="J30" s="42"/>
      <c r="K30" s="82" t="str">
        <f>IF(AND($I30&gt;0,$J30&lt;&gt;"",$J30&gt;40000),WORKDAY.INTL($J30,INT(($I30+项目参数!$J$29-1)/项目参数!$J$29)-1,1,项目参数!$B$2:$B$200),"")</f>
        <v/>
      </c>
      <c r="L30" s="83" t="str">
        <f>IF(AND($M30&lt;&gt;"",$M30&gt;40000,$N30&lt;&gt;"",$N30&gt;40000),(1+NETWORKDAYS.INTL($M30,$N30,1,项目参数!$B$2:$B$200))*项目参数!$J$29,"")</f>
        <v/>
      </c>
      <c r="M30" s="42"/>
      <c r="N30" s="42"/>
      <c r="O30" s="60"/>
      <c r="P30" s="63"/>
      <c r="X30" s="72" t="b">
        <f t="shared" si="0"/>
        <v>0</v>
      </c>
    </row>
    <row r="31" spans="1:24">
      <c r="A31" s="8"/>
      <c r="B31" s="8"/>
      <c r="C31" s="8"/>
      <c r="D31" s="54"/>
      <c r="E31" s="8"/>
      <c r="F31" s="8"/>
      <c r="G31" s="8"/>
      <c r="H31" s="8"/>
      <c r="I31" s="78"/>
      <c r="J31" s="42"/>
      <c r="K31" s="82" t="str">
        <f>IF(AND($I31&gt;0,$J31&lt;&gt;"",$J31&gt;40000),WORKDAY.INTL($J31,INT(($I31+项目参数!$J$29-1)/项目参数!$J$29)-1,1,项目参数!$B$2:$B$200),"")</f>
        <v/>
      </c>
      <c r="L31" s="83" t="str">
        <f>IF(AND($M31&lt;&gt;"",$M31&gt;40000,$N31&lt;&gt;"",$N31&gt;40000),(1+NETWORKDAYS.INTL($M31,$N31,1,项目参数!$B$2:$B$200))*项目参数!$J$29,"")</f>
        <v/>
      </c>
      <c r="M31" s="42"/>
      <c r="N31" s="42"/>
      <c r="O31" s="60"/>
      <c r="P31" s="63"/>
      <c r="X31" s="72" t="b">
        <f t="shared" si="0"/>
        <v>0</v>
      </c>
    </row>
    <row r="32" spans="1:24">
      <c r="A32" s="8"/>
      <c r="B32" s="8"/>
      <c r="C32" s="8"/>
      <c r="D32" s="54"/>
      <c r="E32" s="8"/>
      <c r="F32" s="8"/>
      <c r="G32" s="8"/>
      <c r="H32" s="8"/>
      <c r="I32" s="78"/>
      <c r="J32" s="42"/>
      <c r="K32" s="82" t="str">
        <f>IF(AND($I32&gt;0,$J32&lt;&gt;"",$J32&gt;40000),WORKDAY.INTL($J32,INT(($I32+项目参数!$J$29-1)/项目参数!$J$29)-1,1,项目参数!$B$2:$B$200),"")</f>
        <v/>
      </c>
      <c r="L32" s="83" t="str">
        <f>IF(AND($M32&lt;&gt;"",$M32&gt;40000,$N32&lt;&gt;"",$N32&gt;40000),(1+NETWORKDAYS.INTL($M32,$N32,1,项目参数!$B$2:$B$200))*项目参数!$J$29,"")</f>
        <v/>
      </c>
      <c r="M32" s="42"/>
      <c r="N32" s="42"/>
      <c r="O32" s="60"/>
      <c r="P32" s="63"/>
      <c r="X32" s="72" t="b">
        <f t="shared" si="0"/>
        <v>0</v>
      </c>
    </row>
    <row r="33" spans="1:24">
      <c r="A33" s="8"/>
      <c r="B33" s="8"/>
      <c r="C33" s="8"/>
      <c r="D33" s="54"/>
      <c r="E33" s="8"/>
      <c r="F33" s="8"/>
      <c r="G33" s="8"/>
      <c r="H33" s="8"/>
      <c r="I33" s="78"/>
      <c r="J33" s="42"/>
      <c r="K33" s="82" t="str">
        <f>IF(AND($I33&gt;0,$J33&lt;&gt;"",$J33&gt;40000),WORKDAY.INTL($J33,INT(($I33+项目参数!$J$29-1)/项目参数!$J$29)-1,1,项目参数!$B$2:$B$200),"")</f>
        <v/>
      </c>
      <c r="L33" s="83" t="str">
        <f>IF(AND($M33&lt;&gt;"",$M33&gt;40000,$N33&lt;&gt;"",$N33&gt;40000),(1+NETWORKDAYS.INTL($M33,$N33,1,项目参数!$B$2:$B$200))*项目参数!$J$29,"")</f>
        <v/>
      </c>
      <c r="M33" s="42"/>
      <c r="N33" s="42"/>
      <c r="O33" s="60"/>
      <c r="P33" s="63"/>
      <c r="X33" s="72" t="b">
        <f t="shared" si="0"/>
        <v>0</v>
      </c>
    </row>
    <row r="34" spans="1:24">
      <c r="A34" s="8"/>
      <c r="B34" s="8"/>
      <c r="C34" s="8"/>
      <c r="D34" s="54"/>
      <c r="E34" s="8"/>
      <c r="F34" s="8"/>
      <c r="G34" s="8"/>
      <c r="H34" s="8"/>
      <c r="I34" s="78"/>
      <c r="J34" s="42"/>
      <c r="K34" s="82" t="str">
        <f>IF(AND($I34&gt;0,$J34&lt;&gt;"",$J34&gt;40000),WORKDAY.INTL($J34,INT(($I34+项目参数!$J$29-1)/项目参数!$J$29)-1,1,项目参数!$B$2:$B$200),"")</f>
        <v/>
      </c>
      <c r="L34" s="83" t="str">
        <f>IF(AND($M34&lt;&gt;"",$M34&gt;40000,$N34&lt;&gt;"",$N34&gt;40000),(1+NETWORKDAYS.INTL($M34,$N34,1,项目参数!$B$2:$B$200))*项目参数!$J$29,"")</f>
        <v/>
      </c>
      <c r="M34" s="42"/>
      <c r="N34" s="42"/>
      <c r="O34" s="60"/>
      <c r="P34" s="63"/>
      <c r="X34" s="72" t="b">
        <f t="shared" si="0"/>
        <v>0</v>
      </c>
    </row>
    <row r="35" spans="1:24">
      <c r="A35" s="8"/>
      <c r="B35" s="8"/>
      <c r="C35" s="8"/>
      <c r="D35" s="54"/>
      <c r="E35" s="8"/>
      <c r="F35" s="8"/>
      <c r="G35" s="8"/>
      <c r="H35" s="8"/>
      <c r="I35" s="78"/>
      <c r="J35" s="42"/>
      <c r="K35" s="82" t="str">
        <f>IF(AND($I35&gt;0,$J35&lt;&gt;"",$J35&gt;40000),WORKDAY.INTL($J35,INT(($I35+项目参数!$J$29-1)/项目参数!$J$29)-1,1,项目参数!$B$2:$B$200),"")</f>
        <v/>
      </c>
      <c r="L35" s="83" t="str">
        <f>IF(AND($M35&lt;&gt;"",$M35&gt;40000,$N35&lt;&gt;"",$N35&gt;40000),(1+NETWORKDAYS.INTL($M35,$N35,1,项目参数!$B$2:$B$200))*项目参数!$J$29,"")</f>
        <v/>
      </c>
      <c r="M35" s="42"/>
      <c r="N35" s="42"/>
      <c r="O35" s="60"/>
      <c r="P35" s="63"/>
      <c r="X35" s="72" t="b">
        <f t="shared" si="0"/>
        <v>0</v>
      </c>
    </row>
    <row r="36" spans="1:24">
      <c r="A36" s="8"/>
      <c r="B36" s="8"/>
      <c r="C36" s="8"/>
      <c r="D36" s="54"/>
      <c r="E36" s="8"/>
      <c r="F36" s="8"/>
      <c r="G36" s="8"/>
      <c r="H36" s="8"/>
      <c r="I36" s="78"/>
      <c r="J36" s="42"/>
      <c r="K36" s="82" t="str">
        <f>IF(AND($I36&gt;0,$J36&lt;&gt;"",$J36&gt;40000),WORKDAY.INTL($J36,INT(($I36+项目参数!$J$29-1)/项目参数!$J$29)-1,1,项目参数!$B$2:$B$200),"")</f>
        <v/>
      </c>
      <c r="L36" s="83" t="str">
        <f>IF(AND($M36&lt;&gt;"",$M36&gt;40000,$N36&lt;&gt;"",$N36&gt;40000),(1+NETWORKDAYS.INTL($M36,$N36,1,项目参数!$B$2:$B$200))*项目参数!$J$29,"")</f>
        <v/>
      </c>
      <c r="M36" s="42"/>
      <c r="N36" s="42"/>
      <c r="O36" s="60"/>
      <c r="P36" s="63"/>
      <c r="X36" s="72" t="b">
        <f t="shared" si="0"/>
        <v>0</v>
      </c>
    </row>
    <row r="37" spans="1:24">
      <c r="A37" s="8"/>
      <c r="B37" s="8"/>
      <c r="C37" s="8"/>
      <c r="D37" s="54"/>
      <c r="E37" s="8"/>
      <c r="F37" s="8"/>
      <c r="G37" s="8"/>
      <c r="H37" s="8"/>
      <c r="I37" s="78"/>
      <c r="J37" s="42"/>
      <c r="K37" s="82" t="str">
        <f>IF(AND($I37&gt;0,$J37&lt;&gt;"",$J37&gt;40000),WORKDAY.INTL($J37,INT(($I37+项目参数!$J$29-1)/项目参数!$J$29)-1,1,项目参数!$B$2:$B$200),"")</f>
        <v/>
      </c>
      <c r="L37" s="83" t="str">
        <f>IF(AND($M37&lt;&gt;"",$M37&gt;40000,$N37&lt;&gt;"",$N37&gt;40000),(1+NETWORKDAYS.INTL($M37,$N37,1,项目参数!$B$2:$B$200))*项目参数!$J$29,"")</f>
        <v/>
      </c>
      <c r="M37" s="42"/>
      <c r="N37" s="42"/>
      <c r="O37" s="60"/>
      <c r="P37" s="63"/>
      <c r="X37" s="72" t="b">
        <f t="shared" si="0"/>
        <v>0</v>
      </c>
    </row>
    <row r="38" spans="1:24">
      <c r="A38" s="8"/>
      <c r="B38" s="8"/>
      <c r="C38" s="8"/>
      <c r="D38" s="54"/>
      <c r="E38" s="8"/>
      <c r="F38" s="8"/>
      <c r="G38" s="8"/>
      <c r="H38" s="8"/>
      <c r="I38" s="78"/>
      <c r="J38" s="42"/>
      <c r="K38" s="82" t="str">
        <f>IF(AND($I38&gt;0,$J38&lt;&gt;"",$J38&gt;40000),WORKDAY.INTL($J38,INT(($I38+项目参数!$J$29-1)/项目参数!$J$29)-1,1,项目参数!$B$2:$B$200),"")</f>
        <v/>
      </c>
      <c r="L38" s="83" t="str">
        <f>IF(AND($M38&lt;&gt;"",$M38&gt;40000,$N38&lt;&gt;"",$N38&gt;40000),(1+NETWORKDAYS.INTL($M38,$N38,1,项目参数!$B$2:$B$200))*项目参数!$J$29,"")</f>
        <v/>
      </c>
      <c r="M38" s="42"/>
      <c r="N38" s="42"/>
      <c r="O38" s="60"/>
      <c r="P38" s="63"/>
      <c r="X38" s="72" t="b">
        <f t="shared" si="0"/>
        <v>0</v>
      </c>
    </row>
    <row r="39" spans="1:24">
      <c r="A39" s="8"/>
      <c r="B39" s="8"/>
      <c r="C39" s="8"/>
      <c r="D39" s="54"/>
      <c r="E39" s="8"/>
      <c r="F39" s="8"/>
      <c r="G39" s="8"/>
      <c r="H39" s="8"/>
      <c r="I39" s="78"/>
      <c r="J39" s="42"/>
      <c r="K39" s="82" t="str">
        <f>IF(AND($I39&gt;0,$J39&lt;&gt;"",$J39&gt;40000),WORKDAY.INTL($J39,INT(($I39+项目参数!$J$29-1)/项目参数!$J$29)-1,1,项目参数!$B$2:$B$200),"")</f>
        <v/>
      </c>
      <c r="L39" s="83" t="str">
        <f>IF(AND($M39&lt;&gt;"",$M39&gt;40000,$N39&lt;&gt;"",$N39&gt;40000),(1+NETWORKDAYS.INTL($M39,$N39,1,项目参数!$B$2:$B$200))*项目参数!$J$29,"")</f>
        <v/>
      </c>
      <c r="M39" s="42"/>
      <c r="N39" s="42"/>
      <c r="O39" s="60"/>
      <c r="P39" s="63"/>
      <c r="X39" s="72" t="b">
        <f t="shared" si="0"/>
        <v>0</v>
      </c>
    </row>
    <row r="40" spans="1:24">
      <c r="A40" s="8"/>
      <c r="B40" s="8"/>
      <c r="C40" s="8"/>
      <c r="D40" s="54"/>
      <c r="E40" s="8"/>
      <c r="F40" s="8"/>
      <c r="G40" s="8"/>
      <c r="H40" s="8"/>
      <c r="I40" s="78"/>
      <c r="J40" s="42"/>
      <c r="K40" s="82" t="str">
        <f>IF(AND($I40&gt;0,$J40&lt;&gt;"",$J40&gt;40000),WORKDAY.INTL($J40,INT(($I40+项目参数!$J$29-1)/项目参数!$J$29)-1,1,项目参数!$B$2:$B$200),"")</f>
        <v/>
      </c>
      <c r="L40" s="83" t="str">
        <f>IF(AND($M40&lt;&gt;"",$M40&gt;40000,$N40&lt;&gt;"",$N40&gt;40000),(1+NETWORKDAYS.INTL($M40,$N40,1,项目参数!$B$2:$B$200))*项目参数!$J$29,"")</f>
        <v/>
      </c>
      <c r="M40" s="42"/>
      <c r="N40" s="42"/>
      <c r="O40" s="60"/>
      <c r="P40" s="63"/>
      <c r="X40" s="72" t="b">
        <f t="shared" si="0"/>
        <v>0</v>
      </c>
    </row>
    <row r="41" spans="1:24">
      <c r="A41" s="8"/>
      <c r="B41" s="8"/>
      <c r="C41" s="8"/>
      <c r="D41" s="54"/>
      <c r="E41" s="8"/>
      <c r="F41" s="8"/>
      <c r="G41" s="8"/>
      <c r="H41" s="8"/>
      <c r="I41" s="78"/>
      <c r="J41" s="42"/>
      <c r="K41" s="82" t="str">
        <f>IF(AND($I41&gt;0,$J41&lt;&gt;"",$J41&gt;40000),WORKDAY.INTL($J41,INT(($I41+项目参数!$J$29-1)/项目参数!$J$29)-1,1,项目参数!$B$2:$B$200),"")</f>
        <v/>
      </c>
      <c r="L41" s="83" t="str">
        <f>IF(AND($M41&lt;&gt;"",$M41&gt;40000,$N41&lt;&gt;"",$N41&gt;40000),(1+NETWORKDAYS.INTL($M41,$N41,1,项目参数!$B$2:$B$200))*项目参数!$J$29,"")</f>
        <v/>
      </c>
      <c r="M41" s="42"/>
      <c r="N41" s="42"/>
      <c r="O41" s="60"/>
      <c r="P41" s="63"/>
      <c r="X41" s="72" t="b">
        <f t="shared" si="0"/>
        <v>0</v>
      </c>
    </row>
    <row r="42" spans="1:24">
      <c r="A42" s="8"/>
      <c r="B42" s="8"/>
      <c r="C42" s="8"/>
      <c r="D42" s="54"/>
      <c r="E42" s="8"/>
      <c r="F42" s="8"/>
      <c r="G42" s="8"/>
      <c r="H42" s="8"/>
      <c r="I42" s="78"/>
      <c r="J42" s="42"/>
      <c r="K42" s="82" t="str">
        <f>IF(AND($I42&gt;0,$J42&lt;&gt;"",$J42&gt;40000),WORKDAY.INTL($J42,INT(($I42+项目参数!$J$29-1)/项目参数!$J$29)-1,1,项目参数!$B$2:$B$200),"")</f>
        <v/>
      </c>
      <c r="L42" s="83" t="str">
        <f>IF(AND($M42&lt;&gt;"",$M42&gt;40000,$N42&lt;&gt;"",$N42&gt;40000),(1+NETWORKDAYS.INTL($M42,$N42,1,项目参数!$B$2:$B$200))*项目参数!$J$29,"")</f>
        <v/>
      </c>
      <c r="M42" s="42"/>
      <c r="N42" s="42"/>
      <c r="O42" s="60"/>
      <c r="P42" s="63"/>
      <c r="X42" s="72" t="b">
        <f t="shared" si="0"/>
        <v>0</v>
      </c>
    </row>
    <row r="43" spans="1:24">
      <c r="A43" s="8"/>
      <c r="B43" s="8"/>
      <c r="C43" s="8"/>
      <c r="D43" s="54"/>
      <c r="E43" s="8"/>
      <c r="F43" s="8"/>
      <c r="G43" s="8"/>
      <c r="H43" s="8"/>
      <c r="I43" s="78"/>
      <c r="J43" s="42"/>
      <c r="K43" s="82" t="str">
        <f>IF(AND($I43&gt;0,$J43&lt;&gt;"",$J43&gt;40000),WORKDAY.INTL($J43,INT(($I43+项目参数!$J$29-1)/项目参数!$J$29)-1,1,项目参数!$B$2:$B$200),"")</f>
        <v/>
      </c>
      <c r="L43" s="83" t="str">
        <f>IF(AND($M43&lt;&gt;"",$M43&gt;40000,$N43&lt;&gt;"",$N43&gt;40000),(1+NETWORKDAYS.INTL($M43,$N43,1,项目参数!$B$2:$B$200))*项目参数!$J$29,"")</f>
        <v/>
      </c>
      <c r="M43" s="42"/>
      <c r="N43" s="42"/>
      <c r="O43" s="60"/>
      <c r="P43" s="63"/>
      <c r="X43" s="72" t="b">
        <f t="shared" si="0"/>
        <v>0</v>
      </c>
    </row>
    <row r="44" spans="1:24">
      <c r="A44" s="8"/>
      <c r="B44" s="8"/>
      <c r="C44" s="8"/>
      <c r="D44" s="54"/>
      <c r="E44" s="8"/>
      <c r="F44" s="8"/>
      <c r="G44" s="8"/>
      <c r="H44" s="8"/>
      <c r="I44" s="78"/>
      <c r="J44" s="42"/>
      <c r="K44" s="82" t="str">
        <f>IF(AND($I44&gt;0,$J44&lt;&gt;"",$J44&gt;40000),WORKDAY.INTL($J44,INT(($I44+项目参数!$J$29-1)/项目参数!$J$29)-1,1,项目参数!$B$2:$B$200),"")</f>
        <v/>
      </c>
      <c r="L44" s="83" t="str">
        <f>IF(AND($M44&lt;&gt;"",$M44&gt;40000,$N44&lt;&gt;"",$N44&gt;40000),(1+NETWORKDAYS.INTL($M44,$N44,1,项目参数!$B$2:$B$200))*项目参数!$J$29,"")</f>
        <v/>
      </c>
      <c r="M44" s="42"/>
      <c r="N44" s="42"/>
      <c r="O44" s="60"/>
      <c r="P44" s="63"/>
      <c r="X44" s="72" t="b">
        <f t="shared" si="0"/>
        <v>0</v>
      </c>
    </row>
    <row r="45" spans="1:24">
      <c r="A45" s="8"/>
      <c r="B45" s="8"/>
      <c r="C45" s="8"/>
      <c r="D45" s="54"/>
      <c r="E45" s="8"/>
      <c r="F45" s="8"/>
      <c r="G45" s="8"/>
      <c r="H45" s="8"/>
      <c r="I45" s="78"/>
      <c r="J45" s="42"/>
      <c r="K45" s="82" t="str">
        <f>IF(AND($I45&gt;0,$J45&lt;&gt;"",$J45&gt;40000),WORKDAY.INTL($J45,INT(($I45+项目参数!$J$29-1)/项目参数!$J$29)-1,1,项目参数!$B$2:$B$200),"")</f>
        <v/>
      </c>
      <c r="L45" s="83" t="str">
        <f>IF(AND($M45&lt;&gt;"",$M45&gt;40000,$N45&lt;&gt;"",$N45&gt;40000),(1+NETWORKDAYS.INTL($M45,$N45,1,项目参数!$B$2:$B$200))*项目参数!$J$29,"")</f>
        <v/>
      </c>
      <c r="M45" s="42"/>
      <c r="N45" s="42"/>
      <c r="O45" s="60"/>
      <c r="P45" s="63"/>
      <c r="X45" s="72" t="b">
        <f t="shared" si="0"/>
        <v>0</v>
      </c>
    </row>
    <row r="46" spans="1:24">
      <c r="A46" s="8"/>
      <c r="B46" s="8"/>
      <c r="C46" s="8"/>
      <c r="D46" s="54"/>
      <c r="E46" s="8"/>
      <c r="F46" s="8"/>
      <c r="G46" s="8"/>
      <c r="H46" s="8"/>
      <c r="I46" s="78"/>
      <c r="J46" s="42"/>
      <c r="K46" s="82" t="str">
        <f>IF(AND($I46&gt;0,$J46&lt;&gt;"",$J46&gt;40000),WORKDAY.INTL($J46,INT(($I46+项目参数!$J$29-1)/项目参数!$J$29)-1,1,项目参数!$B$2:$B$200),"")</f>
        <v/>
      </c>
      <c r="L46" s="83" t="str">
        <f>IF(AND($M46&lt;&gt;"",$M46&gt;40000,$N46&lt;&gt;"",$N46&gt;40000),(1+NETWORKDAYS.INTL($M46,$N46,1,项目参数!$B$2:$B$200))*项目参数!$J$29,"")</f>
        <v/>
      </c>
      <c r="M46" s="42"/>
      <c r="N46" s="42"/>
      <c r="O46" s="60"/>
      <c r="P46" s="63"/>
      <c r="X46" s="72" t="b">
        <f t="shared" si="0"/>
        <v>0</v>
      </c>
    </row>
    <row r="47" spans="1:24">
      <c r="A47" s="8"/>
      <c r="B47" s="8"/>
      <c r="C47" s="8"/>
      <c r="D47" s="54"/>
      <c r="E47" s="8"/>
      <c r="F47" s="8"/>
      <c r="G47" s="8"/>
      <c r="H47" s="8"/>
      <c r="I47" s="78"/>
      <c r="J47" s="42"/>
      <c r="K47" s="82" t="str">
        <f>IF(AND($I47&gt;0,$J47&lt;&gt;"",$J47&gt;40000),WORKDAY.INTL($J47,INT(($I47+项目参数!$J$29-1)/项目参数!$J$29)-1,1,项目参数!$B$2:$B$200),"")</f>
        <v/>
      </c>
      <c r="L47" s="83" t="str">
        <f>IF(AND($M47&lt;&gt;"",$M47&gt;40000,$N47&lt;&gt;"",$N47&gt;40000),(1+NETWORKDAYS.INTL($M47,$N47,1,项目参数!$B$2:$B$200))*项目参数!$J$29,"")</f>
        <v/>
      </c>
      <c r="M47" s="42"/>
      <c r="N47" s="42"/>
      <c r="O47" s="60"/>
      <c r="P47" s="63"/>
      <c r="X47" s="72" t="b">
        <f t="shared" si="0"/>
        <v>0</v>
      </c>
    </row>
    <row r="48" spans="1:24">
      <c r="A48" s="8"/>
      <c r="B48" s="8"/>
      <c r="C48" s="8"/>
      <c r="D48" s="54"/>
      <c r="E48" s="8"/>
      <c r="F48" s="8"/>
      <c r="G48" s="8"/>
      <c r="H48" s="8"/>
      <c r="I48" s="78"/>
      <c r="J48" s="42"/>
      <c r="K48" s="82" t="str">
        <f>IF(AND($I48&gt;0,$J48&lt;&gt;"",$J48&gt;40000),WORKDAY.INTL($J48,INT(($I48+项目参数!$J$29-1)/项目参数!$J$29)-1,1,项目参数!$B$2:$B$200),"")</f>
        <v/>
      </c>
      <c r="L48" s="83" t="str">
        <f>IF(AND($M48&lt;&gt;"",$M48&gt;40000,$N48&lt;&gt;"",$N48&gt;40000),(1+NETWORKDAYS.INTL($M48,$N48,1,项目参数!$B$2:$B$200))*项目参数!$J$29,"")</f>
        <v/>
      </c>
      <c r="M48" s="42"/>
      <c r="N48" s="42"/>
      <c r="O48" s="60"/>
      <c r="P48" s="63"/>
      <c r="X48" s="72" t="b">
        <f t="shared" si="0"/>
        <v>0</v>
      </c>
    </row>
    <row r="49" spans="1:24">
      <c r="A49" s="8"/>
      <c r="B49" s="8"/>
      <c r="C49" s="8"/>
      <c r="D49" s="54"/>
      <c r="E49" s="8"/>
      <c r="F49" s="8"/>
      <c r="G49" s="8"/>
      <c r="H49" s="8"/>
      <c r="I49" s="78"/>
      <c r="J49" s="42"/>
      <c r="K49" s="82" t="str">
        <f>IF(AND($I49&gt;0,$J49&lt;&gt;"",$J49&gt;40000),WORKDAY.INTL($J49,INT(($I49+项目参数!$J$29-1)/项目参数!$J$29)-1,1,项目参数!$B$2:$B$200),"")</f>
        <v/>
      </c>
      <c r="L49" s="83" t="str">
        <f>IF(AND($M49&lt;&gt;"",$M49&gt;40000,$N49&lt;&gt;"",$N49&gt;40000),(1+NETWORKDAYS.INTL($M49,$N49,1,项目参数!$B$2:$B$200))*项目参数!$J$29,"")</f>
        <v/>
      </c>
      <c r="M49" s="42"/>
      <c r="N49" s="42"/>
      <c r="O49" s="60"/>
      <c r="P49" s="63"/>
      <c r="X49" s="72" t="b">
        <f t="shared" si="0"/>
        <v>0</v>
      </c>
    </row>
    <row r="50" spans="1:24">
      <c r="A50" s="8"/>
      <c r="B50" s="8"/>
      <c r="C50" s="8"/>
      <c r="D50" s="54"/>
      <c r="E50" s="8"/>
      <c r="F50" s="8"/>
      <c r="G50" s="8"/>
      <c r="H50" s="8"/>
      <c r="I50" s="78"/>
      <c r="J50" s="42"/>
      <c r="K50" s="82" t="str">
        <f>IF(AND($I50&gt;0,$J50&lt;&gt;"",$J50&gt;40000),WORKDAY.INTL($J50,INT(($I50+项目参数!$J$29-1)/项目参数!$J$29)-1,1,项目参数!$B$2:$B$200),"")</f>
        <v/>
      </c>
      <c r="L50" s="83" t="str">
        <f>IF(AND($M50&lt;&gt;"",$M50&gt;40000,$N50&lt;&gt;"",$N50&gt;40000),(1+NETWORKDAYS.INTL($M50,$N50,1,项目参数!$B$2:$B$200))*项目参数!$J$29,"")</f>
        <v/>
      </c>
      <c r="M50" s="42"/>
      <c r="N50" s="42"/>
      <c r="O50" s="60"/>
      <c r="P50" s="63"/>
      <c r="X50" s="72" t="b">
        <f t="shared" si="0"/>
        <v>0</v>
      </c>
    </row>
    <row r="51" spans="1:24">
      <c r="A51" s="8"/>
      <c r="B51" s="8"/>
      <c r="C51" s="8"/>
      <c r="D51" s="54"/>
      <c r="E51" s="8"/>
      <c r="F51" s="8"/>
      <c r="G51" s="8"/>
      <c r="H51" s="8"/>
      <c r="I51" s="78"/>
      <c r="J51" s="42"/>
      <c r="K51" s="82" t="str">
        <f>IF(AND($I51&gt;0,$J51&lt;&gt;"",$J51&gt;40000),WORKDAY.INTL($J51,INT(($I51+项目参数!$J$29-1)/项目参数!$J$29)-1,1,项目参数!$B$2:$B$200),"")</f>
        <v/>
      </c>
      <c r="L51" s="83" t="str">
        <f>IF(AND($M51&lt;&gt;"",$M51&gt;40000,$N51&lt;&gt;"",$N51&gt;40000),(1+NETWORKDAYS.INTL($M51,$N51,1,项目参数!$B$2:$B$200))*项目参数!$J$29,"")</f>
        <v/>
      </c>
      <c r="M51" s="42"/>
      <c r="N51" s="42"/>
      <c r="O51" s="60"/>
      <c r="P51" s="63"/>
      <c r="X51" s="72" t="b">
        <f t="shared" si="0"/>
        <v>0</v>
      </c>
    </row>
    <row r="52" spans="1:24">
      <c r="A52" s="8"/>
      <c r="B52" s="8"/>
      <c r="C52" s="8"/>
      <c r="D52" s="54"/>
      <c r="E52" s="8"/>
      <c r="F52" s="8"/>
      <c r="G52" s="8"/>
      <c r="H52" s="8"/>
      <c r="I52" s="78"/>
      <c r="J52" s="42"/>
      <c r="K52" s="82" t="str">
        <f>IF(AND($I52&gt;0,$J52&lt;&gt;"",$J52&gt;40000),WORKDAY.INTL($J52,INT(($I52+项目参数!$J$29-1)/项目参数!$J$29)-1,1,项目参数!$B$2:$B$200),"")</f>
        <v/>
      </c>
      <c r="L52" s="83" t="str">
        <f>IF(AND($M52&lt;&gt;"",$M52&gt;40000,$N52&lt;&gt;"",$N52&gt;40000),(1+NETWORKDAYS.INTL($M52,$N52,1,项目参数!$B$2:$B$200))*项目参数!$J$29,"")</f>
        <v/>
      </c>
      <c r="M52" s="42"/>
      <c r="N52" s="42"/>
      <c r="O52" s="60"/>
      <c r="P52" s="63"/>
      <c r="X52" s="72" t="b">
        <f t="shared" si="0"/>
        <v>0</v>
      </c>
    </row>
    <row r="53" spans="1:24">
      <c r="A53" s="8"/>
      <c r="B53" s="8"/>
      <c r="C53" s="8"/>
      <c r="D53" s="54"/>
      <c r="E53" s="8"/>
      <c r="F53" s="8"/>
      <c r="G53" s="8"/>
      <c r="H53" s="8"/>
      <c r="I53" s="78"/>
      <c r="J53" s="42"/>
      <c r="K53" s="82" t="str">
        <f>IF(AND($I53&gt;0,$J53&lt;&gt;"",$J53&gt;40000),WORKDAY.INTL($J53,INT(($I53+项目参数!$J$29-1)/项目参数!$J$29)-1,1,项目参数!$B$2:$B$200),"")</f>
        <v/>
      </c>
      <c r="L53" s="83" t="str">
        <f>IF(AND($M53&lt;&gt;"",$M53&gt;40000,$N53&lt;&gt;"",$N53&gt;40000),(1+NETWORKDAYS.INTL($M53,$N53,1,项目参数!$B$2:$B$200))*项目参数!$J$29,"")</f>
        <v/>
      </c>
      <c r="M53" s="42"/>
      <c r="N53" s="42"/>
      <c r="O53" s="60"/>
      <c r="P53" s="63"/>
      <c r="X53" s="72" t="b">
        <f t="shared" si="0"/>
        <v>0</v>
      </c>
    </row>
    <row r="54" spans="1:24">
      <c r="A54" s="8"/>
      <c r="B54" s="8"/>
      <c r="C54" s="8"/>
      <c r="D54" s="54"/>
      <c r="E54" s="8"/>
      <c r="F54" s="8"/>
      <c r="G54" s="8"/>
      <c r="H54" s="8"/>
      <c r="I54" s="78"/>
      <c r="J54" s="42"/>
      <c r="K54" s="82" t="str">
        <f>IF(AND($I54&gt;0,$J54&lt;&gt;"",$J54&gt;40000),WORKDAY.INTL($J54,INT(($I54+项目参数!$J$29-1)/项目参数!$J$29)-1,1,项目参数!$B$2:$B$200),"")</f>
        <v/>
      </c>
      <c r="L54" s="83" t="str">
        <f>IF(AND($M54&lt;&gt;"",$M54&gt;40000,$N54&lt;&gt;"",$N54&gt;40000),(1+NETWORKDAYS.INTL($M54,$N54,1,项目参数!$B$2:$B$200))*项目参数!$J$29,"")</f>
        <v/>
      </c>
      <c r="M54" s="42"/>
      <c r="N54" s="42"/>
      <c r="O54" s="60"/>
      <c r="P54" s="63"/>
      <c r="X54" s="72" t="b">
        <f t="shared" si="0"/>
        <v>0</v>
      </c>
    </row>
    <row r="55" spans="1:24">
      <c r="A55" s="8"/>
      <c r="B55" s="8"/>
      <c r="C55" s="8"/>
      <c r="D55" s="54"/>
      <c r="E55" s="8"/>
      <c r="F55" s="8"/>
      <c r="G55" s="8"/>
      <c r="H55" s="8"/>
      <c r="I55" s="78"/>
      <c r="J55" s="42"/>
      <c r="K55" s="82" t="str">
        <f>IF(AND($I55&gt;0,$J55&lt;&gt;"",$J55&gt;40000),WORKDAY.INTL($J55,INT(($I55+项目参数!$J$29-1)/项目参数!$J$29)-1,1,项目参数!$B$2:$B$200),"")</f>
        <v/>
      </c>
      <c r="L55" s="83" t="str">
        <f>IF(AND($M55&lt;&gt;"",$M55&gt;40000,$N55&lt;&gt;"",$N55&gt;40000),(1+NETWORKDAYS.INTL($M55,$N55,1,项目参数!$B$2:$B$200))*项目参数!$J$29,"")</f>
        <v/>
      </c>
      <c r="M55" s="42"/>
      <c r="N55" s="42"/>
      <c r="O55" s="60"/>
      <c r="P55" s="63"/>
      <c r="X55" s="72" t="b">
        <f t="shared" si="0"/>
        <v>0</v>
      </c>
    </row>
    <row r="56" spans="1:24">
      <c r="A56" s="8"/>
      <c r="B56" s="8"/>
      <c r="C56" s="8"/>
      <c r="D56" s="54"/>
      <c r="E56" s="8"/>
      <c r="F56" s="8"/>
      <c r="G56" s="8"/>
      <c r="H56" s="8"/>
      <c r="I56" s="78"/>
      <c r="J56" s="42"/>
      <c r="K56" s="82" t="str">
        <f>IF(AND($I56&gt;0,$J56&lt;&gt;"",$J56&gt;40000),WORKDAY.INTL($J56,INT(($I56+项目参数!$J$29-1)/项目参数!$J$29)-1,1,项目参数!$B$2:$B$200),"")</f>
        <v/>
      </c>
      <c r="L56" s="83" t="str">
        <f>IF(AND($M56&lt;&gt;"",$M56&gt;40000,$N56&lt;&gt;"",$N56&gt;40000),(1+NETWORKDAYS.INTL($M56,$N56,1,项目参数!$B$2:$B$200))*项目参数!$J$29,"")</f>
        <v/>
      </c>
      <c r="M56" s="42"/>
      <c r="N56" s="42"/>
      <c r="O56" s="60"/>
      <c r="P56" s="63"/>
      <c r="X56" s="72" t="b">
        <f t="shared" si="0"/>
        <v>0</v>
      </c>
    </row>
    <row r="57" spans="1:24">
      <c r="A57" s="8"/>
      <c r="B57" s="8"/>
      <c r="C57" s="8"/>
      <c r="D57" s="54"/>
      <c r="E57" s="8"/>
      <c r="F57" s="8"/>
      <c r="G57" s="8"/>
      <c r="H57" s="8"/>
      <c r="I57" s="78"/>
      <c r="J57" s="42"/>
      <c r="K57" s="82" t="str">
        <f>IF(AND($I57&gt;0,$J57&lt;&gt;"",$J57&gt;40000),WORKDAY.INTL($J57,INT(($I57+项目参数!$J$29-1)/项目参数!$J$29)-1,1,项目参数!$B$2:$B$200),"")</f>
        <v/>
      </c>
      <c r="L57" s="83" t="str">
        <f>IF(AND($M57&lt;&gt;"",$M57&gt;40000,$N57&lt;&gt;"",$N57&gt;40000),(1+NETWORKDAYS.INTL($M57,$N57,1,项目参数!$B$2:$B$200))*项目参数!$J$29,"")</f>
        <v/>
      </c>
      <c r="M57" s="42"/>
      <c r="N57" s="42"/>
      <c r="O57" s="60"/>
      <c r="P57" s="63"/>
      <c r="X57" s="72" t="b">
        <f t="shared" si="0"/>
        <v>0</v>
      </c>
    </row>
    <row r="58" spans="1:24">
      <c r="A58" s="8"/>
      <c r="B58" s="8"/>
      <c r="C58" s="8"/>
      <c r="D58" s="54"/>
      <c r="E58" s="8"/>
      <c r="F58" s="8"/>
      <c r="G58" s="8"/>
      <c r="H58" s="8"/>
      <c r="I58" s="78"/>
      <c r="J58" s="42"/>
      <c r="K58" s="82" t="str">
        <f>IF(AND($I58&gt;0,$J58&lt;&gt;"",$J58&gt;40000),WORKDAY.INTL($J58,INT(($I58+项目参数!$J$29-1)/项目参数!$J$29)-1,1,项目参数!$B$2:$B$200),"")</f>
        <v/>
      </c>
      <c r="L58" s="83" t="str">
        <f>IF(AND($M58&lt;&gt;"",$M58&gt;40000,$N58&lt;&gt;"",$N58&gt;40000),(1+NETWORKDAYS.INTL($M58,$N58,1,项目参数!$B$2:$B$200))*项目参数!$J$29,"")</f>
        <v/>
      </c>
      <c r="M58" s="42"/>
      <c r="N58" s="42"/>
      <c r="O58" s="60"/>
      <c r="P58" s="63"/>
      <c r="X58" s="72" t="b">
        <f t="shared" si="0"/>
        <v>0</v>
      </c>
    </row>
    <row r="59" spans="1:24">
      <c r="A59" s="8"/>
      <c r="B59" s="8"/>
      <c r="C59" s="8"/>
      <c r="D59" s="54"/>
      <c r="E59" s="8"/>
      <c r="F59" s="8"/>
      <c r="G59" s="8"/>
      <c r="H59" s="8"/>
      <c r="I59" s="78"/>
      <c r="J59" s="42"/>
      <c r="K59" s="82" t="str">
        <f>IF(AND($I59&gt;0,$J59&lt;&gt;"",$J59&gt;40000),WORKDAY.INTL($J59,INT(($I59+项目参数!$J$29-1)/项目参数!$J$29)-1,1,项目参数!$B$2:$B$200),"")</f>
        <v/>
      </c>
      <c r="L59" s="83" t="str">
        <f>IF(AND($M59&lt;&gt;"",$M59&gt;40000,$N59&lt;&gt;"",$N59&gt;40000),(1+NETWORKDAYS.INTL($M59,$N59,1,项目参数!$B$2:$B$200))*项目参数!$J$29,"")</f>
        <v/>
      </c>
      <c r="M59" s="42"/>
      <c r="N59" s="42"/>
      <c r="O59" s="60"/>
      <c r="P59" s="63"/>
      <c r="X59" s="72" t="b">
        <f t="shared" si="0"/>
        <v>0</v>
      </c>
    </row>
    <row r="60" spans="1:24">
      <c r="A60" s="8"/>
      <c r="B60" s="8"/>
      <c r="C60" s="8"/>
      <c r="D60" s="54"/>
      <c r="E60" s="8"/>
      <c r="F60" s="8"/>
      <c r="G60" s="8"/>
      <c r="H60" s="8"/>
      <c r="I60" s="78"/>
      <c r="J60" s="42"/>
      <c r="K60" s="82" t="str">
        <f>IF(AND($I60&gt;0,$J60&lt;&gt;"",$J60&gt;40000),WORKDAY.INTL($J60,INT(($I60+项目参数!$J$29-1)/项目参数!$J$29)-1,1,项目参数!$B$2:$B$200),"")</f>
        <v/>
      </c>
      <c r="L60" s="83" t="str">
        <f>IF(AND($M60&lt;&gt;"",$M60&gt;40000,$N60&lt;&gt;"",$N60&gt;40000),(1+NETWORKDAYS.INTL($M60,$N60,1,项目参数!$B$2:$B$200))*项目参数!$J$29,"")</f>
        <v/>
      </c>
      <c r="M60" s="42"/>
      <c r="N60" s="42"/>
      <c r="O60" s="60"/>
      <c r="P60" s="63"/>
      <c r="X60" s="72" t="b">
        <f t="shared" si="0"/>
        <v>0</v>
      </c>
    </row>
    <row r="61" spans="1:24">
      <c r="A61" s="8"/>
      <c r="B61" s="8"/>
      <c r="C61" s="8"/>
      <c r="D61" s="54"/>
      <c r="E61" s="8"/>
      <c r="F61" s="8"/>
      <c r="G61" s="8"/>
      <c r="H61" s="8"/>
      <c r="I61" s="78"/>
      <c r="J61" s="42"/>
      <c r="K61" s="82" t="str">
        <f>IF(AND($I61&gt;0,$J61&lt;&gt;"",$J61&gt;40000),WORKDAY.INTL($J61,INT(($I61+项目参数!$J$29-1)/项目参数!$J$29)-1,1,项目参数!$B$2:$B$200),"")</f>
        <v/>
      </c>
      <c r="L61" s="83" t="str">
        <f>IF(AND($M61&lt;&gt;"",$M61&gt;40000,$N61&lt;&gt;"",$N61&gt;40000),(1+NETWORKDAYS.INTL($M61,$N61,1,项目参数!$B$2:$B$200))*项目参数!$J$29,"")</f>
        <v/>
      </c>
      <c r="M61" s="42"/>
      <c r="N61" s="42"/>
      <c r="O61" s="60"/>
      <c r="P61" s="63"/>
      <c r="X61" s="72" t="b">
        <f t="shared" si="0"/>
        <v>0</v>
      </c>
    </row>
    <row r="62" spans="1:24">
      <c r="A62" s="8"/>
      <c r="B62" s="8"/>
      <c r="C62" s="8"/>
      <c r="D62" s="54"/>
      <c r="E62" s="8"/>
      <c r="F62" s="8"/>
      <c r="G62" s="8"/>
      <c r="H62" s="8"/>
      <c r="I62" s="78"/>
      <c r="J62" s="42"/>
      <c r="K62" s="82" t="str">
        <f>IF(AND($I62&gt;0,$J62&lt;&gt;"",$J62&gt;40000),WORKDAY.INTL($J62,INT(($I62+项目参数!$J$29-1)/项目参数!$J$29)-1,1,项目参数!$B$2:$B$200),"")</f>
        <v/>
      </c>
      <c r="L62" s="83" t="str">
        <f>IF(AND($M62&lt;&gt;"",$M62&gt;40000,$N62&lt;&gt;"",$N62&gt;40000),(1+NETWORKDAYS.INTL($M62,$N62,1,项目参数!$B$2:$B$200))*项目参数!$J$29,"")</f>
        <v/>
      </c>
      <c r="M62" s="42"/>
      <c r="N62" s="42"/>
      <c r="O62" s="60"/>
      <c r="P62" s="63"/>
      <c r="X62" s="72" t="b">
        <f t="shared" si="0"/>
        <v>0</v>
      </c>
    </row>
    <row r="63" spans="1:24">
      <c r="A63" s="8"/>
      <c r="B63" s="8"/>
      <c r="C63" s="8"/>
      <c r="D63" s="54"/>
      <c r="E63" s="8"/>
      <c r="F63" s="8"/>
      <c r="G63" s="8"/>
      <c r="H63" s="8"/>
      <c r="I63" s="78"/>
      <c r="J63" s="42"/>
      <c r="K63" s="82" t="str">
        <f>IF(AND($I63&gt;0,$J63&lt;&gt;"",$J63&gt;40000),WORKDAY.INTL($J63,INT(($I63+项目参数!$J$29-1)/项目参数!$J$29)-1,1,项目参数!$B$2:$B$200),"")</f>
        <v/>
      </c>
      <c r="L63" s="83" t="str">
        <f>IF(AND($M63&lt;&gt;"",$M63&gt;40000,$N63&lt;&gt;"",$N63&gt;40000),(1+NETWORKDAYS.INTL($M63,$N63,1,项目参数!$B$2:$B$200))*项目参数!$J$29,"")</f>
        <v/>
      </c>
      <c r="M63" s="42"/>
      <c r="N63" s="42"/>
      <c r="O63" s="60"/>
      <c r="P63" s="63"/>
      <c r="X63" s="72" t="b">
        <f t="shared" si="0"/>
        <v>0</v>
      </c>
    </row>
    <row r="64" spans="1:24">
      <c r="A64" s="8"/>
      <c r="B64" s="8"/>
      <c r="C64" s="8"/>
      <c r="D64" s="54"/>
      <c r="E64" s="8"/>
      <c r="F64" s="8"/>
      <c r="G64" s="8"/>
      <c r="H64" s="8"/>
      <c r="I64" s="78"/>
      <c r="J64" s="42"/>
      <c r="K64" s="82" t="str">
        <f>IF(AND($I64&gt;0,$J64&lt;&gt;"",$J64&gt;40000),WORKDAY.INTL($J64,INT(($I64+项目参数!$J$29-1)/项目参数!$J$29)-1,1,项目参数!$B$2:$B$200),"")</f>
        <v/>
      </c>
      <c r="L64" s="83" t="str">
        <f>IF(AND($M64&lt;&gt;"",$M64&gt;40000,$N64&lt;&gt;"",$N64&gt;40000),(1+NETWORKDAYS.INTL($M64,$N64,1,项目参数!$B$2:$B$200))*项目参数!$J$29,"")</f>
        <v/>
      </c>
      <c r="M64" s="42"/>
      <c r="N64" s="42"/>
      <c r="O64" s="60"/>
      <c r="P64" s="63"/>
      <c r="X64" s="72" t="b">
        <f t="shared" si="0"/>
        <v>0</v>
      </c>
    </row>
    <row r="65" spans="1:24">
      <c r="A65" s="8"/>
      <c r="B65" s="8"/>
      <c r="C65" s="8"/>
      <c r="D65" s="54"/>
      <c r="E65" s="8"/>
      <c r="F65" s="8"/>
      <c r="G65" s="8"/>
      <c r="H65" s="8"/>
      <c r="I65" s="78"/>
      <c r="J65" s="42"/>
      <c r="K65" s="82" t="str">
        <f>IF(AND($I65&gt;0,$J65&lt;&gt;"",$J65&gt;40000),WORKDAY.INTL($J65,INT(($I65+项目参数!$J$29-1)/项目参数!$J$29)-1,1,项目参数!$B$2:$B$200),"")</f>
        <v/>
      </c>
      <c r="L65" s="83" t="str">
        <f>IF(AND($M65&lt;&gt;"",$M65&gt;40000,$N65&lt;&gt;"",$N65&gt;40000),(1+NETWORKDAYS.INTL($M65,$N65,1,项目参数!$B$2:$B$200))*项目参数!$J$29,"")</f>
        <v/>
      </c>
      <c r="M65" s="42"/>
      <c r="N65" s="42"/>
      <c r="O65" s="60"/>
      <c r="P65" s="63"/>
      <c r="X65" s="72" t="b">
        <f t="shared" si="0"/>
        <v>0</v>
      </c>
    </row>
    <row r="66" spans="1:24">
      <c r="A66" s="8"/>
      <c r="B66" s="8"/>
      <c r="C66" s="8"/>
      <c r="D66" s="54"/>
      <c r="E66" s="8"/>
      <c r="F66" s="8"/>
      <c r="G66" s="8"/>
      <c r="H66" s="8"/>
      <c r="I66" s="78"/>
      <c r="J66" s="42"/>
      <c r="K66" s="82" t="str">
        <f>IF(AND($I66&gt;0,$J66&lt;&gt;"",$J66&gt;40000),WORKDAY.INTL($J66,INT(($I66+项目参数!$J$29-1)/项目参数!$J$29)-1,1,项目参数!$B$2:$B$200),"")</f>
        <v/>
      </c>
      <c r="L66" s="83" t="str">
        <f>IF(AND($M66&lt;&gt;"",$M66&gt;40000,$N66&lt;&gt;"",$N66&gt;40000),(1+NETWORKDAYS.INTL($M66,$N66,1,项目参数!$B$2:$B$200))*项目参数!$J$29,"")</f>
        <v/>
      </c>
      <c r="M66" s="42"/>
      <c r="N66" s="42"/>
      <c r="O66" s="60"/>
      <c r="P66" s="63"/>
      <c r="X66" s="72" t="b">
        <f t="shared" ref="X66:X129" si="1">AND(LEN(A66)&gt;0,LEN(C66)&gt;3,LEN(G66)&gt;1,OR(J66=0,AND(I66&gt;0,J66&gt;40000)),OR(M66=0,M66&gt;40000))</f>
        <v>0</v>
      </c>
    </row>
    <row r="67" spans="1:24">
      <c r="A67" s="8"/>
      <c r="B67" s="8"/>
      <c r="C67" s="8"/>
      <c r="D67" s="54"/>
      <c r="E67" s="8"/>
      <c r="F67" s="8"/>
      <c r="G67" s="8"/>
      <c r="H67" s="8"/>
      <c r="I67" s="78"/>
      <c r="J67" s="42"/>
      <c r="K67" s="82" t="str">
        <f>IF(AND($I67&gt;0,$J67&lt;&gt;"",$J67&gt;40000),WORKDAY.INTL($J67,INT(($I67+项目参数!$J$29-1)/项目参数!$J$29)-1,1,项目参数!$B$2:$B$200),"")</f>
        <v/>
      </c>
      <c r="L67" s="83" t="str">
        <f>IF(AND($M67&lt;&gt;"",$M67&gt;40000,$N67&lt;&gt;"",$N67&gt;40000),(1+NETWORKDAYS.INTL($M67,$N67,1,项目参数!$B$2:$B$200))*项目参数!$J$29,"")</f>
        <v/>
      </c>
      <c r="M67" s="42"/>
      <c r="N67" s="42"/>
      <c r="O67" s="60"/>
      <c r="P67" s="63"/>
      <c r="X67" s="72" t="b">
        <f t="shared" si="1"/>
        <v>0</v>
      </c>
    </row>
    <row r="68" spans="1:24">
      <c r="A68" s="8"/>
      <c r="B68" s="8"/>
      <c r="C68" s="8"/>
      <c r="D68" s="54"/>
      <c r="E68" s="8"/>
      <c r="F68" s="8"/>
      <c r="G68" s="8"/>
      <c r="H68" s="8"/>
      <c r="I68" s="78"/>
      <c r="J68" s="42"/>
      <c r="K68" s="82" t="str">
        <f>IF(AND($I68&gt;0,$J68&lt;&gt;"",$J68&gt;40000),WORKDAY.INTL($J68,INT(($I68+项目参数!$J$29-1)/项目参数!$J$29)-1,1,项目参数!$B$2:$B$200),"")</f>
        <v/>
      </c>
      <c r="L68" s="83" t="str">
        <f>IF(AND($M68&lt;&gt;"",$M68&gt;40000,$N68&lt;&gt;"",$N68&gt;40000),(1+NETWORKDAYS.INTL($M68,$N68,1,项目参数!$B$2:$B$200))*项目参数!$J$29,"")</f>
        <v/>
      </c>
      <c r="M68" s="42"/>
      <c r="N68" s="42"/>
      <c r="O68" s="60"/>
      <c r="P68" s="63"/>
      <c r="X68" s="72" t="b">
        <f t="shared" si="1"/>
        <v>0</v>
      </c>
    </row>
    <row r="69" spans="1:24">
      <c r="A69" s="8"/>
      <c r="B69" s="8"/>
      <c r="C69" s="8"/>
      <c r="D69" s="54"/>
      <c r="E69" s="8"/>
      <c r="F69" s="8"/>
      <c r="G69" s="8"/>
      <c r="H69" s="8"/>
      <c r="I69" s="78"/>
      <c r="J69" s="42"/>
      <c r="K69" s="82" t="str">
        <f>IF(AND($I69&gt;0,$J69&lt;&gt;"",$J69&gt;40000),WORKDAY.INTL($J69,INT(($I69+项目参数!$J$29-1)/项目参数!$J$29)-1,1,项目参数!$B$2:$B$200),"")</f>
        <v/>
      </c>
      <c r="L69" s="83" t="str">
        <f>IF(AND($M69&lt;&gt;"",$M69&gt;40000,$N69&lt;&gt;"",$N69&gt;40000),(1+NETWORKDAYS.INTL($M69,$N69,1,项目参数!$B$2:$B$200))*项目参数!$J$29,"")</f>
        <v/>
      </c>
      <c r="M69" s="42"/>
      <c r="N69" s="42"/>
      <c r="O69" s="60"/>
      <c r="P69" s="63"/>
      <c r="X69" s="72" t="b">
        <f t="shared" si="1"/>
        <v>0</v>
      </c>
    </row>
    <row r="70" spans="1:24">
      <c r="A70" s="8"/>
      <c r="B70" s="8"/>
      <c r="C70" s="8"/>
      <c r="D70" s="54"/>
      <c r="E70" s="8"/>
      <c r="F70" s="8"/>
      <c r="G70" s="8"/>
      <c r="H70" s="8"/>
      <c r="I70" s="78"/>
      <c r="J70" s="42"/>
      <c r="K70" s="82" t="str">
        <f>IF(AND($I70&gt;0,$J70&lt;&gt;"",$J70&gt;40000),WORKDAY.INTL($J70,INT(($I70+项目参数!$J$29-1)/项目参数!$J$29)-1,1,项目参数!$B$2:$B$200),"")</f>
        <v/>
      </c>
      <c r="L70" s="83" t="str">
        <f>IF(AND($M70&lt;&gt;"",$M70&gt;40000,$N70&lt;&gt;"",$N70&gt;40000),(1+NETWORKDAYS.INTL($M70,$N70,1,项目参数!$B$2:$B$200))*项目参数!$J$29,"")</f>
        <v/>
      </c>
      <c r="M70" s="42"/>
      <c r="N70" s="42"/>
      <c r="O70" s="60"/>
      <c r="P70" s="63"/>
      <c r="X70" s="72" t="b">
        <f t="shared" si="1"/>
        <v>0</v>
      </c>
    </row>
    <row r="71" spans="1:24">
      <c r="A71" s="8"/>
      <c r="B71" s="8"/>
      <c r="C71" s="8"/>
      <c r="D71" s="54"/>
      <c r="E71" s="8"/>
      <c r="F71" s="8"/>
      <c r="G71" s="8"/>
      <c r="H71" s="8"/>
      <c r="I71" s="78"/>
      <c r="J71" s="42"/>
      <c r="K71" s="82" t="str">
        <f>IF(AND($I71&gt;0,$J71&lt;&gt;"",$J71&gt;40000),WORKDAY.INTL($J71,INT(($I71+项目参数!$J$29-1)/项目参数!$J$29)-1,1,项目参数!$B$2:$B$200),"")</f>
        <v/>
      </c>
      <c r="L71" s="83" t="str">
        <f>IF(AND($M71&lt;&gt;"",$M71&gt;40000,$N71&lt;&gt;"",$N71&gt;40000),(1+NETWORKDAYS.INTL($M71,$N71,1,项目参数!$B$2:$B$200))*项目参数!$J$29,"")</f>
        <v/>
      </c>
      <c r="M71" s="42"/>
      <c r="N71" s="42"/>
      <c r="O71" s="60"/>
      <c r="P71" s="63"/>
      <c r="X71" s="72" t="b">
        <f t="shared" si="1"/>
        <v>0</v>
      </c>
    </row>
    <row r="72" spans="1:24">
      <c r="A72" s="8"/>
      <c r="B72" s="8"/>
      <c r="C72" s="8"/>
      <c r="D72" s="54"/>
      <c r="E72" s="8"/>
      <c r="F72" s="8"/>
      <c r="G72" s="8"/>
      <c r="H72" s="8"/>
      <c r="I72" s="78"/>
      <c r="J72" s="42"/>
      <c r="K72" s="82" t="str">
        <f>IF(AND($I72&gt;0,$J72&lt;&gt;"",$J72&gt;40000),WORKDAY.INTL($J72,INT(($I72+项目参数!$J$29-1)/项目参数!$J$29)-1,1,项目参数!$B$2:$B$200),"")</f>
        <v/>
      </c>
      <c r="L72" s="83" t="str">
        <f>IF(AND($M72&lt;&gt;"",$M72&gt;40000,$N72&lt;&gt;"",$N72&gt;40000),(1+NETWORKDAYS.INTL($M72,$N72,1,项目参数!$B$2:$B$200))*项目参数!$J$29,"")</f>
        <v/>
      </c>
      <c r="M72" s="42"/>
      <c r="N72" s="42"/>
      <c r="O72" s="60"/>
      <c r="P72" s="63"/>
      <c r="X72" s="72" t="b">
        <f t="shared" si="1"/>
        <v>0</v>
      </c>
    </row>
    <row r="73" spans="1:24">
      <c r="A73" s="8"/>
      <c r="B73" s="8"/>
      <c r="C73" s="8"/>
      <c r="D73" s="54"/>
      <c r="E73" s="8"/>
      <c r="F73" s="8"/>
      <c r="G73" s="8"/>
      <c r="H73" s="8"/>
      <c r="I73" s="78"/>
      <c r="J73" s="42"/>
      <c r="K73" s="82" t="str">
        <f>IF(AND($I73&gt;0,$J73&lt;&gt;"",$J73&gt;40000),WORKDAY.INTL($J73,INT(($I73+项目参数!$J$29-1)/项目参数!$J$29)-1,1,项目参数!$B$2:$B$200),"")</f>
        <v/>
      </c>
      <c r="L73" s="83" t="str">
        <f>IF(AND($M73&lt;&gt;"",$M73&gt;40000,$N73&lt;&gt;"",$N73&gt;40000),(1+NETWORKDAYS.INTL($M73,$N73,1,项目参数!$B$2:$B$200))*项目参数!$J$29,"")</f>
        <v/>
      </c>
      <c r="M73" s="42"/>
      <c r="N73" s="42"/>
      <c r="O73" s="60"/>
      <c r="P73" s="63"/>
      <c r="X73" s="72" t="b">
        <f t="shared" si="1"/>
        <v>0</v>
      </c>
    </row>
    <row r="74" spans="1:24">
      <c r="A74" s="8"/>
      <c r="B74" s="8"/>
      <c r="C74" s="8"/>
      <c r="D74" s="54"/>
      <c r="E74" s="8"/>
      <c r="F74" s="8"/>
      <c r="G74" s="8"/>
      <c r="H74" s="8"/>
      <c r="I74" s="78"/>
      <c r="J74" s="42"/>
      <c r="K74" s="82" t="str">
        <f>IF(AND($I74&gt;0,$J74&lt;&gt;"",$J74&gt;40000),WORKDAY.INTL($J74,INT(($I74+项目参数!$J$29-1)/项目参数!$J$29)-1,1,项目参数!$B$2:$B$200),"")</f>
        <v/>
      </c>
      <c r="L74" s="83" t="str">
        <f>IF(AND($M74&lt;&gt;"",$M74&gt;40000,$N74&lt;&gt;"",$N74&gt;40000),(1+NETWORKDAYS.INTL($M74,$N74,1,项目参数!$B$2:$B$200))*项目参数!$J$29,"")</f>
        <v/>
      </c>
      <c r="M74" s="42"/>
      <c r="N74" s="42"/>
      <c r="O74" s="60"/>
      <c r="P74" s="63"/>
      <c r="X74" s="72" t="b">
        <f t="shared" si="1"/>
        <v>0</v>
      </c>
    </row>
    <row r="75" spans="1:24">
      <c r="A75" s="8"/>
      <c r="B75" s="8"/>
      <c r="C75" s="8"/>
      <c r="D75" s="54"/>
      <c r="E75" s="8"/>
      <c r="F75" s="8"/>
      <c r="G75" s="8"/>
      <c r="H75" s="8"/>
      <c r="I75" s="78"/>
      <c r="J75" s="42"/>
      <c r="K75" s="82" t="str">
        <f>IF(AND($I75&gt;0,$J75&lt;&gt;"",$J75&gt;40000),WORKDAY.INTL($J75,INT(($I75+项目参数!$J$29-1)/项目参数!$J$29)-1,1,项目参数!$B$2:$B$200),"")</f>
        <v/>
      </c>
      <c r="L75" s="83" t="str">
        <f>IF(AND($M75&lt;&gt;"",$M75&gt;40000,$N75&lt;&gt;"",$N75&gt;40000),(1+NETWORKDAYS.INTL($M75,$N75,1,项目参数!$B$2:$B$200))*项目参数!$J$29,"")</f>
        <v/>
      </c>
      <c r="M75" s="42"/>
      <c r="N75" s="42"/>
      <c r="O75" s="60"/>
      <c r="P75" s="63"/>
      <c r="X75" s="72" t="b">
        <f t="shared" si="1"/>
        <v>0</v>
      </c>
    </row>
    <row r="76" spans="1:24">
      <c r="A76" s="8"/>
      <c r="B76" s="8"/>
      <c r="C76" s="8"/>
      <c r="D76" s="54"/>
      <c r="E76" s="8"/>
      <c r="F76" s="8"/>
      <c r="G76" s="8"/>
      <c r="H76" s="8"/>
      <c r="I76" s="78"/>
      <c r="J76" s="42"/>
      <c r="K76" s="82" t="str">
        <f>IF(AND($I76&gt;0,$J76&lt;&gt;"",$J76&gt;40000),WORKDAY.INTL($J76,INT(($I76+项目参数!$J$29-1)/项目参数!$J$29)-1,1,项目参数!$B$2:$B$200),"")</f>
        <v/>
      </c>
      <c r="L76" s="83" t="str">
        <f>IF(AND($M76&lt;&gt;"",$M76&gt;40000,$N76&lt;&gt;"",$N76&gt;40000),(1+NETWORKDAYS.INTL($M76,$N76,1,项目参数!$B$2:$B$200))*项目参数!$J$29,"")</f>
        <v/>
      </c>
      <c r="M76" s="42"/>
      <c r="N76" s="42"/>
      <c r="O76" s="60"/>
      <c r="P76" s="63"/>
      <c r="X76" s="72" t="b">
        <f t="shared" si="1"/>
        <v>0</v>
      </c>
    </row>
    <row r="77" spans="1:24">
      <c r="A77" s="8"/>
      <c r="B77" s="8"/>
      <c r="C77" s="8"/>
      <c r="D77" s="54"/>
      <c r="E77" s="8"/>
      <c r="F77" s="8"/>
      <c r="G77" s="8"/>
      <c r="H77" s="8"/>
      <c r="I77" s="78"/>
      <c r="J77" s="42"/>
      <c r="K77" s="82" t="str">
        <f>IF(AND($I77&gt;0,$J77&lt;&gt;"",$J77&gt;40000),WORKDAY.INTL($J77,INT(($I77+项目参数!$J$29-1)/项目参数!$J$29)-1,1,项目参数!$B$2:$B$200),"")</f>
        <v/>
      </c>
      <c r="L77" s="83" t="str">
        <f>IF(AND($M77&lt;&gt;"",$M77&gt;40000,$N77&lt;&gt;"",$N77&gt;40000),(1+NETWORKDAYS.INTL($M77,$N77,1,项目参数!$B$2:$B$200))*项目参数!$J$29,"")</f>
        <v/>
      </c>
      <c r="M77" s="42"/>
      <c r="N77" s="42"/>
      <c r="O77" s="60"/>
      <c r="P77" s="63"/>
      <c r="X77" s="72" t="b">
        <f t="shared" si="1"/>
        <v>0</v>
      </c>
    </row>
    <row r="78" spans="1:24">
      <c r="A78" s="8"/>
      <c r="B78" s="8"/>
      <c r="C78" s="8"/>
      <c r="D78" s="54"/>
      <c r="E78" s="8"/>
      <c r="F78" s="8"/>
      <c r="G78" s="8"/>
      <c r="H78" s="8"/>
      <c r="I78" s="78"/>
      <c r="J78" s="42"/>
      <c r="K78" s="82" t="str">
        <f>IF(AND($I78&gt;0,$J78&lt;&gt;"",$J78&gt;40000),WORKDAY.INTL($J78,INT(($I78+项目参数!$J$29-1)/项目参数!$J$29)-1,1,项目参数!$B$2:$B$200),"")</f>
        <v/>
      </c>
      <c r="L78" s="83" t="str">
        <f>IF(AND($M78&lt;&gt;"",$M78&gt;40000,$N78&lt;&gt;"",$N78&gt;40000),(1+NETWORKDAYS.INTL($M78,$N78,1,项目参数!$B$2:$B$200))*项目参数!$J$29,"")</f>
        <v/>
      </c>
      <c r="M78" s="42"/>
      <c r="N78" s="42"/>
      <c r="O78" s="60"/>
      <c r="P78" s="63"/>
      <c r="X78" s="72" t="b">
        <f t="shared" si="1"/>
        <v>0</v>
      </c>
    </row>
    <row r="79" spans="1:24">
      <c r="A79" s="8"/>
      <c r="B79" s="8"/>
      <c r="C79" s="8"/>
      <c r="D79" s="54"/>
      <c r="E79" s="8"/>
      <c r="F79" s="8"/>
      <c r="G79" s="8"/>
      <c r="H79" s="8"/>
      <c r="I79" s="78"/>
      <c r="J79" s="42"/>
      <c r="K79" s="82" t="str">
        <f>IF(AND($I79&gt;0,$J79&lt;&gt;"",$J79&gt;40000),WORKDAY.INTL($J79,INT(($I79+项目参数!$J$29-1)/项目参数!$J$29)-1,1,项目参数!$B$2:$B$200),"")</f>
        <v/>
      </c>
      <c r="L79" s="83" t="str">
        <f>IF(AND($M79&lt;&gt;"",$M79&gt;40000,$N79&lt;&gt;"",$N79&gt;40000),(1+NETWORKDAYS.INTL($M79,$N79,1,项目参数!$B$2:$B$200))*项目参数!$J$29,"")</f>
        <v/>
      </c>
      <c r="M79" s="42"/>
      <c r="N79" s="42"/>
      <c r="O79" s="60"/>
      <c r="P79" s="63"/>
      <c r="X79" s="72" t="b">
        <f t="shared" si="1"/>
        <v>0</v>
      </c>
    </row>
    <row r="80" spans="1:24">
      <c r="A80" s="8"/>
      <c r="B80" s="8"/>
      <c r="C80" s="8"/>
      <c r="D80" s="54"/>
      <c r="E80" s="8"/>
      <c r="F80" s="8"/>
      <c r="G80" s="8"/>
      <c r="H80" s="8"/>
      <c r="I80" s="78"/>
      <c r="J80" s="42"/>
      <c r="K80" s="82" t="str">
        <f>IF(AND($I80&gt;0,$J80&lt;&gt;"",$J80&gt;40000),WORKDAY.INTL($J80,INT(($I80+项目参数!$J$29-1)/项目参数!$J$29)-1,1,项目参数!$B$2:$B$200),"")</f>
        <v/>
      </c>
      <c r="L80" s="83" t="str">
        <f>IF(AND($M80&lt;&gt;"",$M80&gt;40000,$N80&lt;&gt;"",$N80&gt;40000),(1+NETWORKDAYS.INTL($M80,$N80,1,项目参数!$B$2:$B$200))*项目参数!$J$29,"")</f>
        <v/>
      </c>
      <c r="M80" s="42"/>
      <c r="N80" s="42"/>
      <c r="O80" s="60"/>
      <c r="P80" s="63"/>
      <c r="X80" s="72" t="b">
        <f t="shared" si="1"/>
        <v>0</v>
      </c>
    </row>
    <row r="81" spans="1:24">
      <c r="A81" s="8"/>
      <c r="B81" s="8"/>
      <c r="C81" s="8"/>
      <c r="D81" s="54"/>
      <c r="E81" s="8"/>
      <c r="F81" s="8"/>
      <c r="G81" s="8"/>
      <c r="H81" s="8"/>
      <c r="I81" s="78"/>
      <c r="J81" s="42"/>
      <c r="K81" s="82" t="str">
        <f>IF(AND($I81&gt;0,$J81&lt;&gt;"",$J81&gt;40000),WORKDAY.INTL($J81,INT(($I81+项目参数!$J$29-1)/项目参数!$J$29)-1,1,项目参数!$B$2:$B$200),"")</f>
        <v/>
      </c>
      <c r="L81" s="83" t="str">
        <f>IF(AND($M81&lt;&gt;"",$M81&gt;40000,$N81&lt;&gt;"",$N81&gt;40000),(1+NETWORKDAYS.INTL($M81,$N81,1,项目参数!$B$2:$B$200))*项目参数!$J$29,"")</f>
        <v/>
      </c>
      <c r="M81" s="42"/>
      <c r="N81" s="42"/>
      <c r="O81" s="60"/>
      <c r="P81" s="63"/>
      <c r="X81" s="72" t="b">
        <f t="shared" si="1"/>
        <v>0</v>
      </c>
    </row>
    <row r="82" spans="1:24">
      <c r="A82" s="8"/>
      <c r="B82" s="8"/>
      <c r="C82" s="8"/>
      <c r="D82" s="54"/>
      <c r="E82" s="8"/>
      <c r="F82" s="8"/>
      <c r="G82" s="8"/>
      <c r="H82" s="8"/>
      <c r="I82" s="78"/>
      <c r="J82" s="42"/>
      <c r="K82" s="82" t="str">
        <f>IF(AND($I82&gt;0,$J82&lt;&gt;"",$J82&gt;40000),WORKDAY.INTL($J82,INT(($I82+项目参数!$J$29-1)/项目参数!$J$29)-1,1,项目参数!$B$2:$B$200),"")</f>
        <v/>
      </c>
      <c r="L82" s="83" t="str">
        <f>IF(AND($M82&lt;&gt;"",$M82&gt;40000,$N82&lt;&gt;"",$N82&gt;40000),(1+NETWORKDAYS.INTL($M82,$N82,1,项目参数!$B$2:$B$200))*项目参数!$J$29,"")</f>
        <v/>
      </c>
      <c r="M82" s="42"/>
      <c r="N82" s="42"/>
      <c r="O82" s="60"/>
      <c r="P82" s="63"/>
      <c r="X82" s="72" t="b">
        <f t="shared" si="1"/>
        <v>0</v>
      </c>
    </row>
    <row r="83" spans="1:24">
      <c r="A83" s="8"/>
      <c r="B83" s="8"/>
      <c r="C83" s="8"/>
      <c r="D83" s="54"/>
      <c r="E83" s="8"/>
      <c r="F83" s="8"/>
      <c r="G83" s="8"/>
      <c r="H83" s="8"/>
      <c r="I83" s="78"/>
      <c r="J83" s="42"/>
      <c r="K83" s="82" t="str">
        <f>IF(AND($I83&gt;0,$J83&lt;&gt;"",$J83&gt;40000),WORKDAY.INTL($J83,INT(($I83+项目参数!$J$29-1)/项目参数!$J$29)-1,1,项目参数!$B$2:$B$200),"")</f>
        <v/>
      </c>
      <c r="L83" s="83" t="str">
        <f>IF(AND($M83&lt;&gt;"",$M83&gt;40000,$N83&lt;&gt;"",$N83&gt;40000),(1+NETWORKDAYS.INTL($M83,$N83,1,项目参数!$B$2:$B$200))*项目参数!$J$29,"")</f>
        <v/>
      </c>
      <c r="M83" s="42"/>
      <c r="N83" s="42"/>
      <c r="O83" s="60"/>
      <c r="P83" s="63"/>
      <c r="X83" s="72" t="b">
        <f t="shared" si="1"/>
        <v>0</v>
      </c>
    </row>
    <row r="84" spans="1:24">
      <c r="A84" s="8"/>
      <c r="B84" s="8"/>
      <c r="C84" s="8"/>
      <c r="D84" s="54"/>
      <c r="E84" s="8"/>
      <c r="F84" s="8"/>
      <c r="G84" s="8"/>
      <c r="H84" s="8"/>
      <c r="I84" s="78"/>
      <c r="J84" s="42"/>
      <c r="K84" s="82" t="str">
        <f>IF(AND($I84&gt;0,$J84&lt;&gt;"",$J84&gt;40000),WORKDAY.INTL($J84,INT(($I84+项目参数!$J$29-1)/项目参数!$J$29)-1,1,项目参数!$B$2:$B$200),"")</f>
        <v/>
      </c>
      <c r="L84" s="83" t="str">
        <f>IF(AND($M84&lt;&gt;"",$M84&gt;40000,$N84&lt;&gt;"",$N84&gt;40000),(1+NETWORKDAYS.INTL($M84,$N84,1,项目参数!$B$2:$B$200))*项目参数!$J$29,"")</f>
        <v/>
      </c>
      <c r="M84" s="42"/>
      <c r="N84" s="42"/>
      <c r="O84" s="60"/>
      <c r="P84" s="63"/>
      <c r="X84" s="72" t="b">
        <f t="shared" si="1"/>
        <v>0</v>
      </c>
    </row>
    <row r="85" spans="1:24">
      <c r="A85" s="8"/>
      <c r="B85" s="8"/>
      <c r="C85" s="8"/>
      <c r="D85" s="54"/>
      <c r="E85" s="8"/>
      <c r="F85" s="8"/>
      <c r="G85" s="8"/>
      <c r="H85" s="8"/>
      <c r="I85" s="78"/>
      <c r="J85" s="42"/>
      <c r="K85" s="82" t="str">
        <f>IF(AND($I85&gt;0,$J85&lt;&gt;"",$J85&gt;40000),WORKDAY.INTL($J85,INT(($I85+项目参数!$J$29-1)/项目参数!$J$29)-1,1,项目参数!$B$2:$B$200),"")</f>
        <v/>
      </c>
      <c r="L85" s="83" t="str">
        <f>IF(AND($M85&lt;&gt;"",$M85&gt;40000,$N85&lt;&gt;"",$N85&gt;40000),(1+NETWORKDAYS.INTL($M85,$N85,1,项目参数!$B$2:$B$200))*项目参数!$J$29,"")</f>
        <v/>
      </c>
      <c r="M85" s="42"/>
      <c r="N85" s="42"/>
      <c r="O85" s="60"/>
      <c r="P85" s="63"/>
      <c r="X85" s="72" t="b">
        <f t="shared" si="1"/>
        <v>0</v>
      </c>
    </row>
    <row r="86" spans="1:24">
      <c r="A86" s="8"/>
      <c r="B86" s="8"/>
      <c r="C86" s="8"/>
      <c r="D86" s="54"/>
      <c r="E86" s="8"/>
      <c r="F86" s="8"/>
      <c r="G86" s="8"/>
      <c r="H86" s="8"/>
      <c r="I86" s="78"/>
      <c r="J86" s="42"/>
      <c r="K86" s="82" t="str">
        <f>IF(AND($I86&gt;0,$J86&lt;&gt;"",$J86&gt;40000),WORKDAY.INTL($J86,INT(($I86+项目参数!$J$29-1)/项目参数!$J$29)-1,1,项目参数!$B$2:$B$200),"")</f>
        <v/>
      </c>
      <c r="L86" s="83" t="str">
        <f>IF(AND($M86&lt;&gt;"",$M86&gt;40000,$N86&lt;&gt;"",$N86&gt;40000),(1+NETWORKDAYS.INTL($M86,$N86,1,项目参数!$B$2:$B$200))*项目参数!$J$29,"")</f>
        <v/>
      </c>
      <c r="M86" s="42"/>
      <c r="N86" s="42"/>
      <c r="O86" s="60"/>
      <c r="P86" s="63"/>
      <c r="X86" s="72" t="b">
        <f t="shared" si="1"/>
        <v>0</v>
      </c>
    </row>
    <row r="87" spans="1:24">
      <c r="A87" s="8"/>
      <c r="B87" s="8"/>
      <c r="C87" s="8"/>
      <c r="D87" s="54"/>
      <c r="E87" s="8"/>
      <c r="F87" s="8"/>
      <c r="G87" s="8"/>
      <c r="H87" s="8"/>
      <c r="I87" s="78"/>
      <c r="J87" s="42"/>
      <c r="K87" s="82" t="str">
        <f>IF(AND($I87&gt;0,$J87&lt;&gt;"",$J87&gt;40000),WORKDAY.INTL($J87,INT(($I87+项目参数!$J$29-1)/项目参数!$J$29)-1,1,项目参数!$B$2:$B$200),"")</f>
        <v/>
      </c>
      <c r="L87" s="83" t="str">
        <f>IF(AND($M87&lt;&gt;"",$M87&gt;40000,$N87&lt;&gt;"",$N87&gt;40000),(1+NETWORKDAYS.INTL($M87,$N87,1,项目参数!$B$2:$B$200))*项目参数!$J$29,"")</f>
        <v/>
      </c>
      <c r="M87" s="42"/>
      <c r="N87" s="42"/>
      <c r="O87" s="60"/>
      <c r="P87" s="63"/>
      <c r="X87" s="72" t="b">
        <f t="shared" si="1"/>
        <v>0</v>
      </c>
    </row>
    <row r="88" spans="1:24">
      <c r="A88" s="8"/>
      <c r="B88" s="8"/>
      <c r="C88" s="8"/>
      <c r="D88" s="54"/>
      <c r="E88" s="8"/>
      <c r="F88" s="8"/>
      <c r="G88" s="8"/>
      <c r="H88" s="8"/>
      <c r="I88" s="78"/>
      <c r="J88" s="42"/>
      <c r="K88" s="82" t="str">
        <f>IF(AND($I88&gt;0,$J88&lt;&gt;"",$J88&gt;40000),WORKDAY.INTL($J88,INT(($I88+项目参数!$J$29-1)/项目参数!$J$29)-1,1,项目参数!$B$2:$B$200),"")</f>
        <v/>
      </c>
      <c r="L88" s="83" t="str">
        <f>IF(AND($M88&lt;&gt;"",$M88&gt;40000,$N88&lt;&gt;"",$N88&gt;40000),(1+NETWORKDAYS.INTL($M88,$N88,1,项目参数!$B$2:$B$200))*项目参数!$J$29,"")</f>
        <v/>
      </c>
      <c r="M88" s="42"/>
      <c r="N88" s="42"/>
      <c r="O88" s="60"/>
      <c r="P88" s="63"/>
      <c r="X88" s="72" t="b">
        <f t="shared" si="1"/>
        <v>0</v>
      </c>
    </row>
    <row r="89" spans="1:24">
      <c r="A89" s="8"/>
      <c r="B89" s="8"/>
      <c r="C89" s="8"/>
      <c r="D89" s="54"/>
      <c r="E89" s="8"/>
      <c r="F89" s="8"/>
      <c r="G89" s="8"/>
      <c r="H89" s="8"/>
      <c r="I89" s="78"/>
      <c r="J89" s="42"/>
      <c r="K89" s="82" t="str">
        <f>IF(AND($I89&gt;0,$J89&lt;&gt;"",$J89&gt;40000),WORKDAY.INTL($J89,INT(($I89+项目参数!$J$29-1)/项目参数!$J$29)-1,1,项目参数!$B$2:$B$200),"")</f>
        <v/>
      </c>
      <c r="L89" s="83" t="str">
        <f>IF(AND($M89&lt;&gt;"",$M89&gt;40000,$N89&lt;&gt;"",$N89&gt;40000),(1+NETWORKDAYS.INTL($M89,$N89,1,项目参数!$B$2:$B$200))*项目参数!$J$29,"")</f>
        <v/>
      </c>
      <c r="M89" s="42"/>
      <c r="N89" s="42"/>
      <c r="O89" s="60"/>
      <c r="P89" s="63"/>
      <c r="X89" s="72" t="b">
        <f t="shared" si="1"/>
        <v>0</v>
      </c>
    </row>
    <row r="90" spans="1:24">
      <c r="A90" s="8"/>
      <c r="B90" s="8"/>
      <c r="C90" s="8"/>
      <c r="D90" s="54"/>
      <c r="E90" s="8"/>
      <c r="F90" s="8"/>
      <c r="G90" s="8"/>
      <c r="H90" s="8"/>
      <c r="I90" s="78"/>
      <c r="J90" s="42"/>
      <c r="K90" s="82" t="str">
        <f>IF(AND($I90&gt;0,$J90&lt;&gt;"",$J90&gt;40000),WORKDAY.INTL($J90,INT(($I90+项目参数!$J$29-1)/项目参数!$J$29)-1,1,项目参数!$B$2:$B$200),"")</f>
        <v/>
      </c>
      <c r="L90" s="83" t="str">
        <f>IF(AND($M90&lt;&gt;"",$M90&gt;40000,$N90&lt;&gt;"",$N90&gt;40000),(1+NETWORKDAYS.INTL($M90,$N90,1,项目参数!$B$2:$B$200))*项目参数!$J$29,"")</f>
        <v/>
      </c>
      <c r="M90" s="42"/>
      <c r="N90" s="42"/>
      <c r="O90" s="60"/>
      <c r="P90" s="63"/>
      <c r="X90" s="72" t="b">
        <f t="shared" si="1"/>
        <v>0</v>
      </c>
    </row>
    <row r="91" spans="1:24">
      <c r="A91" s="8"/>
      <c r="B91" s="8"/>
      <c r="C91" s="8"/>
      <c r="D91" s="54"/>
      <c r="E91" s="8"/>
      <c r="F91" s="8"/>
      <c r="G91" s="8"/>
      <c r="H91" s="8"/>
      <c r="I91" s="78"/>
      <c r="J91" s="42"/>
      <c r="K91" s="82" t="str">
        <f>IF(AND($I91&gt;0,$J91&lt;&gt;"",$J91&gt;40000),WORKDAY.INTL($J91,INT(($I91+项目参数!$J$29-1)/项目参数!$J$29)-1,1,项目参数!$B$2:$B$200),"")</f>
        <v/>
      </c>
      <c r="L91" s="83" t="str">
        <f>IF(AND($M91&lt;&gt;"",$M91&gt;40000,$N91&lt;&gt;"",$N91&gt;40000),(1+NETWORKDAYS.INTL($M91,$N91,1,项目参数!$B$2:$B$200))*项目参数!$J$29,"")</f>
        <v/>
      </c>
      <c r="M91" s="42"/>
      <c r="N91" s="42"/>
      <c r="O91" s="60"/>
      <c r="P91" s="63"/>
      <c r="X91" s="72" t="b">
        <f t="shared" si="1"/>
        <v>0</v>
      </c>
    </row>
    <row r="92" spans="1:24">
      <c r="A92" s="8"/>
      <c r="B92" s="8"/>
      <c r="C92" s="8"/>
      <c r="D92" s="54"/>
      <c r="E92" s="8"/>
      <c r="F92" s="8"/>
      <c r="G92" s="8"/>
      <c r="H92" s="8"/>
      <c r="I92" s="78"/>
      <c r="J92" s="42"/>
      <c r="K92" s="82" t="str">
        <f>IF(AND($I92&gt;0,$J92&lt;&gt;"",$J92&gt;40000),WORKDAY.INTL($J92,INT(($I92+项目参数!$J$29-1)/项目参数!$J$29)-1,1,项目参数!$B$2:$B$200),"")</f>
        <v/>
      </c>
      <c r="L92" s="83" t="str">
        <f>IF(AND($M92&lt;&gt;"",$M92&gt;40000,$N92&lt;&gt;"",$N92&gt;40000),(1+NETWORKDAYS.INTL($M92,$N92,1,项目参数!$B$2:$B$200))*项目参数!$J$29,"")</f>
        <v/>
      </c>
      <c r="M92" s="42"/>
      <c r="N92" s="42"/>
      <c r="O92" s="60"/>
      <c r="P92" s="63"/>
      <c r="X92" s="72" t="b">
        <f t="shared" si="1"/>
        <v>0</v>
      </c>
    </row>
    <row r="93" spans="1:24">
      <c r="A93" s="8"/>
      <c r="B93" s="8"/>
      <c r="C93" s="8"/>
      <c r="D93" s="54"/>
      <c r="E93" s="8"/>
      <c r="F93" s="8"/>
      <c r="G93" s="8"/>
      <c r="H93" s="8"/>
      <c r="I93" s="78"/>
      <c r="J93" s="42"/>
      <c r="K93" s="82" t="str">
        <f>IF(AND($I93&gt;0,$J93&lt;&gt;"",$J93&gt;40000),WORKDAY.INTL($J93,INT(($I93+项目参数!$J$29-1)/项目参数!$J$29)-1,1,项目参数!$B$2:$B$200),"")</f>
        <v/>
      </c>
      <c r="L93" s="83" t="str">
        <f>IF(AND($M93&lt;&gt;"",$M93&gt;40000,$N93&lt;&gt;"",$N93&gt;40000),(1+NETWORKDAYS.INTL($M93,$N93,1,项目参数!$B$2:$B$200))*项目参数!$J$29,"")</f>
        <v/>
      </c>
      <c r="M93" s="42"/>
      <c r="N93" s="42"/>
      <c r="O93" s="60"/>
      <c r="P93" s="63"/>
      <c r="X93" s="72" t="b">
        <f t="shared" si="1"/>
        <v>0</v>
      </c>
    </row>
    <row r="94" spans="1:24">
      <c r="A94" s="8"/>
      <c r="B94" s="8"/>
      <c r="C94" s="8"/>
      <c r="D94" s="54"/>
      <c r="E94" s="8"/>
      <c r="F94" s="8"/>
      <c r="G94" s="8"/>
      <c r="H94" s="8"/>
      <c r="I94" s="78"/>
      <c r="J94" s="42"/>
      <c r="K94" s="82" t="str">
        <f>IF(AND($I94&gt;0,$J94&lt;&gt;"",$J94&gt;40000),WORKDAY.INTL($J94,INT(($I94+项目参数!$J$29-1)/项目参数!$J$29)-1,1,项目参数!$B$2:$B$200),"")</f>
        <v/>
      </c>
      <c r="L94" s="83" t="str">
        <f>IF(AND($M94&lt;&gt;"",$M94&gt;40000,$N94&lt;&gt;"",$N94&gt;40000),(1+NETWORKDAYS.INTL($M94,$N94,1,项目参数!$B$2:$B$200))*项目参数!$J$29,"")</f>
        <v/>
      </c>
      <c r="M94" s="42"/>
      <c r="N94" s="42"/>
      <c r="O94" s="60"/>
      <c r="P94" s="63"/>
      <c r="X94" s="72" t="b">
        <f t="shared" si="1"/>
        <v>0</v>
      </c>
    </row>
    <row r="95" spans="1:24">
      <c r="A95" s="8"/>
      <c r="B95" s="8"/>
      <c r="C95" s="8"/>
      <c r="D95" s="54"/>
      <c r="E95" s="8"/>
      <c r="F95" s="8"/>
      <c r="G95" s="8"/>
      <c r="H95" s="8"/>
      <c r="I95" s="78"/>
      <c r="J95" s="42"/>
      <c r="K95" s="82" t="str">
        <f>IF(AND($I95&gt;0,$J95&lt;&gt;"",$J95&gt;40000),WORKDAY.INTL($J95,INT(($I95+项目参数!$J$29-1)/项目参数!$J$29)-1,1,项目参数!$B$2:$B$200),"")</f>
        <v/>
      </c>
      <c r="L95" s="83" t="str">
        <f>IF(AND($M95&lt;&gt;"",$M95&gt;40000,$N95&lt;&gt;"",$N95&gt;40000),(1+NETWORKDAYS.INTL($M95,$N95,1,项目参数!$B$2:$B$200))*项目参数!$J$29,"")</f>
        <v/>
      </c>
      <c r="M95" s="42"/>
      <c r="N95" s="42"/>
      <c r="O95" s="60"/>
      <c r="P95" s="63"/>
      <c r="X95" s="72" t="b">
        <f t="shared" si="1"/>
        <v>0</v>
      </c>
    </row>
    <row r="96" spans="1:24">
      <c r="A96" s="8"/>
      <c r="B96" s="8"/>
      <c r="C96" s="8"/>
      <c r="D96" s="54"/>
      <c r="E96" s="8"/>
      <c r="F96" s="8"/>
      <c r="G96" s="8"/>
      <c r="H96" s="8"/>
      <c r="I96" s="78"/>
      <c r="J96" s="42"/>
      <c r="K96" s="82" t="str">
        <f>IF(AND($I96&gt;0,$J96&lt;&gt;"",$J96&gt;40000),WORKDAY.INTL($J96,INT(($I96+项目参数!$J$29-1)/项目参数!$J$29)-1,1,项目参数!$B$2:$B$200),"")</f>
        <v/>
      </c>
      <c r="L96" s="83" t="str">
        <f>IF(AND($M96&lt;&gt;"",$M96&gt;40000,$N96&lt;&gt;"",$N96&gt;40000),(1+NETWORKDAYS.INTL($M96,$N96,1,项目参数!$B$2:$B$200))*项目参数!$J$29,"")</f>
        <v/>
      </c>
      <c r="M96" s="42"/>
      <c r="N96" s="42"/>
      <c r="O96" s="60"/>
      <c r="P96" s="63"/>
      <c r="X96" s="72" t="b">
        <f t="shared" si="1"/>
        <v>0</v>
      </c>
    </row>
    <row r="97" spans="1:24">
      <c r="A97" s="8"/>
      <c r="B97" s="8"/>
      <c r="C97" s="8"/>
      <c r="D97" s="54"/>
      <c r="E97" s="8"/>
      <c r="F97" s="8"/>
      <c r="G97" s="8"/>
      <c r="H97" s="8"/>
      <c r="I97" s="78"/>
      <c r="J97" s="42"/>
      <c r="K97" s="82" t="str">
        <f>IF(AND($I97&gt;0,$J97&lt;&gt;"",$J97&gt;40000),WORKDAY.INTL($J97,INT(($I97+项目参数!$J$29-1)/项目参数!$J$29)-1,1,项目参数!$B$2:$B$200),"")</f>
        <v/>
      </c>
      <c r="L97" s="83" t="str">
        <f>IF(AND($M97&lt;&gt;"",$M97&gt;40000,$N97&lt;&gt;"",$N97&gt;40000),(1+NETWORKDAYS.INTL($M97,$N97,1,项目参数!$B$2:$B$200))*项目参数!$J$29,"")</f>
        <v/>
      </c>
      <c r="M97" s="42"/>
      <c r="N97" s="42"/>
      <c r="O97" s="60"/>
      <c r="P97" s="63"/>
      <c r="X97" s="72" t="b">
        <f t="shared" si="1"/>
        <v>0</v>
      </c>
    </row>
    <row r="98" spans="1:24">
      <c r="A98" s="8"/>
      <c r="B98" s="8"/>
      <c r="C98" s="8"/>
      <c r="D98" s="54"/>
      <c r="E98" s="8"/>
      <c r="F98" s="8"/>
      <c r="G98" s="8"/>
      <c r="H98" s="8"/>
      <c r="I98" s="78"/>
      <c r="J98" s="42"/>
      <c r="K98" s="82" t="str">
        <f>IF(AND($I98&gt;0,$J98&lt;&gt;"",$J98&gt;40000),WORKDAY.INTL($J98,INT(($I98+项目参数!$J$29-1)/项目参数!$J$29)-1,1,项目参数!$B$2:$B$200),"")</f>
        <v/>
      </c>
      <c r="L98" s="83" t="str">
        <f>IF(AND($M98&lt;&gt;"",$M98&gt;40000,$N98&lt;&gt;"",$N98&gt;40000),(1+NETWORKDAYS.INTL($M98,$N98,1,项目参数!$B$2:$B$200))*项目参数!$J$29,"")</f>
        <v/>
      </c>
      <c r="M98" s="42"/>
      <c r="N98" s="42"/>
      <c r="O98" s="60"/>
      <c r="P98" s="63"/>
      <c r="X98" s="72" t="b">
        <f t="shared" si="1"/>
        <v>0</v>
      </c>
    </row>
    <row r="99" spans="1:24">
      <c r="A99" s="8"/>
      <c r="B99" s="8"/>
      <c r="C99" s="8"/>
      <c r="D99" s="54"/>
      <c r="E99" s="8"/>
      <c r="F99" s="8"/>
      <c r="G99" s="8"/>
      <c r="H99" s="8"/>
      <c r="I99" s="78"/>
      <c r="J99" s="42"/>
      <c r="K99" s="82" t="str">
        <f>IF(AND($I99&gt;0,$J99&lt;&gt;"",$J99&gt;40000),WORKDAY.INTL($J99,INT(($I99+项目参数!$J$29-1)/项目参数!$J$29)-1,1,项目参数!$B$2:$B$200),"")</f>
        <v/>
      </c>
      <c r="L99" s="83" t="str">
        <f>IF(AND($M99&lt;&gt;"",$M99&gt;40000,$N99&lt;&gt;"",$N99&gt;40000),(1+NETWORKDAYS.INTL($M99,$N99,1,项目参数!$B$2:$B$200))*项目参数!$J$29,"")</f>
        <v/>
      </c>
      <c r="M99" s="42"/>
      <c r="N99" s="42"/>
      <c r="O99" s="60"/>
      <c r="P99" s="63"/>
      <c r="X99" s="72" t="b">
        <f t="shared" si="1"/>
        <v>0</v>
      </c>
    </row>
    <row r="100" spans="1:24">
      <c r="A100" s="8"/>
      <c r="B100" s="8"/>
      <c r="C100" s="8"/>
      <c r="D100" s="54"/>
      <c r="E100" s="8"/>
      <c r="F100" s="8"/>
      <c r="G100" s="8"/>
      <c r="H100" s="8"/>
      <c r="I100" s="78"/>
      <c r="J100" s="42"/>
      <c r="K100" s="82" t="str">
        <f>IF(AND($I100&gt;0,$J100&lt;&gt;"",$J100&gt;40000),WORKDAY.INTL($J100,INT(($I100+项目参数!$J$29-1)/项目参数!$J$29)-1,1,项目参数!$B$2:$B$200),"")</f>
        <v/>
      </c>
      <c r="L100" s="83" t="str">
        <f>IF(AND($M100&lt;&gt;"",$M100&gt;40000,$N100&lt;&gt;"",$N100&gt;40000),(1+NETWORKDAYS.INTL($M100,$N100,1,项目参数!$B$2:$B$200))*项目参数!$J$29,"")</f>
        <v/>
      </c>
      <c r="M100" s="42"/>
      <c r="N100" s="42"/>
      <c r="O100" s="60"/>
      <c r="P100" s="63"/>
      <c r="X100" s="72" t="b">
        <f t="shared" si="1"/>
        <v>0</v>
      </c>
    </row>
    <row r="101" spans="1:24">
      <c r="A101" s="8"/>
      <c r="B101" s="8"/>
      <c r="C101" s="8"/>
      <c r="D101" s="54"/>
      <c r="E101" s="8"/>
      <c r="F101" s="8"/>
      <c r="G101" s="8"/>
      <c r="H101" s="8"/>
      <c r="I101" s="78"/>
      <c r="J101" s="42"/>
      <c r="K101" s="82" t="str">
        <f>IF(AND($I101&gt;0,$J101&lt;&gt;"",$J101&gt;40000),WORKDAY.INTL($J101,INT(($I101+项目参数!$J$29-1)/项目参数!$J$29)-1,1,项目参数!$B$2:$B$200),"")</f>
        <v/>
      </c>
      <c r="L101" s="83" t="str">
        <f>IF(AND($M101&lt;&gt;"",$M101&gt;40000,$N101&lt;&gt;"",$N101&gt;40000),(1+NETWORKDAYS.INTL($M101,$N101,1,项目参数!$B$2:$B$200))*项目参数!$J$29,"")</f>
        <v/>
      </c>
      <c r="M101" s="42"/>
      <c r="N101" s="42"/>
      <c r="O101" s="60"/>
      <c r="P101" s="63"/>
      <c r="X101" s="72" t="b">
        <f t="shared" si="1"/>
        <v>0</v>
      </c>
    </row>
    <row r="102" spans="1:24">
      <c r="A102" s="8"/>
      <c r="B102" s="8"/>
      <c r="C102" s="8"/>
      <c r="D102" s="54"/>
      <c r="E102" s="8"/>
      <c r="F102" s="8"/>
      <c r="G102" s="8"/>
      <c r="H102" s="8"/>
      <c r="I102" s="78"/>
      <c r="J102" s="42"/>
      <c r="K102" s="82" t="str">
        <f>IF(AND($I102&gt;0,$J102&lt;&gt;"",$J102&gt;40000),WORKDAY.INTL($J102,INT(($I102+项目参数!$J$29-1)/项目参数!$J$29)-1,1,项目参数!$B$2:$B$200),"")</f>
        <v/>
      </c>
      <c r="L102" s="83" t="str">
        <f>IF(AND($M102&lt;&gt;"",$M102&gt;40000,$N102&lt;&gt;"",$N102&gt;40000),(1+NETWORKDAYS.INTL($M102,$N102,1,项目参数!$B$2:$B$200))*项目参数!$J$29,"")</f>
        <v/>
      </c>
      <c r="M102" s="42"/>
      <c r="N102" s="42"/>
      <c r="O102" s="60"/>
      <c r="P102" s="63"/>
      <c r="X102" s="72" t="b">
        <f t="shared" si="1"/>
        <v>0</v>
      </c>
    </row>
    <row r="103" spans="1:24">
      <c r="A103" s="8"/>
      <c r="B103" s="8"/>
      <c r="C103" s="8"/>
      <c r="D103" s="54"/>
      <c r="E103" s="8"/>
      <c r="F103" s="8"/>
      <c r="G103" s="8"/>
      <c r="H103" s="8"/>
      <c r="I103" s="78"/>
      <c r="J103" s="42"/>
      <c r="K103" s="82" t="str">
        <f>IF(AND($I103&gt;0,$J103&lt;&gt;"",$J103&gt;40000),WORKDAY.INTL($J103,INT(($I103+项目参数!$J$29-1)/项目参数!$J$29)-1,1,项目参数!$B$2:$B$200),"")</f>
        <v/>
      </c>
      <c r="L103" s="83" t="str">
        <f>IF(AND($M103&lt;&gt;"",$M103&gt;40000,$N103&lt;&gt;"",$N103&gt;40000),(1+NETWORKDAYS.INTL($M103,$N103,1,项目参数!$B$2:$B$200))*项目参数!$J$29,"")</f>
        <v/>
      </c>
      <c r="M103" s="42"/>
      <c r="N103" s="42"/>
      <c r="O103" s="60"/>
      <c r="P103" s="63"/>
      <c r="X103" s="72" t="b">
        <f t="shared" si="1"/>
        <v>0</v>
      </c>
    </row>
    <row r="104" spans="1:24">
      <c r="A104" s="8"/>
      <c r="B104" s="8"/>
      <c r="C104" s="8"/>
      <c r="D104" s="54"/>
      <c r="E104" s="8"/>
      <c r="F104" s="8"/>
      <c r="G104" s="8"/>
      <c r="H104" s="8"/>
      <c r="I104" s="78"/>
      <c r="J104" s="42"/>
      <c r="K104" s="82" t="str">
        <f>IF(AND($I104&gt;0,$J104&lt;&gt;"",$J104&gt;40000),WORKDAY.INTL($J104,INT(($I104+项目参数!$J$29-1)/项目参数!$J$29)-1,1,项目参数!$B$2:$B$200),"")</f>
        <v/>
      </c>
      <c r="L104" s="83" t="str">
        <f>IF(AND($M104&lt;&gt;"",$M104&gt;40000,$N104&lt;&gt;"",$N104&gt;40000),(1+NETWORKDAYS.INTL($M104,$N104,1,项目参数!$B$2:$B$200))*项目参数!$J$29,"")</f>
        <v/>
      </c>
      <c r="M104" s="42"/>
      <c r="N104" s="42"/>
      <c r="O104" s="60"/>
      <c r="P104" s="63"/>
      <c r="X104" s="72" t="b">
        <f t="shared" si="1"/>
        <v>0</v>
      </c>
    </row>
    <row r="105" spans="1:24">
      <c r="A105" s="8"/>
      <c r="B105" s="8"/>
      <c r="C105" s="8"/>
      <c r="D105" s="54"/>
      <c r="E105" s="8"/>
      <c r="F105" s="8"/>
      <c r="G105" s="8"/>
      <c r="H105" s="8"/>
      <c r="I105" s="78"/>
      <c r="J105" s="42"/>
      <c r="K105" s="82" t="str">
        <f>IF(AND($I105&gt;0,$J105&lt;&gt;"",$J105&gt;40000),WORKDAY.INTL($J105,INT(($I105+项目参数!$J$29-1)/项目参数!$J$29)-1,1,项目参数!$B$2:$B$200),"")</f>
        <v/>
      </c>
      <c r="L105" s="83" t="str">
        <f>IF(AND($M105&lt;&gt;"",$M105&gt;40000,$N105&lt;&gt;"",$N105&gt;40000),(1+NETWORKDAYS.INTL($M105,$N105,1,项目参数!$B$2:$B$200))*项目参数!$J$29,"")</f>
        <v/>
      </c>
      <c r="M105" s="42"/>
      <c r="N105" s="42"/>
      <c r="O105" s="60"/>
      <c r="P105" s="63"/>
      <c r="X105" s="72" t="b">
        <f t="shared" si="1"/>
        <v>0</v>
      </c>
    </row>
    <row r="106" spans="1:24">
      <c r="A106" s="8"/>
      <c r="B106" s="8"/>
      <c r="C106" s="8"/>
      <c r="D106" s="54"/>
      <c r="E106" s="8"/>
      <c r="F106" s="8"/>
      <c r="G106" s="8"/>
      <c r="H106" s="8"/>
      <c r="I106" s="78"/>
      <c r="J106" s="42"/>
      <c r="K106" s="82" t="str">
        <f>IF(AND($I106&gt;0,$J106&lt;&gt;"",$J106&gt;40000),WORKDAY.INTL($J106,INT(($I106+项目参数!$J$29-1)/项目参数!$J$29)-1,1,项目参数!$B$2:$B$200),"")</f>
        <v/>
      </c>
      <c r="L106" s="83" t="str">
        <f>IF(AND($M106&lt;&gt;"",$M106&gt;40000,$N106&lt;&gt;"",$N106&gt;40000),(1+NETWORKDAYS.INTL($M106,$N106,1,项目参数!$B$2:$B$200))*项目参数!$J$29,"")</f>
        <v/>
      </c>
      <c r="M106" s="42"/>
      <c r="N106" s="42"/>
      <c r="O106" s="60"/>
      <c r="P106" s="63"/>
      <c r="X106" s="72" t="b">
        <f t="shared" si="1"/>
        <v>0</v>
      </c>
    </row>
    <row r="107" spans="1:24">
      <c r="A107" s="8"/>
      <c r="B107" s="8"/>
      <c r="C107" s="8"/>
      <c r="D107" s="54"/>
      <c r="E107" s="8"/>
      <c r="F107" s="8"/>
      <c r="G107" s="8"/>
      <c r="H107" s="8"/>
      <c r="I107" s="78"/>
      <c r="J107" s="42"/>
      <c r="K107" s="82" t="str">
        <f>IF(AND($I107&gt;0,$J107&lt;&gt;"",$J107&gt;40000),WORKDAY.INTL($J107,INT(($I107+项目参数!$J$29-1)/项目参数!$J$29)-1,1,项目参数!$B$2:$B$200),"")</f>
        <v/>
      </c>
      <c r="L107" s="83" t="str">
        <f>IF(AND($M107&lt;&gt;"",$M107&gt;40000,$N107&lt;&gt;"",$N107&gt;40000),(1+NETWORKDAYS.INTL($M107,$N107,1,项目参数!$B$2:$B$200))*项目参数!$J$29,"")</f>
        <v/>
      </c>
      <c r="M107" s="42"/>
      <c r="N107" s="42"/>
      <c r="O107" s="60"/>
      <c r="P107" s="63"/>
      <c r="X107" s="72" t="b">
        <f t="shared" si="1"/>
        <v>0</v>
      </c>
    </row>
    <row r="108" spans="1:24">
      <c r="A108" s="8"/>
      <c r="B108" s="8"/>
      <c r="C108" s="8"/>
      <c r="D108" s="54"/>
      <c r="E108" s="8"/>
      <c r="F108" s="8"/>
      <c r="G108" s="8"/>
      <c r="H108" s="8"/>
      <c r="I108" s="78"/>
      <c r="J108" s="42"/>
      <c r="K108" s="82" t="str">
        <f>IF(AND($I108&gt;0,$J108&lt;&gt;"",$J108&gt;40000),WORKDAY.INTL($J108,INT(($I108+项目参数!$J$29-1)/项目参数!$J$29)-1,1,项目参数!$B$2:$B$200),"")</f>
        <v/>
      </c>
      <c r="L108" s="83" t="str">
        <f>IF(AND($M108&lt;&gt;"",$M108&gt;40000,$N108&lt;&gt;"",$N108&gt;40000),(1+NETWORKDAYS.INTL($M108,$N108,1,项目参数!$B$2:$B$200))*项目参数!$J$29,"")</f>
        <v/>
      </c>
      <c r="M108" s="42"/>
      <c r="N108" s="42"/>
      <c r="O108" s="60"/>
      <c r="P108" s="63"/>
      <c r="X108" s="72" t="b">
        <f t="shared" si="1"/>
        <v>0</v>
      </c>
    </row>
    <row r="109" spans="1:24">
      <c r="A109" s="8"/>
      <c r="B109" s="8"/>
      <c r="C109" s="8"/>
      <c r="D109" s="54"/>
      <c r="E109" s="8"/>
      <c r="F109" s="8"/>
      <c r="G109" s="8"/>
      <c r="H109" s="8"/>
      <c r="I109" s="78"/>
      <c r="J109" s="42"/>
      <c r="K109" s="82" t="str">
        <f>IF(AND($I109&gt;0,$J109&lt;&gt;"",$J109&gt;40000),WORKDAY.INTL($J109,INT(($I109+项目参数!$J$29-1)/项目参数!$J$29)-1,1,项目参数!$B$2:$B$200),"")</f>
        <v/>
      </c>
      <c r="L109" s="83" t="str">
        <f>IF(AND($M109&lt;&gt;"",$M109&gt;40000,$N109&lt;&gt;"",$N109&gt;40000),(1+NETWORKDAYS.INTL($M109,$N109,1,项目参数!$B$2:$B$200))*项目参数!$J$29,"")</f>
        <v/>
      </c>
      <c r="M109" s="42"/>
      <c r="N109" s="42"/>
      <c r="O109" s="60"/>
      <c r="P109" s="63"/>
      <c r="X109" s="72" t="b">
        <f t="shared" si="1"/>
        <v>0</v>
      </c>
    </row>
    <row r="110" spans="1:24">
      <c r="A110" s="8"/>
      <c r="B110" s="8"/>
      <c r="C110" s="8"/>
      <c r="D110" s="54"/>
      <c r="E110" s="8"/>
      <c r="F110" s="8"/>
      <c r="G110" s="8"/>
      <c r="H110" s="8"/>
      <c r="I110" s="78"/>
      <c r="J110" s="42"/>
      <c r="K110" s="82" t="str">
        <f>IF(AND($I110&gt;0,$J110&lt;&gt;"",$J110&gt;40000),WORKDAY.INTL($J110,INT(($I110+项目参数!$J$29-1)/项目参数!$J$29)-1,1,项目参数!$B$2:$B$200),"")</f>
        <v/>
      </c>
      <c r="L110" s="83" t="str">
        <f>IF(AND($M110&lt;&gt;"",$M110&gt;40000,$N110&lt;&gt;"",$N110&gt;40000),(1+NETWORKDAYS.INTL($M110,$N110,1,项目参数!$B$2:$B$200))*项目参数!$J$29,"")</f>
        <v/>
      </c>
      <c r="M110" s="42"/>
      <c r="N110" s="42"/>
      <c r="O110" s="60"/>
      <c r="P110" s="63"/>
      <c r="X110" s="72" t="b">
        <f t="shared" si="1"/>
        <v>0</v>
      </c>
    </row>
    <row r="111" spans="1:24">
      <c r="A111" s="8"/>
      <c r="B111" s="8"/>
      <c r="C111" s="8"/>
      <c r="D111" s="54"/>
      <c r="E111" s="8"/>
      <c r="F111" s="8"/>
      <c r="G111" s="8"/>
      <c r="H111" s="8"/>
      <c r="I111" s="78"/>
      <c r="J111" s="42"/>
      <c r="K111" s="82" t="str">
        <f>IF(AND($I111&gt;0,$J111&lt;&gt;"",$J111&gt;40000),WORKDAY.INTL($J111,INT(($I111+项目参数!$J$29-1)/项目参数!$J$29)-1,1,项目参数!$B$2:$B$200),"")</f>
        <v/>
      </c>
      <c r="L111" s="83" t="str">
        <f>IF(AND($M111&lt;&gt;"",$M111&gt;40000,$N111&lt;&gt;"",$N111&gt;40000),(1+NETWORKDAYS.INTL($M111,$N111,1,项目参数!$B$2:$B$200))*项目参数!$J$29,"")</f>
        <v/>
      </c>
      <c r="M111" s="42"/>
      <c r="N111" s="42"/>
      <c r="O111" s="60"/>
      <c r="P111" s="63"/>
      <c r="X111" s="72" t="b">
        <f t="shared" si="1"/>
        <v>0</v>
      </c>
    </row>
    <row r="112" spans="1:24">
      <c r="A112" s="8"/>
      <c r="B112" s="8"/>
      <c r="C112" s="8"/>
      <c r="D112" s="54"/>
      <c r="E112" s="8"/>
      <c r="F112" s="8"/>
      <c r="G112" s="8"/>
      <c r="H112" s="8"/>
      <c r="I112" s="78"/>
      <c r="J112" s="42"/>
      <c r="K112" s="82" t="str">
        <f>IF(AND($I112&gt;0,$J112&lt;&gt;"",$J112&gt;40000),WORKDAY.INTL($J112,INT(($I112+项目参数!$J$29-1)/项目参数!$J$29)-1,1,项目参数!$B$2:$B$200),"")</f>
        <v/>
      </c>
      <c r="L112" s="83" t="str">
        <f>IF(AND($M112&lt;&gt;"",$M112&gt;40000,$N112&lt;&gt;"",$N112&gt;40000),(1+NETWORKDAYS.INTL($M112,$N112,1,项目参数!$B$2:$B$200))*项目参数!$J$29,"")</f>
        <v/>
      </c>
      <c r="M112" s="42"/>
      <c r="N112" s="42"/>
      <c r="O112" s="60"/>
      <c r="P112" s="63"/>
      <c r="X112" s="72" t="b">
        <f t="shared" si="1"/>
        <v>0</v>
      </c>
    </row>
    <row r="113" spans="1:24">
      <c r="A113" s="8"/>
      <c r="B113" s="8"/>
      <c r="C113" s="8"/>
      <c r="D113" s="54"/>
      <c r="E113" s="8"/>
      <c r="F113" s="8"/>
      <c r="G113" s="8"/>
      <c r="H113" s="8"/>
      <c r="I113" s="78"/>
      <c r="J113" s="42"/>
      <c r="K113" s="82" t="str">
        <f>IF(AND($I113&gt;0,$J113&lt;&gt;"",$J113&gt;40000),WORKDAY.INTL($J113,INT(($I113+项目参数!$J$29-1)/项目参数!$J$29)-1,1,项目参数!$B$2:$B$200),"")</f>
        <v/>
      </c>
      <c r="L113" s="83" t="str">
        <f>IF(AND($M113&lt;&gt;"",$M113&gt;40000,$N113&lt;&gt;"",$N113&gt;40000),(1+NETWORKDAYS.INTL($M113,$N113,1,项目参数!$B$2:$B$200))*项目参数!$J$29,"")</f>
        <v/>
      </c>
      <c r="M113" s="42"/>
      <c r="N113" s="42"/>
      <c r="O113" s="60"/>
      <c r="P113" s="63"/>
      <c r="X113" s="72" t="b">
        <f t="shared" si="1"/>
        <v>0</v>
      </c>
    </row>
    <row r="114" spans="1:24">
      <c r="A114" s="8"/>
      <c r="B114" s="8"/>
      <c r="C114" s="8"/>
      <c r="D114" s="54"/>
      <c r="E114" s="8"/>
      <c r="F114" s="8"/>
      <c r="G114" s="8"/>
      <c r="H114" s="8"/>
      <c r="I114" s="78"/>
      <c r="J114" s="42"/>
      <c r="K114" s="82" t="str">
        <f>IF(AND($I114&gt;0,$J114&lt;&gt;"",$J114&gt;40000),WORKDAY.INTL($J114,INT(($I114+项目参数!$J$29-1)/项目参数!$J$29)-1,1,项目参数!$B$2:$B$200),"")</f>
        <v/>
      </c>
      <c r="L114" s="83" t="str">
        <f>IF(AND($M114&lt;&gt;"",$M114&gt;40000,$N114&lt;&gt;"",$N114&gt;40000),(1+NETWORKDAYS.INTL($M114,$N114,1,项目参数!$B$2:$B$200))*项目参数!$J$29,"")</f>
        <v/>
      </c>
      <c r="M114" s="42"/>
      <c r="N114" s="42"/>
      <c r="O114" s="60"/>
      <c r="P114" s="63"/>
      <c r="X114" s="72" t="b">
        <f t="shared" si="1"/>
        <v>0</v>
      </c>
    </row>
    <row r="115" spans="1:24">
      <c r="A115" s="8"/>
      <c r="B115" s="8"/>
      <c r="C115" s="8"/>
      <c r="D115" s="54"/>
      <c r="E115" s="8"/>
      <c r="F115" s="8"/>
      <c r="G115" s="8"/>
      <c r="H115" s="8"/>
      <c r="I115" s="78"/>
      <c r="J115" s="42"/>
      <c r="K115" s="82" t="str">
        <f>IF(AND($I115&gt;0,$J115&lt;&gt;"",$J115&gt;40000),WORKDAY.INTL($J115,INT(($I115+项目参数!$J$29-1)/项目参数!$J$29)-1,1,项目参数!$B$2:$B$200),"")</f>
        <v/>
      </c>
      <c r="L115" s="83" t="str">
        <f>IF(AND($M115&lt;&gt;"",$M115&gt;40000,$N115&lt;&gt;"",$N115&gt;40000),(1+NETWORKDAYS.INTL($M115,$N115,1,项目参数!$B$2:$B$200))*项目参数!$J$29,"")</f>
        <v/>
      </c>
      <c r="M115" s="42"/>
      <c r="N115" s="42"/>
      <c r="O115" s="60"/>
      <c r="P115" s="63"/>
      <c r="X115" s="72" t="b">
        <f t="shared" si="1"/>
        <v>0</v>
      </c>
    </row>
    <row r="116" spans="1:24">
      <c r="A116" s="8"/>
      <c r="B116" s="8"/>
      <c r="C116" s="8"/>
      <c r="D116" s="54"/>
      <c r="E116" s="8"/>
      <c r="F116" s="8"/>
      <c r="G116" s="8"/>
      <c r="H116" s="8"/>
      <c r="I116" s="78"/>
      <c r="J116" s="42"/>
      <c r="K116" s="82" t="str">
        <f>IF(AND($I116&gt;0,$J116&lt;&gt;"",$J116&gt;40000),WORKDAY.INTL($J116,INT(($I116+项目参数!$J$29-1)/项目参数!$J$29)-1,1,项目参数!$B$2:$B$200),"")</f>
        <v/>
      </c>
      <c r="L116" s="83" t="str">
        <f>IF(AND($M116&lt;&gt;"",$M116&gt;40000,$N116&lt;&gt;"",$N116&gt;40000),(1+NETWORKDAYS.INTL($M116,$N116,1,项目参数!$B$2:$B$200))*项目参数!$J$29,"")</f>
        <v/>
      </c>
      <c r="M116" s="42"/>
      <c r="N116" s="42"/>
      <c r="O116" s="60"/>
      <c r="P116" s="63"/>
      <c r="X116" s="72" t="b">
        <f t="shared" si="1"/>
        <v>0</v>
      </c>
    </row>
    <row r="117" spans="1:24">
      <c r="A117" s="8"/>
      <c r="B117" s="8"/>
      <c r="C117" s="8"/>
      <c r="D117" s="54"/>
      <c r="E117" s="8"/>
      <c r="F117" s="8"/>
      <c r="G117" s="8"/>
      <c r="H117" s="8"/>
      <c r="I117" s="78"/>
      <c r="J117" s="42"/>
      <c r="K117" s="82" t="str">
        <f>IF(AND($I117&gt;0,$J117&lt;&gt;"",$J117&gt;40000),WORKDAY.INTL($J117,INT(($I117+项目参数!$J$29-1)/项目参数!$J$29)-1,1,项目参数!$B$2:$B$200),"")</f>
        <v/>
      </c>
      <c r="L117" s="83" t="str">
        <f>IF(AND($M117&lt;&gt;"",$M117&gt;40000,$N117&lt;&gt;"",$N117&gt;40000),(1+NETWORKDAYS.INTL($M117,$N117,1,项目参数!$B$2:$B$200))*项目参数!$J$29,"")</f>
        <v/>
      </c>
      <c r="M117" s="42"/>
      <c r="N117" s="42"/>
      <c r="O117" s="60"/>
      <c r="P117" s="63"/>
      <c r="X117" s="72" t="b">
        <f t="shared" si="1"/>
        <v>0</v>
      </c>
    </row>
    <row r="118" spans="1:24">
      <c r="A118" s="8"/>
      <c r="B118" s="8"/>
      <c r="C118" s="8"/>
      <c r="D118" s="54"/>
      <c r="E118" s="8"/>
      <c r="F118" s="8"/>
      <c r="G118" s="8"/>
      <c r="H118" s="8"/>
      <c r="I118" s="78"/>
      <c r="J118" s="42"/>
      <c r="K118" s="82" t="str">
        <f>IF(AND($I118&gt;0,$J118&lt;&gt;"",$J118&gt;40000),WORKDAY.INTL($J118,INT(($I118+项目参数!$J$29-1)/项目参数!$J$29)-1,1,项目参数!$B$2:$B$200),"")</f>
        <v/>
      </c>
      <c r="L118" s="83" t="str">
        <f>IF(AND($M118&lt;&gt;"",$M118&gt;40000,$N118&lt;&gt;"",$N118&gt;40000),(1+NETWORKDAYS.INTL($M118,$N118,1,项目参数!$B$2:$B$200))*项目参数!$J$29,"")</f>
        <v/>
      </c>
      <c r="M118" s="42"/>
      <c r="N118" s="42"/>
      <c r="O118" s="60"/>
      <c r="P118" s="63"/>
      <c r="X118" s="72" t="b">
        <f t="shared" si="1"/>
        <v>0</v>
      </c>
    </row>
    <row r="119" spans="1:24">
      <c r="A119" s="8"/>
      <c r="B119" s="8"/>
      <c r="C119" s="8"/>
      <c r="D119" s="54"/>
      <c r="E119" s="8"/>
      <c r="F119" s="8"/>
      <c r="G119" s="8"/>
      <c r="H119" s="8"/>
      <c r="I119" s="78"/>
      <c r="J119" s="42"/>
      <c r="K119" s="82" t="str">
        <f>IF(AND($I119&gt;0,$J119&lt;&gt;"",$J119&gt;40000),WORKDAY.INTL($J119,INT(($I119+项目参数!$J$29-1)/项目参数!$J$29)-1,1,项目参数!$B$2:$B$200),"")</f>
        <v/>
      </c>
      <c r="L119" s="83" t="str">
        <f>IF(AND($M119&lt;&gt;"",$M119&gt;40000,$N119&lt;&gt;"",$N119&gt;40000),(1+NETWORKDAYS.INTL($M119,$N119,1,项目参数!$B$2:$B$200))*项目参数!$J$29,"")</f>
        <v/>
      </c>
      <c r="M119" s="42"/>
      <c r="N119" s="42"/>
      <c r="O119" s="60"/>
      <c r="P119" s="63"/>
      <c r="X119" s="72" t="b">
        <f t="shared" si="1"/>
        <v>0</v>
      </c>
    </row>
    <row r="120" spans="1:24">
      <c r="A120" s="8"/>
      <c r="B120" s="8"/>
      <c r="C120" s="8"/>
      <c r="D120" s="54"/>
      <c r="E120" s="8"/>
      <c r="F120" s="8"/>
      <c r="G120" s="8"/>
      <c r="H120" s="8"/>
      <c r="I120" s="78"/>
      <c r="J120" s="42"/>
      <c r="K120" s="82" t="str">
        <f>IF(AND($I120&gt;0,$J120&lt;&gt;"",$J120&gt;40000),WORKDAY.INTL($J120,INT(($I120+项目参数!$J$29-1)/项目参数!$J$29)-1,1,项目参数!$B$2:$B$200),"")</f>
        <v/>
      </c>
      <c r="L120" s="83" t="str">
        <f>IF(AND($M120&lt;&gt;"",$M120&gt;40000,$N120&lt;&gt;"",$N120&gt;40000),(1+NETWORKDAYS.INTL($M120,$N120,1,项目参数!$B$2:$B$200))*项目参数!$J$29,"")</f>
        <v/>
      </c>
      <c r="M120" s="42"/>
      <c r="N120" s="42"/>
      <c r="O120" s="60"/>
      <c r="P120" s="63"/>
      <c r="X120" s="72" t="b">
        <f t="shared" si="1"/>
        <v>0</v>
      </c>
    </row>
    <row r="121" spans="1:24">
      <c r="A121" s="8"/>
      <c r="B121" s="8"/>
      <c r="C121" s="8"/>
      <c r="D121" s="54"/>
      <c r="E121" s="8"/>
      <c r="F121" s="8"/>
      <c r="G121" s="8"/>
      <c r="H121" s="8"/>
      <c r="I121" s="78"/>
      <c r="J121" s="42"/>
      <c r="K121" s="82" t="str">
        <f>IF(AND($I121&gt;0,$J121&lt;&gt;"",$J121&gt;40000),WORKDAY.INTL($J121,INT(($I121+项目参数!$J$29-1)/项目参数!$J$29)-1,1,项目参数!$B$2:$B$200),"")</f>
        <v/>
      </c>
      <c r="L121" s="83" t="str">
        <f>IF(AND($M121&lt;&gt;"",$M121&gt;40000,$N121&lt;&gt;"",$N121&gt;40000),(1+NETWORKDAYS.INTL($M121,$N121,1,项目参数!$B$2:$B$200))*项目参数!$J$29,"")</f>
        <v/>
      </c>
      <c r="M121" s="42"/>
      <c r="N121" s="42"/>
      <c r="O121" s="60"/>
      <c r="P121" s="63"/>
      <c r="X121" s="72" t="b">
        <f t="shared" si="1"/>
        <v>0</v>
      </c>
    </row>
    <row r="122" spans="1:24">
      <c r="A122" s="8"/>
      <c r="B122" s="8"/>
      <c r="C122" s="8"/>
      <c r="D122" s="54"/>
      <c r="E122" s="8"/>
      <c r="F122" s="8"/>
      <c r="G122" s="8"/>
      <c r="H122" s="8"/>
      <c r="I122" s="78"/>
      <c r="J122" s="42"/>
      <c r="K122" s="82" t="str">
        <f>IF(AND($I122&gt;0,$J122&lt;&gt;"",$J122&gt;40000),WORKDAY.INTL($J122,INT(($I122+项目参数!$J$29-1)/项目参数!$J$29)-1,1,项目参数!$B$2:$B$200),"")</f>
        <v/>
      </c>
      <c r="L122" s="83" t="str">
        <f>IF(AND($M122&lt;&gt;"",$M122&gt;40000,$N122&lt;&gt;"",$N122&gt;40000),(1+NETWORKDAYS.INTL($M122,$N122,1,项目参数!$B$2:$B$200))*项目参数!$J$29,"")</f>
        <v/>
      </c>
      <c r="M122" s="42"/>
      <c r="N122" s="42"/>
      <c r="O122" s="60"/>
      <c r="P122" s="63"/>
      <c r="X122" s="72" t="b">
        <f t="shared" si="1"/>
        <v>0</v>
      </c>
    </row>
    <row r="123" spans="1:24">
      <c r="A123" s="8"/>
      <c r="B123" s="8"/>
      <c r="C123" s="8"/>
      <c r="D123" s="54"/>
      <c r="E123" s="8"/>
      <c r="F123" s="8"/>
      <c r="G123" s="8"/>
      <c r="H123" s="8"/>
      <c r="I123" s="78"/>
      <c r="J123" s="42"/>
      <c r="K123" s="82" t="str">
        <f>IF(AND($I123&gt;0,$J123&lt;&gt;"",$J123&gt;40000),WORKDAY.INTL($J123,INT(($I123+项目参数!$J$29-1)/项目参数!$J$29)-1,1,项目参数!$B$2:$B$200),"")</f>
        <v/>
      </c>
      <c r="L123" s="83" t="str">
        <f>IF(AND($M123&lt;&gt;"",$M123&gt;40000,$N123&lt;&gt;"",$N123&gt;40000),(1+NETWORKDAYS.INTL($M123,$N123,1,项目参数!$B$2:$B$200))*项目参数!$J$29,"")</f>
        <v/>
      </c>
      <c r="M123" s="42"/>
      <c r="N123" s="42"/>
      <c r="O123" s="60"/>
      <c r="P123" s="63"/>
      <c r="X123" s="72" t="b">
        <f t="shared" si="1"/>
        <v>0</v>
      </c>
    </row>
    <row r="124" spans="1:24">
      <c r="A124" s="8"/>
      <c r="B124" s="8"/>
      <c r="C124" s="8"/>
      <c r="D124" s="54"/>
      <c r="E124" s="8"/>
      <c r="F124" s="8"/>
      <c r="G124" s="8"/>
      <c r="H124" s="8"/>
      <c r="I124" s="78"/>
      <c r="J124" s="42"/>
      <c r="K124" s="82" t="str">
        <f>IF(AND($I124&gt;0,$J124&lt;&gt;"",$J124&gt;40000),WORKDAY.INTL($J124,INT(($I124+项目参数!$J$29-1)/项目参数!$J$29)-1,1,项目参数!$B$2:$B$200),"")</f>
        <v/>
      </c>
      <c r="L124" s="83" t="str">
        <f>IF(AND($M124&lt;&gt;"",$M124&gt;40000,$N124&lt;&gt;"",$N124&gt;40000),(1+NETWORKDAYS.INTL($M124,$N124,1,项目参数!$B$2:$B$200))*项目参数!$J$29,"")</f>
        <v/>
      </c>
      <c r="M124" s="42"/>
      <c r="N124" s="42"/>
      <c r="O124" s="60"/>
      <c r="P124" s="63"/>
      <c r="X124" s="72" t="b">
        <f t="shared" si="1"/>
        <v>0</v>
      </c>
    </row>
    <row r="125" spans="1:24">
      <c r="A125" s="8"/>
      <c r="B125" s="8"/>
      <c r="C125" s="8"/>
      <c r="D125" s="54"/>
      <c r="E125" s="8"/>
      <c r="F125" s="8"/>
      <c r="G125" s="8"/>
      <c r="H125" s="8"/>
      <c r="I125" s="78"/>
      <c r="J125" s="42"/>
      <c r="K125" s="82" t="str">
        <f>IF(AND($I125&gt;0,$J125&lt;&gt;"",$J125&gt;40000),WORKDAY.INTL($J125,INT(($I125+项目参数!$J$29-1)/项目参数!$J$29)-1,1,项目参数!$B$2:$B$200),"")</f>
        <v/>
      </c>
      <c r="L125" s="83" t="str">
        <f>IF(AND($M125&lt;&gt;"",$M125&gt;40000,$N125&lt;&gt;"",$N125&gt;40000),(1+NETWORKDAYS.INTL($M125,$N125,1,项目参数!$B$2:$B$200))*项目参数!$J$29,"")</f>
        <v/>
      </c>
      <c r="M125" s="42"/>
      <c r="N125" s="42"/>
      <c r="O125" s="60"/>
      <c r="P125" s="63"/>
      <c r="X125" s="72" t="b">
        <f t="shared" si="1"/>
        <v>0</v>
      </c>
    </row>
    <row r="126" spans="1:24">
      <c r="A126" s="8"/>
      <c r="B126" s="8"/>
      <c r="C126" s="8"/>
      <c r="D126" s="54"/>
      <c r="E126" s="8"/>
      <c r="F126" s="8"/>
      <c r="G126" s="8"/>
      <c r="H126" s="8"/>
      <c r="I126" s="78"/>
      <c r="J126" s="42"/>
      <c r="K126" s="82" t="str">
        <f>IF(AND($I126&gt;0,$J126&lt;&gt;"",$J126&gt;40000),WORKDAY.INTL($J126,INT(($I126+项目参数!$J$29-1)/项目参数!$J$29)-1,1,项目参数!$B$2:$B$200),"")</f>
        <v/>
      </c>
      <c r="L126" s="83" t="str">
        <f>IF(AND($M126&lt;&gt;"",$M126&gt;40000,$N126&lt;&gt;"",$N126&gt;40000),(1+NETWORKDAYS.INTL($M126,$N126,1,项目参数!$B$2:$B$200))*项目参数!$J$29,"")</f>
        <v/>
      </c>
      <c r="M126" s="42"/>
      <c r="N126" s="42"/>
      <c r="O126" s="60"/>
      <c r="P126" s="63"/>
      <c r="X126" s="72" t="b">
        <f t="shared" si="1"/>
        <v>0</v>
      </c>
    </row>
    <row r="127" spans="1:24">
      <c r="A127" s="8"/>
      <c r="B127" s="8"/>
      <c r="C127" s="8"/>
      <c r="D127" s="54"/>
      <c r="E127" s="8"/>
      <c r="F127" s="8"/>
      <c r="G127" s="8"/>
      <c r="H127" s="8"/>
      <c r="I127" s="78"/>
      <c r="J127" s="42"/>
      <c r="K127" s="82" t="str">
        <f>IF(AND($I127&gt;0,$J127&lt;&gt;"",$J127&gt;40000),WORKDAY.INTL($J127,INT(($I127+项目参数!$J$29-1)/项目参数!$J$29)-1,1,项目参数!$B$2:$B$200),"")</f>
        <v/>
      </c>
      <c r="L127" s="83" t="str">
        <f>IF(AND($M127&lt;&gt;"",$M127&gt;40000,$N127&lt;&gt;"",$N127&gt;40000),(1+NETWORKDAYS.INTL($M127,$N127,1,项目参数!$B$2:$B$200))*项目参数!$J$29,"")</f>
        <v/>
      </c>
      <c r="M127" s="42"/>
      <c r="N127" s="42"/>
      <c r="O127" s="60"/>
      <c r="P127" s="63"/>
      <c r="X127" s="72" t="b">
        <f t="shared" si="1"/>
        <v>0</v>
      </c>
    </row>
    <row r="128" spans="1:24">
      <c r="A128" s="8"/>
      <c r="B128" s="8"/>
      <c r="C128" s="8"/>
      <c r="D128" s="54"/>
      <c r="E128" s="8"/>
      <c r="F128" s="8"/>
      <c r="G128" s="8"/>
      <c r="H128" s="8"/>
      <c r="I128" s="78"/>
      <c r="J128" s="42"/>
      <c r="K128" s="82" t="str">
        <f>IF(AND($I128&gt;0,$J128&lt;&gt;"",$J128&gt;40000),WORKDAY.INTL($J128,INT(($I128+项目参数!$J$29-1)/项目参数!$J$29)-1,1,项目参数!$B$2:$B$200),"")</f>
        <v/>
      </c>
      <c r="L128" s="83" t="str">
        <f>IF(AND($M128&lt;&gt;"",$M128&gt;40000,$N128&lt;&gt;"",$N128&gt;40000),(1+NETWORKDAYS.INTL($M128,$N128,1,项目参数!$B$2:$B$200))*项目参数!$J$29,"")</f>
        <v/>
      </c>
      <c r="M128" s="42"/>
      <c r="N128" s="42"/>
      <c r="O128" s="60"/>
      <c r="P128" s="63"/>
      <c r="X128" s="72" t="b">
        <f t="shared" si="1"/>
        <v>0</v>
      </c>
    </row>
    <row r="129" spans="1:24">
      <c r="A129" s="8"/>
      <c r="B129" s="8"/>
      <c r="C129" s="8"/>
      <c r="D129" s="54"/>
      <c r="E129" s="8"/>
      <c r="F129" s="8"/>
      <c r="G129" s="8"/>
      <c r="H129" s="8"/>
      <c r="I129" s="78"/>
      <c r="J129" s="42"/>
      <c r="K129" s="82" t="str">
        <f>IF(AND($I129&gt;0,$J129&lt;&gt;"",$J129&gt;40000),WORKDAY.INTL($J129,INT(($I129+项目参数!$J$29-1)/项目参数!$J$29)-1,1,项目参数!$B$2:$B$200),"")</f>
        <v/>
      </c>
      <c r="L129" s="83" t="str">
        <f>IF(AND($M129&lt;&gt;"",$M129&gt;40000,$N129&lt;&gt;"",$N129&gt;40000),(1+NETWORKDAYS.INTL($M129,$N129,1,项目参数!$B$2:$B$200))*项目参数!$J$29,"")</f>
        <v/>
      </c>
      <c r="M129" s="42"/>
      <c r="N129" s="42"/>
      <c r="O129" s="60"/>
      <c r="P129" s="63"/>
      <c r="X129" s="72" t="b">
        <f t="shared" si="1"/>
        <v>0</v>
      </c>
    </row>
    <row r="130" spans="1:24">
      <c r="A130" s="8"/>
      <c r="B130" s="8"/>
      <c r="C130" s="8"/>
      <c r="D130" s="54"/>
      <c r="E130" s="8"/>
      <c r="F130" s="8"/>
      <c r="G130" s="8"/>
      <c r="H130" s="8"/>
      <c r="I130" s="78"/>
      <c r="J130" s="42"/>
      <c r="K130" s="82" t="str">
        <f>IF(AND($I130&gt;0,$J130&lt;&gt;"",$J130&gt;40000),WORKDAY.INTL($J130,INT(($I130+项目参数!$J$29-1)/项目参数!$J$29)-1,1,项目参数!$B$2:$B$200),"")</f>
        <v/>
      </c>
      <c r="L130" s="83" t="str">
        <f>IF(AND($M130&lt;&gt;"",$M130&gt;40000,$N130&lt;&gt;"",$N130&gt;40000),(1+NETWORKDAYS.INTL($M130,$N130,1,项目参数!$B$2:$B$200))*项目参数!$J$29,"")</f>
        <v/>
      </c>
      <c r="M130" s="42"/>
      <c r="N130" s="42"/>
      <c r="O130" s="60"/>
      <c r="P130" s="63"/>
      <c r="X130" s="72" t="b">
        <f t="shared" ref="X130:X193" si="2">AND(LEN(A130)&gt;0,LEN(C130)&gt;3,LEN(G130)&gt;1,OR(J130=0,AND(I130&gt;0,J130&gt;40000)),OR(M130=0,M130&gt;40000))</f>
        <v>0</v>
      </c>
    </row>
    <row r="131" spans="1:24">
      <c r="A131" s="8"/>
      <c r="B131" s="8"/>
      <c r="C131" s="8"/>
      <c r="D131" s="54"/>
      <c r="E131" s="8"/>
      <c r="F131" s="8"/>
      <c r="G131" s="8"/>
      <c r="H131" s="8"/>
      <c r="I131" s="78"/>
      <c r="J131" s="42"/>
      <c r="K131" s="82" t="str">
        <f>IF(AND($I131&gt;0,$J131&lt;&gt;"",$J131&gt;40000),WORKDAY.INTL($J131,INT(($I131+项目参数!$J$29-1)/项目参数!$J$29)-1,1,项目参数!$B$2:$B$200),"")</f>
        <v/>
      </c>
      <c r="L131" s="83" t="str">
        <f>IF(AND($M131&lt;&gt;"",$M131&gt;40000,$N131&lt;&gt;"",$N131&gt;40000),(1+NETWORKDAYS.INTL($M131,$N131,1,项目参数!$B$2:$B$200))*项目参数!$J$29,"")</f>
        <v/>
      </c>
      <c r="M131" s="42"/>
      <c r="N131" s="42"/>
      <c r="O131" s="60"/>
      <c r="P131" s="63"/>
      <c r="X131" s="72" t="b">
        <f t="shared" si="2"/>
        <v>0</v>
      </c>
    </row>
    <row r="132" spans="1:24">
      <c r="A132" s="8"/>
      <c r="B132" s="8"/>
      <c r="C132" s="8"/>
      <c r="D132" s="54"/>
      <c r="E132" s="8"/>
      <c r="F132" s="8"/>
      <c r="G132" s="8"/>
      <c r="H132" s="8"/>
      <c r="I132" s="78"/>
      <c r="J132" s="42"/>
      <c r="K132" s="82" t="str">
        <f>IF(AND($I132&gt;0,$J132&lt;&gt;"",$J132&gt;40000),WORKDAY.INTL($J132,INT(($I132+项目参数!$J$29-1)/项目参数!$J$29)-1,1,项目参数!$B$2:$B$200),"")</f>
        <v/>
      </c>
      <c r="L132" s="83" t="str">
        <f>IF(AND($M132&lt;&gt;"",$M132&gt;40000,$N132&lt;&gt;"",$N132&gt;40000),(1+NETWORKDAYS.INTL($M132,$N132,1,项目参数!$B$2:$B$200))*项目参数!$J$29,"")</f>
        <v/>
      </c>
      <c r="M132" s="42"/>
      <c r="N132" s="42"/>
      <c r="O132" s="60"/>
      <c r="P132" s="63"/>
      <c r="X132" s="72" t="b">
        <f t="shared" si="2"/>
        <v>0</v>
      </c>
    </row>
    <row r="133" spans="1:24">
      <c r="A133" s="8"/>
      <c r="B133" s="8"/>
      <c r="C133" s="8"/>
      <c r="D133" s="54"/>
      <c r="E133" s="8"/>
      <c r="F133" s="8"/>
      <c r="G133" s="8"/>
      <c r="H133" s="8"/>
      <c r="I133" s="78"/>
      <c r="J133" s="42"/>
      <c r="K133" s="82" t="str">
        <f>IF(AND($I133&gt;0,$J133&lt;&gt;"",$J133&gt;40000),WORKDAY.INTL($J133,INT(($I133+项目参数!$J$29-1)/项目参数!$J$29)-1,1,项目参数!$B$2:$B$200),"")</f>
        <v/>
      </c>
      <c r="L133" s="83" t="str">
        <f>IF(AND($M133&lt;&gt;"",$M133&gt;40000,$N133&lt;&gt;"",$N133&gt;40000),(1+NETWORKDAYS.INTL($M133,$N133,1,项目参数!$B$2:$B$200))*项目参数!$J$29,"")</f>
        <v/>
      </c>
      <c r="M133" s="42"/>
      <c r="N133" s="42"/>
      <c r="O133" s="60"/>
      <c r="P133" s="63"/>
      <c r="X133" s="72" t="b">
        <f t="shared" si="2"/>
        <v>0</v>
      </c>
    </row>
    <row r="134" spans="1:24">
      <c r="A134" s="8"/>
      <c r="B134" s="8"/>
      <c r="C134" s="8"/>
      <c r="D134" s="54"/>
      <c r="E134" s="8"/>
      <c r="F134" s="8"/>
      <c r="G134" s="8"/>
      <c r="H134" s="8"/>
      <c r="I134" s="78"/>
      <c r="J134" s="42"/>
      <c r="K134" s="82" t="str">
        <f>IF(AND($I134&gt;0,$J134&lt;&gt;"",$J134&gt;40000),WORKDAY.INTL($J134,INT(($I134+项目参数!$J$29-1)/项目参数!$J$29)-1,1,项目参数!$B$2:$B$200),"")</f>
        <v/>
      </c>
      <c r="L134" s="83" t="str">
        <f>IF(AND($M134&lt;&gt;"",$M134&gt;40000,$N134&lt;&gt;"",$N134&gt;40000),(1+NETWORKDAYS.INTL($M134,$N134,1,项目参数!$B$2:$B$200))*项目参数!$J$29,"")</f>
        <v/>
      </c>
      <c r="M134" s="42"/>
      <c r="N134" s="42"/>
      <c r="O134" s="60"/>
      <c r="P134" s="63"/>
      <c r="X134" s="72" t="b">
        <f t="shared" si="2"/>
        <v>0</v>
      </c>
    </row>
    <row r="135" spans="1:24">
      <c r="A135" s="8"/>
      <c r="B135" s="8"/>
      <c r="C135" s="8"/>
      <c r="D135" s="54"/>
      <c r="E135" s="8"/>
      <c r="F135" s="8"/>
      <c r="G135" s="8"/>
      <c r="H135" s="8"/>
      <c r="I135" s="78"/>
      <c r="J135" s="42"/>
      <c r="K135" s="82" t="str">
        <f>IF(AND($I135&gt;0,$J135&lt;&gt;"",$J135&gt;40000),WORKDAY.INTL($J135,INT(($I135+项目参数!$J$29-1)/项目参数!$J$29)-1,1,项目参数!$B$2:$B$200),"")</f>
        <v/>
      </c>
      <c r="L135" s="83" t="str">
        <f>IF(AND($M135&lt;&gt;"",$M135&gt;40000,$N135&lt;&gt;"",$N135&gt;40000),(1+NETWORKDAYS.INTL($M135,$N135,1,项目参数!$B$2:$B$200))*项目参数!$J$29,"")</f>
        <v/>
      </c>
      <c r="M135" s="42"/>
      <c r="N135" s="42"/>
      <c r="O135" s="60"/>
      <c r="P135" s="63"/>
      <c r="X135" s="72" t="b">
        <f t="shared" si="2"/>
        <v>0</v>
      </c>
    </row>
    <row r="136" spans="1:24">
      <c r="A136" s="8"/>
      <c r="B136" s="8"/>
      <c r="C136" s="8"/>
      <c r="D136" s="54"/>
      <c r="E136" s="8"/>
      <c r="F136" s="8"/>
      <c r="G136" s="8"/>
      <c r="H136" s="8"/>
      <c r="I136" s="78"/>
      <c r="J136" s="42"/>
      <c r="K136" s="82" t="str">
        <f>IF(AND($I136&gt;0,$J136&lt;&gt;"",$J136&gt;40000),WORKDAY.INTL($J136,INT(($I136+项目参数!$J$29-1)/项目参数!$J$29)-1,1,项目参数!$B$2:$B$200),"")</f>
        <v/>
      </c>
      <c r="L136" s="83" t="str">
        <f>IF(AND($M136&lt;&gt;"",$M136&gt;40000,$N136&lt;&gt;"",$N136&gt;40000),(1+NETWORKDAYS.INTL($M136,$N136,1,项目参数!$B$2:$B$200))*项目参数!$J$29,"")</f>
        <v/>
      </c>
      <c r="M136" s="42"/>
      <c r="N136" s="42"/>
      <c r="O136" s="60"/>
      <c r="P136" s="63"/>
      <c r="X136" s="72" t="b">
        <f t="shared" si="2"/>
        <v>0</v>
      </c>
    </row>
    <row r="137" spans="1:24">
      <c r="A137" s="8"/>
      <c r="B137" s="8"/>
      <c r="C137" s="8"/>
      <c r="D137" s="54"/>
      <c r="E137" s="8"/>
      <c r="F137" s="8"/>
      <c r="G137" s="8"/>
      <c r="H137" s="8"/>
      <c r="I137" s="78"/>
      <c r="J137" s="42"/>
      <c r="K137" s="82" t="str">
        <f>IF(AND($I137&gt;0,$J137&lt;&gt;"",$J137&gt;40000),WORKDAY.INTL($J137,INT(($I137+项目参数!$J$29-1)/项目参数!$J$29)-1,1,项目参数!$B$2:$B$200),"")</f>
        <v/>
      </c>
      <c r="L137" s="83" t="str">
        <f>IF(AND($M137&lt;&gt;"",$M137&gt;40000,$N137&lt;&gt;"",$N137&gt;40000),(1+NETWORKDAYS.INTL($M137,$N137,1,项目参数!$B$2:$B$200))*项目参数!$J$29,"")</f>
        <v/>
      </c>
      <c r="M137" s="42"/>
      <c r="N137" s="42"/>
      <c r="O137" s="60"/>
      <c r="P137" s="63"/>
      <c r="X137" s="72" t="b">
        <f t="shared" si="2"/>
        <v>0</v>
      </c>
    </row>
    <row r="138" spans="1:24">
      <c r="A138" s="8"/>
      <c r="B138" s="8"/>
      <c r="C138" s="8"/>
      <c r="D138" s="54"/>
      <c r="E138" s="8"/>
      <c r="F138" s="8"/>
      <c r="G138" s="8"/>
      <c r="H138" s="8"/>
      <c r="I138" s="78"/>
      <c r="J138" s="42"/>
      <c r="K138" s="82" t="str">
        <f>IF(AND($I138&gt;0,$J138&lt;&gt;"",$J138&gt;40000),WORKDAY.INTL($J138,INT(($I138+项目参数!$J$29-1)/项目参数!$J$29)-1,1,项目参数!$B$2:$B$200),"")</f>
        <v/>
      </c>
      <c r="L138" s="83" t="str">
        <f>IF(AND($M138&lt;&gt;"",$M138&gt;40000,$N138&lt;&gt;"",$N138&gt;40000),(1+NETWORKDAYS.INTL($M138,$N138,1,项目参数!$B$2:$B$200))*项目参数!$J$29,"")</f>
        <v/>
      </c>
      <c r="M138" s="42"/>
      <c r="N138" s="42"/>
      <c r="O138" s="60"/>
      <c r="P138" s="63"/>
      <c r="X138" s="72" t="b">
        <f t="shared" si="2"/>
        <v>0</v>
      </c>
    </row>
    <row r="139" spans="1:24">
      <c r="A139" s="8"/>
      <c r="B139" s="8"/>
      <c r="C139" s="8"/>
      <c r="D139" s="54"/>
      <c r="E139" s="8"/>
      <c r="F139" s="8"/>
      <c r="G139" s="8"/>
      <c r="H139" s="8"/>
      <c r="I139" s="78"/>
      <c r="J139" s="42"/>
      <c r="K139" s="82" t="str">
        <f>IF(AND($I139&gt;0,$J139&lt;&gt;"",$J139&gt;40000),WORKDAY.INTL($J139,INT(($I139+项目参数!$J$29-1)/项目参数!$J$29)-1,1,项目参数!$B$2:$B$200),"")</f>
        <v/>
      </c>
      <c r="L139" s="83" t="str">
        <f>IF(AND($M139&lt;&gt;"",$M139&gt;40000,$N139&lt;&gt;"",$N139&gt;40000),(1+NETWORKDAYS.INTL($M139,$N139,1,项目参数!$B$2:$B$200))*项目参数!$J$29,"")</f>
        <v/>
      </c>
      <c r="M139" s="42"/>
      <c r="N139" s="42"/>
      <c r="O139" s="60"/>
      <c r="P139" s="63"/>
      <c r="X139" s="72" t="b">
        <f t="shared" si="2"/>
        <v>0</v>
      </c>
    </row>
    <row r="140" spans="1:24">
      <c r="A140" s="8"/>
      <c r="B140" s="8"/>
      <c r="C140" s="8"/>
      <c r="D140" s="54"/>
      <c r="E140" s="8"/>
      <c r="F140" s="8"/>
      <c r="G140" s="8"/>
      <c r="H140" s="8"/>
      <c r="I140" s="78"/>
      <c r="J140" s="42"/>
      <c r="K140" s="82" t="str">
        <f>IF(AND($I140&gt;0,$J140&lt;&gt;"",$J140&gt;40000),WORKDAY.INTL($J140,INT(($I140+项目参数!$J$29-1)/项目参数!$J$29)-1,1,项目参数!$B$2:$B$200),"")</f>
        <v/>
      </c>
      <c r="L140" s="83" t="str">
        <f>IF(AND($M140&lt;&gt;"",$M140&gt;40000,$N140&lt;&gt;"",$N140&gt;40000),(1+NETWORKDAYS.INTL($M140,$N140,1,项目参数!$B$2:$B$200))*项目参数!$J$29,"")</f>
        <v/>
      </c>
      <c r="M140" s="42"/>
      <c r="N140" s="42"/>
      <c r="O140" s="60"/>
      <c r="P140" s="63"/>
      <c r="X140" s="72" t="b">
        <f t="shared" si="2"/>
        <v>0</v>
      </c>
    </row>
    <row r="141" spans="1:24">
      <c r="A141" s="8"/>
      <c r="B141" s="8"/>
      <c r="C141" s="8"/>
      <c r="D141" s="54"/>
      <c r="E141" s="8"/>
      <c r="F141" s="8"/>
      <c r="G141" s="8"/>
      <c r="H141" s="8"/>
      <c r="I141" s="78"/>
      <c r="J141" s="42"/>
      <c r="K141" s="82" t="str">
        <f>IF(AND($I141&gt;0,$J141&lt;&gt;"",$J141&gt;40000),WORKDAY.INTL($J141,INT(($I141+项目参数!$J$29-1)/项目参数!$J$29)-1,1,项目参数!$B$2:$B$200),"")</f>
        <v/>
      </c>
      <c r="L141" s="83" t="str">
        <f>IF(AND($M141&lt;&gt;"",$M141&gt;40000,$N141&lt;&gt;"",$N141&gt;40000),(1+NETWORKDAYS.INTL($M141,$N141,1,项目参数!$B$2:$B$200))*项目参数!$J$29,"")</f>
        <v/>
      </c>
      <c r="M141" s="42"/>
      <c r="N141" s="42"/>
      <c r="O141" s="60"/>
      <c r="P141" s="63"/>
      <c r="X141" s="72" t="b">
        <f t="shared" si="2"/>
        <v>0</v>
      </c>
    </row>
    <row r="142" spans="1:24">
      <c r="A142" s="8"/>
      <c r="B142" s="8"/>
      <c r="C142" s="8"/>
      <c r="D142" s="54"/>
      <c r="E142" s="8"/>
      <c r="F142" s="8"/>
      <c r="G142" s="8"/>
      <c r="H142" s="8"/>
      <c r="I142" s="78"/>
      <c r="J142" s="42"/>
      <c r="K142" s="82" t="str">
        <f>IF(AND($I142&gt;0,$J142&lt;&gt;"",$J142&gt;40000),WORKDAY.INTL($J142,INT(($I142+项目参数!$J$29-1)/项目参数!$J$29)-1,1,项目参数!$B$2:$B$200),"")</f>
        <v/>
      </c>
      <c r="L142" s="83" t="str">
        <f>IF(AND($M142&lt;&gt;"",$M142&gt;40000,$N142&lt;&gt;"",$N142&gt;40000),(1+NETWORKDAYS.INTL($M142,$N142,1,项目参数!$B$2:$B$200))*项目参数!$J$29,"")</f>
        <v/>
      </c>
      <c r="M142" s="42"/>
      <c r="N142" s="42"/>
      <c r="O142" s="60"/>
      <c r="P142" s="63"/>
      <c r="X142" s="72" t="b">
        <f t="shared" si="2"/>
        <v>0</v>
      </c>
    </row>
    <row r="143" spans="1:24">
      <c r="A143" s="8"/>
      <c r="B143" s="8"/>
      <c r="C143" s="8"/>
      <c r="D143" s="54"/>
      <c r="E143" s="8"/>
      <c r="F143" s="8"/>
      <c r="G143" s="8"/>
      <c r="H143" s="8"/>
      <c r="I143" s="78"/>
      <c r="J143" s="42"/>
      <c r="K143" s="82" t="str">
        <f>IF(AND($I143&gt;0,$J143&lt;&gt;"",$J143&gt;40000),WORKDAY.INTL($J143,INT(($I143+项目参数!$J$29-1)/项目参数!$J$29)-1,1,项目参数!$B$2:$B$200),"")</f>
        <v/>
      </c>
      <c r="L143" s="83" t="str">
        <f>IF(AND($M143&lt;&gt;"",$M143&gt;40000,$N143&lt;&gt;"",$N143&gt;40000),(1+NETWORKDAYS.INTL($M143,$N143,1,项目参数!$B$2:$B$200))*项目参数!$J$29,"")</f>
        <v/>
      </c>
      <c r="M143" s="42"/>
      <c r="N143" s="42"/>
      <c r="O143" s="60"/>
      <c r="P143" s="63"/>
      <c r="X143" s="72" t="b">
        <f t="shared" si="2"/>
        <v>0</v>
      </c>
    </row>
    <row r="144" spans="1:24">
      <c r="A144" s="8"/>
      <c r="B144" s="8"/>
      <c r="C144" s="8"/>
      <c r="D144" s="54"/>
      <c r="E144" s="8"/>
      <c r="F144" s="8"/>
      <c r="G144" s="8"/>
      <c r="H144" s="8"/>
      <c r="I144" s="78"/>
      <c r="J144" s="42"/>
      <c r="K144" s="82" t="str">
        <f>IF(AND($I144&gt;0,$J144&lt;&gt;"",$J144&gt;40000),WORKDAY.INTL($J144,INT(($I144+项目参数!$J$29-1)/项目参数!$J$29)-1,1,项目参数!$B$2:$B$200),"")</f>
        <v/>
      </c>
      <c r="L144" s="83" t="str">
        <f>IF(AND($M144&lt;&gt;"",$M144&gt;40000,$N144&lt;&gt;"",$N144&gt;40000),(1+NETWORKDAYS.INTL($M144,$N144,1,项目参数!$B$2:$B$200))*项目参数!$J$29,"")</f>
        <v/>
      </c>
      <c r="M144" s="42"/>
      <c r="N144" s="42"/>
      <c r="O144" s="60"/>
      <c r="P144" s="63"/>
      <c r="X144" s="72" t="b">
        <f t="shared" si="2"/>
        <v>0</v>
      </c>
    </row>
    <row r="145" spans="1:24">
      <c r="A145" s="8"/>
      <c r="B145" s="8"/>
      <c r="C145" s="8"/>
      <c r="D145" s="54"/>
      <c r="E145" s="8"/>
      <c r="F145" s="8"/>
      <c r="G145" s="8"/>
      <c r="H145" s="8"/>
      <c r="I145" s="78"/>
      <c r="J145" s="42"/>
      <c r="K145" s="82" t="str">
        <f>IF(AND($I145&gt;0,$J145&lt;&gt;"",$J145&gt;40000),WORKDAY.INTL($J145,INT(($I145+项目参数!$J$29-1)/项目参数!$J$29)-1,1,项目参数!$B$2:$B$200),"")</f>
        <v/>
      </c>
      <c r="L145" s="83" t="str">
        <f>IF(AND($M145&lt;&gt;"",$M145&gt;40000,$N145&lt;&gt;"",$N145&gt;40000),(1+NETWORKDAYS.INTL($M145,$N145,1,项目参数!$B$2:$B$200))*项目参数!$J$29,"")</f>
        <v/>
      </c>
      <c r="M145" s="42"/>
      <c r="N145" s="42"/>
      <c r="O145" s="60"/>
      <c r="P145" s="63"/>
      <c r="X145" s="72" t="b">
        <f t="shared" si="2"/>
        <v>0</v>
      </c>
    </row>
    <row r="146" spans="1:24">
      <c r="A146" s="8"/>
      <c r="B146" s="8"/>
      <c r="C146" s="8"/>
      <c r="D146" s="54"/>
      <c r="E146" s="8"/>
      <c r="F146" s="8"/>
      <c r="G146" s="8"/>
      <c r="H146" s="8"/>
      <c r="I146" s="78"/>
      <c r="J146" s="42"/>
      <c r="K146" s="82" t="str">
        <f>IF(AND($I146&gt;0,$J146&lt;&gt;"",$J146&gt;40000),WORKDAY.INTL($J146,INT(($I146+项目参数!$J$29-1)/项目参数!$J$29)-1,1,项目参数!$B$2:$B$200),"")</f>
        <v/>
      </c>
      <c r="L146" s="83" t="str">
        <f>IF(AND($M146&lt;&gt;"",$M146&gt;40000,$N146&lt;&gt;"",$N146&gt;40000),(1+NETWORKDAYS.INTL($M146,$N146,1,项目参数!$B$2:$B$200))*项目参数!$J$29,"")</f>
        <v/>
      </c>
      <c r="M146" s="42"/>
      <c r="N146" s="42"/>
      <c r="O146" s="60"/>
      <c r="P146" s="63"/>
      <c r="X146" s="72" t="b">
        <f t="shared" si="2"/>
        <v>0</v>
      </c>
    </row>
    <row r="147" spans="1:24">
      <c r="A147" s="8"/>
      <c r="B147" s="8"/>
      <c r="C147" s="8"/>
      <c r="D147" s="54"/>
      <c r="E147" s="8"/>
      <c r="F147" s="8"/>
      <c r="G147" s="8"/>
      <c r="H147" s="8"/>
      <c r="I147" s="78"/>
      <c r="J147" s="42"/>
      <c r="K147" s="82" t="str">
        <f>IF(AND($I147&gt;0,$J147&lt;&gt;"",$J147&gt;40000),WORKDAY.INTL($J147,INT(($I147+项目参数!$J$29-1)/项目参数!$J$29)-1,1,项目参数!$B$2:$B$200),"")</f>
        <v/>
      </c>
      <c r="L147" s="83" t="str">
        <f>IF(AND($M147&lt;&gt;"",$M147&gt;40000,$N147&lt;&gt;"",$N147&gt;40000),(1+NETWORKDAYS.INTL($M147,$N147,1,项目参数!$B$2:$B$200))*项目参数!$J$29,"")</f>
        <v/>
      </c>
      <c r="M147" s="42"/>
      <c r="N147" s="42"/>
      <c r="O147" s="60"/>
      <c r="P147" s="63"/>
      <c r="X147" s="72" t="b">
        <f t="shared" si="2"/>
        <v>0</v>
      </c>
    </row>
    <row r="148" spans="1:24">
      <c r="A148" s="8"/>
      <c r="B148" s="8"/>
      <c r="C148" s="8"/>
      <c r="D148" s="54"/>
      <c r="E148" s="8"/>
      <c r="F148" s="8"/>
      <c r="G148" s="8"/>
      <c r="H148" s="8"/>
      <c r="I148" s="78"/>
      <c r="J148" s="42"/>
      <c r="K148" s="82" t="str">
        <f>IF(AND($I148&gt;0,$J148&lt;&gt;"",$J148&gt;40000),WORKDAY.INTL($J148,INT(($I148+项目参数!$J$29-1)/项目参数!$J$29)-1,1,项目参数!$B$2:$B$200),"")</f>
        <v/>
      </c>
      <c r="L148" s="83" t="str">
        <f>IF(AND($M148&lt;&gt;"",$M148&gt;40000,$N148&lt;&gt;"",$N148&gt;40000),(1+NETWORKDAYS.INTL($M148,$N148,1,项目参数!$B$2:$B$200))*项目参数!$J$29,"")</f>
        <v/>
      </c>
      <c r="M148" s="42"/>
      <c r="N148" s="42"/>
      <c r="O148" s="60"/>
      <c r="P148" s="63"/>
      <c r="X148" s="72" t="b">
        <f t="shared" si="2"/>
        <v>0</v>
      </c>
    </row>
    <row r="149" spans="1:24">
      <c r="A149" s="8"/>
      <c r="B149" s="8"/>
      <c r="C149" s="8"/>
      <c r="D149" s="54"/>
      <c r="E149" s="8"/>
      <c r="F149" s="8"/>
      <c r="G149" s="8"/>
      <c r="H149" s="8"/>
      <c r="I149" s="78"/>
      <c r="J149" s="42"/>
      <c r="K149" s="82" t="str">
        <f>IF(AND($I149&gt;0,$J149&lt;&gt;"",$J149&gt;40000),WORKDAY.INTL($J149,INT(($I149+项目参数!$J$29-1)/项目参数!$J$29)-1,1,项目参数!$B$2:$B$200),"")</f>
        <v/>
      </c>
      <c r="L149" s="83" t="str">
        <f>IF(AND($M149&lt;&gt;"",$M149&gt;40000,$N149&lt;&gt;"",$N149&gt;40000),(1+NETWORKDAYS.INTL($M149,$N149,1,项目参数!$B$2:$B$200))*项目参数!$J$29,"")</f>
        <v/>
      </c>
      <c r="M149" s="42"/>
      <c r="N149" s="42"/>
      <c r="O149" s="60"/>
      <c r="P149" s="63"/>
      <c r="X149" s="72" t="b">
        <f t="shared" si="2"/>
        <v>0</v>
      </c>
    </row>
    <row r="150" spans="1:24">
      <c r="A150" s="8"/>
      <c r="B150" s="8"/>
      <c r="C150" s="8"/>
      <c r="D150" s="54"/>
      <c r="E150" s="8"/>
      <c r="F150" s="8"/>
      <c r="G150" s="8"/>
      <c r="H150" s="8"/>
      <c r="I150" s="78"/>
      <c r="J150" s="42"/>
      <c r="K150" s="82" t="str">
        <f>IF(AND($I150&gt;0,$J150&lt;&gt;"",$J150&gt;40000),WORKDAY.INTL($J150,INT(($I150+项目参数!$J$29-1)/项目参数!$J$29)-1,1,项目参数!$B$2:$B$200),"")</f>
        <v/>
      </c>
      <c r="L150" s="83" t="str">
        <f>IF(AND($M150&lt;&gt;"",$M150&gt;40000,$N150&lt;&gt;"",$N150&gt;40000),(1+NETWORKDAYS.INTL($M150,$N150,1,项目参数!$B$2:$B$200))*项目参数!$J$29,"")</f>
        <v/>
      </c>
      <c r="M150" s="42"/>
      <c r="N150" s="42"/>
      <c r="O150" s="60"/>
      <c r="P150" s="63"/>
      <c r="X150" s="72" t="b">
        <f t="shared" si="2"/>
        <v>0</v>
      </c>
    </row>
    <row r="151" spans="1:24">
      <c r="A151" s="8"/>
      <c r="B151" s="8"/>
      <c r="C151" s="8"/>
      <c r="D151" s="54"/>
      <c r="E151" s="8"/>
      <c r="F151" s="8"/>
      <c r="G151" s="8"/>
      <c r="H151" s="8"/>
      <c r="I151" s="78"/>
      <c r="J151" s="42"/>
      <c r="K151" s="82" t="str">
        <f>IF(AND($I151&gt;0,$J151&lt;&gt;"",$J151&gt;40000),WORKDAY.INTL($J151,INT(($I151+项目参数!$J$29-1)/项目参数!$J$29)-1,1,项目参数!$B$2:$B$200),"")</f>
        <v/>
      </c>
      <c r="L151" s="83" t="str">
        <f>IF(AND($M151&lt;&gt;"",$M151&gt;40000,$N151&lt;&gt;"",$N151&gt;40000),(1+NETWORKDAYS.INTL($M151,$N151,1,项目参数!$B$2:$B$200))*项目参数!$J$29,"")</f>
        <v/>
      </c>
      <c r="M151" s="42"/>
      <c r="N151" s="42"/>
      <c r="O151" s="60"/>
      <c r="P151" s="63"/>
      <c r="X151" s="72" t="b">
        <f t="shared" si="2"/>
        <v>0</v>
      </c>
    </row>
    <row r="152" spans="1:24">
      <c r="A152" s="8"/>
      <c r="B152" s="8"/>
      <c r="C152" s="8"/>
      <c r="D152" s="54"/>
      <c r="E152" s="8"/>
      <c r="F152" s="8"/>
      <c r="G152" s="8"/>
      <c r="H152" s="8"/>
      <c r="I152" s="78"/>
      <c r="J152" s="42"/>
      <c r="K152" s="82" t="str">
        <f>IF(AND($I152&gt;0,$J152&lt;&gt;"",$J152&gt;40000),WORKDAY.INTL($J152,INT(($I152+项目参数!$J$29-1)/项目参数!$J$29)-1,1,项目参数!$B$2:$B$200),"")</f>
        <v/>
      </c>
      <c r="L152" s="83" t="str">
        <f>IF(AND($M152&lt;&gt;"",$M152&gt;40000,$N152&lt;&gt;"",$N152&gt;40000),(1+NETWORKDAYS.INTL($M152,$N152,1,项目参数!$B$2:$B$200))*项目参数!$J$29,"")</f>
        <v/>
      </c>
      <c r="M152" s="42"/>
      <c r="N152" s="42"/>
      <c r="O152" s="60"/>
      <c r="P152" s="63"/>
      <c r="X152" s="72" t="b">
        <f t="shared" si="2"/>
        <v>0</v>
      </c>
    </row>
    <row r="153" spans="1:24">
      <c r="A153" s="8"/>
      <c r="B153" s="8"/>
      <c r="C153" s="8"/>
      <c r="D153" s="54"/>
      <c r="E153" s="8"/>
      <c r="F153" s="8"/>
      <c r="G153" s="8"/>
      <c r="H153" s="8"/>
      <c r="I153" s="78"/>
      <c r="J153" s="42"/>
      <c r="K153" s="82" t="str">
        <f>IF(AND($I153&gt;0,$J153&lt;&gt;"",$J153&gt;40000),WORKDAY.INTL($J153,INT(($I153+项目参数!$J$29-1)/项目参数!$J$29)-1,1,项目参数!$B$2:$B$200),"")</f>
        <v/>
      </c>
      <c r="L153" s="83" t="str">
        <f>IF(AND($M153&lt;&gt;"",$M153&gt;40000,$N153&lt;&gt;"",$N153&gt;40000),(1+NETWORKDAYS.INTL($M153,$N153,1,项目参数!$B$2:$B$200))*项目参数!$J$29,"")</f>
        <v/>
      </c>
      <c r="M153" s="42"/>
      <c r="N153" s="42"/>
      <c r="O153" s="60"/>
      <c r="P153" s="63"/>
      <c r="X153" s="72" t="b">
        <f t="shared" si="2"/>
        <v>0</v>
      </c>
    </row>
    <row r="154" spans="1:24">
      <c r="A154" s="8"/>
      <c r="B154" s="8"/>
      <c r="C154" s="8"/>
      <c r="D154" s="54"/>
      <c r="E154" s="8"/>
      <c r="F154" s="8"/>
      <c r="G154" s="8"/>
      <c r="H154" s="8"/>
      <c r="I154" s="78"/>
      <c r="J154" s="42"/>
      <c r="K154" s="82" t="str">
        <f>IF(AND($I154&gt;0,$J154&lt;&gt;"",$J154&gt;40000),WORKDAY.INTL($J154,INT(($I154+项目参数!$J$29-1)/项目参数!$J$29)-1,1,项目参数!$B$2:$B$200),"")</f>
        <v/>
      </c>
      <c r="L154" s="83" t="str">
        <f>IF(AND($M154&lt;&gt;"",$M154&gt;40000,$N154&lt;&gt;"",$N154&gt;40000),(1+NETWORKDAYS.INTL($M154,$N154,1,项目参数!$B$2:$B$200))*项目参数!$J$29,"")</f>
        <v/>
      </c>
      <c r="M154" s="42"/>
      <c r="N154" s="42"/>
      <c r="O154" s="60"/>
      <c r="P154" s="63"/>
      <c r="X154" s="72" t="b">
        <f t="shared" si="2"/>
        <v>0</v>
      </c>
    </row>
    <row r="155" spans="1:24">
      <c r="A155" s="8"/>
      <c r="B155" s="8"/>
      <c r="C155" s="8"/>
      <c r="D155" s="54"/>
      <c r="E155" s="8"/>
      <c r="F155" s="8"/>
      <c r="G155" s="8"/>
      <c r="H155" s="8"/>
      <c r="I155" s="78"/>
      <c r="J155" s="42"/>
      <c r="K155" s="82" t="str">
        <f>IF(AND($I155&gt;0,$J155&lt;&gt;"",$J155&gt;40000),WORKDAY.INTL($J155,INT(($I155+项目参数!$J$29-1)/项目参数!$J$29)-1,1,项目参数!$B$2:$B$200),"")</f>
        <v/>
      </c>
      <c r="L155" s="83" t="str">
        <f>IF(AND($M155&lt;&gt;"",$M155&gt;40000,$N155&lt;&gt;"",$N155&gt;40000),(1+NETWORKDAYS.INTL($M155,$N155,1,项目参数!$B$2:$B$200))*项目参数!$J$29,"")</f>
        <v/>
      </c>
      <c r="M155" s="42"/>
      <c r="N155" s="42"/>
      <c r="O155" s="60"/>
      <c r="P155" s="63"/>
      <c r="X155" s="72" t="b">
        <f t="shared" si="2"/>
        <v>0</v>
      </c>
    </row>
    <row r="156" spans="1:24">
      <c r="A156" s="8"/>
      <c r="B156" s="8"/>
      <c r="C156" s="8"/>
      <c r="D156" s="54"/>
      <c r="E156" s="8"/>
      <c r="F156" s="8"/>
      <c r="G156" s="8"/>
      <c r="H156" s="8"/>
      <c r="I156" s="78"/>
      <c r="J156" s="42"/>
      <c r="K156" s="82" t="str">
        <f>IF(AND($I156&gt;0,$J156&lt;&gt;"",$J156&gt;40000),WORKDAY.INTL($J156,INT(($I156+项目参数!$J$29-1)/项目参数!$J$29)-1,1,项目参数!$B$2:$B$200),"")</f>
        <v/>
      </c>
      <c r="L156" s="83" t="str">
        <f>IF(AND($M156&lt;&gt;"",$M156&gt;40000,$N156&lt;&gt;"",$N156&gt;40000),(1+NETWORKDAYS.INTL($M156,$N156,1,项目参数!$B$2:$B$200))*项目参数!$J$29,"")</f>
        <v/>
      </c>
      <c r="M156" s="42"/>
      <c r="N156" s="42"/>
      <c r="O156" s="60"/>
      <c r="P156" s="63"/>
      <c r="X156" s="72" t="b">
        <f t="shared" si="2"/>
        <v>0</v>
      </c>
    </row>
    <row r="157" spans="1:24">
      <c r="A157" s="8"/>
      <c r="B157" s="8"/>
      <c r="C157" s="8"/>
      <c r="D157" s="54"/>
      <c r="E157" s="8"/>
      <c r="F157" s="8"/>
      <c r="G157" s="8"/>
      <c r="H157" s="8"/>
      <c r="I157" s="78"/>
      <c r="J157" s="42"/>
      <c r="K157" s="82" t="str">
        <f>IF(AND($I157&gt;0,$J157&lt;&gt;"",$J157&gt;40000),WORKDAY.INTL($J157,INT(($I157+项目参数!$J$29-1)/项目参数!$J$29)-1,1,项目参数!$B$2:$B$200),"")</f>
        <v/>
      </c>
      <c r="L157" s="83" t="str">
        <f>IF(AND($M157&lt;&gt;"",$M157&gt;40000,$N157&lt;&gt;"",$N157&gt;40000),(1+NETWORKDAYS.INTL($M157,$N157,1,项目参数!$B$2:$B$200))*项目参数!$J$29,"")</f>
        <v/>
      </c>
      <c r="M157" s="42"/>
      <c r="N157" s="42"/>
      <c r="O157" s="60"/>
      <c r="P157" s="63"/>
      <c r="X157" s="72" t="b">
        <f t="shared" si="2"/>
        <v>0</v>
      </c>
    </row>
    <row r="158" spans="1:24">
      <c r="A158" s="8"/>
      <c r="B158" s="8"/>
      <c r="C158" s="8"/>
      <c r="D158" s="54"/>
      <c r="E158" s="8"/>
      <c r="F158" s="8"/>
      <c r="G158" s="8"/>
      <c r="H158" s="8"/>
      <c r="I158" s="78"/>
      <c r="J158" s="42"/>
      <c r="K158" s="82" t="str">
        <f>IF(AND($I158&gt;0,$J158&lt;&gt;"",$J158&gt;40000),WORKDAY.INTL($J158,INT(($I158+项目参数!$J$29-1)/项目参数!$J$29)-1,1,项目参数!$B$2:$B$200),"")</f>
        <v/>
      </c>
      <c r="L158" s="83" t="str">
        <f>IF(AND($M158&lt;&gt;"",$M158&gt;40000,$N158&lt;&gt;"",$N158&gt;40000),(1+NETWORKDAYS.INTL($M158,$N158,1,项目参数!$B$2:$B$200))*项目参数!$J$29,"")</f>
        <v/>
      </c>
      <c r="M158" s="42"/>
      <c r="N158" s="42"/>
      <c r="O158" s="60"/>
      <c r="P158" s="63"/>
      <c r="X158" s="72" t="b">
        <f t="shared" si="2"/>
        <v>0</v>
      </c>
    </row>
    <row r="159" spans="1:24">
      <c r="A159" s="8"/>
      <c r="B159" s="8"/>
      <c r="C159" s="8"/>
      <c r="D159" s="54"/>
      <c r="E159" s="8"/>
      <c r="F159" s="8"/>
      <c r="G159" s="8"/>
      <c r="H159" s="8"/>
      <c r="I159" s="78"/>
      <c r="J159" s="42"/>
      <c r="K159" s="82" t="str">
        <f>IF(AND($I159&gt;0,$J159&lt;&gt;"",$J159&gt;40000),WORKDAY.INTL($J159,INT(($I159+项目参数!$J$29-1)/项目参数!$J$29)-1,1,项目参数!$B$2:$B$200),"")</f>
        <v/>
      </c>
      <c r="L159" s="83" t="str">
        <f>IF(AND($M159&lt;&gt;"",$M159&gt;40000,$N159&lt;&gt;"",$N159&gt;40000),(1+NETWORKDAYS.INTL($M159,$N159,1,项目参数!$B$2:$B$200))*项目参数!$J$29,"")</f>
        <v/>
      </c>
      <c r="M159" s="42"/>
      <c r="N159" s="42"/>
      <c r="O159" s="60"/>
      <c r="P159" s="63"/>
      <c r="X159" s="72" t="b">
        <f t="shared" si="2"/>
        <v>0</v>
      </c>
    </row>
    <row r="160" spans="1:24">
      <c r="A160" s="8"/>
      <c r="B160" s="8"/>
      <c r="C160" s="8"/>
      <c r="D160" s="54"/>
      <c r="E160" s="8"/>
      <c r="F160" s="8"/>
      <c r="G160" s="8"/>
      <c r="H160" s="8"/>
      <c r="I160" s="78"/>
      <c r="J160" s="42"/>
      <c r="K160" s="82" t="str">
        <f>IF(AND($I160&gt;0,$J160&lt;&gt;"",$J160&gt;40000),WORKDAY.INTL($J160,INT(($I160+项目参数!$J$29-1)/项目参数!$J$29)-1,1,项目参数!$B$2:$B$200),"")</f>
        <v/>
      </c>
      <c r="L160" s="83" t="str">
        <f>IF(AND($M160&lt;&gt;"",$M160&gt;40000,$N160&lt;&gt;"",$N160&gt;40000),(1+NETWORKDAYS.INTL($M160,$N160,1,项目参数!$B$2:$B$200))*项目参数!$J$29,"")</f>
        <v/>
      </c>
      <c r="M160" s="42"/>
      <c r="N160" s="42"/>
      <c r="O160" s="60"/>
      <c r="P160" s="63"/>
      <c r="X160" s="72" t="b">
        <f t="shared" si="2"/>
        <v>0</v>
      </c>
    </row>
    <row r="161" spans="1:24">
      <c r="A161" s="8"/>
      <c r="B161" s="8"/>
      <c r="C161" s="8"/>
      <c r="D161" s="54"/>
      <c r="E161" s="8"/>
      <c r="F161" s="8"/>
      <c r="G161" s="8"/>
      <c r="H161" s="8"/>
      <c r="I161" s="78"/>
      <c r="J161" s="42"/>
      <c r="K161" s="82" t="str">
        <f>IF(AND($I161&gt;0,$J161&lt;&gt;"",$J161&gt;40000),WORKDAY.INTL($J161,INT(($I161+项目参数!$J$29-1)/项目参数!$J$29)-1,1,项目参数!$B$2:$B$200),"")</f>
        <v/>
      </c>
      <c r="L161" s="83" t="str">
        <f>IF(AND($M161&lt;&gt;"",$M161&gt;40000,$N161&lt;&gt;"",$N161&gt;40000),(1+NETWORKDAYS.INTL($M161,$N161,1,项目参数!$B$2:$B$200))*项目参数!$J$29,"")</f>
        <v/>
      </c>
      <c r="M161" s="42"/>
      <c r="N161" s="42"/>
      <c r="O161" s="60"/>
      <c r="P161" s="63"/>
      <c r="X161" s="72" t="b">
        <f t="shared" si="2"/>
        <v>0</v>
      </c>
    </row>
    <row r="162" spans="1:24">
      <c r="A162" s="8"/>
      <c r="B162" s="8"/>
      <c r="C162" s="8"/>
      <c r="D162" s="54"/>
      <c r="E162" s="8"/>
      <c r="F162" s="8"/>
      <c r="G162" s="8"/>
      <c r="H162" s="8"/>
      <c r="I162" s="78"/>
      <c r="J162" s="42"/>
      <c r="K162" s="82" t="str">
        <f>IF(AND($I162&gt;0,$J162&lt;&gt;"",$J162&gt;40000),WORKDAY.INTL($J162,INT(($I162+项目参数!$J$29-1)/项目参数!$J$29)-1,1,项目参数!$B$2:$B$200),"")</f>
        <v/>
      </c>
      <c r="L162" s="83" t="str">
        <f>IF(AND($M162&lt;&gt;"",$M162&gt;40000,$N162&lt;&gt;"",$N162&gt;40000),(1+NETWORKDAYS.INTL($M162,$N162,1,项目参数!$B$2:$B$200))*项目参数!$J$29,"")</f>
        <v/>
      </c>
      <c r="M162" s="42"/>
      <c r="N162" s="42"/>
      <c r="O162" s="60"/>
      <c r="P162" s="63"/>
      <c r="X162" s="72" t="b">
        <f t="shared" si="2"/>
        <v>0</v>
      </c>
    </row>
    <row r="163" spans="1:24">
      <c r="A163" s="8"/>
      <c r="B163" s="8"/>
      <c r="C163" s="8"/>
      <c r="D163" s="54"/>
      <c r="E163" s="8"/>
      <c r="F163" s="8"/>
      <c r="G163" s="8"/>
      <c r="H163" s="8"/>
      <c r="I163" s="78"/>
      <c r="J163" s="42"/>
      <c r="K163" s="82" t="str">
        <f>IF(AND($I163&gt;0,$J163&lt;&gt;"",$J163&gt;40000),WORKDAY.INTL($J163,INT(($I163+项目参数!$J$29-1)/项目参数!$J$29)-1,1,项目参数!$B$2:$B$200),"")</f>
        <v/>
      </c>
      <c r="L163" s="83" t="str">
        <f>IF(AND($M163&lt;&gt;"",$M163&gt;40000,$N163&lt;&gt;"",$N163&gt;40000),(1+NETWORKDAYS.INTL($M163,$N163,1,项目参数!$B$2:$B$200))*项目参数!$J$29,"")</f>
        <v/>
      </c>
      <c r="M163" s="42"/>
      <c r="N163" s="42"/>
      <c r="O163" s="60"/>
      <c r="P163" s="63"/>
      <c r="X163" s="72" t="b">
        <f t="shared" si="2"/>
        <v>0</v>
      </c>
    </row>
    <row r="164" spans="1:24">
      <c r="A164" s="8"/>
      <c r="B164" s="8"/>
      <c r="C164" s="8"/>
      <c r="D164" s="54"/>
      <c r="E164" s="8"/>
      <c r="F164" s="8"/>
      <c r="G164" s="8"/>
      <c r="H164" s="8"/>
      <c r="I164" s="78"/>
      <c r="J164" s="42"/>
      <c r="K164" s="82" t="str">
        <f>IF(AND($I164&gt;0,$J164&lt;&gt;"",$J164&gt;40000),WORKDAY.INTL($J164,INT(($I164+项目参数!$J$29-1)/项目参数!$J$29)-1,1,项目参数!$B$2:$B$200),"")</f>
        <v/>
      </c>
      <c r="L164" s="83" t="str">
        <f>IF(AND($M164&lt;&gt;"",$M164&gt;40000,$N164&lt;&gt;"",$N164&gt;40000),(1+NETWORKDAYS.INTL($M164,$N164,1,项目参数!$B$2:$B$200))*项目参数!$J$29,"")</f>
        <v/>
      </c>
      <c r="M164" s="42"/>
      <c r="N164" s="42"/>
      <c r="O164" s="60"/>
      <c r="P164" s="63"/>
      <c r="X164" s="72" t="b">
        <f t="shared" si="2"/>
        <v>0</v>
      </c>
    </row>
    <row r="165" spans="1:24">
      <c r="A165" s="8"/>
      <c r="B165" s="8"/>
      <c r="C165" s="8"/>
      <c r="D165" s="54"/>
      <c r="E165" s="8"/>
      <c r="F165" s="8"/>
      <c r="G165" s="8"/>
      <c r="H165" s="8"/>
      <c r="I165" s="78"/>
      <c r="J165" s="42"/>
      <c r="K165" s="82" t="str">
        <f>IF(AND($I165&gt;0,$J165&lt;&gt;"",$J165&gt;40000),WORKDAY.INTL($J165,INT(($I165+项目参数!$J$29-1)/项目参数!$J$29)-1,1,项目参数!$B$2:$B$200),"")</f>
        <v/>
      </c>
      <c r="L165" s="83" t="str">
        <f>IF(AND($M165&lt;&gt;"",$M165&gt;40000,$N165&lt;&gt;"",$N165&gt;40000),(1+NETWORKDAYS.INTL($M165,$N165,1,项目参数!$B$2:$B$200))*项目参数!$J$29,"")</f>
        <v/>
      </c>
      <c r="M165" s="42"/>
      <c r="N165" s="42"/>
      <c r="O165" s="60"/>
      <c r="P165" s="63"/>
      <c r="X165" s="72" t="b">
        <f t="shared" si="2"/>
        <v>0</v>
      </c>
    </row>
    <row r="166" spans="1:24">
      <c r="A166" s="8"/>
      <c r="B166" s="8"/>
      <c r="C166" s="8"/>
      <c r="D166" s="54"/>
      <c r="E166" s="8"/>
      <c r="F166" s="8"/>
      <c r="G166" s="8"/>
      <c r="H166" s="8"/>
      <c r="I166" s="78"/>
      <c r="J166" s="42"/>
      <c r="K166" s="82" t="str">
        <f>IF(AND($I166&gt;0,$J166&lt;&gt;"",$J166&gt;40000),WORKDAY.INTL($J166,INT(($I166+项目参数!$J$29-1)/项目参数!$J$29)-1,1,项目参数!$B$2:$B$200),"")</f>
        <v/>
      </c>
      <c r="L166" s="83" t="str">
        <f>IF(AND($M166&lt;&gt;"",$M166&gt;40000,$N166&lt;&gt;"",$N166&gt;40000),(1+NETWORKDAYS.INTL($M166,$N166,1,项目参数!$B$2:$B$200))*项目参数!$J$29,"")</f>
        <v/>
      </c>
      <c r="M166" s="42"/>
      <c r="N166" s="42"/>
      <c r="O166" s="60"/>
      <c r="P166" s="63"/>
      <c r="X166" s="72" t="b">
        <f t="shared" si="2"/>
        <v>0</v>
      </c>
    </row>
    <row r="167" spans="1:24">
      <c r="A167" s="8"/>
      <c r="B167" s="8"/>
      <c r="C167" s="8"/>
      <c r="D167" s="54"/>
      <c r="E167" s="8"/>
      <c r="F167" s="8"/>
      <c r="G167" s="8"/>
      <c r="H167" s="8"/>
      <c r="I167" s="78"/>
      <c r="J167" s="42"/>
      <c r="K167" s="82" t="str">
        <f>IF(AND($I167&gt;0,$J167&lt;&gt;"",$J167&gt;40000),WORKDAY.INTL($J167,INT(($I167+项目参数!$J$29-1)/项目参数!$J$29)-1,1,项目参数!$B$2:$B$200),"")</f>
        <v/>
      </c>
      <c r="L167" s="83" t="str">
        <f>IF(AND($M167&lt;&gt;"",$M167&gt;40000,$N167&lt;&gt;"",$N167&gt;40000),(1+NETWORKDAYS.INTL($M167,$N167,1,项目参数!$B$2:$B$200))*项目参数!$J$29,"")</f>
        <v/>
      </c>
      <c r="M167" s="42"/>
      <c r="N167" s="42"/>
      <c r="O167" s="60"/>
      <c r="P167" s="63"/>
      <c r="X167" s="72" t="b">
        <f t="shared" si="2"/>
        <v>0</v>
      </c>
    </row>
    <row r="168" spans="1:24">
      <c r="A168" s="8"/>
      <c r="B168" s="8"/>
      <c r="C168" s="8"/>
      <c r="D168" s="54"/>
      <c r="E168" s="8"/>
      <c r="F168" s="8"/>
      <c r="G168" s="8"/>
      <c r="H168" s="8"/>
      <c r="I168" s="78"/>
      <c r="J168" s="42"/>
      <c r="K168" s="82" t="str">
        <f>IF(AND($I168&gt;0,$J168&lt;&gt;"",$J168&gt;40000),WORKDAY.INTL($J168,INT(($I168+项目参数!$J$29-1)/项目参数!$J$29)-1,1,项目参数!$B$2:$B$200),"")</f>
        <v/>
      </c>
      <c r="L168" s="83" t="str">
        <f>IF(AND($M168&lt;&gt;"",$M168&gt;40000,$N168&lt;&gt;"",$N168&gt;40000),(1+NETWORKDAYS.INTL($M168,$N168,1,项目参数!$B$2:$B$200))*项目参数!$J$29,"")</f>
        <v/>
      </c>
      <c r="M168" s="42"/>
      <c r="N168" s="42"/>
      <c r="O168" s="60"/>
      <c r="P168" s="63"/>
      <c r="X168" s="72" t="b">
        <f t="shared" si="2"/>
        <v>0</v>
      </c>
    </row>
    <row r="169" spans="1:24">
      <c r="A169" s="8"/>
      <c r="B169" s="8"/>
      <c r="C169" s="8"/>
      <c r="D169" s="54"/>
      <c r="E169" s="8"/>
      <c r="F169" s="8"/>
      <c r="G169" s="8"/>
      <c r="H169" s="8"/>
      <c r="I169" s="78"/>
      <c r="J169" s="42"/>
      <c r="K169" s="82" t="str">
        <f>IF(AND($I169&gt;0,$J169&lt;&gt;"",$J169&gt;40000),WORKDAY.INTL($J169,INT(($I169+项目参数!$J$29-1)/项目参数!$J$29)-1,1,项目参数!$B$2:$B$200),"")</f>
        <v/>
      </c>
      <c r="L169" s="83" t="str">
        <f>IF(AND($M169&lt;&gt;"",$M169&gt;40000,$N169&lt;&gt;"",$N169&gt;40000),(1+NETWORKDAYS.INTL($M169,$N169,1,项目参数!$B$2:$B$200))*项目参数!$J$29,"")</f>
        <v/>
      </c>
      <c r="M169" s="42"/>
      <c r="N169" s="42"/>
      <c r="O169" s="60"/>
      <c r="P169" s="63"/>
      <c r="X169" s="72" t="b">
        <f t="shared" si="2"/>
        <v>0</v>
      </c>
    </row>
    <row r="170" spans="1:24">
      <c r="A170" s="8"/>
      <c r="B170" s="8"/>
      <c r="C170" s="8"/>
      <c r="D170" s="54"/>
      <c r="E170" s="8"/>
      <c r="F170" s="8"/>
      <c r="G170" s="8"/>
      <c r="H170" s="8"/>
      <c r="I170" s="78"/>
      <c r="J170" s="42"/>
      <c r="K170" s="82" t="str">
        <f>IF(AND($I170&gt;0,$J170&lt;&gt;"",$J170&gt;40000),WORKDAY.INTL($J170,INT(($I170+项目参数!$J$29-1)/项目参数!$J$29)-1,1,项目参数!$B$2:$B$200),"")</f>
        <v/>
      </c>
      <c r="L170" s="83" t="str">
        <f>IF(AND($M170&lt;&gt;"",$M170&gt;40000,$N170&lt;&gt;"",$N170&gt;40000),(1+NETWORKDAYS.INTL($M170,$N170,1,项目参数!$B$2:$B$200))*项目参数!$J$29,"")</f>
        <v/>
      </c>
      <c r="M170" s="42"/>
      <c r="N170" s="42"/>
      <c r="O170" s="60"/>
      <c r="P170" s="63"/>
      <c r="X170" s="72" t="b">
        <f t="shared" si="2"/>
        <v>0</v>
      </c>
    </row>
    <row r="171" spans="1:24">
      <c r="A171" s="8"/>
      <c r="B171" s="8"/>
      <c r="C171" s="8"/>
      <c r="D171" s="54"/>
      <c r="E171" s="8"/>
      <c r="F171" s="8"/>
      <c r="G171" s="8"/>
      <c r="H171" s="8"/>
      <c r="I171" s="78"/>
      <c r="J171" s="42"/>
      <c r="K171" s="82" t="str">
        <f>IF(AND($I171&gt;0,$J171&lt;&gt;"",$J171&gt;40000),WORKDAY.INTL($J171,INT(($I171+项目参数!$J$29-1)/项目参数!$J$29)-1,1,项目参数!$B$2:$B$200),"")</f>
        <v/>
      </c>
      <c r="L171" s="83" t="str">
        <f>IF(AND($M171&lt;&gt;"",$M171&gt;40000,$N171&lt;&gt;"",$N171&gt;40000),(1+NETWORKDAYS.INTL($M171,$N171,1,项目参数!$B$2:$B$200))*项目参数!$J$29,"")</f>
        <v/>
      </c>
      <c r="M171" s="42"/>
      <c r="N171" s="42"/>
      <c r="O171" s="60"/>
      <c r="P171" s="63"/>
      <c r="X171" s="72" t="b">
        <f t="shared" si="2"/>
        <v>0</v>
      </c>
    </row>
    <row r="172" spans="1:24">
      <c r="A172" s="8"/>
      <c r="B172" s="8"/>
      <c r="C172" s="8"/>
      <c r="D172" s="54"/>
      <c r="E172" s="8"/>
      <c r="F172" s="8"/>
      <c r="G172" s="8"/>
      <c r="H172" s="8"/>
      <c r="I172" s="78"/>
      <c r="J172" s="42"/>
      <c r="K172" s="82" t="str">
        <f>IF(AND($I172&gt;0,$J172&lt;&gt;"",$J172&gt;40000),WORKDAY.INTL($J172,INT(($I172+项目参数!$J$29-1)/项目参数!$J$29)-1,1,项目参数!$B$2:$B$200),"")</f>
        <v/>
      </c>
      <c r="L172" s="83" t="str">
        <f>IF(AND($M172&lt;&gt;"",$M172&gt;40000,$N172&lt;&gt;"",$N172&gt;40000),(1+NETWORKDAYS.INTL($M172,$N172,1,项目参数!$B$2:$B$200))*项目参数!$J$29,"")</f>
        <v/>
      </c>
      <c r="M172" s="42"/>
      <c r="N172" s="42"/>
      <c r="O172" s="60"/>
      <c r="P172" s="63"/>
      <c r="X172" s="72" t="b">
        <f t="shared" si="2"/>
        <v>0</v>
      </c>
    </row>
    <row r="173" spans="1:24">
      <c r="A173" s="8"/>
      <c r="B173" s="8"/>
      <c r="C173" s="8"/>
      <c r="D173" s="54"/>
      <c r="E173" s="8"/>
      <c r="F173" s="8"/>
      <c r="G173" s="8"/>
      <c r="H173" s="8"/>
      <c r="I173" s="78"/>
      <c r="J173" s="42"/>
      <c r="K173" s="82" t="str">
        <f>IF(AND($I173&gt;0,$J173&lt;&gt;"",$J173&gt;40000),WORKDAY.INTL($J173,INT(($I173+项目参数!$J$29-1)/项目参数!$J$29)-1,1,项目参数!$B$2:$B$200),"")</f>
        <v/>
      </c>
      <c r="L173" s="83" t="str">
        <f>IF(AND($M173&lt;&gt;"",$M173&gt;40000,$N173&lt;&gt;"",$N173&gt;40000),(1+NETWORKDAYS.INTL($M173,$N173,1,项目参数!$B$2:$B$200))*项目参数!$J$29,"")</f>
        <v/>
      </c>
      <c r="M173" s="42"/>
      <c r="N173" s="42"/>
      <c r="O173" s="60"/>
      <c r="P173" s="63"/>
      <c r="X173" s="72" t="b">
        <f t="shared" si="2"/>
        <v>0</v>
      </c>
    </row>
    <row r="174" spans="1:24">
      <c r="A174" s="8"/>
      <c r="B174" s="8"/>
      <c r="C174" s="8"/>
      <c r="D174" s="54"/>
      <c r="E174" s="8"/>
      <c r="F174" s="8"/>
      <c r="G174" s="8"/>
      <c r="H174" s="8"/>
      <c r="I174" s="78"/>
      <c r="J174" s="42"/>
      <c r="K174" s="82" t="str">
        <f>IF(AND($I174&gt;0,$J174&lt;&gt;"",$J174&gt;40000),WORKDAY.INTL($J174,INT(($I174+项目参数!$J$29-1)/项目参数!$J$29)-1,1,项目参数!$B$2:$B$200),"")</f>
        <v/>
      </c>
      <c r="L174" s="83" t="str">
        <f>IF(AND($M174&lt;&gt;"",$M174&gt;40000,$N174&lt;&gt;"",$N174&gt;40000),(1+NETWORKDAYS.INTL($M174,$N174,1,项目参数!$B$2:$B$200))*项目参数!$J$29,"")</f>
        <v/>
      </c>
      <c r="M174" s="42"/>
      <c r="N174" s="42"/>
      <c r="O174" s="60"/>
      <c r="P174" s="63"/>
      <c r="X174" s="72" t="b">
        <f t="shared" si="2"/>
        <v>0</v>
      </c>
    </row>
    <row r="175" spans="1:24">
      <c r="A175" s="8"/>
      <c r="B175" s="8"/>
      <c r="C175" s="8"/>
      <c r="D175" s="54"/>
      <c r="E175" s="8"/>
      <c r="F175" s="8"/>
      <c r="G175" s="8"/>
      <c r="H175" s="8"/>
      <c r="I175" s="78"/>
      <c r="J175" s="42"/>
      <c r="K175" s="82" t="str">
        <f>IF(AND($I175&gt;0,$J175&lt;&gt;"",$J175&gt;40000),WORKDAY.INTL($J175,INT(($I175+项目参数!$J$29-1)/项目参数!$J$29)-1,1,项目参数!$B$2:$B$200),"")</f>
        <v/>
      </c>
      <c r="L175" s="83" t="str">
        <f>IF(AND($M175&lt;&gt;"",$M175&gt;40000,$N175&lt;&gt;"",$N175&gt;40000),(1+NETWORKDAYS.INTL($M175,$N175,1,项目参数!$B$2:$B$200))*项目参数!$J$29,"")</f>
        <v/>
      </c>
      <c r="M175" s="42"/>
      <c r="N175" s="42"/>
      <c r="O175" s="60"/>
      <c r="P175" s="63"/>
      <c r="X175" s="72" t="b">
        <f t="shared" si="2"/>
        <v>0</v>
      </c>
    </row>
    <row r="176" spans="1:24">
      <c r="A176" s="8"/>
      <c r="B176" s="8"/>
      <c r="C176" s="8"/>
      <c r="D176" s="54"/>
      <c r="E176" s="8"/>
      <c r="F176" s="8"/>
      <c r="G176" s="8"/>
      <c r="H176" s="8"/>
      <c r="I176" s="78"/>
      <c r="J176" s="42"/>
      <c r="K176" s="82" t="str">
        <f>IF(AND($I176&gt;0,$J176&lt;&gt;"",$J176&gt;40000),WORKDAY.INTL($J176,INT(($I176+项目参数!$J$29-1)/项目参数!$J$29)-1,1,项目参数!$B$2:$B$200),"")</f>
        <v/>
      </c>
      <c r="L176" s="83" t="str">
        <f>IF(AND($M176&lt;&gt;"",$M176&gt;40000,$N176&lt;&gt;"",$N176&gt;40000),(1+NETWORKDAYS.INTL($M176,$N176,1,项目参数!$B$2:$B$200))*项目参数!$J$29,"")</f>
        <v/>
      </c>
      <c r="M176" s="42"/>
      <c r="N176" s="42"/>
      <c r="O176" s="60"/>
      <c r="P176" s="63"/>
      <c r="X176" s="72" t="b">
        <f t="shared" si="2"/>
        <v>0</v>
      </c>
    </row>
    <row r="177" spans="1:24">
      <c r="A177" s="8"/>
      <c r="B177" s="8"/>
      <c r="C177" s="8"/>
      <c r="D177" s="54"/>
      <c r="E177" s="8"/>
      <c r="F177" s="8"/>
      <c r="G177" s="8"/>
      <c r="H177" s="8"/>
      <c r="I177" s="78"/>
      <c r="J177" s="42"/>
      <c r="K177" s="82" t="str">
        <f>IF(AND($I177&gt;0,$J177&lt;&gt;"",$J177&gt;40000),WORKDAY.INTL($J177,INT(($I177+项目参数!$J$29-1)/项目参数!$J$29)-1,1,项目参数!$B$2:$B$200),"")</f>
        <v/>
      </c>
      <c r="L177" s="83" t="str">
        <f>IF(AND($M177&lt;&gt;"",$M177&gt;40000,$N177&lt;&gt;"",$N177&gt;40000),(1+NETWORKDAYS.INTL($M177,$N177,1,项目参数!$B$2:$B$200))*项目参数!$J$29,"")</f>
        <v/>
      </c>
      <c r="M177" s="42"/>
      <c r="N177" s="42"/>
      <c r="O177" s="60"/>
      <c r="P177" s="63"/>
      <c r="X177" s="72" t="b">
        <f t="shared" si="2"/>
        <v>0</v>
      </c>
    </row>
    <row r="178" spans="1:24">
      <c r="A178" s="8"/>
      <c r="B178" s="8"/>
      <c r="C178" s="8"/>
      <c r="D178" s="54"/>
      <c r="E178" s="8"/>
      <c r="F178" s="8"/>
      <c r="G178" s="8"/>
      <c r="H178" s="8"/>
      <c r="I178" s="78"/>
      <c r="J178" s="42"/>
      <c r="K178" s="82" t="str">
        <f>IF(AND($I178&gt;0,$J178&lt;&gt;"",$J178&gt;40000),WORKDAY.INTL($J178,INT(($I178+项目参数!$J$29-1)/项目参数!$J$29)-1,1,项目参数!$B$2:$B$200),"")</f>
        <v/>
      </c>
      <c r="L178" s="83" t="str">
        <f>IF(AND($M178&lt;&gt;"",$M178&gt;40000,$N178&lt;&gt;"",$N178&gt;40000),(1+NETWORKDAYS.INTL($M178,$N178,1,项目参数!$B$2:$B$200))*项目参数!$J$29,"")</f>
        <v/>
      </c>
      <c r="M178" s="42"/>
      <c r="N178" s="42"/>
      <c r="O178" s="60"/>
      <c r="P178" s="63"/>
      <c r="X178" s="72" t="b">
        <f t="shared" si="2"/>
        <v>0</v>
      </c>
    </row>
    <row r="179" spans="1:24">
      <c r="A179" s="8"/>
      <c r="B179" s="8"/>
      <c r="C179" s="8"/>
      <c r="D179" s="54"/>
      <c r="E179" s="8"/>
      <c r="F179" s="8"/>
      <c r="G179" s="8"/>
      <c r="H179" s="8"/>
      <c r="I179" s="78"/>
      <c r="J179" s="42"/>
      <c r="K179" s="82" t="str">
        <f>IF(AND($I179&gt;0,$J179&lt;&gt;"",$J179&gt;40000),WORKDAY.INTL($J179,INT(($I179+项目参数!$J$29-1)/项目参数!$J$29)-1,1,项目参数!$B$2:$B$200),"")</f>
        <v/>
      </c>
      <c r="L179" s="83" t="str">
        <f>IF(AND($M179&lt;&gt;"",$M179&gt;40000,$N179&lt;&gt;"",$N179&gt;40000),(1+NETWORKDAYS.INTL($M179,$N179,1,项目参数!$B$2:$B$200))*项目参数!$J$29,"")</f>
        <v/>
      </c>
      <c r="M179" s="42"/>
      <c r="N179" s="42"/>
      <c r="O179" s="60"/>
      <c r="P179" s="63"/>
      <c r="X179" s="72" t="b">
        <f t="shared" si="2"/>
        <v>0</v>
      </c>
    </row>
    <row r="180" spans="1:24">
      <c r="A180" s="8"/>
      <c r="B180" s="8"/>
      <c r="C180" s="8"/>
      <c r="D180" s="54"/>
      <c r="E180" s="8"/>
      <c r="F180" s="8"/>
      <c r="G180" s="8"/>
      <c r="H180" s="8"/>
      <c r="I180" s="78"/>
      <c r="J180" s="42"/>
      <c r="K180" s="82" t="str">
        <f>IF(AND($I180&gt;0,$J180&lt;&gt;"",$J180&gt;40000),WORKDAY.INTL($J180,INT(($I180+项目参数!$J$29-1)/项目参数!$J$29)-1,1,项目参数!$B$2:$B$200),"")</f>
        <v/>
      </c>
      <c r="L180" s="83" t="str">
        <f>IF(AND($M180&lt;&gt;"",$M180&gt;40000,$N180&lt;&gt;"",$N180&gt;40000),(1+NETWORKDAYS.INTL($M180,$N180,1,项目参数!$B$2:$B$200))*项目参数!$J$29,"")</f>
        <v/>
      </c>
      <c r="M180" s="42"/>
      <c r="N180" s="42"/>
      <c r="O180" s="60"/>
      <c r="P180" s="63"/>
      <c r="X180" s="72" t="b">
        <f t="shared" si="2"/>
        <v>0</v>
      </c>
    </row>
    <row r="181" spans="1:24">
      <c r="A181" s="8"/>
      <c r="B181" s="8"/>
      <c r="C181" s="8"/>
      <c r="D181" s="54"/>
      <c r="E181" s="8"/>
      <c r="F181" s="8"/>
      <c r="G181" s="8"/>
      <c r="H181" s="8"/>
      <c r="I181" s="78"/>
      <c r="J181" s="42"/>
      <c r="K181" s="82" t="str">
        <f>IF(AND($I181&gt;0,$J181&lt;&gt;"",$J181&gt;40000),WORKDAY.INTL($J181,INT(($I181+项目参数!$J$29-1)/项目参数!$J$29)-1,1,项目参数!$B$2:$B$200),"")</f>
        <v/>
      </c>
      <c r="L181" s="83" t="str">
        <f>IF(AND($M181&lt;&gt;"",$M181&gt;40000,$N181&lt;&gt;"",$N181&gt;40000),(1+NETWORKDAYS.INTL($M181,$N181,1,项目参数!$B$2:$B$200))*项目参数!$J$29,"")</f>
        <v/>
      </c>
      <c r="M181" s="42"/>
      <c r="N181" s="42"/>
      <c r="O181" s="60"/>
      <c r="P181" s="63"/>
      <c r="X181" s="72" t="b">
        <f t="shared" si="2"/>
        <v>0</v>
      </c>
    </row>
    <row r="182" spans="1:24">
      <c r="A182" s="8"/>
      <c r="B182" s="8"/>
      <c r="C182" s="8"/>
      <c r="D182" s="54"/>
      <c r="E182" s="8"/>
      <c r="F182" s="8"/>
      <c r="G182" s="8"/>
      <c r="H182" s="8"/>
      <c r="I182" s="78"/>
      <c r="J182" s="42"/>
      <c r="K182" s="82" t="str">
        <f>IF(AND($I182&gt;0,$J182&lt;&gt;"",$J182&gt;40000),WORKDAY.INTL($J182,INT(($I182+项目参数!$J$29-1)/项目参数!$J$29)-1,1,项目参数!$B$2:$B$200),"")</f>
        <v/>
      </c>
      <c r="L182" s="83" t="str">
        <f>IF(AND($M182&lt;&gt;"",$M182&gt;40000,$N182&lt;&gt;"",$N182&gt;40000),(1+NETWORKDAYS.INTL($M182,$N182,1,项目参数!$B$2:$B$200))*项目参数!$J$29,"")</f>
        <v/>
      </c>
      <c r="M182" s="42"/>
      <c r="N182" s="42"/>
      <c r="O182" s="60"/>
      <c r="P182" s="63"/>
      <c r="X182" s="72" t="b">
        <f t="shared" si="2"/>
        <v>0</v>
      </c>
    </row>
    <row r="183" spans="1:24">
      <c r="A183" s="8"/>
      <c r="B183" s="8"/>
      <c r="C183" s="8"/>
      <c r="D183" s="54"/>
      <c r="E183" s="8"/>
      <c r="F183" s="8"/>
      <c r="G183" s="8"/>
      <c r="H183" s="8"/>
      <c r="I183" s="78"/>
      <c r="J183" s="42"/>
      <c r="K183" s="82" t="str">
        <f>IF(AND($I183&gt;0,$J183&lt;&gt;"",$J183&gt;40000),WORKDAY.INTL($J183,INT(($I183+项目参数!$J$29-1)/项目参数!$J$29)-1,1,项目参数!$B$2:$B$200),"")</f>
        <v/>
      </c>
      <c r="L183" s="83" t="str">
        <f>IF(AND($M183&lt;&gt;"",$M183&gt;40000,$N183&lt;&gt;"",$N183&gt;40000),(1+NETWORKDAYS.INTL($M183,$N183,1,项目参数!$B$2:$B$200))*项目参数!$J$29,"")</f>
        <v/>
      </c>
      <c r="M183" s="42"/>
      <c r="N183" s="42"/>
      <c r="O183" s="60"/>
      <c r="P183" s="63"/>
      <c r="X183" s="72" t="b">
        <f t="shared" si="2"/>
        <v>0</v>
      </c>
    </row>
    <row r="184" spans="1:24">
      <c r="A184" s="8"/>
      <c r="B184" s="8"/>
      <c r="C184" s="8"/>
      <c r="D184" s="54"/>
      <c r="E184" s="8"/>
      <c r="F184" s="8"/>
      <c r="G184" s="8"/>
      <c r="H184" s="8"/>
      <c r="I184" s="78"/>
      <c r="J184" s="42"/>
      <c r="K184" s="82" t="str">
        <f>IF(AND($I184&gt;0,$J184&lt;&gt;"",$J184&gt;40000),WORKDAY.INTL($J184,INT(($I184+项目参数!$J$29-1)/项目参数!$J$29)-1,1,项目参数!$B$2:$B$200),"")</f>
        <v/>
      </c>
      <c r="L184" s="83" t="str">
        <f>IF(AND($M184&lt;&gt;"",$M184&gt;40000,$N184&lt;&gt;"",$N184&gt;40000),(1+NETWORKDAYS.INTL($M184,$N184,1,项目参数!$B$2:$B$200))*项目参数!$J$29,"")</f>
        <v/>
      </c>
      <c r="M184" s="42"/>
      <c r="N184" s="42"/>
      <c r="O184" s="60"/>
      <c r="P184" s="63"/>
      <c r="X184" s="72" t="b">
        <f t="shared" si="2"/>
        <v>0</v>
      </c>
    </row>
    <row r="185" spans="1:24">
      <c r="A185" s="8"/>
      <c r="B185" s="8"/>
      <c r="C185" s="8"/>
      <c r="D185" s="54"/>
      <c r="E185" s="8"/>
      <c r="F185" s="8"/>
      <c r="G185" s="8"/>
      <c r="H185" s="8"/>
      <c r="I185" s="78"/>
      <c r="J185" s="42"/>
      <c r="K185" s="82" t="str">
        <f>IF(AND($I185&gt;0,$J185&lt;&gt;"",$J185&gt;40000),WORKDAY.INTL($J185,INT(($I185+项目参数!$J$29-1)/项目参数!$J$29)-1,1,项目参数!$B$2:$B$200),"")</f>
        <v/>
      </c>
      <c r="L185" s="83" t="str">
        <f>IF(AND($M185&lt;&gt;"",$M185&gt;40000,$N185&lt;&gt;"",$N185&gt;40000),(1+NETWORKDAYS.INTL($M185,$N185,1,项目参数!$B$2:$B$200))*项目参数!$J$29,"")</f>
        <v/>
      </c>
      <c r="M185" s="42"/>
      <c r="N185" s="42"/>
      <c r="O185" s="60"/>
      <c r="P185" s="63"/>
      <c r="X185" s="72" t="b">
        <f t="shared" si="2"/>
        <v>0</v>
      </c>
    </row>
    <row r="186" spans="1:24">
      <c r="A186" s="8"/>
      <c r="B186" s="8"/>
      <c r="C186" s="8"/>
      <c r="D186" s="54"/>
      <c r="E186" s="8"/>
      <c r="F186" s="8"/>
      <c r="G186" s="8"/>
      <c r="H186" s="8"/>
      <c r="I186" s="78"/>
      <c r="J186" s="42"/>
      <c r="K186" s="82" t="str">
        <f>IF(AND($I186&gt;0,$J186&lt;&gt;"",$J186&gt;40000),WORKDAY.INTL($J186,INT(($I186+项目参数!$J$29-1)/项目参数!$J$29)-1,1,项目参数!$B$2:$B$200),"")</f>
        <v/>
      </c>
      <c r="L186" s="83" t="str">
        <f>IF(AND($M186&lt;&gt;"",$M186&gt;40000,$N186&lt;&gt;"",$N186&gt;40000),(1+NETWORKDAYS.INTL($M186,$N186,1,项目参数!$B$2:$B$200))*项目参数!$J$29,"")</f>
        <v/>
      </c>
      <c r="M186" s="42"/>
      <c r="N186" s="42"/>
      <c r="O186" s="60"/>
      <c r="P186" s="63"/>
      <c r="X186" s="72" t="b">
        <f t="shared" si="2"/>
        <v>0</v>
      </c>
    </row>
    <row r="187" spans="1:24">
      <c r="A187" s="8"/>
      <c r="B187" s="8"/>
      <c r="C187" s="8"/>
      <c r="D187" s="54"/>
      <c r="E187" s="8"/>
      <c r="F187" s="8"/>
      <c r="G187" s="8"/>
      <c r="H187" s="8"/>
      <c r="I187" s="78"/>
      <c r="J187" s="42"/>
      <c r="K187" s="82" t="str">
        <f>IF(AND($I187&gt;0,$J187&lt;&gt;"",$J187&gt;40000),WORKDAY.INTL($J187,INT(($I187+项目参数!$J$29-1)/项目参数!$J$29)-1,1,项目参数!$B$2:$B$200),"")</f>
        <v/>
      </c>
      <c r="L187" s="83" t="str">
        <f>IF(AND($M187&lt;&gt;"",$M187&gt;40000,$N187&lt;&gt;"",$N187&gt;40000),(1+NETWORKDAYS.INTL($M187,$N187,1,项目参数!$B$2:$B$200))*项目参数!$J$29,"")</f>
        <v/>
      </c>
      <c r="M187" s="42"/>
      <c r="N187" s="42"/>
      <c r="O187" s="60"/>
      <c r="P187" s="63"/>
      <c r="X187" s="72" t="b">
        <f t="shared" si="2"/>
        <v>0</v>
      </c>
    </row>
    <row r="188" spans="1:24">
      <c r="A188" s="8"/>
      <c r="B188" s="8"/>
      <c r="C188" s="8"/>
      <c r="D188" s="54"/>
      <c r="E188" s="8"/>
      <c r="F188" s="8"/>
      <c r="G188" s="8"/>
      <c r="H188" s="8"/>
      <c r="I188" s="78"/>
      <c r="J188" s="42"/>
      <c r="K188" s="82" t="str">
        <f>IF(AND($I188&gt;0,$J188&lt;&gt;"",$J188&gt;40000),WORKDAY.INTL($J188,INT(($I188+项目参数!$J$29-1)/项目参数!$J$29)-1,1,项目参数!$B$2:$B$200),"")</f>
        <v/>
      </c>
      <c r="L188" s="83" t="str">
        <f>IF(AND($M188&lt;&gt;"",$M188&gt;40000,$N188&lt;&gt;"",$N188&gt;40000),(1+NETWORKDAYS.INTL($M188,$N188,1,项目参数!$B$2:$B$200))*项目参数!$J$29,"")</f>
        <v/>
      </c>
      <c r="M188" s="42"/>
      <c r="N188" s="42"/>
      <c r="O188" s="60"/>
      <c r="P188" s="63"/>
      <c r="X188" s="72" t="b">
        <f t="shared" si="2"/>
        <v>0</v>
      </c>
    </row>
    <row r="189" spans="1:24">
      <c r="A189" s="8"/>
      <c r="B189" s="8"/>
      <c r="C189" s="8"/>
      <c r="D189" s="54"/>
      <c r="E189" s="8"/>
      <c r="F189" s="8"/>
      <c r="G189" s="8"/>
      <c r="H189" s="8"/>
      <c r="I189" s="78"/>
      <c r="J189" s="42"/>
      <c r="K189" s="82" t="str">
        <f>IF(AND($I189&gt;0,$J189&lt;&gt;"",$J189&gt;40000),WORKDAY.INTL($J189,INT(($I189+项目参数!$J$29-1)/项目参数!$J$29)-1,1,项目参数!$B$2:$B$200),"")</f>
        <v/>
      </c>
      <c r="L189" s="83" t="str">
        <f>IF(AND($M189&lt;&gt;"",$M189&gt;40000,$N189&lt;&gt;"",$N189&gt;40000),(1+NETWORKDAYS.INTL($M189,$N189,1,项目参数!$B$2:$B$200))*项目参数!$J$29,"")</f>
        <v/>
      </c>
      <c r="M189" s="42"/>
      <c r="N189" s="42"/>
      <c r="O189" s="60"/>
      <c r="P189" s="63"/>
      <c r="X189" s="72" t="b">
        <f t="shared" si="2"/>
        <v>0</v>
      </c>
    </row>
    <row r="190" spans="1:24">
      <c r="A190" s="8"/>
      <c r="B190" s="8"/>
      <c r="C190" s="8"/>
      <c r="D190" s="54"/>
      <c r="E190" s="8"/>
      <c r="F190" s="8"/>
      <c r="G190" s="8"/>
      <c r="H190" s="8"/>
      <c r="I190" s="78"/>
      <c r="J190" s="42"/>
      <c r="K190" s="82" t="str">
        <f>IF(AND($I190&gt;0,$J190&lt;&gt;"",$J190&gt;40000),WORKDAY.INTL($J190,INT(($I190+项目参数!$J$29-1)/项目参数!$J$29)-1,1,项目参数!$B$2:$B$200),"")</f>
        <v/>
      </c>
      <c r="L190" s="83" t="str">
        <f>IF(AND($M190&lt;&gt;"",$M190&gt;40000,$N190&lt;&gt;"",$N190&gt;40000),(1+NETWORKDAYS.INTL($M190,$N190,1,项目参数!$B$2:$B$200))*项目参数!$J$29,"")</f>
        <v/>
      </c>
      <c r="M190" s="42"/>
      <c r="N190" s="42"/>
      <c r="O190" s="60"/>
      <c r="P190" s="63"/>
      <c r="X190" s="72" t="b">
        <f t="shared" si="2"/>
        <v>0</v>
      </c>
    </row>
    <row r="191" spans="1:24">
      <c r="A191" s="8"/>
      <c r="B191" s="8"/>
      <c r="C191" s="8"/>
      <c r="D191" s="54"/>
      <c r="E191" s="8"/>
      <c r="F191" s="8"/>
      <c r="G191" s="8"/>
      <c r="H191" s="8"/>
      <c r="I191" s="78"/>
      <c r="J191" s="42"/>
      <c r="K191" s="82" t="str">
        <f>IF(AND($I191&gt;0,$J191&lt;&gt;"",$J191&gt;40000),WORKDAY.INTL($J191,INT(($I191+项目参数!$J$29-1)/项目参数!$J$29)-1,1,项目参数!$B$2:$B$200),"")</f>
        <v/>
      </c>
      <c r="L191" s="83" t="str">
        <f>IF(AND($M191&lt;&gt;"",$M191&gt;40000,$N191&lt;&gt;"",$N191&gt;40000),(1+NETWORKDAYS.INTL($M191,$N191,1,项目参数!$B$2:$B$200))*项目参数!$J$29,"")</f>
        <v/>
      </c>
      <c r="M191" s="42"/>
      <c r="N191" s="42"/>
      <c r="O191" s="60"/>
      <c r="P191" s="63"/>
      <c r="X191" s="72" t="b">
        <f t="shared" si="2"/>
        <v>0</v>
      </c>
    </row>
    <row r="192" spans="1:24">
      <c r="A192" s="8"/>
      <c r="B192" s="8"/>
      <c r="C192" s="8"/>
      <c r="D192" s="54"/>
      <c r="E192" s="8"/>
      <c r="F192" s="8"/>
      <c r="G192" s="8"/>
      <c r="H192" s="8"/>
      <c r="I192" s="78"/>
      <c r="J192" s="42"/>
      <c r="K192" s="82" t="str">
        <f>IF(AND($I192&gt;0,$J192&lt;&gt;"",$J192&gt;40000),WORKDAY.INTL($J192,INT(($I192+项目参数!$J$29-1)/项目参数!$J$29)-1,1,项目参数!$B$2:$B$200),"")</f>
        <v/>
      </c>
      <c r="L192" s="83" t="str">
        <f>IF(AND($M192&lt;&gt;"",$M192&gt;40000,$N192&lt;&gt;"",$N192&gt;40000),(1+NETWORKDAYS.INTL($M192,$N192,1,项目参数!$B$2:$B$200))*项目参数!$J$29,"")</f>
        <v/>
      </c>
      <c r="M192" s="42"/>
      <c r="N192" s="42"/>
      <c r="O192" s="60"/>
      <c r="P192" s="63"/>
      <c r="X192" s="72" t="b">
        <f t="shared" si="2"/>
        <v>0</v>
      </c>
    </row>
    <row r="193" spans="1:24">
      <c r="A193" s="8"/>
      <c r="B193" s="8"/>
      <c r="C193" s="8"/>
      <c r="D193" s="54"/>
      <c r="E193" s="8"/>
      <c r="F193" s="8"/>
      <c r="G193" s="8"/>
      <c r="H193" s="8"/>
      <c r="I193" s="78"/>
      <c r="J193" s="42"/>
      <c r="K193" s="82" t="str">
        <f>IF(AND($I193&gt;0,$J193&lt;&gt;"",$J193&gt;40000),WORKDAY.INTL($J193,INT(($I193+项目参数!$J$29-1)/项目参数!$J$29)-1,1,项目参数!$B$2:$B$200),"")</f>
        <v/>
      </c>
      <c r="L193" s="83" t="str">
        <f>IF(AND($M193&lt;&gt;"",$M193&gt;40000,$N193&lt;&gt;"",$N193&gt;40000),(1+NETWORKDAYS.INTL($M193,$N193,1,项目参数!$B$2:$B$200))*项目参数!$J$29,"")</f>
        <v/>
      </c>
      <c r="M193" s="42"/>
      <c r="N193" s="42"/>
      <c r="O193" s="60"/>
      <c r="P193" s="63"/>
      <c r="X193" s="72" t="b">
        <f t="shared" si="2"/>
        <v>0</v>
      </c>
    </row>
    <row r="194" spans="1:24">
      <c r="A194" s="8"/>
      <c r="B194" s="8"/>
      <c r="C194" s="8"/>
      <c r="D194" s="54"/>
      <c r="E194" s="8"/>
      <c r="F194" s="8"/>
      <c r="G194" s="8"/>
      <c r="H194" s="8"/>
      <c r="I194" s="78"/>
      <c r="J194" s="42"/>
      <c r="K194" s="82" t="str">
        <f>IF(AND($I194&gt;0,$J194&lt;&gt;"",$J194&gt;40000),WORKDAY.INTL($J194,INT(($I194+项目参数!$J$29-1)/项目参数!$J$29)-1,1,项目参数!$B$2:$B$200),"")</f>
        <v/>
      </c>
      <c r="L194" s="83" t="str">
        <f>IF(AND($M194&lt;&gt;"",$M194&gt;40000,$N194&lt;&gt;"",$N194&gt;40000),(1+NETWORKDAYS.INTL($M194,$N194,1,项目参数!$B$2:$B$200))*项目参数!$J$29,"")</f>
        <v/>
      </c>
      <c r="M194" s="42"/>
      <c r="N194" s="42"/>
      <c r="O194" s="60"/>
      <c r="P194" s="63"/>
      <c r="X194" s="72" t="b">
        <f t="shared" ref="X194:X257" si="3">AND(LEN(A194)&gt;0,LEN(C194)&gt;3,LEN(G194)&gt;1,OR(J194=0,AND(I194&gt;0,J194&gt;40000)),OR(M194=0,M194&gt;40000))</f>
        <v>0</v>
      </c>
    </row>
    <row r="195" spans="1:24">
      <c r="A195" s="8"/>
      <c r="B195" s="8"/>
      <c r="C195" s="8"/>
      <c r="D195" s="54"/>
      <c r="E195" s="8"/>
      <c r="F195" s="8"/>
      <c r="G195" s="8"/>
      <c r="H195" s="8"/>
      <c r="I195" s="78"/>
      <c r="J195" s="42"/>
      <c r="K195" s="82" t="str">
        <f>IF(AND($I195&gt;0,$J195&lt;&gt;"",$J195&gt;40000),WORKDAY.INTL($J195,INT(($I195+项目参数!$J$29-1)/项目参数!$J$29)-1,1,项目参数!$B$2:$B$200),"")</f>
        <v/>
      </c>
      <c r="L195" s="83" t="str">
        <f>IF(AND($M195&lt;&gt;"",$M195&gt;40000,$N195&lt;&gt;"",$N195&gt;40000),(1+NETWORKDAYS.INTL($M195,$N195,1,项目参数!$B$2:$B$200))*项目参数!$J$29,"")</f>
        <v/>
      </c>
      <c r="M195" s="42"/>
      <c r="N195" s="42"/>
      <c r="O195" s="60"/>
      <c r="P195" s="63"/>
      <c r="X195" s="72" t="b">
        <f t="shared" si="3"/>
        <v>0</v>
      </c>
    </row>
    <row r="196" spans="1:24">
      <c r="A196" s="8"/>
      <c r="B196" s="8"/>
      <c r="C196" s="8"/>
      <c r="D196" s="54"/>
      <c r="E196" s="8"/>
      <c r="F196" s="8"/>
      <c r="G196" s="8"/>
      <c r="H196" s="8"/>
      <c r="I196" s="78"/>
      <c r="J196" s="42"/>
      <c r="K196" s="82" t="str">
        <f>IF(AND($I196&gt;0,$J196&lt;&gt;"",$J196&gt;40000),WORKDAY.INTL($J196,INT(($I196+项目参数!$J$29-1)/项目参数!$J$29)-1,1,项目参数!$B$2:$B$200),"")</f>
        <v/>
      </c>
      <c r="L196" s="83" t="str">
        <f>IF(AND($M196&lt;&gt;"",$M196&gt;40000,$N196&lt;&gt;"",$N196&gt;40000),(1+NETWORKDAYS.INTL($M196,$N196,1,项目参数!$B$2:$B$200))*项目参数!$J$29,"")</f>
        <v/>
      </c>
      <c r="M196" s="42"/>
      <c r="N196" s="42"/>
      <c r="O196" s="60"/>
      <c r="P196" s="63"/>
      <c r="X196" s="72" t="b">
        <f t="shared" si="3"/>
        <v>0</v>
      </c>
    </row>
    <row r="197" spans="1:24">
      <c r="A197" s="8"/>
      <c r="B197" s="8"/>
      <c r="C197" s="8"/>
      <c r="D197" s="54"/>
      <c r="E197" s="8"/>
      <c r="F197" s="8"/>
      <c r="G197" s="8"/>
      <c r="H197" s="8"/>
      <c r="I197" s="78"/>
      <c r="J197" s="42"/>
      <c r="K197" s="82" t="str">
        <f>IF(AND($I197&gt;0,$J197&lt;&gt;"",$J197&gt;40000),WORKDAY.INTL($J197,INT(($I197+项目参数!$J$29-1)/项目参数!$J$29)-1,1,项目参数!$B$2:$B$200),"")</f>
        <v/>
      </c>
      <c r="L197" s="83" t="str">
        <f>IF(AND($M197&lt;&gt;"",$M197&gt;40000,$N197&lt;&gt;"",$N197&gt;40000),(1+NETWORKDAYS.INTL($M197,$N197,1,项目参数!$B$2:$B$200))*项目参数!$J$29,"")</f>
        <v/>
      </c>
      <c r="M197" s="42"/>
      <c r="N197" s="42"/>
      <c r="O197" s="60"/>
      <c r="P197" s="63"/>
      <c r="X197" s="72" t="b">
        <f t="shared" si="3"/>
        <v>0</v>
      </c>
    </row>
    <row r="198" spans="1:24">
      <c r="A198" s="8"/>
      <c r="B198" s="8"/>
      <c r="C198" s="8"/>
      <c r="D198" s="54"/>
      <c r="E198" s="8"/>
      <c r="F198" s="8"/>
      <c r="G198" s="8"/>
      <c r="H198" s="8"/>
      <c r="I198" s="78"/>
      <c r="J198" s="42"/>
      <c r="K198" s="82" t="str">
        <f>IF(AND($I198&gt;0,$J198&lt;&gt;"",$J198&gt;40000),WORKDAY.INTL($J198,INT(($I198+项目参数!$J$29-1)/项目参数!$J$29)-1,1,项目参数!$B$2:$B$200),"")</f>
        <v/>
      </c>
      <c r="L198" s="83" t="str">
        <f>IF(AND($M198&lt;&gt;"",$M198&gt;40000,$N198&lt;&gt;"",$N198&gt;40000),(1+NETWORKDAYS.INTL($M198,$N198,1,项目参数!$B$2:$B$200))*项目参数!$J$29,"")</f>
        <v/>
      </c>
      <c r="M198" s="42"/>
      <c r="N198" s="42"/>
      <c r="O198" s="60"/>
      <c r="P198" s="63"/>
      <c r="X198" s="72" t="b">
        <f t="shared" si="3"/>
        <v>0</v>
      </c>
    </row>
    <row r="199" spans="1:24">
      <c r="A199" s="8"/>
      <c r="B199" s="8"/>
      <c r="C199" s="8"/>
      <c r="D199" s="54"/>
      <c r="E199" s="8"/>
      <c r="F199" s="8"/>
      <c r="G199" s="8"/>
      <c r="H199" s="8"/>
      <c r="I199" s="78"/>
      <c r="J199" s="42"/>
      <c r="K199" s="82" t="str">
        <f>IF(AND($I199&gt;0,$J199&lt;&gt;"",$J199&gt;40000),WORKDAY.INTL($J199,INT(($I199+项目参数!$J$29-1)/项目参数!$J$29)-1,1,项目参数!$B$2:$B$200),"")</f>
        <v/>
      </c>
      <c r="L199" s="83" t="str">
        <f>IF(AND($M199&lt;&gt;"",$M199&gt;40000,$N199&lt;&gt;"",$N199&gt;40000),(1+NETWORKDAYS.INTL($M199,$N199,1,项目参数!$B$2:$B$200))*项目参数!$J$29,"")</f>
        <v/>
      </c>
      <c r="M199" s="42"/>
      <c r="N199" s="42"/>
      <c r="O199" s="60"/>
      <c r="P199" s="63"/>
      <c r="X199" s="72" t="b">
        <f t="shared" si="3"/>
        <v>0</v>
      </c>
    </row>
    <row r="200" spans="1:24">
      <c r="A200" s="8"/>
      <c r="B200" s="8"/>
      <c r="C200" s="8"/>
      <c r="D200" s="54"/>
      <c r="E200" s="8"/>
      <c r="F200" s="8"/>
      <c r="G200" s="8"/>
      <c r="H200" s="8"/>
      <c r="I200" s="78"/>
      <c r="J200" s="42"/>
      <c r="K200" s="82" t="str">
        <f>IF(AND($I200&gt;0,$J200&lt;&gt;"",$J200&gt;40000),WORKDAY.INTL($J200,INT(($I200+项目参数!$J$29-1)/项目参数!$J$29)-1,1,项目参数!$B$2:$B$200),"")</f>
        <v/>
      </c>
      <c r="L200" s="83" t="str">
        <f>IF(AND($M200&lt;&gt;"",$M200&gt;40000,$N200&lt;&gt;"",$N200&gt;40000),(1+NETWORKDAYS.INTL($M200,$N200,1,项目参数!$B$2:$B$200))*项目参数!$J$29,"")</f>
        <v/>
      </c>
      <c r="M200" s="42"/>
      <c r="N200" s="42"/>
      <c r="O200" s="60"/>
      <c r="P200" s="63"/>
      <c r="X200" s="72" t="b">
        <f t="shared" si="3"/>
        <v>0</v>
      </c>
    </row>
    <row r="201" spans="1:24">
      <c r="A201" s="8"/>
      <c r="B201" s="8"/>
      <c r="C201" s="8"/>
      <c r="D201" s="54"/>
      <c r="E201" s="8"/>
      <c r="F201" s="8"/>
      <c r="G201" s="8"/>
      <c r="H201" s="8"/>
      <c r="I201" s="78"/>
      <c r="J201" s="42"/>
      <c r="K201" s="82" t="str">
        <f>IF(AND($I201&gt;0,$J201&lt;&gt;"",$J201&gt;40000),WORKDAY.INTL($J201,INT(($I201+项目参数!$J$29-1)/项目参数!$J$29)-1,1,项目参数!$B$2:$B$200),"")</f>
        <v/>
      </c>
      <c r="L201" s="83" t="str">
        <f>IF(AND($M201&lt;&gt;"",$M201&gt;40000,$N201&lt;&gt;"",$N201&gt;40000),(1+NETWORKDAYS.INTL($M201,$N201,1,项目参数!$B$2:$B$200))*项目参数!$J$29,"")</f>
        <v/>
      </c>
      <c r="M201" s="42"/>
      <c r="N201" s="42"/>
      <c r="O201" s="60"/>
      <c r="P201" s="63"/>
      <c r="X201" s="72" t="b">
        <f t="shared" si="3"/>
        <v>0</v>
      </c>
    </row>
    <row r="202" spans="1:24">
      <c r="A202" s="8"/>
      <c r="B202" s="8"/>
      <c r="C202" s="8"/>
      <c r="D202" s="54"/>
      <c r="E202" s="8"/>
      <c r="F202" s="8"/>
      <c r="G202" s="8"/>
      <c r="H202" s="8"/>
      <c r="I202" s="78"/>
      <c r="J202" s="42"/>
      <c r="K202" s="82" t="str">
        <f>IF(AND($I202&gt;0,$J202&lt;&gt;"",$J202&gt;40000),WORKDAY.INTL($J202,INT(($I202+项目参数!$J$29-1)/项目参数!$J$29)-1,1,项目参数!$B$2:$B$200),"")</f>
        <v/>
      </c>
      <c r="L202" s="83" t="str">
        <f>IF(AND($M202&lt;&gt;"",$M202&gt;40000,$N202&lt;&gt;"",$N202&gt;40000),(1+NETWORKDAYS.INTL($M202,$N202,1,项目参数!$B$2:$B$200))*项目参数!$J$29,"")</f>
        <v/>
      </c>
      <c r="M202" s="42"/>
      <c r="N202" s="42"/>
      <c r="O202" s="60"/>
      <c r="P202" s="63"/>
      <c r="X202" s="72" t="b">
        <f t="shared" si="3"/>
        <v>0</v>
      </c>
    </row>
    <row r="203" spans="1:24">
      <c r="A203" s="8"/>
      <c r="B203" s="8"/>
      <c r="C203" s="8"/>
      <c r="D203" s="54"/>
      <c r="E203" s="8"/>
      <c r="F203" s="8"/>
      <c r="G203" s="8"/>
      <c r="H203" s="8"/>
      <c r="I203" s="78"/>
      <c r="J203" s="42"/>
      <c r="K203" s="82" t="str">
        <f>IF(AND($I203&gt;0,$J203&lt;&gt;"",$J203&gt;40000),WORKDAY.INTL($J203,INT(($I203+项目参数!$J$29-1)/项目参数!$J$29)-1,1,项目参数!$B$2:$B$200),"")</f>
        <v/>
      </c>
      <c r="L203" s="83" t="str">
        <f>IF(AND($M203&lt;&gt;"",$M203&gt;40000,$N203&lt;&gt;"",$N203&gt;40000),(1+NETWORKDAYS.INTL($M203,$N203,1,项目参数!$B$2:$B$200))*项目参数!$J$29,"")</f>
        <v/>
      </c>
      <c r="M203" s="42"/>
      <c r="N203" s="42"/>
      <c r="O203" s="60"/>
      <c r="P203" s="63"/>
      <c r="X203" s="72" t="b">
        <f t="shared" si="3"/>
        <v>0</v>
      </c>
    </row>
    <row r="204" spans="1:24">
      <c r="A204" s="8"/>
      <c r="B204" s="8"/>
      <c r="C204" s="8"/>
      <c r="D204" s="54"/>
      <c r="E204" s="8"/>
      <c r="F204" s="8"/>
      <c r="G204" s="8"/>
      <c r="H204" s="8"/>
      <c r="I204" s="78"/>
      <c r="J204" s="42"/>
      <c r="K204" s="82" t="str">
        <f>IF(AND($I204&gt;0,$J204&lt;&gt;"",$J204&gt;40000),WORKDAY.INTL($J204,INT(($I204+项目参数!$J$29-1)/项目参数!$J$29)-1,1,项目参数!$B$2:$B$200),"")</f>
        <v/>
      </c>
      <c r="L204" s="83" t="str">
        <f>IF(AND($M204&lt;&gt;"",$M204&gt;40000,$N204&lt;&gt;"",$N204&gt;40000),(1+NETWORKDAYS.INTL($M204,$N204,1,项目参数!$B$2:$B$200))*项目参数!$J$29,"")</f>
        <v/>
      </c>
      <c r="M204" s="42"/>
      <c r="N204" s="42"/>
      <c r="O204" s="60"/>
      <c r="P204" s="63"/>
      <c r="X204" s="72" t="b">
        <f t="shared" si="3"/>
        <v>0</v>
      </c>
    </row>
    <row r="205" spans="1:24">
      <c r="A205" s="8"/>
      <c r="B205" s="8"/>
      <c r="C205" s="8"/>
      <c r="D205" s="54"/>
      <c r="E205" s="8"/>
      <c r="F205" s="8"/>
      <c r="G205" s="8"/>
      <c r="H205" s="8"/>
      <c r="I205" s="78"/>
      <c r="J205" s="42"/>
      <c r="K205" s="82" t="str">
        <f>IF(AND($I205&gt;0,$J205&lt;&gt;"",$J205&gt;40000),WORKDAY.INTL($J205,INT(($I205+项目参数!$J$29-1)/项目参数!$J$29)-1,1,项目参数!$B$2:$B$200),"")</f>
        <v/>
      </c>
      <c r="L205" s="83" t="str">
        <f>IF(AND($M205&lt;&gt;"",$M205&gt;40000,$N205&lt;&gt;"",$N205&gt;40000),(1+NETWORKDAYS.INTL($M205,$N205,1,项目参数!$B$2:$B$200))*项目参数!$J$29,"")</f>
        <v/>
      </c>
      <c r="M205" s="42"/>
      <c r="N205" s="42"/>
      <c r="O205" s="60"/>
      <c r="P205" s="63"/>
      <c r="X205" s="72" t="b">
        <f t="shared" si="3"/>
        <v>0</v>
      </c>
    </row>
    <row r="206" spans="1:24">
      <c r="A206" s="8"/>
      <c r="B206" s="8"/>
      <c r="C206" s="8"/>
      <c r="D206" s="54"/>
      <c r="E206" s="8"/>
      <c r="F206" s="8"/>
      <c r="G206" s="8"/>
      <c r="H206" s="8"/>
      <c r="I206" s="78"/>
      <c r="J206" s="42"/>
      <c r="K206" s="82" t="str">
        <f>IF(AND($I206&gt;0,$J206&lt;&gt;"",$J206&gt;40000),WORKDAY.INTL($J206,INT(($I206+项目参数!$J$29-1)/项目参数!$J$29)-1,1,项目参数!$B$2:$B$200),"")</f>
        <v/>
      </c>
      <c r="L206" s="83" t="str">
        <f>IF(AND($M206&lt;&gt;"",$M206&gt;40000,$N206&lt;&gt;"",$N206&gt;40000),(1+NETWORKDAYS.INTL($M206,$N206,1,项目参数!$B$2:$B$200))*项目参数!$J$29,"")</f>
        <v/>
      </c>
      <c r="M206" s="42"/>
      <c r="N206" s="42"/>
      <c r="O206" s="60"/>
      <c r="P206" s="63"/>
      <c r="X206" s="72" t="b">
        <f t="shared" si="3"/>
        <v>0</v>
      </c>
    </row>
    <row r="207" spans="1:24">
      <c r="A207" s="8"/>
      <c r="B207" s="8"/>
      <c r="C207" s="8"/>
      <c r="D207" s="54"/>
      <c r="E207" s="8"/>
      <c r="F207" s="8"/>
      <c r="G207" s="8"/>
      <c r="H207" s="8"/>
      <c r="I207" s="78"/>
      <c r="J207" s="42"/>
      <c r="K207" s="82" t="str">
        <f>IF(AND($I207&gt;0,$J207&lt;&gt;"",$J207&gt;40000),WORKDAY.INTL($J207,INT(($I207+项目参数!$J$29-1)/项目参数!$J$29)-1,1,项目参数!$B$2:$B$200),"")</f>
        <v/>
      </c>
      <c r="L207" s="83" t="str">
        <f>IF(AND($M207&lt;&gt;"",$M207&gt;40000,$N207&lt;&gt;"",$N207&gt;40000),(1+NETWORKDAYS.INTL($M207,$N207,1,项目参数!$B$2:$B$200))*项目参数!$J$29,"")</f>
        <v/>
      </c>
      <c r="M207" s="42"/>
      <c r="N207" s="42"/>
      <c r="O207" s="60"/>
      <c r="P207" s="63"/>
      <c r="X207" s="72" t="b">
        <f t="shared" si="3"/>
        <v>0</v>
      </c>
    </row>
    <row r="208" spans="1:24">
      <c r="A208" s="8"/>
      <c r="B208" s="8"/>
      <c r="C208" s="8"/>
      <c r="D208" s="54"/>
      <c r="E208" s="8"/>
      <c r="F208" s="8"/>
      <c r="G208" s="8"/>
      <c r="H208" s="8"/>
      <c r="I208" s="78"/>
      <c r="J208" s="42"/>
      <c r="K208" s="82" t="str">
        <f>IF(AND($I208&gt;0,$J208&lt;&gt;"",$J208&gt;40000),WORKDAY.INTL($J208,INT(($I208+项目参数!$J$29-1)/项目参数!$J$29)-1,1,项目参数!$B$2:$B$200),"")</f>
        <v/>
      </c>
      <c r="L208" s="83" t="str">
        <f>IF(AND($M208&lt;&gt;"",$M208&gt;40000,$N208&lt;&gt;"",$N208&gt;40000),(1+NETWORKDAYS.INTL($M208,$N208,1,项目参数!$B$2:$B$200))*项目参数!$J$29,"")</f>
        <v/>
      </c>
      <c r="M208" s="42"/>
      <c r="N208" s="42"/>
      <c r="O208" s="60"/>
      <c r="P208" s="63"/>
      <c r="X208" s="72" t="b">
        <f t="shared" si="3"/>
        <v>0</v>
      </c>
    </row>
    <row r="209" spans="1:24">
      <c r="A209" s="8"/>
      <c r="B209" s="8"/>
      <c r="C209" s="8"/>
      <c r="D209" s="54"/>
      <c r="E209" s="8"/>
      <c r="F209" s="8"/>
      <c r="G209" s="8"/>
      <c r="H209" s="8"/>
      <c r="I209" s="78"/>
      <c r="J209" s="42"/>
      <c r="K209" s="82" t="str">
        <f>IF(AND($I209&gt;0,$J209&lt;&gt;"",$J209&gt;40000),WORKDAY.INTL($J209,INT(($I209+项目参数!$J$29-1)/项目参数!$J$29)-1,1,项目参数!$B$2:$B$200),"")</f>
        <v/>
      </c>
      <c r="L209" s="83" t="str">
        <f>IF(AND($M209&lt;&gt;"",$M209&gt;40000,$N209&lt;&gt;"",$N209&gt;40000),(1+NETWORKDAYS.INTL($M209,$N209,1,项目参数!$B$2:$B$200))*项目参数!$J$29,"")</f>
        <v/>
      </c>
      <c r="M209" s="42"/>
      <c r="N209" s="42"/>
      <c r="O209" s="60"/>
      <c r="P209" s="63"/>
      <c r="X209" s="72" t="b">
        <f t="shared" si="3"/>
        <v>0</v>
      </c>
    </row>
    <row r="210" spans="1:24">
      <c r="A210" s="8"/>
      <c r="B210" s="8"/>
      <c r="C210" s="8"/>
      <c r="D210" s="54"/>
      <c r="E210" s="8"/>
      <c r="F210" s="8"/>
      <c r="G210" s="8"/>
      <c r="H210" s="8"/>
      <c r="I210" s="78"/>
      <c r="J210" s="42"/>
      <c r="K210" s="82" t="str">
        <f>IF(AND($I210&gt;0,$J210&lt;&gt;"",$J210&gt;40000),WORKDAY.INTL($J210,INT(($I210+项目参数!$J$29-1)/项目参数!$J$29)-1,1,项目参数!$B$2:$B$200),"")</f>
        <v/>
      </c>
      <c r="L210" s="83" t="str">
        <f>IF(AND($M210&lt;&gt;"",$M210&gt;40000,$N210&lt;&gt;"",$N210&gt;40000),(1+NETWORKDAYS.INTL($M210,$N210,1,项目参数!$B$2:$B$200))*项目参数!$J$29,"")</f>
        <v/>
      </c>
      <c r="M210" s="42"/>
      <c r="N210" s="42"/>
      <c r="O210" s="60"/>
      <c r="P210" s="63"/>
      <c r="X210" s="72" t="b">
        <f t="shared" si="3"/>
        <v>0</v>
      </c>
    </row>
    <row r="211" spans="1:24">
      <c r="A211" s="8"/>
      <c r="B211" s="8"/>
      <c r="C211" s="8"/>
      <c r="D211" s="54"/>
      <c r="E211" s="8"/>
      <c r="F211" s="8"/>
      <c r="G211" s="8"/>
      <c r="H211" s="8"/>
      <c r="I211" s="78"/>
      <c r="J211" s="42"/>
      <c r="K211" s="82" t="str">
        <f>IF(AND($I211&gt;0,$J211&lt;&gt;"",$J211&gt;40000),WORKDAY.INTL($J211,INT(($I211+项目参数!$J$29-1)/项目参数!$J$29)-1,1,项目参数!$B$2:$B$200),"")</f>
        <v/>
      </c>
      <c r="L211" s="83" t="str">
        <f>IF(AND($M211&lt;&gt;"",$M211&gt;40000,$N211&lt;&gt;"",$N211&gt;40000),(1+NETWORKDAYS.INTL($M211,$N211,1,项目参数!$B$2:$B$200))*项目参数!$J$29,"")</f>
        <v/>
      </c>
      <c r="M211" s="42"/>
      <c r="N211" s="42"/>
      <c r="O211" s="60"/>
      <c r="P211" s="63"/>
      <c r="X211" s="72" t="b">
        <f t="shared" si="3"/>
        <v>0</v>
      </c>
    </row>
    <row r="212" spans="1:24">
      <c r="A212" s="8"/>
      <c r="B212" s="8"/>
      <c r="C212" s="8"/>
      <c r="D212" s="54"/>
      <c r="E212" s="8"/>
      <c r="F212" s="8"/>
      <c r="G212" s="8"/>
      <c r="H212" s="8"/>
      <c r="I212" s="78"/>
      <c r="J212" s="42"/>
      <c r="K212" s="82" t="str">
        <f>IF(AND($I212&gt;0,$J212&lt;&gt;"",$J212&gt;40000),WORKDAY.INTL($J212,INT(($I212+项目参数!$J$29-1)/项目参数!$J$29)-1,1,项目参数!$B$2:$B$200),"")</f>
        <v/>
      </c>
      <c r="L212" s="83" t="str">
        <f>IF(AND($M212&lt;&gt;"",$M212&gt;40000,$N212&lt;&gt;"",$N212&gt;40000),(1+NETWORKDAYS.INTL($M212,$N212,1,项目参数!$B$2:$B$200))*项目参数!$J$29,"")</f>
        <v/>
      </c>
      <c r="M212" s="42"/>
      <c r="N212" s="42"/>
      <c r="O212" s="60"/>
      <c r="P212" s="63"/>
      <c r="X212" s="72" t="b">
        <f t="shared" si="3"/>
        <v>0</v>
      </c>
    </row>
    <row r="213" spans="1:24">
      <c r="A213" s="8"/>
      <c r="B213" s="8"/>
      <c r="C213" s="8"/>
      <c r="D213" s="54"/>
      <c r="E213" s="8"/>
      <c r="F213" s="8"/>
      <c r="G213" s="8"/>
      <c r="H213" s="8"/>
      <c r="I213" s="78"/>
      <c r="J213" s="42"/>
      <c r="K213" s="82" t="str">
        <f>IF(AND($I213&gt;0,$J213&lt;&gt;"",$J213&gt;40000),WORKDAY.INTL($J213,INT(($I213+项目参数!$J$29-1)/项目参数!$J$29)-1,1,项目参数!$B$2:$B$200),"")</f>
        <v/>
      </c>
      <c r="L213" s="83" t="str">
        <f>IF(AND($M213&lt;&gt;"",$M213&gt;40000,$N213&lt;&gt;"",$N213&gt;40000),(1+NETWORKDAYS.INTL($M213,$N213,1,项目参数!$B$2:$B$200))*项目参数!$J$29,"")</f>
        <v/>
      </c>
      <c r="M213" s="42"/>
      <c r="N213" s="42"/>
      <c r="O213" s="60"/>
      <c r="P213" s="63"/>
      <c r="X213" s="72" t="b">
        <f t="shared" si="3"/>
        <v>0</v>
      </c>
    </row>
    <row r="214" spans="1:24">
      <c r="A214" s="8"/>
      <c r="B214" s="8"/>
      <c r="C214" s="8"/>
      <c r="D214" s="54"/>
      <c r="E214" s="8"/>
      <c r="F214" s="8"/>
      <c r="G214" s="8"/>
      <c r="H214" s="8"/>
      <c r="I214" s="78"/>
      <c r="J214" s="42"/>
      <c r="K214" s="82" t="str">
        <f>IF(AND($I214&gt;0,$J214&lt;&gt;"",$J214&gt;40000),WORKDAY.INTL($J214,INT(($I214+项目参数!$J$29-1)/项目参数!$J$29)-1,1,项目参数!$B$2:$B$200),"")</f>
        <v/>
      </c>
      <c r="L214" s="83" t="str">
        <f>IF(AND($M214&lt;&gt;"",$M214&gt;40000,$N214&lt;&gt;"",$N214&gt;40000),(1+NETWORKDAYS.INTL($M214,$N214,1,项目参数!$B$2:$B$200))*项目参数!$J$29,"")</f>
        <v/>
      </c>
      <c r="M214" s="42"/>
      <c r="N214" s="42"/>
      <c r="O214" s="60"/>
      <c r="P214" s="63"/>
      <c r="X214" s="72" t="b">
        <f t="shared" si="3"/>
        <v>0</v>
      </c>
    </row>
    <row r="215" spans="1:24">
      <c r="A215" s="8"/>
      <c r="B215" s="8"/>
      <c r="C215" s="8"/>
      <c r="D215" s="54"/>
      <c r="E215" s="8"/>
      <c r="F215" s="8"/>
      <c r="G215" s="8"/>
      <c r="H215" s="8"/>
      <c r="I215" s="78"/>
      <c r="J215" s="42"/>
      <c r="K215" s="82" t="str">
        <f>IF(AND($I215&gt;0,$J215&lt;&gt;"",$J215&gt;40000),WORKDAY.INTL($J215,INT(($I215+项目参数!$J$29-1)/项目参数!$J$29)-1,1,项目参数!$B$2:$B$200),"")</f>
        <v/>
      </c>
      <c r="L215" s="83" t="str">
        <f>IF(AND($M215&lt;&gt;"",$M215&gt;40000,$N215&lt;&gt;"",$N215&gt;40000),(1+NETWORKDAYS.INTL($M215,$N215,1,项目参数!$B$2:$B$200))*项目参数!$J$29,"")</f>
        <v/>
      </c>
      <c r="M215" s="42"/>
      <c r="N215" s="42"/>
      <c r="O215" s="60"/>
      <c r="P215" s="63"/>
      <c r="X215" s="72" t="b">
        <f t="shared" si="3"/>
        <v>0</v>
      </c>
    </row>
    <row r="216" spans="1:24">
      <c r="A216" s="8"/>
      <c r="B216" s="8"/>
      <c r="C216" s="8"/>
      <c r="D216" s="54"/>
      <c r="E216" s="8"/>
      <c r="F216" s="8"/>
      <c r="G216" s="8"/>
      <c r="H216" s="8"/>
      <c r="I216" s="78"/>
      <c r="J216" s="42"/>
      <c r="K216" s="82" t="str">
        <f>IF(AND($I216&gt;0,$J216&lt;&gt;"",$J216&gt;40000),WORKDAY.INTL($J216,INT(($I216+项目参数!$J$29-1)/项目参数!$J$29)-1,1,项目参数!$B$2:$B$200),"")</f>
        <v/>
      </c>
      <c r="L216" s="83" t="str">
        <f>IF(AND($M216&lt;&gt;"",$M216&gt;40000,$N216&lt;&gt;"",$N216&gt;40000),(1+NETWORKDAYS.INTL($M216,$N216,1,项目参数!$B$2:$B$200))*项目参数!$J$29,"")</f>
        <v/>
      </c>
      <c r="M216" s="42"/>
      <c r="N216" s="42"/>
      <c r="O216" s="60"/>
      <c r="P216" s="63"/>
      <c r="X216" s="72" t="b">
        <f t="shared" si="3"/>
        <v>0</v>
      </c>
    </row>
    <row r="217" spans="1:24">
      <c r="A217" s="8"/>
      <c r="B217" s="8"/>
      <c r="C217" s="8"/>
      <c r="D217" s="54"/>
      <c r="E217" s="8"/>
      <c r="F217" s="8"/>
      <c r="G217" s="8"/>
      <c r="H217" s="8"/>
      <c r="I217" s="78"/>
      <c r="J217" s="42"/>
      <c r="K217" s="82" t="str">
        <f>IF(AND($I217&gt;0,$J217&lt;&gt;"",$J217&gt;40000),WORKDAY.INTL($J217,INT(($I217+项目参数!$J$29-1)/项目参数!$J$29)-1,1,项目参数!$B$2:$B$200),"")</f>
        <v/>
      </c>
      <c r="L217" s="83" t="str">
        <f>IF(AND($M217&lt;&gt;"",$M217&gt;40000,$N217&lt;&gt;"",$N217&gt;40000),(1+NETWORKDAYS.INTL($M217,$N217,1,项目参数!$B$2:$B$200))*项目参数!$J$29,"")</f>
        <v/>
      </c>
      <c r="M217" s="42"/>
      <c r="N217" s="42"/>
      <c r="O217" s="60"/>
      <c r="P217" s="63"/>
      <c r="X217" s="72" t="b">
        <f t="shared" si="3"/>
        <v>0</v>
      </c>
    </row>
    <row r="218" spans="1:24">
      <c r="A218" s="8"/>
      <c r="B218" s="8"/>
      <c r="C218" s="8"/>
      <c r="D218" s="54"/>
      <c r="E218" s="8"/>
      <c r="F218" s="8"/>
      <c r="G218" s="8"/>
      <c r="H218" s="8"/>
      <c r="I218" s="78"/>
      <c r="J218" s="42"/>
      <c r="K218" s="82" t="str">
        <f>IF(AND($I218&gt;0,$J218&lt;&gt;"",$J218&gt;40000),WORKDAY.INTL($J218,INT(($I218+项目参数!$J$29-1)/项目参数!$J$29)-1,1,项目参数!$B$2:$B$200),"")</f>
        <v/>
      </c>
      <c r="L218" s="83" t="str">
        <f>IF(AND($M218&lt;&gt;"",$M218&gt;40000,$N218&lt;&gt;"",$N218&gt;40000),(1+NETWORKDAYS.INTL($M218,$N218,1,项目参数!$B$2:$B$200))*项目参数!$J$29,"")</f>
        <v/>
      </c>
      <c r="M218" s="42"/>
      <c r="N218" s="42"/>
      <c r="O218" s="60"/>
      <c r="P218" s="63"/>
      <c r="X218" s="72" t="b">
        <f t="shared" si="3"/>
        <v>0</v>
      </c>
    </row>
    <row r="219" spans="1:24">
      <c r="A219" s="8"/>
      <c r="B219" s="8"/>
      <c r="C219" s="8"/>
      <c r="D219" s="54"/>
      <c r="E219" s="8"/>
      <c r="F219" s="8"/>
      <c r="G219" s="8"/>
      <c r="H219" s="8"/>
      <c r="I219" s="78"/>
      <c r="J219" s="42"/>
      <c r="K219" s="82" t="str">
        <f>IF(AND($I219&gt;0,$J219&lt;&gt;"",$J219&gt;40000),WORKDAY.INTL($J219,INT(($I219+项目参数!$J$29-1)/项目参数!$J$29)-1,1,项目参数!$B$2:$B$200),"")</f>
        <v/>
      </c>
      <c r="L219" s="83" t="str">
        <f>IF(AND($M219&lt;&gt;"",$M219&gt;40000,$N219&lt;&gt;"",$N219&gt;40000),(1+NETWORKDAYS.INTL($M219,$N219,1,项目参数!$B$2:$B$200))*项目参数!$J$29,"")</f>
        <v/>
      </c>
      <c r="M219" s="42"/>
      <c r="N219" s="42"/>
      <c r="O219" s="60"/>
      <c r="P219" s="63"/>
      <c r="X219" s="72" t="b">
        <f t="shared" si="3"/>
        <v>0</v>
      </c>
    </row>
    <row r="220" spans="1:24">
      <c r="A220" s="8"/>
      <c r="B220" s="8"/>
      <c r="C220" s="8"/>
      <c r="D220" s="54"/>
      <c r="E220" s="8"/>
      <c r="F220" s="8"/>
      <c r="G220" s="8"/>
      <c r="H220" s="8"/>
      <c r="I220" s="78"/>
      <c r="J220" s="42"/>
      <c r="K220" s="82" t="str">
        <f>IF(AND($I220&gt;0,$J220&lt;&gt;"",$J220&gt;40000),WORKDAY.INTL($J220,INT(($I220+项目参数!$J$29-1)/项目参数!$J$29)-1,1,项目参数!$B$2:$B$200),"")</f>
        <v/>
      </c>
      <c r="L220" s="83" t="str">
        <f>IF(AND($M220&lt;&gt;"",$M220&gt;40000,$N220&lt;&gt;"",$N220&gt;40000),(1+NETWORKDAYS.INTL($M220,$N220,1,项目参数!$B$2:$B$200))*项目参数!$J$29,"")</f>
        <v/>
      </c>
      <c r="M220" s="42"/>
      <c r="N220" s="42"/>
      <c r="O220" s="60"/>
      <c r="P220" s="63"/>
      <c r="X220" s="72" t="b">
        <f t="shared" si="3"/>
        <v>0</v>
      </c>
    </row>
    <row r="221" spans="1:24">
      <c r="A221" s="8"/>
      <c r="B221" s="8"/>
      <c r="C221" s="8"/>
      <c r="D221" s="54"/>
      <c r="E221" s="8"/>
      <c r="F221" s="8"/>
      <c r="G221" s="8"/>
      <c r="H221" s="8"/>
      <c r="I221" s="78"/>
      <c r="J221" s="42"/>
      <c r="K221" s="82" t="str">
        <f>IF(AND($I221&gt;0,$J221&lt;&gt;"",$J221&gt;40000),WORKDAY.INTL($J221,INT(($I221+项目参数!$J$29-1)/项目参数!$J$29)-1,1,项目参数!$B$2:$B$200),"")</f>
        <v/>
      </c>
      <c r="L221" s="83" t="str">
        <f>IF(AND($M221&lt;&gt;"",$M221&gt;40000,$N221&lt;&gt;"",$N221&gt;40000),(1+NETWORKDAYS.INTL($M221,$N221,1,项目参数!$B$2:$B$200))*项目参数!$J$29,"")</f>
        <v/>
      </c>
      <c r="M221" s="42"/>
      <c r="N221" s="42"/>
      <c r="O221" s="60"/>
      <c r="P221" s="63"/>
      <c r="X221" s="72" t="b">
        <f t="shared" si="3"/>
        <v>0</v>
      </c>
    </row>
    <row r="222" spans="1:24">
      <c r="A222" s="8"/>
      <c r="B222" s="8"/>
      <c r="C222" s="8"/>
      <c r="D222" s="54"/>
      <c r="E222" s="8"/>
      <c r="F222" s="8"/>
      <c r="G222" s="8"/>
      <c r="H222" s="8"/>
      <c r="I222" s="78"/>
      <c r="J222" s="42"/>
      <c r="K222" s="82" t="str">
        <f>IF(AND($I222&gt;0,$J222&lt;&gt;"",$J222&gt;40000),WORKDAY.INTL($J222,INT(($I222+项目参数!$J$29-1)/项目参数!$J$29)-1,1,项目参数!$B$2:$B$200),"")</f>
        <v/>
      </c>
      <c r="L222" s="83" t="str">
        <f>IF(AND($M222&lt;&gt;"",$M222&gt;40000,$N222&lt;&gt;"",$N222&gt;40000),(1+NETWORKDAYS.INTL($M222,$N222,1,项目参数!$B$2:$B$200))*项目参数!$J$29,"")</f>
        <v/>
      </c>
      <c r="M222" s="42"/>
      <c r="N222" s="42"/>
      <c r="O222" s="60"/>
      <c r="P222" s="63"/>
      <c r="X222" s="72" t="b">
        <f t="shared" si="3"/>
        <v>0</v>
      </c>
    </row>
    <row r="223" spans="1:24">
      <c r="A223" s="8"/>
      <c r="B223" s="8"/>
      <c r="C223" s="8"/>
      <c r="D223" s="54"/>
      <c r="E223" s="8"/>
      <c r="F223" s="8"/>
      <c r="G223" s="8"/>
      <c r="H223" s="8"/>
      <c r="I223" s="78"/>
      <c r="J223" s="42"/>
      <c r="K223" s="82" t="str">
        <f>IF(AND($I223&gt;0,$J223&lt;&gt;"",$J223&gt;40000),WORKDAY.INTL($J223,INT(($I223+项目参数!$J$29-1)/项目参数!$J$29)-1,1,项目参数!$B$2:$B$200),"")</f>
        <v/>
      </c>
      <c r="L223" s="83" t="str">
        <f>IF(AND($M223&lt;&gt;"",$M223&gt;40000,$N223&lt;&gt;"",$N223&gt;40000),(1+NETWORKDAYS.INTL($M223,$N223,1,项目参数!$B$2:$B$200))*项目参数!$J$29,"")</f>
        <v/>
      </c>
      <c r="M223" s="42"/>
      <c r="N223" s="42"/>
      <c r="O223" s="60"/>
      <c r="P223" s="63"/>
      <c r="X223" s="72" t="b">
        <f t="shared" si="3"/>
        <v>0</v>
      </c>
    </row>
    <row r="224" spans="1:24">
      <c r="A224" s="8"/>
      <c r="B224" s="8"/>
      <c r="C224" s="8"/>
      <c r="D224" s="54"/>
      <c r="E224" s="8"/>
      <c r="F224" s="8"/>
      <c r="G224" s="8"/>
      <c r="H224" s="8"/>
      <c r="I224" s="78"/>
      <c r="J224" s="42"/>
      <c r="K224" s="82" t="str">
        <f>IF(AND($I224&gt;0,$J224&lt;&gt;"",$J224&gt;40000),WORKDAY.INTL($J224,INT(($I224+项目参数!$J$29-1)/项目参数!$J$29)-1,1,项目参数!$B$2:$B$200),"")</f>
        <v/>
      </c>
      <c r="L224" s="83" t="str">
        <f>IF(AND($M224&lt;&gt;"",$M224&gt;40000,$N224&lt;&gt;"",$N224&gt;40000),(1+NETWORKDAYS.INTL($M224,$N224,1,项目参数!$B$2:$B$200))*项目参数!$J$29,"")</f>
        <v/>
      </c>
      <c r="M224" s="42"/>
      <c r="N224" s="42"/>
      <c r="O224" s="60"/>
      <c r="P224" s="63"/>
      <c r="X224" s="72" t="b">
        <f t="shared" si="3"/>
        <v>0</v>
      </c>
    </row>
    <row r="225" spans="1:24">
      <c r="A225" s="8"/>
      <c r="B225" s="8"/>
      <c r="C225" s="8"/>
      <c r="D225" s="54"/>
      <c r="E225" s="8"/>
      <c r="F225" s="8"/>
      <c r="G225" s="8"/>
      <c r="H225" s="8"/>
      <c r="I225" s="78"/>
      <c r="J225" s="42"/>
      <c r="K225" s="82" t="str">
        <f>IF(AND($I225&gt;0,$J225&lt;&gt;"",$J225&gt;40000),WORKDAY.INTL($J225,INT(($I225+项目参数!$J$29-1)/项目参数!$J$29)-1,1,项目参数!$B$2:$B$200),"")</f>
        <v/>
      </c>
      <c r="L225" s="83" t="str">
        <f>IF(AND($M225&lt;&gt;"",$M225&gt;40000,$N225&lt;&gt;"",$N225&gt;40000),(1+NETWORKDAYS.INTL($M225,$N225,1,项目参数!$B$2:$B$200))*项目参数!$J$29,"")</f>
        <v/>
      </c>
      <c r="M225" s="42"/>
      <c r="N225" s="42"/>
      <c r="O225" s="60"/>
      <c r="P225" s="63"/>
      <c r="X225" s="72" t="b">
        <f t="shared" si="3"/>
        <v>0</v>
      </c>
    </row>
    <row r="226" spans="1:24">
      <c r="A226" s="8"/>
      <c r="B226" s="8"/>
      <c r="C226" s="8"/>
      <c r="D226" s="54"/>
      <c r="E226" s="8"/>
      <c r="F226" s="8"/>
      <c r="G226" s="8"/>
      <c r="H226" s="8"/>
      <c r="I226" s="78"/>
      <c r="J226" s="42"/>
      <c r="K226" s="82" t="str">
        <f>IF(AND($I226&gt;0,$J226&lt;&gt;"",$J226&gt;40000),WORKDAY.INTL($J226,INT(($I226+项目参数!$J$29-1)/项目参数!$J$29)-1,1,项目参数!$B$2:$B$200),"")</f>
        <v/>
      </c>
      <c r="L226" s="83" t="str">
        <f>IF(AND($M226&lt;&gt;"",$M226&gt;40000,$N226&lt;&gt;"",$N226&gt;40000),(1+NETWORKDAYS.INTL($M226,$N226,1,项目参数!$B$2:$B$200))*项目参数!$J$29,"")</f>
        <v/>
      </c>
      <c r="M226" s="42"/>
      <c r="N226" s="42"/>
      <c r="O226" s="60"/>
      <c r="P226" s="63"/>
      <c r="X226" s="72" t="b">
        <f t="shared" si="3"/>
        <v>0</v>
      </c>
    </row>
    <row r="227" spans="1:24">
      <c r="A227" s="8"/>
      <c r="B227" s="8"/>
      <c r="C227" s="8"/>
      <c r="D227" s="54"/>
      <c r="E227" s="8"/>
      <c r="F227" s="8"/>
      <c r="G227" s="8"/>
      <c r="H227" s="8"/>
      <c r="I227" s="78"/>
      <c r="J227" s="42"/>
      <c r="K227" s="82" t="str">
        <f>IF(AND($I227&gt;0,$J227&lt;&gt;"",$J227&gt;40000),WORKDAY.INTL($J227,INT(($I227+项目参数!$J$29-1)/项目参数!$J$29)-1,1,项目参数!$B$2:$B$200),"")</f>
        <v/>
      </c>
      <c r="L227" s="83" t="str">
        <f>IF(AND($M227&lt;&gt;"",$M227&gt;40000,$N227&lt;&gt;"",$N227&gt;40000),(1+NETWORKDAYS.INTL($M227,$N227,1,项目参数!$B$2:$B$200))*项目参数!$J$29,"")</f>
        <v/>
      </c>
      <c r="M227" s="42"/>
      <c r="N227" s="42"/>
      <c r="O227" s="60"/>
      <c r="P227" s="63"/>
      <c r="X227" s="72" t="b">
        <f t="shared" si="3"/>
        <v>0</v>
      </c>
    </row>
    <row r="228" spans="1:24">
      <c r="A228" s="8"/>
      <c r="B228" s="8"/>
      <c r="C228" s="8"/>
      <c r="D228" s="54"/>
      <c r="E228" s="8"/>
      <c r="F228" s="8"/>
      <c r="G228" s="8"/>
      <c r="H228" s="8"/>
      <c r="I228" s="78"/>
      <c r="J228" s="42"/>
      <c r="K228" s="82" t="str">
        <f>IF(AND($I228&gt;0,$J228&lt;&gt;"",$J228&gt;40000),WORKDAY.INTL($J228,INT(($I228+项目参数!$J$29-1)/项目参数!$J$29)-1,1,项目参数!$B$2:$B$200),"")</f>
        <v/>
      </c>
      <c r="L228" s="83" t="str">
        <f>IF(AND($M228&lt;&gt;"",$M228&gt;40000,$N228&lt;&gt;"",$N228&gt;40000),(1+NETWORKDAYS.INTL($M228,$N228,1,项目参数!$B$2:$B$200))*项目参数!$J$29,"")</f>
        <v/>
      </c>
      <c r="M228" s="42"/>
      <c r="N228" s="42"/>
      <c r="O228" s="60"/>
      <c r="P228" s="63"/>
      <c r="X228" s="72" t="b">
        <f t="shared" si="3"/>
        <v>0</v>
      </c>
    </row>
    <row r="229" spans="1:24">
      <c r="A229" s="8"/>
      <c r="B229" s="8"/>
      <c r="C229" s="8"/>
      <c r="D229" s="54"/>
      <c r="E229" s="8"/>
      <c r="F229" s="8"/>
      <c r="G229" s="8"/>
      <c r="H229" s="8"/>
      <c r="I229" s="78"/>
      <c r="J229" s="42"/>
      <c r="K229" s="82" t="str">
        <f>IF(AND($I229&gt;0,$J229&lt;&gt;"",$J229&gt;40000),WORKDAY.INTL($J229,INT(($I229+项目参数!$J$29-1)/项目参数!$J$29)-1,1,项目参数!$B$2:$B$200),"")</f>
        <v/>
      </c>
      <c r="L229" s="83" t="str">
        <f>IF(AND($M229&lt;&gt;"",$M229&gt;40000,$N229&lt;&gt;"",$N229&gt;40000),(1+NETWORKDAYS.INTL($M229,$N229,1,项目参数!$B$2:$B$200))*项目参数!$J$29,"")</f>
        <v/>
      </c>
      <c r="M229" s="42"/>
      <c r="N229" s="42"/>
      <c r="O229" s="60"/>
      <c r="P229" s="63"/>
      <c r="X229" s="72" t="b">
        <f t="shared" si="3"/>
        <v>0</v>
      </c>
    </row>
    <row r="230" spans="1:24">
      <c r="A230" s="8"/>
      <c r="B230" s="8"/>
      <c r="C230" s="8"/>
      <c r="D230" s="54"/>
      <c r="E230" s="8"/>
      <c r="F230" s="8"/>
      <c r="G230" s="8"/>
      <c r="H230" s="8"/>
      <c r="I230" s="78"/>
      <c r="J230" s="42"/>
      <c r="K230" s="82" t="str">
        <f>IF(AND($I230&gt;0,$J230&lt;&gt;"",$J230&gt;40000),WORKDAY.INTL($J230,INT(($I230+项目参数!$J$29-1)/项目参数!$J$29)-1,1,项目参数!$B$2:$B$200),"")</f>
        <v/>
      </c>
      <c r="L230" s="83" t="str">
        <f>IF(AND($M230&lt;&gt;"",$M230&gt;40000,$N230&lt;&gt;"",$N230&gt;40000),(1+NETWORKDAYS.INTL($M230,$N230,1,项目参数!$B$2:$B$200))*项目参数!$J$29,"")</f>
        <v/>
      </c>
      <c r="M230" s="42"/>
      <c r="N230" s="42"/>
      <c r="O230" s="60"/>
      <c r="P230" s="63"/>
      <c r="X230" s="72" t="b">
        <f t="shared" si="3"/>
        <v>0</v>
      </c>
    </row>
    <row r="231" spans="1:24">
      <c r="A231" s="8"/>
      <c r="B231" s="8"/>
      <c r="C231" s="8"/>
      <c r="D231" s="54"/>
      <c r="E231" s="8"/>
      <c r="F231" s="8"/>
      <c r="G231" s="8"/>
      <c r="H231" s="8"/>
      <c r="I231" s="78"/>
      <c r="J231" s="42"/>
      <c r="K231" s="82" t="str">
        <f>IF(AND($I231&gt;0,$J231&lt;&gt;"",$J231&gt;40000),WORKDAY.INTL($J231,INT(($I231+项目参数!$J$29-1)/项目参数!$J$29)-1,1,项目参数!$B$2:$B$200),"")</f>
        <v/>
      </c>
      <c r="L231" s="83" t="str">
        <f>IF(AND($M231&lt;&gt;"",$M231&gt;40000,$N231&lt;&gt;"",$N231&gt;40000),(1+NETWORKDAYS.INTL($M231,$N231,1,项目参数!$B$2:$B$200))*项目参数!$J$29,"")</f>
        <v/>
      </c>
      <c r="M231" s="42"/>
      <c r="N231" s="42"/>
      <c r="O231" s="60"/>
      <c r="P231" s="63"/>
      <c r="X231" s="72" t="b">
        <f t="shared" si="3"/>
        <v>0</v>
      </c>
    </row>
    <row r="232" spans="1:24">
      <c r="A232" s="8"/>
      <c r="B232" s="8"/>
      <c r="C232" s="8"/>
      <c r="D232" s="54"/>
      <c r="E232" s="8"/>
      <c r="F232" s="8"/>
      <c r="G232" s="8"/>
      <c r="H232" s="8"/>
      <c r="I232" s="78"/>
      <c r="J232" s="42"/>
      <c r="K232" s="82" t="str">
        <f>IF(AND($I232&gt;0,$J232&lt;&gt;"",$J232&gt;40000),WORKDAY.INTL($J232,INT(($I232+项目参数!$J$29-1)/项目参数!$J$29)-1,1,项目参数!$B$2:$B$200),"")</f>
        <v/>
      </c>
      <c r="L232" s="83" t="str">
        <f>IF(AND($M232&lt;&gt;"",$M232&gt;40000,$N232&lt;&gt;"",$N232&gt;40000),(1+NETWORKDAYS.INTL($M232,$N232,1,项目参数!$B$2:$B$200))*项目参数!$J$29,"")</f>
        <v/>
      </c>
      <c r="M232" s="42"/>
      <c r="N232" s="42"/>
      <c r="O232" s="60"/>
      <c r="P232" s="63"/>
      <c r="X232" s="72" t="b">
        <f t="shared" si="3"/>
        <v>0</v>
      </c>
    </row>
    <row r="233" spans="1:24">
      <c r="A233" s="8"/>
      <c r="B233" s="8"/>
      <c r="C233" s="8"/>
      <c r="D233" s="54"/>
      <c r="E233" s="8"/>
      <c r="F233" s="8"/>
      <c r="G233" s="8"/>
      <c r="H233" s="8"/>
      <c r="I233" s="78"/>
      <c r="J233" s="42"/>
      <c r="K233" s="82" t="str">
        <f>IF(AND($I233&gt;0,$J233&lt;&gt;"",$J233&gt;40000),WORKDAY.INTL($J233,INT(($I233+项目参数!$J$29-1)/项目参数!$J$29)-1,1,项目参数!$B$2:$B$200),"")</f>
        <v/>
      </c>
      <c r="L233" s="83" t="str">
        <f>IF(AND($M233&lt;&gt;"",$M233&gt;40000,$N233&lt;&gt;"",$N233&gt;40000),(1+NETWORKDAYS.INTL($M233,$N233,1,项目参数!$B$2:$B$200))*项目参数!$J$29,"")</f>
        <v/>
      </c>
      <c r="M233" s="42"/>
      <c r="N233" s="42"/>
      <c r="O233" s="60"/>
      <c r="P233" s="63"/>
      <c r="X233" s="72" t="b">
        <f t="shared" si="3"/>
        <v>0</v>
      </c>
    </row>
    <row r="234" spans="1:24">
      <c r="A234" s="8"/>
      <c r="B234" s="8"/>
      <c r="C234" s="8"/>
      <c r="D234" s="54"/>
      <c r="E234" s="8"/>
      <c r="F234" s="8"/>
      <c r="G234" s="8"/>
      <c r="H234" s="8"/>
      <c r="I234" s="78"/>
      <c r="J234" s="42"/>
      <c r="K234" s="82" t="str">
        <f>IF(AND($I234&gt;0,$J234&lt;&gt;"",$J234&gt;40000),WORKDAY.INTL($J234,INT(($I234+项目参数!$J$29-1)/项目参数!$J$29)-1,1,项目参数!$B$2:$B$200),"")</f>
        <v/>
      </c>
      <c r="L234" s="83" t="str">
        <f>IF(AND($M234&lt;&gt;"",$M234&gt;40000,$N234&lt;&gt;"",$N234&gt;40000),(1+NETWORKDAYS.INTL($M234,$N234,1,项目参数!$B$2:$B$200))*项目参数!$J$29,"")</f>
        <v/>
      </c>
      <c r="M234" s="42"/>
      <c r="N234" s="42"/>
      <c r="O234" s="60"/>
      <c r="P234" s="63"/>
      <c r="X234" s="72" t="b">
        <f t="shared" si="3"/>
        <v>0</v>
      </c>
    </row>
    <row r="235" spans="1:24">
      <c r="A235" s="8"/>
      <c r="B235" s="8"/>
      <c r="C235" s="8"/>
      <c r="D235" s="54"/>
      <c r="E235" s="8"/>
      <c r="F235" s="8"/>
      <c r="G235" s="8"/>
      <c r="H235" s="8"/>
      <c r="I235" s="78"/>
      <c r="J235" s="42"/>
      <c r="K235" s="82" t="str">
        <f>IF(AND($I235&gt;0,$J235&lt;&gt;"",$J235&gt;40000),WORKDAY.INTL($J235,INT(($I235+项目参数!$J$29-1)/项目参数!$J$29)-1,1,项目参数!$B$2:$B$200),"")</f>
        <v/>
      </c>
      <c r="L235" s="83" t="str">
        <f>IF(AND($M235&lt;&gt;"",$M235&gt;40000,$N235&lt;&gt;"",$N235&gt;40000),(1+NETWORKDAYS.INTL($M235,$N235,1,项目参数!$B$2:$B$200))*项目参数!$J$29,"")</f>
        <v/>
      </c>
      <c r="M235" s="42"/>
      <c r="N235" s="42"/>
      <c r="O235" s="60"/>
      <c r="P235" s="63"/>
      <c r="X235" s="72" t="b">
        <f t="shared" si="3"/>
        <v>0</v>
      </c>
    </row>
    <row r="236" spans="1:24">
      <c r="A236" s="8"/>
      <c r="B236" s="8"/>
      <c r="C236" s="8"/>
      <c r="D236" s="54"/>
      <c r="E236" s="8"/>
      <c r="F236" s="8"/>
      <c r="G236" s="8"/>
      <c r="H236" s="8"/>
      <c r="I236" s="78"/>
      <c r="J236" s="42"/>
      <c r="K236" s="82" t="str">
        <f>IF(AND($I236&gt;0,$J236&lt;&gt;"",$J236&gt;40000),WORKDAY.INTL($J236,INT(($I236+项目参数!$J$29-1)/项目参数!$J$29)-1,1,项目参数!$B$2:$B$200),"")</f>
        <v/>
      </c>
      <c r="L236" s="83" t="str">
        <f>IF(AND($M236&lt;&gt;"",$M236&gt;40000,$N236&lt;&gt;"",$N236&gt;40000),(1+NETWORKDAYS.INTL($M236,$N236,1,项目参数!$B$2:$B$200))*项目参数!$J$29,"")</f>
        <v/>
      </c>
      <c r="M236" s="42"/>
      <c r="N236" s="42"/>
      <c r="O236" s="60"/>
      <c r="P236" s="63"/>
      <c r="X236" s="72" t="b">
        <f t="shared" si="3"/>
        <v>0</v>
      </c>
    </row>
    <row r="237" spans="1:24">
      <c r="A237" s="8"/>
      <c r="B237" s="8"/>
      <c r="C237" s="8"/>
      <c r="D237" s="54"/>
      <c r="E237" s="8"/>
      <c r="F237" s="8"/>
      <c r="G237" s="8"/>
      <c r="H237" s="8"/>
      <c r="I237" s="78"/>
      <c r="J237" s="42"/>
      <c r="K237" s="82" t="str">
        <f>IF(AND($I237&gt;0,$J237&lt;&gt;"",$J237&gt;40000),WORKDAY.INTL($J237,INT(($I237+项目参数!$J$29-1)/项目参数!$J$29)-1,1,项目参数!$B$2:$B$200),"")</f>
        <v/>
      </c>
      <c r="L237" s="83" t="str">
        <f>IF(AND($M237&lt;&gt;"",$M237&gt;40000,$N237&lt;&gt;"",$N237&gt;40000),(1+NETWORKDAYS.INTL($M237,$N237,1,项目参数!$B$2:$B$200))*项目参数!$J$29,"")</f>
        <v/>
      </c>
      <c r="M237" s="42"/>
      <c r="N237" s="42"/>
      <c r="O237" s="60"/>
      <c r="P237" s="63"/>
      <c r="X237" s="72" t="b">
        <f t="shared" si="3"/>
        <v>0</v>
      </c>
    </row>
    <row r="238" spans="1:24">
      <c r="A238" s="8"/>
      <c r="B238" s="8"/>
      <c r="C238" s="8"/>
      <c r="D238" s="54"/>
      <c r="E238" s="8"/>
      <c r="F238" s="8"/>
      <c r="G238" s="8"/>
      <c r="H238" s="8"/>
      <c r="I238" s="78"/>
      <c r="J238" s="42"/>
      <c r="K238" s="82" t="str">
        <f>IF(AND($I238&gt;0,$J238&lt;&gt;"",$J238&gt;40000),WORKDAY.INTL($J238,INT(($I238+项目参数!$J$29-1)/项目参数!$J$29)-1,1,项目参数!$B$2:$B$200),"")</f>
        <v/>
      </c>
      <c r="L238" s="83" t="str">
        <f>IF(AND($M238&lt;&gt;"",$M238&gt;40000,$N238&lt;&gt;"",$N238&gt;40000),(1+NETWORKDAYS.INTL($M238,$N238,1,项目参数!$B$2:$B$200))*项目参数!$J$29,"")</f>
        <v/>
      </c>
      <c r="M238" s="42"/>
      <c r="N238" s="42"/>
      <c r="O238" s="60"/>
      <c r="P238" s="63"/>
      <c r="X238" s="72" t="b">
        <f t="shared" si="3"/>
        <v>0</v>
      </c>
    </row>
    <row r="239" spans="1:24">
      <c r="A239" s="8"/>
      <c r="B239" s="8"/>
      <c r="C239" s="8"/>
      <c r="D239" s="54"/>
      <c r="E239" s="8"/>
      <c r="F239" s="8"/>
      <c r="G239" s="8"/>
      <c r="H239" s="8"/>
      <c r="I239" s="78"/>
      <c r="J239" s="42"/>
      <c r="K239" s="82" t="str">
        <f>IF(AND($I239&gt;0,$J239&lt;&gt;"",$J239&gt;40000),WORKDAY.INTL($J239,INT(($I239+项目参数!$J$29-1)/项目参数!$J$29)-1,1,项目参数!$B$2:$B$200),"")</f>
        <v/>
      </c>
      <c r="L239" s="83" t="str">
        <f>IF(AND($M239&lt;&gt;"",$M239&gt;40000,$N239&lt;&gt;"",$N239&gt;40000),(1+NETWORKDAYS.INTL($M239,$N239,1,项目参数!$B$2:$B$200))*项目参数!$J$29,"")</f>
        <v/>
      </c>
      <c r="M239" s="42"/>
      <c r="N239" s="42"/>
      <c r="O239" s="60"/>
      <c r="P239" s="63"/>
      <c r="X239" s="72" t="b">
        <f t="shared" si="3"/>
        <v>0</v>
      </c>
    </row>
    <row r="240" spans="1:24">
      <c r="A240" s="8"/>
      <c r="B240" s="8"/>
      <c r="C240" s="8"/>
      <c r="D240" s="54"/>
      <c r="E240" s="8"/>
      <c r="F240" s="8"/>
      <c r="G240" s="8"/>
      <c r="H240" s="8"/>
      <c r="I240" s="78"/>
      <c r="J240" s="42"/>
      <c r="K240" s="82" t="str">
        <f>IF(AND($I240&gt;0,$J240&lt;&gt;"",$J240&gt;40000),WORKDAY.INTL($J240,INT(($I240+项目参数!$J$29-1)/项目参数!$J$29)-1,1,项目参数!$B$2:$B$200),"")</f>
        <v/>
      </c>
      <c r="L240" s="83" t="str">
        <f>IF(AND($M240&lt;&gt;"",$M240&gt;40000,$N240&lt;&gt;"",$N240&gt;40000),(1+NETWORKDAYS.INTL($M240,$N240,1,项目参数!$B$2:$B$200))*项目参数!$J$29,"")</f>
        <v/>
      </c>
      <c r="M240" s="42"/>
      <c r="N240" s="42"/>
      <c r="O240" s="60"/>
      <c r="P240" s="63"/>
      <c r="X240" s="72" t="b">
        <f t="shared" si="3"/>
        <v>0</v>
      </c>
    </row>
    <row r="241" spans="1:24">
      <c r="A241" s="8"/>
      <c r="B241" s="8"/>
      <c r="C241" s="8"/>
      <c r="D241" s="54"/>
      <c r="E241" s="8"/>
      <c r="F241" s="8"/>
      <c r="G241" s="8"/>
      <c r="H241" s="8"/>
      <c r="I241" s="78"/>
      <c r="J241" s="42"/>
      <c r="K241" s="82" t="str">
        <f>IF(AND($I241&gt;0,$J241&lt;&gt;"",$J241&gt;40000),WORKDAY.INTL($J241,INT(($I241+项目参数!$J$29-1)/项目参数!$J$29)-1,1,项目参数!$B$2:$B$200),"")</f>
        <v/>
      </c>
      <c r="L241" s="83" t="str">
        <f>IF(AND($M241&lt;&gt;"",$M241&gt;40000,$N241&lt;&gt;"",$N241&gt;40000),(1+NETWORKDAYS.INTL($M241,$N241,1,项目参数!$B$2:$B$200))*项目参数!$J$29,"")</f>
        <v/>
      </c>
      <c r="M241" s="42"/>
      <c r="N241" s="42"/>
      <c r="O241" s="60"/>
      <c r="P241" s="63"/>
      <c r="X241" s="72" t="b">
        <f t="shared" si="3"/>
        <v>0</v>
      </c>
    </row>
    <row r="242" spans="1:24">
      <c r="A242" s="8"/>
      <c r="B242" s="8"/>
      <c r="C242" s="8"/>
      <c r="D242" s="54"/>
      <c r="E242" s="8"/>
      <c r="F242" s="8"/>
      <c r="G242" s="8"/>
      <c r="H242" s="8"/>
      <c r="I242" s="78"/>
      <c r="J242" s="42"/>
      <c r="K242" s="82" t="str">
        <f>IF(AND($I242&gt;0,$J242&lt;&gt;"",$J242&gt;40000),WORKDAY.INTL($J242,INT(($I242+项目参数!$J$29-1)/项目参数!$J$29)-1,1,项目参数!$B$2:$B$200),"")</f>
        <v/>
      </c>
      <c r="L242" s="83" t="str">
        <f>IF(AND($M242&lt;&gt;"",$M242&gt;40000,$N242&lt;&gt;"",$N242&gt;40000),(1+NETWORKDAYS.INTL($M242,$N242,1,项目参数!$B$2:$B$200))*项目参数!$J$29,"")</f>
        <v/>
      </c>
      <c r="M242" s="42"/>
      <c r="N242" s="42"/>
      <c r="O242" s="60"/>
      <c r="P242" s="63"/>
      <c r="X242" s="72" t="b">
        <f t="shared" si="3"/>
        <v>0</v>
      </c>
    </row>
    <row r="243" spans="1:24">
      <c r="A243" s="8"/>
      <c r="B243" s="8"/>
      <c r="C243" s="8"/>
      <c r="D243" s="54"/>
      <c r="E243" s="8"/>
      <c r="F243" s="8"/>
      <c r="G243" s="8"/>
      <c r="H243" s="8"/>
      <c r="I243" s="78"/>
      <c r="J243" s="42"/>
      <c r="K243" s="82" t="str">
        <f>IF(AND($I243&gt;0,$J243&lt;&gt;"",$J243&gt;40000),WORKDAY.INTL($J243,INT(($I243+项目参数!$J$29-1)/项目参数!$J$29)-1,1,项目参数!$B$2:$B$200),"")</f>
        <v/>
      </c>
      <c r="L243" s="83" t="str">
        <f>IF(AND($M243&lt;&gt;"",$M243&gt;40000,$N243&lt;&gt;"",$N243&gt;40000),(1+NETWORKDAYS.INTL($M243,$N243,1,项目参数!$B$2:$B$200))*项目参数!$J$29,"")</f>
        <v/>
      </c>
      <c r="M243" s="42"/>
      <c r="N243" s="42"/>
      <c r="O243" s="60"/>
      <c r="P243" s="63"/>
      <c r="X243" s="72" t="b">
        <f t="shared" si="3"/>
        <v>0</v>
      </c>
    </row>
    <row r="244" spans="1:24">
      <c r="A244" s="8"/>
      <c r="B244" s="8"/>
      <c r="C244" s="8"/>
      <c r="D244" s="54"/>
      <c r="E244" s="8"/>
      <c r="F244" s="8"/>
      <c r="G244" s="8"/>
      <c r="H244" s="8"/>
      <c r="I244" s="78"/>
      <c r="J244" s="42"/>
      <c r="K244" s="82" t="str">
        <f>IF(AND($I244&gt;0,$J244&lt;&gt;"",$J244&gt;40000),WORKDAY.INTL($J244,INT(($I244+项目参数!$J$29-1)/项目参数!$J$29)-1,1,项目参数!$B$2:$B$200),"")</f>
        <v/>
      </c>
      <c r="L244" s="83" t="str">
        <f>IF(AND($M244&lt;&gt;"",$M244&gt;40000,$N244&lt;&gt;"",$N244&gt;40000),(1+NETWORKDAYS.INTL($M244,$N244,1,项目参数!$B$2:$B$200))*项目参数!$J$29,"")</f>
        <v/>
      </c>
      <c r="M244" s="42"/>
      <c r="N244" s="42"/>
      <c r="O244" s="60"/>
      <c r="P244" s="63"/>
      <c r="X244" s="72" t="b">
        <f t="shared" si="3"/>
        <v>0</v>
      </c>
    </row>
    <row r="245" spans="1:24">
      <c r="A245" s="8"/>
      <c r="B245" s="8"/>
      <c r="C245" s="8"/>
      <c r="D245" s="54"/>
      <c r="E245" s="8"/>
      <c r="F245" s="8"/>
      <c r="G245" s="8"/>
      <c r="H245" s="8"/>
      <c r="I245" s="78"/>
      <c r="J245" s="42"/>
      <c r="K245" s="82" t="str">
        <f>IF(AND($I245&gt;0,$J245&lt;&gt;"",$J245&gt;40000),WORKDAY.INTL($J245,INT(($I245+项目参数!$J$29-1)/项目参数!$J$29)-1,1,项目参数!$B$2:$B$200),"")</f>
        <v/>
      </c>
      <c r="L245" s="83" t="str">
        <f>IF(AND($M245&lt;&gt;"",$M245&gt;40000,$N245&lt;&gt;"",$N245&gt;40000),(1+NETWORKDAYS.INTL($M245,$N245,1,项目参数!$B$2:$B$200))*项目参数!$J$29,"")</f>
        <v/>
      </c>
      <c r="M245" s="42"/>
      <c r="N245" s="42"/>
      <c r="O245" s="60"/>
      <c r="P245" s="63"/>
      <c r="X245" s="72" t="b">
        <f t="shared" si="3"/>
        <v>0</v>
      </c>
    </row>
    <row r="246" spans="1:24">
      <c r="A246" s="8"/>
      <c r="B246" s="8"/>
      <c r="C246" s="8"/>
      <c r="D246" s="54"/>
      <c r="E246" s="8"/>
      <c r="F246" s="8"/>
      <c r="G246" s="8"/>
      <c r="H246" s="8"/>
      <c r="I246" s="78"/>
      <c r="J246" s="42"/>
      <c r="K246" s="82" t="str">
        <f>IF(AND($I246&gt;0,$J246&lt;&gt;"",$J246&gt;40000),WORKDAY.INTL($J246,INT(($I246+项目参数!$J$29-1)/项目参数!$J$29)-1,1,项目参数!$B$2:$B$200),"")</f>
        <v/>
      </c>
      <c r="L246" s="83" t="str">
        <f>IF(AND($M246&lt;&gt;"",$M246&gt;40000,$N246&lt;&gt;"",$N246&gt;40000),(1+NETWORKDAYS.INTL($M246,$N246,1,项目参数!$B$2:$B$200))*项目参数!$J$29,"")</f>
        <v/>
      </c>
      <c r="M246" s="42"/>
      <c r="N246" s="42"/>
      <c r="O246" s="60"/>
      <c r="P246" s="63"/>
      <c r="X246" s="72" t="b">
        <f t="shared" si="3"/>
        <v>0</v>
      </c>
    </row>
    <row r="247" spans="1:24">
      <c r="A247" s="8"/>
      <c r="B247" s="8"/>
      <c r="C247" s="8"/>
      <c r="D247" s="54"/>
      <c r="E247" s="8"/>
      <c r="F247" s="8"/>
      <c r="G247" s="8"/>
      <c r="H247" s="8"/>
      <c r="I247" s="78"/>
      <c r="J247" s="42"/>
      <c r="K247" s="82" t="str">
        <f>IF(AND($I247&gt;0,$J247&lt;&gt;"",$J247&gt;40000),WORKDAY.INTL($J247,INT(($I247+项目参数!$J$29-1)/项目参数!$J$29)-1,1,项目参数!$B$2:$B$200),"")</f>
        <v/>
      </c>
      <c r="L247" s="83" t="str">
        <f>IF(AND($M247&lt;&gt;"",$M247&gt;40000,$N247&lt;&gt;"",$N247&gt;40000),(1+NETWORKDAYS.INTL($M247,$N247,1,项目参数!$B$2:$B$200))*项目参数!$J$29,"")</f>
        <v/>
      </c>
      <c r="M247" s="42"/>
      <c r="N247" s="42"/>
      <c r="O247" s="60"/>
      <c r="P247" s="63"/>
      <c r="X247" s="72" t="b">
        <f t="shared" si="3"/>
        <v>0</v>
      </c>
    </row>
    <row r="248" spans="1:24">
      <c r="A248" s="8"/>
      <c r="B248" s="8"/>
      <c r="C248" s="8"/>
      <c r="D248" s="54"/>
      <c r="E248" s="8"/>
      <c r="F248" s="8"/>
      <c r="G248" s="8"/>
      <c r="H248" s="8"/>
      <c r="I248" s="78"/>
      <c r="J248" s="42"/>
      <c r="K248" s="82" t="str">
        <f>IF(AND($I248&gt;0,$J248&lt;&gt;"",$J248&gt;40000),WORKDAY.INTL($J248,INT(($I248+项目参数!$J$29-1)/项目参数!$J$29)-1,1,项目参数!$B$2:$B$200),"")</f>
        <v/>
      </c>
      <c r="L248" s="83" t="str">
        <f>IF(AND($M248&lt;&gt;"",$M248&gt;40000,$N248&lt;&gt;"",$N248&gt;40000),(1+NETWORKDAYS.INTL($M248,$N248,1,项目参数!$B$2:$B$200))*项目参数!$J$29,"")</f>
        <v/>
      </c>
      <c r="M248" s="42"/>
      <c r="N248" s="42"/>
      <c r="O248" s="60"/>
      <c r="P248" s="63"/>
      <c r="X248" s="72" t="b">
        <f t="shared" si="3"/>
        <v>0</v>
      </c>
    </row>
    <row r="249" spans="1:24">
      <c r="A249" s="8"/>
      <c r="B249" s="8"/>
      <c r="C249" s="8"/>
      <c r="D249" s="54"/>
      <c r="E249" s="8"/>
      <c r="F249" s="8"/>
      <c r="G249" s="8"/>
      <c r="H249" s="8"/>
      <c r="I249" s="78"/>
      <c r="J249" s="42"/>
      <c r="K249" s="82" t="str">
        <f>IF(AND($I249&gt;0,$J249&lt;&gt;"",$J249&gt;40000),WORKDAY.INTL($J249,INT(($I249+项目参数!$J$29-1)/项目参数!$J$29)-1,1,项目参数!$B$2:$B$200),"")</f>
        <v/>
      </c>
      <c r="L249" s="83" t="str">
        <f>IF(AND($M249&lt;&gt;"",$M249&gt;40000,$N249&lt;&gt;"",$N249&gt;40000),(1+NETWORKDAYS.INTL($M249,$N249,1,项目参数!$B$2:$B$200))*项目参数!$J$29,"")</f>
        <v/>
      </c>
      <c r="M249" s="42"/>
      <c r="N249" s="42"/>
      <c r="O249" s="60"/>
      <c r="P249" s="63"/>
      <c r="X249" s="72" t="b">
        <f t="shared" si="3"/>
        <v>0</v>
      </c>
    </row>
    <row r="250" spans="1:24">
      <c r="A250" s="8"/>
      <c r="B250" s="8"/>
      <c r="C250" s="8"/>
      <c r="D250" s="54"/>
      <c r="E250" s="8"/>
      <c r="F250" s="8"/>
      <c r="G250" s="8"/>
      <c r="H250" s="8"/>
      <c r="I250" s="78"/>
      <c r="J250" s="42"/>
      <c r="K250" s="82" t="str">
        <f>IF(AND($I250&gt;0,$J250&lt;&gt;"",$J250&gt;40000),WORKDAY.INTL($J250,INT(($I250+项目参数!$J$29-1)/项目参数!$J$29)-1,1,项目参数!$B$2:$B$200),"")</f>
        <v/>
      </c>
      <c r="L250" s="83" t="str">
        <f>IF(AND($M250&lt;&gt;"",$M250&gt;40000,$N250&lt;&gt;"",$N250&gt;40000),(1+NETWORKDAYS.INTL($M250,$N250,1,项目参数!$B$2:$B$200))*项目参数!$J$29,"")</f>
        <v/>
      </c>
      <c r="M250" s="42"/>
      <c r="N250" s="42"/>
      <c r="O250" s="60"/>
      <c r="P250" s="63"/>
      <c r="X250" s="72" t="b">
        <f t="shared" si="3"/>
        <v>0</v>
      </c>
    </row>
    <row r="251" spans="1:24">
      <c r="A251" s="8"/>
      <c r="B251" s="8"/>
      <c r="C251" s="8"/>
      <c r="D251" s="54"/>
      <c r="E251" s="8"/>
      <c r="F251" s="8"/>
      <c r="G251" s="8"/>
      <c r="H251" s="8"/>
      <c r="I251" s="78"/>
      <c r="J251" s="42"/>
      <c r="K251" s="82" t="str">
        <f>IF(AND($I251&gt;0,$J251&lt;&gt;"",$J251&gt;40000),WORKDAY.INTL($J251,INT(($I251+项目参数!$J$29-1)/项目参数!$J$29)-1,1,项目参数!$B$2:$B$200),"")</f>
        <v/>
      </c>
      <c r="L251" s="83" t="str">
        <f>IF(AND($M251&lt;&gt;"",$M251&gt;40000,$N251&lt;&gt;"",$N251&gt;40000),(1+NETWORKDAYS.INTL($M251,$N251,1,项目参数!$B$2:$B$200))*项目参数!$J$29,"")</f>
        <v/>
      </c>
      <c r="M251" s="42"/>
      <c r="N251" s="42"/>
      <c r="O251" s="60"/>
      <c r="P251" s="63"/>
      <c r="X251" s="72" t="b">
        <f t="shared" si="3"/>
        <v>0</v>
      </c>
    </row>
    <row r="252" spans="1:24">
      <c r="A252" s="8"/>
      <c r="B252" s="8"/>
      <c r="C252" s="8"/>
      <c r="D252" s="54"/>
      <c r="E252" s="8"/>
      <c r="F252" s="8"/>
      <c r="G252" s="8"/>
      <c r="H252" s="8"/>
      <c r="I252" s="78"/>
      <c r="J252" s="42"/>
      <c r="K252" s="82" t="str">
        <f>IF(AND($I252&gt;0,$J252&lt;&gt;"",$J252&gt;40000),WORKDAY.INTL($J252,INT(($I252+项目参数!$J$29-1)/项目参数!$J$29)-1,1,项目参数!$B$2:$B$200),"")</f>
        <v/>
      </c>
      <c r="L252" s="83" t="str">
        <f>IF(AND($M252&lt;&gt;"",$M252&gt;40000,$N252&lt;&gt;"",$N252&gt;40000),(1+NETWORKDAYS.INTL($M252,$N252,1,项目参数!$B$2:$B$200))*项目参数!$J$29,"")</f>
        <v/>
      </c>
      <c r="M252" s="42"/>
      <c r="N252" s="42"/>
      <c r="O252" s="60"/>
      <c r="P252" s="63"/>
      <c r="X252" s="72" t="b">
        <f t="shared" si="3"/>
        <v>0</v>
      </c>
    </row>
    <row r="253" spans="1:24">
      <c r="A253" s="8"/>
      <c r="B253" s="8"/>
      <c r="C253" s="8"/>
      <c r="D253" s="54"/>
      <c r="E253" s="8"/>
      <c r="F253" s="8"/>
      <c r="G253" s="8"/>
      <c r="H253" s="8"/>
      <c r="I253" s="78"/>
      <c r="J253" s="42"/>
      <c r="K253" s="82" t="str">
        <f>IF(AND($I253&gt;0,$J253&lt;&gt;"",$J253&gt;40000),WORKDAY.INTL($J253,INT(($I253+项目参数!$J$29-1)/项目参数!$J$29)-1,1,项目参数!$B$2:$B$200),"")</f>
        <v/>
      </c>
      <c r="L253" s="83" t="str">
        <f>IF(AND($M253&lt;&gt;"",$M253&gt;40000,$N253&lt;&gt;"",$N253&gt;40000),(1+NETWORKDAYS.INTL($M253,$N253,1,项目参数!$B$2:$B$200))*项目参数!$J$29,"")</f>
        <v/>
      </c>
      <c r="M253" s="42"/>
      <c r="N253" s="42"/>
      <c r="O253" s="60"/>
      <c r="P253" s="63"/>
      <c r="X253" s="72" t="b">
        <f t="shared" si="3"/>
        <v>0</v>
      </c>
    </row>
    <row r="254" spans="1:24">
      <c r="A254" s="8"/>
      <c r="B254" s="8"/>
      <c r="C254" s="8"/>
      <c r="D254" s="54"/>
      <c r="E254" s="8"/>
      <c r="F254" s="8"/>
      <c r="G254" s="8"/>
      <c r="H254" s="8"/>
      <c r="I254" s="78"/>
      <c r="J254" s="42"/>
      <c r="K254" s="82" t="str">
        <f>IF(AND($I254&gt;0,$J254&lt;&gt;"",$J254&gt;40000),WORKDAY.INTL($J254,INT(($I254+项目参数!$J$29-1)/项目参数!$J$29)-1,1,项目参数!$B$2:$B$200),"")</f>
        <v/>
      </c>
      <c r="L254" s="83" t="str">
        <f>IF(AND($M254&lt;&gt;"",$M254&gt;40000,$N254&lt;&gt;"",$N254&gt;40000),(1+NETWORKDAYS.INTL($M254,$N254,1,项目参数!$B$2:$B$200))*项目参数!$J$29,"")</f>
        <v/>
      </c>
      <c r="M254" s="42"/>
      <c r="N254" s="42"/>
      <c r="O254" s="60"/>
      <c r="P254" s="63"/>
      <c r="X254" s="72" t="b">
        <f t="shared" si="3"/>
        <v>0</v>
      </c>
    </row>
    <row r="255" spans="1:24">
      <c r="A255" s="8"/>
      <c r="B255" s="8"/>
      <c r="C255" s="8"/>
      <c r="D255" s="54"/>
      <c r="E255" s="8"/>
      <c r="F255" s="8"/>
      <c r="G255" s="8"/>
      <c r="H255" s="8"/>
      <c r="I255" s="78"/>
      <c r="J255" s="42"/>
      <c r="K255" s="82" t="str">
        <f>IF(AND($I255&gt;0,$J255&lt;&gt;"",$J255&gt;40000),WORKDAY.INTL($J255,INT(($I255+项目参数!$J$29-1)/项目参数!$J$29)-1,1,项目参数!$B$2:$B$200),"")</f>
        <v/>
      </c>
      <c r="L255" s="83" t="str">
        <f>IF(AND($M255&lt;&gt;"",$M255&gt;40000,$N255&lt;&gt;"",$N255&gt;40000),(1+NETWORKDAYS.INTL($M255,$N255,1,项目参数!$B$2:$B$200))*项目参数!$J$29,"")</f>
        <v/>
      </c>
      <c r="M255" s="42"/>
      <c r="N255" s="42"/>
      <c r="O255" s="60"/>
      <c r="P255" s="63"/>
      <c r="X255" s="72" t="b">
        <f t="shared" si="3"/>
        <v>0</v>
      </c>
    </row>
    <row r="256" spans="1:24">
      <c r="A256" s="8"/>
      <c r="B256" s="8"/>
      <c r="C256" s="8"/>
      <c r="D256" s="54"/>
      <c r="E256" s="8"/>
      <c r="F256" s="8"/>
      <c r="G256" s="8"/>
      <c r="H256" s="8"/>
      <c r="I256" s="78"/>
      <c r="J256" s="42"/>
      <c r="K256" s="82" t="str">
        <f>IF(AND($I256&gt;0,$J256&lt;&gt;"",$J256&gt;40000),WORKDAY.INTL($J256,INT(($I256+项目参数!$J$29-1)/项目参数!$J$29)-1,1,项目参数!$B$2:$B$200),"")</f>
        <v/>
      </c>
      <c r="L256" s="83" t="str">
        <f>IF(AND($M256&lt;&gt;"",$M256&gt;40000,$N256&lt;&gt;"",$N256&gt;40000),(1+NETWORKDAYS.INTL($M256,$N256,1,项目参数!$B$2:$B$200))*项目参数!$J$29,"")</f>
        <v/>
      </c>
      <c r="M256" s="42"/>
      <c r="N256" s="42"/>
      <c r="O256" s="60"/>
      <c r="P256" s="63"/>
      <c r="X256" s="72" t="b">
        <f t="shared" si="3"/>
        <v>0</v>
      </c>
    </row>
    <row r="257" spans="1:24">
      <c r="A257" s="8"/>
      <c r="B257" s="8"/>
      <c r="C257" s="8"/>
      <c r="D257" s="54"/>
      <c r="E257" s="8"/>
      <c r="F257" s="8"/>
      <c r="G257" s="8"/>
      <c r="H257" s="8"/>
      <c r="I257" s="78"/>
      <c r="J257" s="42"/>
      <c r="K257" s="82" t="str">
        <f>IF(AND($I257&gt;0,$J257&lt;&gt;"",$J257&gt;40000),WORKDAY.INTL($J257,INT(($I257+项目参数!$J$29-1)/项目参数!$J$29)-1,1,项目参数!$B$2:$B$200),"")</f>
        <v/>
      </c>
      <c r="L257" s="83" t="str">
        <f>IF(AND($M257&lt;&gt;"",$M257&gt;40000,$N257&lt;&gt;"",$N257&gt;40000),(1+NETWORKDAYS.INTL($M257,$N257,1,项目参数!$B$2:$B$200))*项目参数!$J$29,"")</f>
        <v/>
      </c>
      <c r="M257" s="42"/>
      <c r="N257" s="42"/>
      <c r="O257" s="60"/>
      <c r="P257" s="63"/>
      <c r="X257" s="72" t="b">
        <f t="shared" si="3"/>
        <v>0</v>
      </c>
    </row>
    <row r="258" spans="1:24">
      <c r="A258" s="8"/>
      <c r="B258" s="8"/>
      <c r="C258" s="8"/>
      <c r="D258" s="54"/>
      <c r="E258" s="8"/>
      <c r="F258" s="8"/>
      <c r="G258" s="8"/>
      <c r="H258" s="8"/>
      <c r="I258" s="78"/>
      <c r="J258" s="42"/>
      <c r="K258" s="82" t="str">
        <f>IF(AND($I258&gt;0,$J258&lt;&gt;"",$J258&gt;40000),WORKDAY.INTL($J258,INT(($I258+项目参数!$J$29-1)/项目参数!$J$29)-1,1,项目参数!$B$2:$B$200),"")</f>
        <v/>
      </c>
      <c r="L258" s="83" t="str">
        <f>IF(AND($M258&lt;&gt;"",$M258&gt;40000,$N258&lt;&gt;"",$N258&gt;40000),(1+NETWORKDAYS.INTL($M258,$N258,1,项目参数!$B$2:$B$200))*项目参数!$J$29,"")</f>
        <v/>
      </c>
      <c r="M258" s="42"/>
      <c r="N258" s="42"/>
      <c r="O258" s="60"/>
      <c r="P258" s="63"/>
      <c r="X258" s="72" t="b">
        <f t="shared" ref="X258:X321" si="4">AND(LEN(A258)&gt;0,LEN(C258)&gt;3,LEN(G258)&gt;1,OR(J258=0,AND(I258&gt;0,J258&gt;40000)),OR(M258=0,M258&gt;40000))</f>
        <v>0</v>
      </c>
    </row>
    <row r="259" spans="1:24">
      <c r="A259" s="8"/>
      <c r="B259" s="8"/>
      <c r="C259" s="8"/>
      <c r="D259" s="54"/>
      <c r="E259" s="8"/>
      <c r="F259" s="8"/>
      <c r="G259" s="8"/>
      <c r="H259" s="8"/>
      <c r="I259" s="78"/>
      <c r="J259" s="42"/>
      <c r="K259" s="82" t="str">
        <f>IF(AND($I259&gt;0,$J259&lt;&gt;"",$J259&gt;40000),WORKDAY.INTL($J259,INT(($I259+项目参数!$J$29-1)/项目参数!$J$29)-1,1,项目参数!$B$2:$B$200),"")</f>
        <v/>
      </c>
      <c r="L259" s="83" t="str">
        <f>IF(AND($M259&lt;&gt;"",$M259&gt;40000,$N259&lt;&gt;"",$N259&gt;40000),(1+NETWORKDAYS.INTL($M259,$N259,1,项目参数!$B$2:$B$200))*项目参数!$J$29,"")</f>
        <v/>
      </c>
      <c r="M259" s="42"/>
      <c r="N259" s="42"/>
      <c r="O259" s="60"/>
      <c r="P259" s="63"/>
      <c r="X259" s="72" t="b">
        <f t="shared" si="4"/>
        <v>0</v>
      </c>
    </row>
    <row r="260" spans="1:24">
      <c r="A260" s="8"/>
      <c r="B260" s="8"/>
      <c r="C260" s="8"/>
      <c r="D260" s="54"/>
      <c r="E260" s="8"/>
      <c r="F260" s="8"/>
      <c r="G260" s="8"/>
      <c r="H260" s="8"/>
      <c r="I260" s="78"/>
      <c r="J260" s="42"/>
      <c r="K260" s="82" t="str">
        <f>IF(AND($I260&gt;0,$J260&lt;&gt;"",$J260&gt;40000),WORKDAY.INTL($J260,INT(($I260+项目参数!$J$29-1)/项目参数!$J$29)-1,1,项目参数!$B$2:$B$200),"")</f>
        <v/>
      </c>
      <c r="L260" s="83" t="str">
        <f>IF(AND($M260&lt;&gt;"",$M260&gt;40000,$N260&lt;&gt;"",$N260&gt;40000),(1+NETWORKDAYS.INTL($M260,$N260,1,项目参数!$B$2:$B$200))*项目参数!$J$29,"")</f>
        <v/>
      </c>
      <c r="M260" s="42"/>
      <c r="N260" s="42"/>
      <c r="O260" s="60"/>
      <c r="P260" s="63"/>
      <c r="X260" s="72" t="b">
        <f t="shared" si="4"/>
        <v>0</v>
      </c>
    </row>
    <row r="261" spans="1:24">
      <c r="A261" s="8"/>
      <c r="B261" s="8"/>
      <c r="C261" s="8"/>
      <c r="D261" s="54"/>
      <c r="E261" s="8"/>
      <c r="F261" s="8"/>
      <c r="G261" s="8"/>
      <c r="H261" s="8"/>
      <c r="I261" s="78"/>
      <c r="J261" s="42"/>
      <c r="K261" s="82" t="str">
        <f>IF(AND($I261&gt;0,$J261&lt;&gt;"",$J261&gt;40000),WORKDAY.INTL($J261,INT(($I261+项目参数!$J$29-1)/项目参数!$J$29)-1,1,项目参数!$B$2:$B$200),"")</f>
        <v/>
      </c>
      <c r="L261" s="83" t="str">
        <f>IF(AND($M261&lt;&gt;"",$M261&gt;40000,$N261&lt;&gt;"",$N261&gt;40000),(1+NETWORKDAYS.INTL($M261,$N261,1,项目参数!$B$2:$B$200))*项目参数!$J$29,"")</f>
        <v/>
      </c>
      <c r="M261" s="42"/>
      <c r="N261" s="42"/>
      <c r="O261" s="60"/>
      <c r="P261" s="63"/>
      <c r="X261" s="72" t="b">
        <f t="shared" si="4"/>
        <v>0</v>
      </c>
    </row>
    <row r="262" spans="1:24">
      <c r="A262" s="8"/>
      <c r="B262" s="8"/>
      <c r="C262" s="8"/>
      <c r="D262" s="54"/>
      <c r="E262" s="8"/>
      <c r="F262" s="8"/>
      <c r="G262" s="8"/>
      <c r="H262" s="8"/>
      <c r="I262" s="78"/>
      <c r="J262" s="42"/>
      <c r="K262" s="82" t="str">
        <f>IF(AND($I262&gt;0,$J262&lt;&gt;"",$J262&gt;40000),WORKDAY.INTL($J262,INT(($I262+项目参数!$J$29-1)/项目参数!$J$29)-1,1,项目参数!$B$2:$B$200),"")</f>
        <v/>
      </c>
      <c r="L262" s="83" t="str">
        <f>IF(AND($M262&lt;&gt;"",$M262&gt;40000,$N262&lt;&gt;"",$N262&gt;40000),(1+NETWORKDAYS.INTL($M262,$N262,1,项目参数!$B$2:$B$200))*项目参数!$J$29,"")</f>
        <v/>
      </c>
      <c r="M262" s="42"/>
      <c r="N262" s="42"/>
      <c r="O262" s="60"/>
      <c r="P262" s="63"/>
      <c r="X262" s="72" t="b">
        <f t="shared" si="4"/>
        <v>0</v>
      </c>
    </row>
    <row r="263" spans="1:24">
      <c r="A263" s="8"/>
      <c r="B263" s="8"/>
      <c r="C263" s="8"/>
      <c r="D263" s="54"/>
      <c r="E263" s="8"/>
      <c r="F263" s="8"/>
      <c r="G263" s="8"/>
      <c r="H263" s="8"/>
      <c r="I263" s="78"/>
      <c r="J263" s="42"/>
      <c r="K263" s="82" t="str">
        <f>IF(AND($I263&gt;0,$J263&lt;&gt;"",$J263&gt;40000),WORKDAY.INTL($J263,INT(($I263+项目参数!$J$29-1)/项目参数!$J$29)-1,1,项目参数!$B$2:$B$200),"")</f>
        <v/>
      </c>
      <c r="L263" s="83" t="str">
        <f>IF(AND($M263&lt;&gt;"",$M263&gt;40000,$N263&lt;&gt;"",$N263&gt;40000),(1+NETWORKDAYS.INTL($M263,$N263,1,项目参数!$B$2:$B$200))*项目参数!$J$29,"")</f>
        <v/>
      </c>
      <c r="M263" s="42"/>
      <c r="N263" s="42"/>
      <c r="O263" s="60"/>
      <c r="P263" s="63"/>
      <c r="X263" s="72" t="b">
        <f t="shared" si="4"/>
        <v>0</v>
      </c>
    </row>
    <row r="264" spans="1:24">
      <c r="A264" s="8"/>
      <c r="B264" s="8"/>
      <c r="C264" s="8"/>
      <c r="D264" s="54"/>
      <c r="E264" s="8"/>
      <c r="F264" s="8"/>
      <c r="G264" s="8"/>
      <c r="H264" s="8"/>
      <c r="I264" s="78"/>
      <c r="J264" s="42"/>
      <c r="K264" s="82" t="str">
        <f>IF(AND($I264&gt;0,$J264&lt;&gt;"",$J264&gt;40000),WORKDAY.INTL($J264,INT(($I264+项目参数!$J$29-1)/项目参数!$J$29)-1,1,项目参数!$B$2:$B$200),"")</f>
        <v/>
      </c>
      <c r="L264" s="83" t="str">
        <f>IF(AND($M264&lt;&gt;"",$M264&gt;40000,$N264&lt;&gt;"",$N264&gt;40000),(1+NETWORKDAYS.INTL($M264,$N264,1,项目参数!$B$2:$B$200))*项目参数!$J$29,"")</f>
        <v/>
      </c>
      <c r="M264" s="42"/>
      <c r="N264" s="42"/>
      <c r="O264" s="60"/>
      <c r="P264" s="63"/>
      <c r="X264" s="72" t="b">
        <f t="shared" si="4"/>
        <v>0</v>
      </c>
    </row>
    <row r="265" spans="1:24">
      <c r="A265" s="8"/>
      <c r="B265" s="8"/>
      <c r="C265" s="8"/>
      <c r="D265" s="54"/>
      <c r="E265" s="8"/>
      <c r="F265" s="8"/>
      <c r="G265" s="8"/>
      <c r="H265" s="8"/>
      <c r="I265" s="78"/>
      <c r="J265" s="42"/>
      <c r="K265" s="82" t="str">
        <f>IF(AND($I265&gt;0,$J265&lt;&gt;"",$J265&gt;40000),WORKDAY.INTL($J265,INT(($I265+项目参数!$J$29-1)/项目参数!$J$29)-1,1,项目参数!$B$2:$B$200),"")</f>
        <v/>
      </c>
      <c r="L265" s="83" t="str">
        <f>IF(AND($M265&lt;&gt;"",$M265&gt;40000,$N265&lt;&gt;"",$N265&gt;40000),(1+NETWORKDAYS.INTL($M265,$N265,1,项目参数!$B$2:$B$200))*项目参数!$J$29,"")</f>
        <v/>
      </c>
      <c r="M265" s="42"/>
      <c r="N265" s="42"/>
      <c r="O265" s="60"/>
      <c r="P265" s="63"/>
      <c r="X265" s="72" t="b">
        <f t="shared" si="4"/>
        <v>0</v>
      </c>
    </row>
    <row r="266" spans="1:24">
      <c r="A266" s="8"/>
      <c r="B266" s="8"/>
      <c r="C266" s="8"/>
      <c r="D266" s="54"/>
      <c r="E266" s="8"/>
      <c r="F266" s="8"/>
      <c r="G266" s="8"/>
      <c r="H266" s="8"/>
      <c r="I266" s="78"/>
      <c r="J266" s="42"/>
      <c r="K266" s="82" t="str">
        <f>IF(AND($I266&gt;0,$J266&lt;&gt;"",$J266&gt;40000),WORKDAY.INTL($J266,INT(($I266+项目参数!$J$29-1)/项目参数!$J$29)-1,1,项目参数!$B$2:$B$200),"")</f>
        <v/>
      </c>
      <c r="L266" s="83" t="str">
        <f>IF(AND($M266&lt;&gt;"",$M266&gt;40000,$N266&lt;&gt;"",$N266&gt;40000),(1+NETWORKDAYS.INTL($M266,$N266,1,项目参数!$B$2:$B$200))*项目参数!$J$29,"")</f>
        <v/>
      </c>
      <c r="M266" s="42"/>
      <c r="N266" s="42"/>
      <c r="O266" s="60"/>
      <c r="P266" s="63"/>
      <c r="X266" s="72" t="b">
        <f t="shared" si="4"/>
        <v>0</v>
      </c>
    </row>
    <row r="267" spans="1:24">
      <c r="A267" s="8"/>
      <c r="B267" s="8"/>
      <c r="C267" s="8"/>
      <c r="D267" s="54"/>
      <c r="E267" s="8"/>
      <c r="F267" s="8"/>
      <c r="G267" s="8"/>
      <c r="H267" s="8"/>
      <c r="I267" s="78"/>
      <c r="J267" s="42"/>
      <c r="K267" s="82" t="str">
        <f>IF(AND($I267&gt;0,$J267&lt;&gt;"",$J267&gt;40000),WORKDAY.INTL($J267,INT(($I267+项目参数!$J$29-1)/项目参数!$J$29)-1,1,项目参数!$B$2:$B$200),"")</f>
        <v/>
      </c>
      <c r="L267" s="83" t="str">
        <f>IF(AND($M267&lt;&gt;"",$M267&gt;40000,$N267&lt;&gt;"",$N267&gt;40000),(1+NETWORKDAYS.INTL($M267,$N267,1,项目参数!$B$2:$B$200))*项目参数!$J$29,"")</f>
        <v/>
      </c>
      <c r="M267" s="42"/>
      <c r="N267" s="42"/>
      <c r="O267" s="60"/>
      <c r="P267" s="63"/>
      <c r="X267" s="72" t="b">
        <f t="shared" si="4"/>
        <v>0</v>
      </c>
    </row>
    <row r="268" spans="1:24">
      <c r="A268" s="8"/>
      <c r="B268" s="8"/>
      <c r="C268" s="8"/>
      <c r="D268" s="54"/>
      <c r="E268" s="8"/>
      <c r="F268" s="8"/>
      <c r="G268" s="8"/>
      <c r="H268" s="8"/>
      <c r="I268" s="78"/>
      <c r="J268" s="42"/>
      <c r="K268" s="82" t="str">
        <f>IF(AND($I268&gt;0,$J268&lt;&gt;"",$J268&gt;40000),WORKDAY.INTL($J268,INT(($I268+项目参数!$J$29-1)/项目参数!$J$29)-1,1,项目参数!$B$2:$B$200),"")</f>
        <v/>
      </c>
      <c r="L268" s="83" t="str">
        <f>IF(AND($M268&lt;&gt;"",$M268&gt;40000,$N268&lt;&gt;"",$N268&gt;40000),(1+NETWORKDAYS.INTL($M268,$N268,1,项目参数!$B$2:$B$200))*项目参数!$J$29,"")</f>
        <v/>
      </c>
      <c r="M268" s="42"/>
      <c r="N268" s="42"/>
      <c r="O268" s="60"/>
      <c r="P268" s="63"/>
      <c r="X268" s="72" t="b">
        <f t="shared" si="4"/>
        <v>0</v>
      </c>
    </row>
    <row r="269" spans="1:24">
      <c r="A269" s="8"/>
      <c r="B269" s="8"/>
      <c r="C269" s="8"/>
      <c r="D269" s="54"/>
      <c r="E269" s="8"/>
      <c r="F269" s="8"/>
      <c r="G269" s="8"/>
      <c r="H269" s="8"/>
      <c r="I269" s="78"/>
      <c r="J269" s="42"/>
      <c r="K269" s="82" t="str">
        <f>IF(AND($I269&gt;0,$J269&lt;&gt;"",$J269&gt;40000),WORKDAY.INTL($J269,INT(($I269+项目参数!$J$29-1)/项目参数!$J$29)-1,1,项目参数!$B$2:$B$200),"")</f>
        <v/>
      </c>
      <c r="L269" s="83" t="str">
        <f>IF(AND($M269&lt;&gt;"",$M269&gt;40000,$N269&lt;&gt;"",$N269&gt;40000),(1+NETWORKDAYS.INTL($M269,$N269,1,项目参数!$B$2:$B$200))*项目参数!$J$29,"")</f>
        <v/>
      </c>
      <c r="M269" s="42"/>
      <c r="N269" s="42"/>
      <c r="O269" s="60"/>
      <c r="P269" s="63"/>
      <c r="X269" s="72" t="b">
        <f t="shared" si="4"/>
        <v>0</v>
      </c>
    </row>
    <row r="270" spans="1:24">
      <c r="A270" s="8"/>
      <c r="B270" s="8"/>
      <c r="C270" s="8"/>
      <c r="D270" s="54"/>
      <c r="E270" s="8"/>
      <c r="F270" s="8"/>
      <c r="G270" s="8"/>
      <c r="H270" s="8"/>
      <c r="I270" s="78"/>
      <c r="J270" s="42"/>
      <c r="K270" s="82" t="str">
        <f>IF(AND($I270&gt;0,$J270&lt;&gt;"",$J270&gt;40000),WORKDAY.INTL($J270,INT(($I270+项目参数!$J$29-1)/项目参数!$J$29)-1,1,项目参数!$B$2:$B$200),"")</f>
        <v/>
      </c>
      <c r="L270" s="83" t="str">
        <f>IF(AND($M270&lt;&gt;"",$M270&gt;40000,$N270&lt;&gt;"",$N270&gt;40000),(1+NETWORKDAYS.INTL($M270,$N270,1,项目参数!$B$2:$B$200))*项目参数!$J$29,"")</f>
        <v/>
      </c>
      <c r="M270" s="42"/>
      <c r="N270" s="42"/>
      <c r="O270" s="60"/>
      <c r="P270" s="63"/>
      <c r="X270" s="72" t="b">
        <f t="shared" si="4"/>
        <v>0</v>
      </c>
    </row>
    <row r="271" spans="1:24">
      <c r="A271" s="8"/>
      <c r="B271" s="8"/>
      <c r="C271" s="8"/>
      <c r="D271" s="54"/>
      <c r="E271" s="8"/>
      <c r="F271" s="8"/>
      <c r="G271" s="8"/>
      <c r="H271" s="8"/>
      <c r="I271" s="78"/>
      <c r="J271" s="42"/>
      <c r="K271" s="82" t="str">
        <f>IF(AND($I271&gt;0,$J271&lt;&gt;"",$J271&gt;40000),WORKDAY.INTL($J271,INT(($I271+项目参数!$J$29-1)/项目参数!$J$29)-1,1,项目参数!$B$2:$B$200),"")</f>
        <v/>
      </c>
      <c r="L271" s="83" t="str">
        <f>IF(AND($M271&lt;&gt;"",$M271&gt;40000,$N271&lt;&gt;"",$N271&gt;40000),(1+NETWORKDAYS.INTL($M271,$N271,1,项目参数!$B$2:$B$200))*项目参数!$J$29,"")</f>
        <v/>
      </c>
      <c r="M271" s="42"/>
      <c r="N271" s="42"/>
      <c r="O271" s="60"/>
      <c r="P271" s="63"/>
      <c r="X271" s="72" t="b">
        <f t="shared" si="4"/>
        <v>0</v>
      </c>
    </row>
    <row r="272" spans="1:24">
      <c r="A272" s="8"/>
      <c r="B272" s="8"/>
      <c r="C272" s="8"/>
      <c r="D272" s="54"/>
      <c r="E272" s="8"/>
      <c r="F272" s="8"/>
      <c r="G272" s="8"/>
      <c r="H272" s="8"/>
      <c r="I272" s="78"/>
      <c r="J272" s="42"/>
      <c r="K272" s="82" t="str">
        <f>IF(AND($I272&gt;0,$J272&lt;&gt;"",$J272&gt;40000),WORKDAY.INTL($J272,INT(($I272+项目参数!$J$29-1)/项目参数!$J$29)-1,1,项目参数!$B$2:$B$200),"")</f>
        <v/>
      </c>
      <c r="L272" s="83" t="str">
        <f>IF(AND($M272&lt;&gt;"",$M272&gt;40000,$N272&lt;&gt;"",$N272&gt;40000),(1+NETWORKDAYS.INTL($M272,$N272,1,项目参数!$B$2:$B$200))*项目参数!$J$29,"")</f>
        <v/>
      </c>
      <c r="M272" s="42"/>
      <c r="N272" s="42"/>
      <c r="O272" s="60"/>
      <c r="P272" s="63"/>
      <c r="X272" s="72" t="b">
        <f t="shared" si="4"/>
        <v>0</v>
      </c>
    </row>
    <row r="273" spans="1:24">
      <c r="A273" s="8"/>
      <c r="B273" s="8"/>
      <c r="C273" s="8"/>
      <c r="D273" s="54"/>
      <c r="E273" s="8"/>
      <c r="F273" s="8"/>
      <c r="G273" s="8"/>
      <c r="H273" s="8"/>
      <c r="I273" s="78"/>
      <c r="J273" s="42"/>
      <c r="K273" s="82" t="str">
        <f>IF(AND($I273&gt;0,$J273&lt;&gt;"",$J273&gt;40000),WORKDAY.INTL($J273,INT(($I273+项目参数!$J$29-1)/项目参数!$J$29)-1,1,项目参数!$B$2:$B$200),"")</f>
        <v/>
      </c>
      <c r="L273" s="83" t="str">
        <f>IF(AND($M273&lt;&gt;"",$M273&gt;40000,$N273&lt;&gt;"",$N273&gt;40000),(1+NETWORKDAYS.INTL($M273,$N273,1,项目参数!$B$2:$B$200))*项目参数!$J$29,"")</f>
        <v/>
      </c>
      <c r="M273" s="42"/>
      <c r="N273" s="42"/>
      <c r="O273" s="60"/>
      <c r="P273" s="63"/>
      <c r="X273" s="72" t="b">
        <f t="shared" si="4"/>
        <v>0</v>
      </c>
    </row>
    <row r="274" spans="1:24">
      <c r="A274" s="8"/>
      <c r="B274" s="8"/>
      <c r="C274" s="8"/>
      <c r="D274" s="54"/>
      <c r="E274" s="8"/>
      <c r="F274" s="8"/>
      <c r="G274" s="8"/>
      <c r="H274" s="8"/>
      <c r="I274" s="78"/>
      <c r="J274" s="42"/>
      <c r="K274" s="82" t="str">
        <f>IF(AND($I274&gt;0,$J274&lt;&gt;"",$J274&gt;40000),WORKDAY.INTL($J274,INT(($I274+项目参数!$J$29-1)/项目参数!$J$29)-1,1,项目参数!$B$2:$B$200),"")</f>
        <v/>
      </c>
      <c r="L274" s="83" t="str">
        <f>IF(AND($M274&lt;&gt;"",$M274&gt;40000,$N274&lt;&gt;"",$N274&gt;40000),(1+NETWORKDAYS.INTL($M274,$N274,1,项目参数!$B$2:$B$200))*项目参数!$J$29,"")</f>
        <v/>
      </c>
      <c r="M274" s="42"/>
      <c r="N274" s="42"/>
      <c r="O274" s="60"/>
      <c r="P274" s="63"/>
      <c r="X274" s="72" t="b">
        <f t="shared" si="4"/>
        <v>0</v>
      </c>
    </row>
    <row r="275" spans="1:24">
      <c r="A275" s="8"/>
      <c r="B275" s="8"/>
      <c r="C275" s="8"/>
      <c r="D275" s="54"/>
      <c r="E275" s="8"/>
      <c r="F275" s="8"/>
      <c r="G275" s="8"/>
      <c r="H275" s="8"/>
      <c r="I275" s="78"/>
      <c r="J275" s="42"/>
      <c r="K275" s="82" t="str">
        <f>IF(AND($I275&gt;0,$J275&lt;&gt;"",$J275&gt;40000),WORKDAY.INTL($J275,INT(($I275+项目参数!$J$29-1)/项目参数!$J$29)-1,1,项目参数!$B$2:$B$200),"")</f>
        <v/>
      </c>
      <c r="L275" s="83" t="str">
        <f>IF(AND($M275&lt;&gt;"",$M275&gt;40000,$N275&lt;&gt;"",$N275&gt;40000),(1+NETWORKDAYS.INTL($M275,$N275,1,项目参数!$B$2:$B$200))*项目参数!$J$29,"")</f>
        <v/>
      </c>
      <c r="M275" s="42"/>
      <c r="N275" s="42"/>
      <c r="O275" s="60"/>
      <c r="P275" s="63"/>
      <c r="X275" s="72" t="b">
        <f t="shared" si="4"/>
        <v>0</v>
      </c>
    </row>
    <row r="276" spans="1:24">
      <c r="A276" s="8"/>
      <c r="B276" s="8"/>
      <c r="C276" s="8"/>
      <c r="D276" s="54"/>
      <c r="E276" s="8"/>
      <c r="F276" s="8"/>
      <c r="G276" s="8"/>
      <c r="H276" s="8"/>
      <c r="I276" s="78"/>
      <c r="J276" s="42"/>
      <c r="K276" s="82" t="str">
        <f>IF(AND($I276&gt;0,$J276&lt;&gt;"",$J276&gt;40000),WORKDAY.INTL($J276,INT(($I276+项目参数!$J$29-1)/项目参数!$J$29)-1,1,项目参数!$B$2:$B$200),"")</f>
        <v/>
      </c>
      <c r="L276" s="83" t="str">
        <f>IF(AND($M276&lt;&gt;"",$M276&gt;40000,$N276&lt;&gt;"",$N276&gt;40000),(1+NETWORKDAYS.INTL($M276,$N276,1,项目参数!$B$2:$B$200))*项目参数!$J$29,"")</f>
        <v/>
      </c>
      <c r="M276" s="42"/>
      <c r="N276" s="42"/>
      <c r="O276" s="60"/>
      <c r="P276" s="63"/>
      <c r="X276" s="72" t="b">
        <f t="shared" si="4"/>
        <v>0</v>
      </c>
    </row>
    <row r="277" spans="1:24">
      <c r="A277" s="8"/>
      <c r="B277" s="8"/>
      <c r="C277" s="8"/>
      <c r="D277" s="54"/>
      <c r="E277" s="8"/>
      <c r="F277" s="8"/>
      <c r="G277" s="8"/>
      <c r="H277" s="8"/>
      <c r="I277" s="78"/>
      <c r="J277" s="42"/>
      <c r="K277" s="82" t="str">
        <f>IF(AND($I277&gt;0,$J277&lt;&gt;"",$J277&gt;40000),WORKDAY.INTL($J277,INT(($I277+项目参数!$J$29-1)/项目参数!$J$29)-1,1,项目参数!$B$2:$B$200),"")</f>
        <v/>
      </c>
      <c r="L277" s="83" t="str">
        <f>IF(AND($M277&lt;&gt;"",$M277&gt;40000,$N277&lt;&gt;"",$N277&gt;40000),(1+NETWORKDAYS.INTL($M277,$N277,1,项目参数!$B$2:$B$200))*项目参数!$J$29,"")</f>
        <v/>
      </c>
      <c r="M277" s="42"/>
      <c r="N277" s="42"/>
      <c r="O277" s="60"/>
      <c r="P277" s="63"/>
      <c r="X277" s="72" t="b">
        <f t="shared" si="4"/>
        <v>0</v>
      </c>
    </row>
    <row r="278" spans="1:24">
      <c r="A278" s="8"/>
      <c r="B278" s="8"/>
      <c r="C278" s="8"/>
      <c r="D278" s="54"/>
      <c r="E278" s="8"/>
      <c r="F278" s="8"/>
      <c r="G278" s="8"/>
      <c r="H278" s="8"/>
      <c r="I278" s="78"/>
      <c r="J278" s="42"/>
      <c r="K278" s="82" t="str">
        <f>IF(AND($I278&gt;0,$J278&lt;&gt;"",$J278&gt;40000),WORKDAY.INTL($J278,INT(($I278+项目参数!$J$29-1)/项目参数!$J$29)-1,1,项目参数!$B$2:$B$200),"")</f>
        <v/>
      </c>
      <c r="L278" s="83" t="str">
        <f>IF(AND($M278&lt;&gt;"",$M278&gt;40000,$N278&lt;&gt;"",$N278&gt;40000),(1+NETWORKDAYS.INTL($M278,$N278,1,项目参数!$B$2:$B$200))*项目参数!$J$29,"")</f>
        <v/>
      </c>
      <c r="M278" s="42"/>
      <c r="N278" s="42"/>
      <c r="O278" s="60"/>
      <c r="P278" s="63"/>
      <c r="X278" s="72" t="b">
        <f t="shared" si="4"/>
        <v>0</v>
      </c>
    </row>
    <row r="279" spans="1:24">
      <c r="A279" s="8"/>
      <c r="B279" s="8"/>
      <c r="C279" s="8"/>
      <c r="D279" s="54"/>
      <c r="E279" s="8"/>
      <c r="F279" s="8"/>
      <c r="G279" s="8"/>
      <c r="H279" s="8"/>
      <c r="I279" s="78"/>
      <c r="J279" s="42"/>
      <c r="K279" s="82" t="str">
        <f>IF(AND($I279&gt;0,$J279&lt;&gt;"",$J279&gt;40000),WORKDAY.INTL($J279,INT(($I279+项目参数!$J$29-1)/项目参数!$J$29)-1,1,项目参数!$B$2:$B$200),"")</f>
        <v/>
      </c>
      <c r="L279" s="83" t="str">
        <f>IF(AND($M279&lt;&gt;"",$M279&gt;40000,$N279&lt;&gt;"",$N279&gt;40000),(1+NETWORKDAYS.INTL($M279,$N279,1,项目参数!$B$2:$B$200))*项目参数!$J$29,"")</f>
        <v/>
      </c>
      <c r="M279" s="42"/>
      <c r="N279" s="42"/>
      <c r="O279" s="60"/>
      <c r="P279" s="63"/>
      <c r="X279" s="72" t="b">
        <f t="shared" si="4"/>
        <v>0</v>
      </c>
    </row>
    <row r="280" spans="1:24">
      <c r="A280" s="8"/>
      <c r="B280" s="8"/>
      <c r="C280" s="8"/>
      <c r="D280" s="54"/>
      <c r="E280" s="8"/>
      <c r="F280" s="8"/>
      <c r="G280" s="8"/>
      <c r="H280" s="8"/>
      <c r="I280" s="78"/>
      <c r="J280" s="42"/>
      <c r="K280" s="82" t="str">
        <f>IF(AND($I280&gt;0,$J280&lt;&gt;"",$J280&gt;40000),WORKDAY.INTL($J280,INT(($I280+项目参数!$J$29-1)/项目参数!$J$29)-1,1,项目参数!$B$2:$B$200),"")</f>
        <v/>
      </c>
      <c r="L280" s="83" t="str">
        <f>IF(AND($M280&lt;&gt;"",$M280&gt;40000,$N280&lt;&gt;"",$N280&gt;40000),(1+NETWORKDAYS.INTL($M280,$N280,1,项目参数!$B$2:$B$200))*项目参数!$J$29,"")</f>
        <v/>
      </c>
      <c r="M280" s="42"/>
      <c r="N280" s="42"/>
      <c r="O280" s="60"/>
      <c r="P280" s="63"/>
      <c r="X280" s="72" t="b">
        <f t="shared" si="4"/>
        <v>0</v>
      </c>
    </row>
    <row r="281" spans="1:24">
      <c r="A281" s="8"/>
      <c r="B281" s="8"/>
      <c r="C281" s="8"/>
      <c r="D281" s="54"/>
      <c r="E281" s="8"/>
      <c r="F281" s="8"/>
      <c r="G281" s="8"/>
      <c r="H281" s="8"/>
      <c r="I281" s="78"/>
      <c r="J281" s="42"/>
      <c r="K281" s="82" t="str">
        <f>IF(AND($I281&gt;0,$J281&lt;&gt;"",$J281&gt;40000),WORKDAY.INTL($J281,INT(($I281+项目参数!$J$29-1)/项目参数!$J$29)-1,1,项目参数!$B$2:$B$200),"")</f>
        <v/>
      </c>
      <c r="L281" s="83" t="str">
        <f>IF(AND($M281&lt;&gt;"",$M281&gt;40000,$N281&lt;&gt;"",$N281&gt;40000),(1+NETWORKDAYS.INTL($M281,$N281,1,项目参数!$B$2:$B$200))*项目参数!$J$29,"")</f>
        <v/>
      </c>
      <c r="M281" s="42"/>
      <c r="N281" s="42"/>
      <c r="O281" s="60"/>
      <c r="P281" s="63"/>
      <c r="X281" s="72" t="b">
        <f t="shared" si="4"/>
        <v>0</v>
      </c>
    </row>
    <row r="282" spans="1:24">
      <c r="A282" s="8"/>
      <c r="B282" s="8"/>
      <c r="C282" s="8"/>
      <c r="D282" s="54"/>
      <c r="E282" s="8"/>
      <c r="F282" s="8"/>
      <c r="G282" s="8"/>
      <c r="H282" s="8"/>
      <c r="I282" s="78"/>
      <c r="J282" s="42"/>
      <c r="K282" s="82" t="str">
        <f>IF(AND($I282&gt;0,$J282&lt;&gt;"",$J282&gt;40000),WORKDAY.INTL($J282,INT(($I282+项目参数!$J$29-1)/项目参数!$J$29)-1,1,项目参数!$B$2:$B$200),"")</f>
        <v/>
      </c>
      <c r="L282" s="83" t="str">
        <f>IF(AND($M282&lt;&gt;"",$M282&gt;40000,$N282&lt;&gt;"",$N282&gt;40000),(1+NETWORKDAYS.INTL($M282,$N282,1,项目参数!$B$2:$B$200))*项目参数!$J$29,"")</f>
        <v/>
      </c>
      <c r="M282" s="42"/>
      <c r="N282" s="42"/>
      <c r="O282" s="60"/>
      <c r="P282" s="63"/>
      <c r="X282" s="72" t="b">
        <f t="shared" si="4"/>
        <v>0</v>
      </c>
    </row>
    <row r="283" spans="1:24">
      <c r="A283" s="8"/>
      <c r="B283" s="8"/>
      <c r="C283" s="8"/>
      <c r="D283" s="54"/>
      <c r="E283" s="8"/>
      <c r="F283" s="8"/>
      <c r="G283" s="8"/>
      <c r="H283" s="8"/>
      <c r="I283" s="78"/>
      <c r="J283" s="42"/>
      <c r="K283" s="82" t="str">
        <f>IF(AND($I283&gt;0,$J283&lt;&gt;"",$J283&gt;40000),WORKDAY.INTL($J283,INT(($I283+项目参数!$J$29-1)/项目参数!$J$29)-1,1,项目参数!$B$2:$B$200),"")</f>
        <v/>
      </c>
      <c r="L283" s="83" t="str">
        <f>IF(AND($M283&lt;&gt;"",$M283&gt;40000,$N283&lt;&gt;"",$N283&gt;40000),(1+NETWORKDAYS.INTL($M283,$N283,1,项目参数!$B$2:$B$200))*项目参数!$J$29,"")</f>
        <v/>
      </c>
      <c r="M283" s="42"/>
      <c r="N283" s="42"/>
      <c r="O283" s="60"/>
      <c r="P283" s="63"/>
      <c r="X283" s="72" t="b">
        <f t="shared" si="4"/>
        <v>0</v>
      </c>
    </row>
    <row r="284" spans="1:24">
      <c r="A284" s="8"/>
      <c r="B284" s="8"/>
      <c r="C284" s="8"/>
      <c r="D284" s="54"/>
      <c r="E284" s="8"/>
      <c r="F284" s="8"/>
      <c r="G284" s="8"/>
      <c r="H284" s="8"/>
      <c r="I284" s="78"/>
      <c r="J284" s="42"/>
      <c r="K284" s="82" t="str">
        <f>IF(AND($I284&gt;0,$J284&lt;&gt;"",$J284&gt;40000),WORKDAY.INTL($J284,INT(($I284+项目参数!$J$29-1)/项目参数!$J$29)-1,1,项目参数!$B$2:$B$200),"")</f>
        <v/>
      </c>
      <c r="L284" s="83" t="str">
        <f>IF(AND($M284&lt;&gt;"",$M284&gt;40000,$N284&lt;&gt;"",$N284&gt;40000),(1+NETWORKDAYS.INTL($M284,$N284,1,项目参数!$B$2:$B$200))*项目参数!$J$29,"")</f>
        <v/>
      </c>
      <c r="M284" s="42"/>
      <c r="N284" s="42"/>
      <c r="O284" s="60"/>
      <c r="P284" s="63"/>
      <c r="X284" s="72" t="b">
        <f t="shared" si="4"/>
        <v>0</v>
      </c>
    </row>
    <row r="285" spans="1:24">
      <c r="A285" s="8"/>
      <c r="B285" s="8"/>
      <c r="C285" s="8"/>
      <c r="D285" s="54"/>
      <c r="E285" s="8"/>
      <c r="F285" s="8"/>
      <c r="G285" s="8"/>
      <c r="H285" s="8"/>
      <c r="I285" s="78"/>
      <c r="J285" s="42"/>
      <c r="K285" s="82" t="str">
        <f>IF(AND($I285&gt;0,$J285&lt;&gt;"",$J285&gt;40000),WORKDAY.INTL($J285,INT(($I285+项目参数!$J$29-1)/项目参数!$J$29)-1,1,项目参数!$B$2:$B$200),"")</f>
        <v/>
      </c>
      <c r="L285" s="83" t="str">
        <f>IF(AND($M285&lt;&gt;"",$M285&gt;40000,$N285&lt;&gt;"",$N285&gt;40000),(1+NETWORKDAYS.INTL($M285,$N285,1,项目参数!$B$2:$B$200))*项目参数!$J$29,"")</f>
        <v/>
      </c>
      <c r="M285" s="42"/>
      <c r="N285" s="42"/>
      <c r="O285" s="60"/>
      <c r="P285" s="63"/>
      <c r="X285" s="72" t="b">
        <f t="shared" si="4"/>
        <v>0</v>
      </c>
    </row>
    <row r="286" spans="1:24">
      <c r="A286" s="8"/>
      <c r="B286" s="8"/>
      <c r="C286" s="8"/>
      <c r="D286" s="54"/>
      <c r="E286" s="8"/>
      <c r="F286" s="8"/>
      <c r="G286" s="8"/>
      <c r="H286" s="8"/>
      <c r="I286" s="78"/>
      <c r="J286" s="42"/>
      <c r="K286" s="82" t="str">
        <f>IF(AND($I286&gt;0,$J286&lt;&gt;"",$J286&gt;40000),WORKDAY.INTL($J286,INT(($I286+项目参数!$J$29-1)/项目参数!$J$29)-1,1,项目参数!$B$2:$B$200),"")</f>
        <v/>
      </c>
      <c r="L286" s="83" t="str">
        <f>IF(AND($M286&lt;&gt;"",$M286&gt;40000,$N286&lt;&gt;"",$N286&gt;40000),(1+NETWORKDAYS.INTL($M286,$N286,1,项目参数!$B$2:$B$200))*项目参数!$J$29,"")</f>
        <v/>
      </c>
      <c r="M286" s="42"/>
      <c r="N286" s="42"/>
      <c r="O286" s="60"/>
      <c r="P286" s="63"/>
      <c r="X286" s="72" t="b">
        <f t="shared" si="4"/>
        <v>0</v>
      </c>
    </row>
    <row r="287" spans="1:24">
      <c r="A287" s="8"/>
      <c r="B287" s="8"/>
      <c r="C287" s="8"/>
      <c r="D287" s="54"/>
      <c r="E287" s="8"/>
      <c r="F287" s="8"/>
      <c r="G287" s="8"/>
      <c r="H287" s="8"/>
      <c r="I287" s="78"/>
      <c r="J287" s="42"/>
      <c r="K287" s="82" t="str">
        <f>IF(AND($I287&gt;0,$J287&lt;&gt;"",$J287&gt;40000),WORKDAY.INTL($J287,INT(($I287+项目参数!$J$29-1)/项目参数!$J$29)-1,1,项目参数!$B$2:$B$200),"")</f>
        <v/>
      </c>
      <c r="L287" s="83" t="str">
        <f>IF(AND($M287&lt;&gt;"",$M287&gt;40000,$N287&lt;&gt;"",$N287&gt;40000),(1+NETWORKDAYS.INTL($M287,$N287,1,项目参数!$B$2:$B$200))*项目参数!$J$29,"")</f>
        <v/>
      </c>
      <c r="M287" s="42"/>
      <c r="N287" s="42"/>
      <c r="O287" s="60"/>
      <c r="P287" s="63"/>
      <c r="X287" s="72" t="b">
        <f t="shared" si="4"/>
        <v>0</v>
      </c>
    </row>
    <row r="288" spans="1:24">
      <c r="A288" s="8"/>
      <c r="B288" s="8"/>
      <c r="C288" s="8"/>
      <c r="D288" s="54"/>
      <c r="E288" s="8"/>
      <c r="F288" s="8"/>
      <c r="G288" s="8"/>
      <c r="H288" s="8"/>
      <c r="I288" s="78"/>
      <c r="J288" s="42"/>
      <c r="K288" s="82" t="str">
        <f>IF(AND($I288&gt;0,$J288&lt;&gt;"",$J288&gt;40000),WORKDAY.INTL($J288,INT(($I288+项目参数!$J$29-1)/项目参数!$J$29)-1,1,项目参数!$B$2:$B$200),"")</f>
        <v/>
      </c>
      <c r="L288" s="83" t="str">
        <f>IF(AND($M288&lt;&gt;"",$M288&gt;40000,$N288&lt;&gt;"",$N288&gt;40000),(1+NETWORKDAYS.INTL($M288,$N288,1,项目参数!$B$2:$B$200))*项目参数!$J$29,"")</f>
        <v/>
      </c>
      <c r="M288" s="42"/>
      <c r="N288" s="42"/>
      <c r="O288" s="60"/>
      <c r="P288" s="63"/>
      <c r="X288" s="72" t="b">
        <f t="shared" si="4"/>
        <v>0</v>
      </c>
    </row>
    <row r="289" spans="1:24">
      <c r="A289" s="8"/>
      <c r="B289" s="8"/>
      <c r="C289" s="8"/>
      <c r="D289" s="54"/>
      <c r="E289" s="8"/>
      <c r="F289" s="8"/>
      <c r="G289" s="8"/>
      <c r="H289" s="8"/>
      <c r="I289" s="78"/>
      <c r="J289" s="42"/>
      <c r="K289" s="82" t="str">
        <f>IF(AND($I289&gt;0,$J289&lt;&gt;"",$J289&gt;40000),WORKDAY.INTL($J289,INT(($I289+项目参数!$J$29-1)/项目参数!$J$29)-1,1,项目参数!$B$2:$B$200),"")</f>
        <v/>
      </c>
      <c r="L289" s="83" t="str">
        <f>IF(AND($M289&lt;&gt;"",$M289&gt;40000,$N289&lt;&gt;"",$N289&gt;40000),(1+NETWORKDAYS.INTL($M289,$N289,1,项目参数!$B$2:$B$200))*项目参数!$J$29,"")</f>
        <v/>
      </c>
      <c r="M289" s="42"/>
      <c r="N289" s="42"/>
      <c r="O289" s="60"/>
      <c r="P289" s="63"/>
      <c r="X289" s="72" t="b">
        <f t="shared" si="4"/>
        <v>0</v>
      </c>
    </row>
    <row r="290" spans="1:24">
      <c r="A290" s="8"/>
      <c r="B290" s="8"/>
      <c r="C290" s="8"/>
      <c r="D290" s="54"/>
      <c r="E290" s="8"/>
      <c r="F290" s="8"/>
      <c r="G290" s="8"/>
      <c r="H290" s="8"/>
      <c r="I290" s="78"/>
      <c r="J290" s="42"/>
      <c r="K290" s="82" t="str">
        <f>IF(AND($I290&gt;0,$J290&lt;&gt;"",$J290&gt;40000),WORKDAY.INTL($J290,INT(($I290+项目参数!$J$29-1)/项目参数!$J$29)-1,1,项目参数!$B$2:$B$200),"")</f>
        <v/>
      </c>
      <c r="L290" s="83" t="str">
        <f>IF(AND($M290&lt;&gt;"",$M290&gt;40000,$N290&lt;&gt;"",$N290&gt;40000),(1+NETWORKDAYS.INTL($M290,$N290,1,项目参数!$B$2:$B$200))*项目参数!$J$29,"")</f>
        <v/>
      </c>
      <c r="M290" s="42"/>
      <c r="N290" s="42"/>
      <c r="O290" s="60"/>
      <c r="P290" s="63"/>
      <c r="X290" s="72" t="b">
        <f t="shared" si="4"/>
        <v>0</v>
      </c>
    </row>
    <row r="291" spans="1:24">
      <c r="A291" s="8"/>
      <c r="B291" s="8"/>
      <c r="C291" s="8"/>
      <c r="D291" s="54"/>
      <c r="E291" s="8"/>
      <c r="F291" s="8"/>
      <c r="G291" s="8"/>
      <c r="H291" s="8"/>
      <c r="I291" s="78"/>
      <c r="J291" s="42"/>
      <c r="K291" s="82" t="str">
        <f>IF(AND($I291&gt;0,$J291&lt;&gt;"",$J291&gt;40000),WORKDAY.INTL($J291,INT(($I291+项目参数!$J$29-1)/项目参数!$J$29)-1,1,项目参数!$B$2:$B$200),"")</f>
        <v/>
      </c>
      <c r="L291" s="83" t="str">
        <f>IF(AND($M291&lt;&gt;"",$M291&gt;40000,$N291&lt;&gt;"",$N291&gt;40000),(1+NETWORKDAYS.INTL($M291,$N291,1,项目参数!$B$2:$B$200))*项目参数!$J$29,"")</f>
        <v/>
      </c>
      <c r="M291" s="42"/>
      <c r="N291" s="42"/>
      <c r="O291" s="60"/>
      <c r="P291" s="63"/>
      <c r="X291" s="72" t="b">
        <f t="shared" si="4"/>
        <v>0</v>
      </c>
    </row>
    <row r="292" spans="1:24">
      <c r="A292" s="8"/>
      <c r="B292" s="8"/>
      <c r="C292" s="8"/>
      <c r="D292" s="54"/>
      <c r="E292" s="8"/>
      <c r="F292" s="8"/>
      <c r="G292" s="8"/>
      <c r="H292" s="8"/>
      <c r="I292" s="78"/>
      <c r="J292" s="42"/>
      <c r="K292" s="82" t="str">
        <f>IF(AND($I292&gt;0,$J292&lt;&gt;"",$J292&gt;40000),WORKDAY.INTL($J292,INT(($I292+项目参数!$J$29-1)/项目参数!$J$29)-1,1,项目参数!$B$2:$B$200),"")</f>
        <v/>
      </c>
      <c r="L292" s="83" t="str">
        <f>IF(AND($M292&lt;&gt;"",$M292&gt;40000,$N292&lt;&gt;"",$N292&gt;40000),(1+NETWORKDAYS.INTL($M292,$N292,1,项目参数!$B$2:$B$200))*项目参数!$J$29,"")</f>
        <v/>
      </c>
      <c r="M292" s="42"/>
      <c r="N292" s="42"/>
      <c r="O292" s="60"/>
      <c r="P292" s="63"/>
      <c r="X292" s="72" t="b">
        <f t="shared" si="4"/>
        <v>0</v>
      </c>
    </row>
    <row r="293" spans="1:24">
      <c r="A293" s="8"/>
      <c r="B293" s="8"/>
      <c r="C293" s="8"/>
      <c r="D293" s="54"/>
      <c r="E293" s="8"/>
      <c r="F293" s="8"/>
      <c r="G293" s="8"/>
      <c r="H293" s="8"/>
      <c r="I293" s="78"/>
      <c r="J293" s="42"/>
      <c r="K293" s="82" t="str">
        <f>IF(AND($I293&gt;0,$J293&lt;&gt;"",$J293&gt;40000),WORKDAY.INTL($J293,INT(($I293+项目参数!$J$29-1)/项目参数!$J$29)-1,1,项目参数!$B$2:$B$200),"")</f>
        <v/>
      </c>
      <c r="L293" s="83" t="str">
        <f>IF(AND($M293&lt;&gt;"",$M293&gt;40000,$N293&lt;&gt;"",$N293&gt;40000),(1+NETWORKDAYS.INTL($M293,$N293,1,项目参数!$B$2:$B$200))*项目参数!$J$29,"")</f>
        <v/>
      </c>
      <c r="M293" s="42"/>
      <c r="N293" s="42"/>
      <c r="O293" s="60"/>
      <c r="P293" s="63"/>
      <c r="X293" s="72" t="b">
        <f t="shared" si="4"/>
        <v>0</v>
      </c>
    </row>
    <row r="294" spans="1:24">
      <c r="A294" s="8"/>
      <c r="B294" s="8"/>
      <c r="C294" s="8"/>
      <c r="D294" s="54"/>
      <c r="E294" s="8"/>
      <c r="F294" s="8"/>
      <c r="G294" s="8"/>
      <c r="H294" s="8"/>
      <c r="I294" s="78"/>
      <c r="J294" s="42"/>
      <c r="K294" s="82" t="str">
        <f>IF(AND($I294&gt;0,$J294&lt;&gt;"",$J294&gt;40000),WORKDAY.INTL($J294,INT(($I294+项目参数!$J$29-1)/项目参数!$J$29)-1,1,项目参数!$B$2:$B$200),"")</f>
        <v/>
      </c>
      <c r="L294" s="83" t="str">
        <f>IF(AND($M294&lt;&gt;"",$M294&gt;40000,$N294&lt;&gt;"",$N294&gt;40000),(1+NETWORKDAYS.INTL($M294,$N294,1,项目参数!$B$2:$B$200))*项目参数!$J$29,"")</f>
        <v/>
      </c>
      <c r="M294" s="42"/>
      <c r="N294" s="42"/>
      <c r="O294" s="60"/>
      <c r="P294" s="63"/>
      <c r="X294" s="72" t="b">
        <f t="shared" si="4"/>
        <v>0</v>
      </c>
    </row>
    <row r="295" spans="1:24">
      <c r="A295" s="8"/>
      <c r="B295" s="8"/>
      <c r="C295" s="8"/>
      <c r="D295" s="54"/>
      <c r="E295" s="8"/>
      <c r="F295" s="8"/>
      <c r="G295" s="8"/>
      <c r="H295" s="8"/>
      <c r="I295" s="78"/>
      <c r="J295" s="42"/>
      <c r="K295" s="82" t="str">
        <f>IF(AND($I295&gt;0,$J295&lt;&gt;"",$J295&gt;40000),WORKDAY.INTL($J295,INT(($I295+项目参数!$J$29-1)/项目参数!$J$29)-1,1,项目参数!$B$2:$B$200),"")</f>
        <v/>
      </c>
      <c r="L295" s="83" t="str">
        <f>IF(AND($M295&lt;&gt;"",$M295&gt;40000,$N295&lt;&gt;"",$N295&gt;40000),(1+NETWORKDAYS.INTL($M295,$N295,1,项目参数!$B$2:$B$200))*项目参数!$J$29,"")</f>
        <v/>
      </c>
      <c r="M295" s="42"/>
      <c r="N295" s="42"/>
      <c r="O295" s="60"/>
      <c r="P295" s="63"/>
      <c r="X295" s="72" t="b">
        <f t="shared" si="4"/>
        <v>0</v>
      </c>
    </row>
    <row r="296" spans="1:24">
      <c r="A296" s="8"/>
      <c r="B296" s="8"/>
      <c r="C296" s="8"/>
      <c r="D296" s="54"/>
      <c r="E296" s="8"/>
      <c r="F296" s="8"/>
      <c r="G296" s="8"/>
      <c r="H296" s="8"/>
      <c r="I296" s="78"/>
      <c r="J296" s="42"/>
      <c r="K296" s="82" t="str">
        <f>IF(AND($I296&gt;0,$J296&lt;&gt;"",$J296&gt;40000),WORKDAY.INTL($J296,INT(($I296+项目参数!$J$29-1)/项目参数!$J$29)-1,1,项目参数!$B$2:$B$200),"")</f>
        <v/>
      </c>
      <c r="L296" s="83" t="str">
        <f>IF(AND($M296&lt;&gt;"",$M296&gt;40000,$N296&lt;&gt;"",$N296&gt;40000),(1+NETWORKDAYS.INTL($M296,$N296,1,项目参数!$B$2:$B$200))*项目参数!$J$29,"")</f>
        <v/>
      </c>
      <c r="M296" s="42"/>
      <c r="N296" s="42"/>
      <c r="O296" s="60"/>
      <c r="P296" s="63"/>
      <c r="X296" s="72" t="b">
        <f t="shared" si="4"/>
        <v>0</v>
      </c>
    </row>
    <row r="297" spans="1:24">
      <c r="A297" s="8"/>
      <c r="B297" s="8"/>
      <c r="C297" s="8"/>
      <c r="D297" s="54"/>
      <c r="E297" s="8"/>
      <c r="F297" s="8"/>
      <c r="G297" s="8"/>
      <c r="H297" s="8"/>
      <c r="I297" s="78"/>
      <c r="J297" s="42"/>
      <c r="K297" s="82" t="str">
        <f>IF(AND($I297&gt;0,$J297&lt;&gt;"",$J297&gt;40000),WORKDAY.INTL($J297,INT(($I297+项目参数!$J$29-1)/项目参数!$J$29)-1,1,项目参数!$B$2:$B$200),"")</f>
        <v/>
      </c>
      <c r="L297" s="83" t="str">
        <f>IF(AND($M297&lt;&gt;"",$M297&gt;40000,$N297&lt;&gt;"",$N297&gt;40000),(1+NETWORKDAYS.INTL($M297,$N297,1,项目参数!$B$2:$B$200))*项目参数!$J$29,"")</f>
        <v/>
      </c>
      <c r="M297" s="42"/>
      <c r="N297" s="42"/>
      <c r="O297" s="60"/>
      <c r="P297" s="63"/>
      <c r="X297" s="72" t="b">
        <f t="shared" si="4"/>
        <v>0</v>
      </c>
    </row>
    <row r="298" spans="1:24">
      <c r="A298" s="8"/>
      <c r="B298" s="8"/>
      <c r="C298" s="8"/>
      <c r="D298" s="54"/>
      <c r="E298" s="8"/>
      <c r="F298" s="8"/>
      <c r="G298" s="8"/>
      <c r="H298" s="8"/>
      <c r="I298" s="78"/>
      <c r="J298" s="42"/>
      <c r="K298" s="82" t="str">
        <f>IF(AND($I298&gt;0,$J298&lt;&gt;"",$J298&gt;40000),WORKDAY.INTL($J298,INT(($I298+项目参数!$J$29-1)/项目参数!$J$29)-1,1,项目参数!$B$2:$B$200),"")</f>
        <v/>
      </c>
      <c r="L298" s="83" t="str">
        <f>IF(AND($M298&lt;&gt;"",$M298&gt;40000,$N298&lt;&gt;"",$N298&gt;40000),(1+NETWORKDAYS.INTL($M298,$N298,1,项目参数!$B$2:$B$200))*项目参数!$J$29,"")</f>
        <v/>
      </c>
      <c r="M298" s="42"/>
      <c r="N298" s="42"/>
      <c r="O298" s="60"/>
      <c r="P298" s="63"/>
      <c r="X298" s="72" t="b">
        <f t="shared" si="4"/>
        <v>0</v>
      </c>
    </row>
    <row r="299" spans="1:24">
      <c r="A299" s="8"/>
      <c r="B299" s="8"/>
      <c r="C299" s="8"/>
      <c r="D299" s="54"/>
      <c r="E299" s="8"/>
      <c r="F299" s="8"/>
      <c r="G299" s="8"/>
      <c r="H299" s="8"/>
      <c r="I299" s="78"/>
      <c r="J299" s="42"/>
      <c r="K299" s="82" t="str">
        <f>IF(AND($I299&gt;0,$J299&lt;&gt;"",$J299&gt;40000),WORKDAY.INTL($J299,INT(($I299+项目参数!$J$29-1)/项目参数!$J$29)-1,1,项目参数!$B$2:$B$200),"")</f>
        <v/>
      </c>
      <c r="L299" s="83" t="str">
        <f>IF(AND($M299&lt;&gt;"",$M299&gt;40000,$N299&lt;&gt;"",$N299&gt;40000),(1+NETWORKDAYS.INTL($M299,$N299,1,项目参数!$B$2:$B$200))*项目参数!$J$29,"")</f>
        <v/>
      </c>
      <c r="M299" s="42"/>
      <c r="N299" s="42"/>
      <c r="O299" s="60"/>
      <c r="P299" s="63"/>
      <c r="X299" s="72" t="b">
        <f t="shared" si="4"/>
        <v>0</v>
      </c>
    </row>
    <row r="300" spans="1:24">
      <c r="A300" s="8"/>
      <c r="B300" s="8"/>
      <c r="C300" s="8"/>
      <c r="D300" s="54"/>
      <c r="E300" s="8"/>
      <c r="F300" s="8"/>
      <c r="G300" s="8"/>
      <c r="H300" s="8"/>
      <c r="I300" s="78"/>
      <c r="J300" s="42"/>
      <c r="K300" s="82" t="str">
        <f>IF(AND($I300&gt;0,$J300&lt;&gt;"",$J300&gt;40000),WORKDAY.INTL($J300,INT(($I300+项目参数!$J$29-1)/项目参数!$J$29)-1,1,项目参数!$B$2:$B$200),"")</f>
        <v/>
      </c>
      <c r="L300" s="83" t="str">
        <f>IF(AND($M300&lt;&gt;"",$M300&gt;40000,$N300&lt;&gt;"",$N300&gt;40000),(1+NETWORKDAYS.INTL($M300,$N300,1,项目参数!$B$2:$B$200))*项目参数!$J$29,"")</f>
        <v/>
      </c>
      <c r="M300" s="42"/>
      <c r="N300" s="42"/>
      <c r="O300" s="60"/>
      <c r="P300" s="63"/>
      <c r="X300" s="72" t="b">
        <f t="shared" si="4"/>
        <v>0</v>
      </c>
    </row>
    <row r="301" spans="1:24">
      <c r="A301" s="8"/>
      <c r="B301" s="8"/>
      <c r="C301" s="8"/>
      <c r="D301" s="54"/>
      <c r="E301" s="8"/>
      <c r="F301" s="8"/>
      <c r="G301" s="8"/>
      <c r="H301" s="8"/>
      <c r="I301" s="78"/>
      <c r="J301" s="42"/>
      <c r="K301" s="82" t="str">
        <f>IF(AND($I301&gt;0,$J301&lt;&gt;"",$J301&gt;40000),WORKDAY.INTL($J301,INT(($I301+项目参数!$J$29-1)/项目参数!$J$29)-1,1,项目参数!$B$2:$B$200),"")</f>
        <v/>
      </c>
      <c r="L301" s="83" t="str">
        <f>IF(AND($M301&lt;&gt;"",$M301&gt;40000,$N301&lt;&gt;"",$N301&gt;40000),(1+NETWORKDAYS.INTL($M301,$N301,1,项目参数!$B$2:$B$200))*项目参数!$J$29,"")</f>
        <v/>
      </c>
      <c r="M301" s="42"/>
      <c r="N301" s="42"/>
      <c r="O301" s="60"/>
      <c r="P301" s="63"/>
      <c r="X301" s="72" t="b">
        <f t="shared" si="4"/>
        <v>0</v>
      </c>
    </row>
    <row r="302" spans="1:24">
      <c r="A302" s="8"/>
      <c r="B302" s="8"/>
      <c r="C302" s="8"/>
      <c r="D302" s="54"/>
      <c r="E302" s="8"/>
      <c r="F302" s="8"/>
      <c r="G302" s="8"/>
      <c r="H302" s="8"/>
      <c r="I302" s="78"/>
      <c r="J302" s="42"/>
      <c r="K302" s="82" t="str">
        <f>IF(AND($I302&gt;0,$J302&lt;&gt;"",$J302&gt;40000),WORKDAY.INTL($J302,INT(($I302+项目参数!$J$29-1)/项目参数!$J$29)-1,1,项目参数!$B$2:$B$200),"")</f>
        <v/>
      </c>
      <c r="L302" s="83" t="str">
        <f>IF(AND($M302&lt;&gt;"",$M302&gt;40000,$N302&lt;&gt;"",$N302&gt;40000),(1+NETWORKDAYS.INTL($M302,$N302,1,项目参数!$B$2:$B$200))*项目参数!$J$29,"")</f>
        <v/>
      </c>
      <c r="M302" s="42"/>
      <c r="N302" s="42"/>
      <c r="O302" s="60"/>
      <c r="P302" s="63"/>
      <c r="X302" s="72" t="b">
        <f t="shared" si="4"/>
        <v>0</v>
      </c>
    </row>
    <row r="303" spans="1:24">
      <c r="A303" s="8"/>
      <c r="B303" s="8"/>
      <c r="C303" s="8"/>
      <c r="D303" s="54"/>
      <c r="E303" s="8"/>
      <c r="F303" s="8"/>
      <c r="G303" s="8"/>
      <c r="H303" s="8"/>
      <c r="I303" s="78"/>
      <c r="J303" s="42"/>
      <c r="K303" s="82" t="str">
        <f>IF(AND($I303&gt;0,$J303&lt;&gt;"",$J303&gt;40000),WORKDAY.INTL($J303,INT(($I303+项目参数!$J$29-1)/项目参数!$J$29)-1,1,项目参数!$B$2:$B$200),"")</f>
        <v/>
      </c>
      <c r="L303" s="83" t="str">
        <f>IF(AND($M303&lt;&gt;"",$M303&gt;40000,$N303&lt;&gt;"",$N303&gt;40000),(1+NETWORKDAYS.INTL($M303,$N303,1,项目参数!$B$2:$B$200))*项目参数!$J$29,"")</f>
        <v/>
      </c>
      <c r="M303" s="42"/>
      <c r="N303" s="42"/>
      <c r="O303" s="60"/>
      <c r="P303" s="63"/>
      <c r="X303" s="72" t="b">
        <f t="shared" si="4"/>
        <v>0</v>
      </c>
    </row>
    <row r="304" spans="1:24">
      <c r="A304" s="8"/>
      <c r="B304" s="8"/>
      <c r="C304" s="8"/>
      <c r="D304" s="54"/>
      <c r="E304" s="8"/>
      <c r="F304" s="8"/>
      <c r="G304" s="8"/>
      <c r="H304" s="8"/>
      <c r="I304" s="78"/>
      <c r="J304" s="42"/>
      <c r="K304" s="82" t="str">
        <f>IF(AND($I304&gt;0,$J304&lt;&gt;"",$J304&gt;40000),WORKDAY.INTL($J304,INT(($I304+项目参数!$J$29-1)/项目参数!$J$29)-1,1,项目参数!$B$2:$B$200),"")</f>
        <v/>
      </c>
      <c r="L304" s="83" t="str">
        <f>IF(AND($M304&lt;&gt;"",$M304&gt;40000,$N304&lt;&gt;"",$N304&gt;40000),(1+NETWORKDAYS.INTL($M304,$N304,1,项目参数!$B$2:$B$200))*项目参数!$J$29,"")</f>
        <v/>
      </c>
      <c r="M304" s="42"/>
      <c r="N304" s="42"/>
      <c r="O304" s="60"/>
      <c r="P304" s="63"/>
      <c r="X304" s="72" t="b">
        <f t="shared" si="4"/>
        <v>0</v>
      </c>
    </row>
    <row r="305" spans="1:24">
      <c r="A305" s="8"/>
      <c r="B305" s="8"/>
      <c r="C305" s="8"/>
      <c r="D305" s="54"/>
      <c r="E305" s="8"/>
      <c r="F305" s="8"/>
      <c r="G305" s="8"/>
      <c r="H305" s="8"/>
      <c r="I305" s="78"/>
      <c r="J305" s="42"/>
      <c r="K305" s="82" t="str">
        <f>IF(AND($I305&gt;0,$J305&lt;&gt;"",$J305&gt;40000),WORKDAY.INTL($J305,INT(($I305+项目参数!$J$29-1)/项目参数!$J$29)-1,1,项目参数!$B$2:$B$200),"")</f>
        <v/>
      </c>
      <c r="L305" s="83" t="str">
        <f>IF(AND($M305&lt;&gt;"",$M305&gt;40000,$N305&lt;&gt;"",$N305&gt;40000),(1+NETWORKDAYS.INTL($M305,$N305,1,项目参数!$B$2:$B$200))*项目参数!$J$29,"")</f>
        <v/>
      </c>
      <c r="M305" s="42"/>
      <c r="N305" s="42"/>
      <c r="O305" s="60"/>
      <c r="P305" s="63"/>
      <c r="X305" s="72" t="b">
        <f t="shared" si="4"/>
        <v>0</v>
      </c>
    </row>
    <row r="306" spans="1:24">
      <c r="A306" s="8"/>
      <c r="B306" s="8"/>
      <c r="C306" s="8"/>
      <c r="D306" s="54"/>
      <c r="E306" s="8"/>
      <c r="F306" s="8"/>
      <c r="G306" s="8"/>
      <c r="H306" s="8"/>
      <c r="I306" s="78"/>
      <c r="J306" s="42"/>
      <c r="K306" s="82" t="str">
        <f>IF(AND($I306&gt;0,$J306&lt;&gt;"",$J306&gt;40000),WORKDAY.INTL($J306,INT(($I306+项目参数!$J$29-1)/项目参数!$J$29)-1,1,项目参数!$B$2:$B$200),"")</f>
        <v/>
      </c>
      <c r="L306" s="83" t="str">
        <f>IF(AND($M306&lt;&gt;"",$M306&gt;40000,$N306&lt;&gt;"",$N306&gt;40000),(1+NETWORKDAYS.INTL($M306,$N306,1,项目参数!$B$2:$B$200))*项目参数!$J$29,"")</f>
        <v/>
      </c>
      <c r="M306" s="42"/>
      <c r="N306" s="42"/>
      <c r="O306" s="60"/>
      <c r="P306" s="63"/>
      <c r="X306" s="72" t="b">
        <f t="shared" si="4"/>
        <v>0</v>
      </c>
    </row>
    <row r="307" spans="1:24">
      <c r="A307" s="8"/>
      <c r="B307" s="8"/>
      <c r="C307" s="8"/>
      <c r="D307" s="54"/>
      <c r="E307" s="8"/>
      <c r="F307" s="8"/>
      <c r="G307" s="8"/>
      <c r="H307" s="8"/>
      <c r="I307" s="78"/>
      <c r="J307" s="42"/>
      <c r="K307" s="82" t="str">
        <f>IF(AND($I307&gt;0,$J307&lt;&gt;"",$J307&gt;40000),WORKDAY.INTL($J307,INT(($I307+项目参数!$J$29-1)/项目参数!$J$29)-1,1,项目参数!$B$2:$B$200),"")</f>
        <v/>
      </c>
      <c r="L307" s="83" t="str">
        <f>IF(AND($M307&lt;&gt;"",$M307&gt;40000,$N307&lt;&gt;"",$N307&gt;40000),(1+NETWORKDAYS.INTL($M307,$N307,1,项目参数!$B$2:$B$200))*项目参数!$J$29,"")</f>
        <v/>
      </c>
      <c r="M307" s="42"/>
      <c r="N307" s="42"/>
      <c r="O307" s="60"/>
      <c r="P307" s="63"/>
      <c r="X307" s="72" t="b">
        <f t="shared" si="4"/>
        <v>0</v>
      </c>
    </row>
    <row r="308" spans="1:24">
      <c r="A308" s="8"/>
      <c r="B308" s="8"/>
      <c r="C308" s="8"/>
      <c r="D308" s="54"/>
      <c r="E308" s="8"/>
      <c r="F308" s="8"/>
      <c r="G308" s="8"/>
      <c r="H308" s="8"/>
      <c r="I308" s="78"/>
      <c r="J308" s="42"/>
      <c r="K308" s="82" t="str">
        <f>IF(AND($I308&gt;0,$J308&lt;&gt;"",$J308&gt;40000),WORKDAY.INTL($J308,INT(($I308+项目参数!$J$29-1)/项目参数!$J$29)-1,1,项目参数!$B$2:$B$200),"")</f>
        <v/>
      </c>
      <c r="L308" s="83" t="str">
        <f>IF(AND($M308&lt;&gt;"",$M308&gt;40000,$N308&lt;&gt;"",$N308&gt;40000),(1+NETWORKDAYS.INTL($M308,$N308,1,项目参数!$B$2:$B$200))*项目参数!$J$29,"")</f>
        <v/>
      </c>
      <c r="M308" s="42"/>
      <c r="N308" s="42"/>
      <c r="O308" s="60"/>
      <c r="P308" s="63"/>
      <c r="X308" s="72" t="b">
        <f t="shared" si="4"/>
        <v>0</v>
      </c>
    </row>
    <row r="309" spans="1:24">
      <c r="A309" s="8"/>
      <c r="B309" s="8"/>
      <c r="C309" s="8"/>
      <c r="D309" s="54"/>
      <c r="E309" s="8"/>
      <c r="F309" s="8"/>
      <c r="G309" s="8"/>
      <c r="H309" s="8"/>
      <c r="I309" s="78"/>
      <c r="J309" s="42"/>
      <c r="K309" s="82" t="str">
        <f>IF(AND($I309&gt;0,$J309&lt;&gt;"",$J309&gt;40000),WORKDAY.INTL($J309,INT(($I309+项目参数!$J$29-1)/项目参数!$J$29)-1,1,项目参数!$B$2:$B$200),"")</f>
        <v/>
      </c>
      <c r="L309" s="83" t="str">
        <f>IF(AND($M309&lt;&gt;"",$M309&gt;40000,$N309&lt;&gt;"",$N309&gt;40000),(1+NETWORKDAYS.INTL($M309,$N309,1,项目参数!$B$2:$B$200))*项目参数!$J$29,"")</f>
        <v/>
      </c>
      <c r="M309" s="42"/>
      <c r="N309" s="42"/>
      <c r="O309" s="60"/>
      <c r="P309" s="63"/>
      <c r="X309" s="72" t="b">
        <f t="shared" si="4"/>
        <v>0</v>
      </c>
    </row>
    <row r="310" spans="1:24">
      <c r="A310" s="8"/>
      <c r="B310" s="8"/>
      <c r="C310" s="8"/>
      <c r="D310" s="54"/>
      <c r="E310" s="8"/>
      <c r="F310" s="8"/>
      <c r="G310" s="8"/>
      <c r="H310" s="8"/>
      <c r="I310" s="78"/>
      <c r="J310" s="42"/>
      <c r="K310" s="82" t="str">
        <f>IF(AND($I310&gt;0,$J310&lt;&gt;"",$J310&gt;40000),WORKDAY.INTL($J310,INT(($I310+项目参数!$J$29-1)/项目参数!$J$29)-1,1,项目参数!$B$2:$B$200),"")</f>
        <v/>
      </c>
      <c r="L310" s="83" t="str">
        <f>IF(AND($M310&lt;&gt;"",$M310&gt;40000,$N310&lt;&gt;"",$N310&gt;40000),(1+NETWORKDAYS.INTL($M310,$N310,1,项目参数!$B$2:$B$200))*项目参数!$J$29,"")</f>
        <v/>
      </c>
      <c r="M310" s="42"/>
      <c r="N310" s="42"/>
      <c r="O310" s="60"/>
      <c r="P310" s="63"/>
      <c r="X310" s="72" t="b">
        <f t="shared" si="4"/>
        <v>0</v>
      </c>
    </row>
    <row r="311" spans="1:24">
      <c r="A311" s="8"/>
      <c r="B311" s="8"/>
      <c r="C311" s="8"/>
      <c r="D311" s="54"/>
      <c r="E311" s="8"/>
      <c r="F311" s="8"/>
      <c r="G311" s="8"/>
      <c r="H311" s="8"/>
      <c r="I311" s="78"/>
      <c r="J311" s="42"/>
      <c r="K311" s="82" t="str">
        <f>IF(AND($I311&gt;0,$J311&lt;&gt;"",$J311&gt;40000),WORKDAY.INTL($J311,INT(($I311+项目参数!$J$29-1)/项目参数!$J$29)-1,1,项目参数!$B$2:$B$200),"")</f>
        <v/>
      </c>
      <c r="L311" s="83" t="str">
        <f>IF(AND($M311&lt;&gt;"",$M311&gt;40000,$N311&lt;&gt;"",$N311&gt;40000),(1+NETWORKDAYS.INTL($M311,$N311,1,项目参数!$B$2:$B$200))*项目参数!$J$29,"")</f>
        <v/>
      </c>
      <c r="M311" s="42"/>
      <c r="N311" s="42"/>
      <c r="O311" s="60"/>
      <c r="P311" s="63"/>
      <c r="X311" s="72" t="b">
        <f t="shared" si="4"/>
        <v>0</v>
      </c>
    </row>
    <row r="312" spans="1:24">
      <c r="A312" s="8"/>
      <c r="B312" s="8"/>
      <c r="C312" s="8"/>
      <c r="D312" s="54"/>
      <c r="E312" s="8"/>
      <c r="F312" s="8"/>
      <c r="G312" s="8"/>
      <c r="H312" s="8"/>
      <c r="I312" s="78"/>
      <c r="J312" s="42"/>
      <c r="K312" s="82" t="str">
        <f>IF(AND($I312&gt;0,$J312&lt;&gt;"",$J312&gt;40000),WORKDAY.INTL($J312,INT(($I312+项目参数!$J$29-1)/项目参数!$J$29)-1,1,项目参数!$B$2:$B$200),"")</f>
        <v/>
      </c>
      <c r="L312" s="83" t="str">
        <f>IF(AND($M312&lt;&gt;"",$M312&gt;40000,$N312&lt;&gt;"",$N312&gt;40000),(1+NETWORKDAYS.INTL($M312,$N312,1,项目参数!$B$2:$B$200))*项目参数!$J$29,"")</f>
        <v/>
      </c>
      <c r="M312" s="42"/>
      <c r="N312" s="42"/>
      <c r="O312" s="60"/>
      <c r="P312" s="63"/>
      <c r="X312" s="72" t="b">
        <f t="shared" si="4"/>
        <v>0</v>
      </c>
    </row>
    <row r="313" spans="1:24">
      <c r="A313" s="8"/>
      <c r="B313" s="8"/>
      <c r="C313" s="8"/>
      <c r="D313" s="54"/>
      <c r="E313" s="8"/>
      <c r="F313" s="8"/>
      <c r="G313" s="8"/>
      <c r="H313" s="8"/>
      <c r="I313" s="78"/>
      <c r="J313" s="42"/>
      <c r="K313" s="82" t="str">
        <f>IF(AND($I313&gt;0,$J313&lt;&gt;"",$J313&gt;40000),WORKDAY.INTL($J313,INT(($I313+项目参数!$J$29-1)/项目参数!$J$29)-1,1,项目参数!$B$2:$B$200),"")</f>
        <v/>
      </c>
      <c r="L313" s="83" t="str">
        <f>IF(AND($M313&lt;&gt;"",$M313&gt;40000,$N313&lt;&gt;"",$N313&gt;40000),(1+NETWORKDAYS.INTL($M313,$N313,1,项目参数!$B$2:$B$200))*项目参数!$J$29,"")</f>
        <v/>
      </c>
      <c r="M313" s="42"/>
      <c r="N313" s="42"/>
      <c r="O313" s="60"/>
      <c r="P313" s="63"/>
      <c r="X313" s="72" t="b">
        <f t="shared" si="4"/>
        <v>0</v>
      </c>
    </row>
    <row r="314" spans="1:24">
      <c r="A314" s="8"/>
      <c r="B314" s="8"/>
      <c r="C314" s="8"/>
      <c r="D314" s="54"/>
      <c r="E314" s="8"/>
      <c r="F314" s="8"/>
      <c r="G314" s="8"/>
      <c r="H314" s="8"/>
      <c r="I314" s="78"/>
      <c r="J314" s="42"/>
      <c r="K314" s="82" t="str">
        <f>IF(AND($I314&gt;0,$J314&lt;&gt;"",$J314&gt;40000),WORKDAY.INTL($J314,INT(($I314+项目参数!$J$29-1)/项目参数!$J$29)-1,1,项目参数!$B$2:$B$200),"")</f>
        <v/>
      </c>
      <c r="L314" s="83" t="str">
        <f>IF(AND($M314&lt;&gt;"",$M314&gt;40000,$N314&lt;&gt;"",$N314&gt;40000),(1+NETWORKDAYS.INTL($M314,$N314,1,项目参数!$B$2:$B$200))*项目参数!$J$29,"")</f>
        <v/>
      </c>
      <c r="M314" s="42"/>
      <c r="N314" s="42"/>
      <c r="O314" s="60"/>
      <c r="P314" s="63"/>
      <c r="X314" s="72" t="b">
        <f t="shared" si="4"/>
        <v>0</v>
      </c>
    </row>
    <row r="315" spans="1:24">
      <c r="A315" s="8"/>
      <c r="B315" s="8"/>
      <c r="C315" s="8"/>
      <c r="D315" s="54"/>
      <c r="E315" s="8"/>
      <c r="F315" s="8"/>
      <c r="G315" s="8"/>
      <c r="H315" s="8"/>
      <c r="I315" s="78"/>
      <c r="J315" s="42"/>
      <c r="K315" s="82" t="str">
        <f>IF(AND($I315&gt;0,$J315&lt;&gt;"",$J315&gt;40000),WORKDAY.INTL($J315,INT(($I315+项目参数!$J$29-1)/项目参数!$J$29)-1,1,项目参数!$B$2:$B$200),"")</f>
        <v/>
      </c>
      <c r="L315" s="83" t="str">
        <f>IF(AND($M315&lt;&gt;"",$M315&gt;40000,$N315&lt;&gt;"",$N315&gt;40000),(1+NETWORKDAYS.INTL($M315,$N315,1,项目参数!$B$2:$B$200))*项目参数!$J$29,"")</f>
        <v/>
      </c>
      <c r="M315" s="42"/>
      <c r="N315" s="42"/>
      <c r="O315" s="60"/>
      <c r="P315" s="63"/>
      <c r="X315" s="72" t="b">
        <f t="shared" si="4"/>
        <v>0</v>
      </c>
    </row>
    <row r="316" spans="1:24">
      <c r="A316" s="8"/>
      <c r="B316" s="8"/>
      <c r="C316" s="8"/>
      <c r="D316" s="54"/>
      <c r="E316" s="8"/>
      <c r="F316" s="8"/>
      <c r="G316" s="8"/>
      <c r="H316" s="8"/>
      <c r="I316" s="78"/>
      <c r="J316" s="42"/>
      <c r="K316" s="82" t="str">
        <f>IF(AND($I316&gt;0,$J316&lt;&gt;"",$J316&gt;40000),WORKDAY.INTL($J316,INT(($I316+项目参数!$J$29-1)/项目参数!$J$29)-1,1,项目参数!$B$2:$B$200),"")</f>
        <v/>
      </c>
      <c r="L316" s="83" t="str">
        <f>IF(AND($M316&lt;&gt;"",$M316&gt;40000,$N316&lt;&gt;"",$N316&gt;40000),(1+NETWORKDAYS.INTL($M316,$N316,1,项目参数!$B$2:$B$200))*项目参数!$J$29,"")</f>
        <v/>
      </c>
      <c r="M316" s="42"/>
      <c r="N316" s="42"/>
      <c r="O316" s="60"/>
      <c r="P316" s="63"/>
      <c r="X316" s="72" t="b">
        <f t="shared" si="4"/>
        <v>0</v>
      </c>
    </row>
    <row r="317" spans="1:24">
      <c r="A317" s="8"/>
      <c r="B317" s="8"/>
      <c r="C317" s="8"/>
      <c r="D317" s="54"/>
      <c r="E317" s="8"/>
      <c r="F317" s="8"/>
      <c r="G317" s="8"/>
      <c r="H317" s="8"/>
      <c r="I317" s="78"/>
      <c r="J317" s="42"/>
      <c r="K317" s="82" t="str">
        <f>IF(AND($I317&gt;0,$J317&lt;&gt;"",$J317&gt;40000),WORKDAY.INTL($J317,INT(($I317+项目参数!$J$29-1)/项目参数!$J$29)-1,1,项目参数!$B$2:$B$200),"")</f>
        <v/>
      </c>
      <c r="L317" s="83" t="str">
        <f>IF(AND($M317&lt;&gt;"",$M317&gt;40000,$N317&lt;&gt;"",$N317&gt;40000),(1+NETWORKDAYS.INTL($M317,$N317,1,项目参数!$B$2:$B$200))*项目参数!$J$29,"")</f>
        <v/>
      </c>
      <c r="M317" s="42"/>
      <c r="N317" s="42"/>
      <c r="O317" s="60"/>
      <c r="P317" s="63"/>
      <c r="X317" s="72" t="b">
        <f t="shared" si="4"/>
        <v>0</v>
      </c>
    </row>
    <row r="318" spans="1:24">
      <c r="A318" s="8"/>
      <c r="B318" s="8"/>
      <c r="C318" s="8"/>
      <c r="D318" s="54"/>
      <c r="E318" s="8"/>
      <c r="F318" s="8"/>
      <c r="G318" s="8"/>
      <c r="H318" s="8"/>
      <c r="I318" s="78"/>
      <c r="J318" s="42"/>
      <c r="K318" s="82" t="str">
        <f>IF(AND($I318&gt;0,$J318&lt;&gt;"",$J318&gt;40000),WORKDAY.INTL($J318,INT(($I318+项目参数!$J$29-1)/项目参数!$J$29)-1,1,项目参数!$B$2:$B$200),"")</f>
        <v/>
      </c>
      <c r="L318" s="83" t="str">
        <f>IF(AND($M318&lt;&gt;"",$M318&gt;40000,$N318&lt;&gt;"",$N318&gt;40000),(1+NETWORKDAYS.INTL($M318,$N318,1,项目参数!$B$2:$B$200))*项目参数!$J$29,"")</f>
        <v/>
      </c>
      <c r="M318" s="42"/>
      <c r="N318" s="42"/>
      <c r="O318" s="60"/>
      <c r="P318" s="63"/>
      <c r="X318" s="72" t="b">
        <f t="shared" si="4"/>
        <v>0</v>
      </c>
    </row>
    <row r="319" spans="1:24">
      <c r="A319" s="8"/>
      <c r="B319" s="8"/>
      <c r="C319" s="8"/>
      <c r="D319" s="54"/>
      <c r="E319" s="8"/>
      <c r="F319" s="8"/>
      <c r="G319" s="8"/>
      <c r="H319" s="8"/>
      <c r="I319" s="78"/>
      <c r="J319" s="42"/>
      <c r="K319" s="82" t="str">
        <f>IF(AND($I319&gt;0,$J319&lt;&gt;"",$J319&gt;40000),WORKDAY.INTL($J319,INT(($I319+项目参数!$J$29-1)/项目参数!$J$29)-1,1,项目参数!$B$2:$B$200),"")</f>
        <v/>
      </c>
      <c r="L319" s="83" t="str">
        <f>IF(AND($M319&lt;&gt;"",$M319&gt;40000,$N319&lt;&gt;"",$N319&gt;40000),(1+NETWORKDAYS.INTL($M319,$N319,1,项目参数!$B$2:$B$200))*项目参数!$J$29,"")</f>
        <v/>
      </c>
      <c r="M319" s="42"/>
      <c r="N319" s="42"/>
      <c r="O319" s="60"/>
      <c r="P319" s="63"/>
      <c r="X319" s="72" t="b">
        <f t="shared" si="4"/>
        <v>0</v>
      </c>
    </row>
    <row r="320" spans="1:24">
      <c r="A320" s="8"/>
      <c r="B320" s="8"/>
      <c r="C320" s="8"/>
      <c r="D320" s="54"/>
      <c r="E320" s="8"/>
      <c r="F320" s="8"/>
      <c r="G320" s="8"/>
      <c r="H320" s="8"/>
      <c r="I320" s="78"/>
      <c r="J320" s="42"/>
      <c r="K320" s="82" t="str">
        <f>IF(AND($I320&gt;0,$J320&lt;&gt;"",$J320&gt;40000),WORKDAY.INTL($J320,INT(($I320+项目参数!$J$29-1)/项目参数!$J$29)-1,1,项目参数!$B$2:$B$200),"")</f>
        <v/>
      </c>
      <c r="L320" s="83" t="str">
        <f>IF(AND($M320&lt;&gt;"",$M320&gt;40000,$N320&lt;&gt;"",$N320&gt;40000),(1+NETWORKDAYS.INTL($M320,$N320,1,项目参数!$B$2:$B$200))*项目参数!$J$29,"")</f>
        <v/>
      </c>
      <c r="M320" s="42"/>
      <c r="N320" s="42"/>
      <c r="O320" s="60"/>
      <c r="P320" s="63"/>
      <c r="X320" s="72" t="b">
        <f t="shared" si="4"/>
        <v>0</v>
      </c>
    </row>
    <row r="321" spans="1:24">
      <c r="A321" s="8"/>
      <c r="B321" s="8"/>
      <c r="C321" s="8"/>
      <c r="D321" s="54"/>
      <c r="E321" s="8"/>
      <c r="F321" s="8"/>
      <c r="G321" s="8"/>
      <c r="H321" s="8"/>
      <c r="I321" s="78"/>
      <c r="J321" s="42"/>
      <c r="K321" s="82" t="str">
        <f>IF(AND($I321&gt;0,$J321&lt;&gt;"",$J321&gt;40000),WORKDAY.INTL($J321,INT(($I321+项目参数!$J$29-1)/项目参数!$J$29)-1,1,项目参数!$B$2:$B$200),"")</f>
        <v/>
      </c>
      <c r="L321" s="83" t="str">
        <f>IF(AND($M321&lt;&gt;"",$M321&gt;40000,$N321&lt;&gt;"",$N321&gt;40000),(1+NETWORKDAYS.INTL($M321,$N321,1,项目参数!$B$2:$B$200))*项目参数!$J$29,"")</f>
        <v/>
      </c>
      <c r="M321" s="42"/>
      <c r="N321" s="42"/>
      <c r="O321" s="60"/>
      <c r="P321" s="63"/>
      <c r="X321" s="72" t="b">
        <f t="shared" si="4"/>
        <v>0</v>
      </c>
    </row>
    <row r="322" spans="1:24">
      <c r="A322" s="8"/>
      <c r="B322" s="8"/>
      <c r="C322" s="8"/>
      <c r="D322" s="54"/>
      <c r="E322" s="8"/>
      <c r="F322" s="8"/>
      <c r="G322" s="8"/>
      <c r="H322" s="8"/>
      <c r="I322" s="78"/>
      <c r="J322" s="42"/>
      <c r="K322" s="82" t="str">
        <f>IF(AND($I322&gt;0,$J322&lt;&gt;"",$J322&gt;40000),WORKDAY.INTL($J322,INT(($I322+项目参数!$J$29-1)/项目参数!$J$29)-1,1,项目参数!$B$2:$B$200),"")</f>
        <v/>
      </c>
      <c r="L322" s="83" t="str">
        <f>IF(AND($M322&lt;&gt;"",$M322&gt;40000,$N322&lt;&gt;"",$N322&gt;40000),(1+NETWORKDAYS.INTL($M322,$N322,1,项目参数!$B$2:$B$200))*项目参数!$J$29,"")</f>
        <v/>
      </c>
      <c r="M322" s="42"/>
      <c r="N322" s="42"/>
      <c r="O322" s="60"/>
      <c r="P322" s="63"/>
      <c r="X322" s="72" t="b">
        <f t="shared" ref="X322:X385" si="5">AND(LEN(A322)&gt;0,LEN(C322)&gt;3,LEN(G322)&gt;1,OR(J322=0,AND(I322&gt;0,J322&gt;40000)),OR(M322=0,M322&gt;40000))</f>
        <v>0</v>
      </c>
    </row>
    <row r="323" spans="1:24">
      <c r="A323" s="8"/>
      <c r="B323" s="8"/>
      <c r="C323" s="8"/>
      <c r="D323" s="54"/>
      <c r="E323" s="8"/>
      <c r="F323" s="8"/>
      <c r="G323" s="8"/>
      <c r="H323" s="8"/>
      <c r="I323" s="78"/>
      <c r="J323" s="42"/>
      <c r="K323" s="82" t="str">
        <f>IF(AND($I323&gt;0,$J323&lt;&gt;"",$J323&gt;40000),WORKDAY.INTL($J323,INT(($I323+项目参数!$J$29-1)/项目参数!$J$29)-1,1,项目参数!$B$2:$B$200),"")</f>
        <v/>
      </c>
      <c r="L323" s="83" t="str">
        <f>IF(AND($M323&lt;&gt;"",$M323&gt;40000,$N323&lt;&gt;"",$N323&gt;40000),(1+NETWORKDAYS.INTL($M323,$N323,1,项目参数!$B$2:$B$200))*项目参数!$J$29,"")</f>
        <v/>
      </c>
      <c r="M323" s="42"/>
      <c r="N323" s="42"/>
      <c r="O323" s="60"/>
      <c r="P323" s="63"/>
      <c r="X323" s="72" t="b">
        <f t="shared" si="5"/>
        <v>0</v>
      </c>
    </row>
    <row r="324" spans="1:24">
      <c r="A324" s="8"/>
      <c r="B324" s="8"/>
      <c r="C324" s="8"/>
      <c r="D324" s="54"/>
      <c r="E324" s="8"/>
      <c r="F324" s="8"/>
      <c r="G324" s="8"/>
      <c r="H324" s="8"/>
      <c r="I324" s="78"/>
      <c r="J324" s="42"/>
      <c r="K324" s="82" t="str">
        <f>IF(AND($I324&gt;0,$J324&lt;&gt;"",$J324&gt;40000),WORKDAY.INTL($J324,INT(($I324+项目参数!$J$29-1)/项目参数!$J$29)-1,1,项目参数!$B$2:$B$200),"")</f>
        <v/>
      </c>
      <c r="L324" s="83" t="str">
        <f>IF(AND($M324&lt;&gt;"",$M324&gt;40000,$N324&lt;&gt;"",$N324&gt;40000),(1+NETWORKDAYS.INTL($M324,$N324,1,项目参数!$B$2:$B$200))*项目参数!$J$29,"")</f>
        <v/>
      </c>
      <c r="M324" s="42"/>
      <c r="N324" s="42"/>
      <c r="O324" s="60"/>
      <c r="P324" s="63"/>
      <c r="X324" s="72" t="b">
        <f t="shared" si="5"/>
        <v>0</v>
      </c>
    </row>
    <row r="325" spans="1:24">
      <c r="A325" s="8"/>
      <c r="B325" s="8"/>
      <c r="C325" s="8"/>
      <c r="D325" s="54"/>
      <c r="E325" s="8"/>
      <c r="F325" s="8"/>
      <c r="G325" s="8"/>
      <c r="H325" s="8"/>
      <c r="I325" s="78"/>
      <c r="J325" s="42"/>
      <c r="K325" s="82" t="str">
        <f>IF(AND($I325&gt;0,$J325&lt;&gt;"",$J325&gt;40000),WORKDAY.INTL($J325,INT(($I325+项目参数!$J$29-1)/项目参数!$J$29)-1,1,项目参数!$B$2:$B$200),"")</f>
        <v/>
      </c>
      <c r="L325" s="83" t="str">
        <f>IF(AND($M325&lt;&gt;"",$M325&gt;40000,$N325&lt;&gt;"",$N325&gt;40000),(1+NETWORKDAYS.INTL($M325,$N325,1,项目参数!$B$2:$B$200))*项目参数!$J$29,"")</f>
        <v/>
      </c>
      <c r="M325" s="42"/>
      <c r="N325" s="42"/>
      <c r="O325" s="60"/>
      <c r="P325" s="63"/>
      <c r="X325" s="72" t="b">
        <f t="shared" si="5"/>
        <v>0</v>
      </c>
    </row>
    <row r="326" spans="1:24">
      <c r="A326" s="8"/>
      <c r="B326" s="8"/>
      <c r="C326" s="8"/>
      <c r="D326" s="54"/>
      <c r="E326" s="8"/>
      <c r="F326" s="8"/>
      <c r="G326" s="8"/>
      <c r="H326" s="8"/>
      <c r="I326" s="78"/>
      <c r="J326" s="42"/>
      <c r="K326" s="82" t="str">
        <f>IF(AND($I326&gt;0,$J326&lt;&gt;"",$J326&gt;40000),WORKDAY.INTL($J326,INT(($I326+项目参数!$J$29-1)/项目参数!$J$29)-1,1,项目参数!$B$2:$B$200),"")</f>
        <v/>
      </c>
      <c r="L326" s="83" t="str">
        <f>IF(AND($M326&lt;&gt;"",$M326&gt;40000,$N326&lt;&gt;"",$N326&gt;40000),(1+NETWORKDAYS.INTL($M326,$N326,1,项目参数!$B$2:$B$200))*项目参数!$J$29,"")</f>
        <v/>
      </c>
      <c r="M326" s="42"/>
      <c r="N326" s="42"/>
      <c r="O326" s="60"/>
      <c r="P326" s="63"/>
      <c r="X326" s="72" t="b">
        <f t="shared" si="5"/>
        <v>0</v>
      </c>
    </row>
    <row r="327" spans="1:24">
      <c r="A327" s="8"/>
      <c r="B327" s="8"/>
      <c r="C327" s="8"/>
      <c r="D327" s="54"/>
      <c r="E327" s="8"/>
      <c r="F327" s="8"/>
      <c r="G327" s="8"/>
      <c r="H327" s="8"/>
      <c r="I327" s="78"/>
      <c r="J327" s="42"/>
      <c r="K327" s="82" t="str">
        <f>IF(AND($I327&gt;0,$J327&lt;&gt;"",$J327&gt;40000),WORKDAY.INTL($J327,INT(($I327+项目参数!$J$29-1)/项目参数!$J$29)-1,1,项目参数!$B$2:$B$200),"")</f>
        <v/>
      </c>
      <c r="L327" s="83" t="str">
        <f>IF(AND($M327&lt;&gt;"",$M327&gt;40000,$N327&lt;&gt;"",$N327&gt;40000),(1+NETWORKDAYS.INTL($M327,$N327,1,项目参数!$B$2:$B$200))*项目参数!$J$29,"")</f>
        <v/>
      </c>
      <c r="M327" s="42"/>
      <c r="N327" s="42"/>
      <c r="O327" s="60"/>
      <c r="P327" s="63"/>
      <c r="X327" s="72" t="b">
        <f t="shared" si="5"/>
        <v>0</v>
      </c>
    </row>
    <row r="328" spans="1:24">
      <c r="A328" s="8"/>
      <c r="B328" s="8"/>
      <c r="C328" s="8"/>
      <c r="D328" s="54"/>
      <c r="E328" s="8"/>
      <c r="F328" s="8"/>
      <c r="G328" s="8"/>
      <c r="H328" s="8"/>
      <c r="I328" s="78"/>
      <c r="J328" s="42"/>
      <c r="K328" s="82" t="str">
        <f>IF(AND($I328&gt;0,$J328&lt;&gt;"",$J328&gt;40000),WORKDAY.INTL($J328,INT(($I328+项目参数!$J$29-1)/项目参数!$J$29)-1,1,项目参数!$B$2:$B$200),"")</f>
        <v/>
      </c>
      <c r="L328" s="83" t="str">
        <f>IF(AND($M328&lt;&gt;"",$M328&gt;40000,$N328&lt;&gt;"",$N328&gt;40000),(1+NETWORKDAYS.INTL($M328,$N328,1,项目参数!$B$2:$B$200))*项目参数!$J$29,"")</f>
        <v/>
      </c>
      <c r="M328" s="42"/>
      <c r="N328" s="42"/>
      <c r="O328" s="60"/>
      <c r="P328" s="63"/>
      <c r="X328" s="72" t="b">
        <f t="shared" si="5"/>
        <v>0</v>
      </c>
    </row>
    <row r="329" spans="1:24">
      <c r="A329" s="8"/>
      <c r="B329" s="8"/>
      <c r="C329" s="8"/>
      <c r="D329" s="54"/>
      <c r="E329" s="8"/>
      <c r="F329" s="8"/>
      <c r="G329" s="8"/>
      <c r="H329" s="8"/>
      <c r="I329" s="78"/>
      <c r="J329" s="42"/>
      <c r="K329" s="82" t="str">
        <f>IF(AND($I329&gt;0,$J329&lt;&gt;"",$J329&gt;40000),WORKDAY.INTL($J329,INT(($I329+项目参数!$J$29-1)/项目参数!$J$29)-1,1,项目参数!$B$2:$B$200),"")</f>
        <v/>
      </c>
      <c r="L329" s="83" t="str">
        <f>IF(AND($M329&lt;&gt;"",$M329&gt;40000,$N329&lt;&gt;"",$N329&gt;40000),(1+NETWORKDAYS.INTL($M329,$N329,1,项目参数!$B$2:$B$200))*项目参数!$J$29,"")</f>
        <v/>
      </c>
      <c r="M329" s="42"/>
      <c r="N329" s="42"/>
      <c r="O329" s="60"/>
      <c r="P329" s="63"/>
      <c r="X329" s="72" t="b">
        <f t="shared" si="5"/>
        <v>0</v>
      </c>
    </row>
    <row r="330" spans="1:24">
      <c r="A330" s="8"/>
      <c r="B330" s="8"/>
      <c r="C330" s="8"/>
      <c r="D330" s="54"/>
      <c r="E330" s="8"/>
      <c r="F330" s="8"/>
      <c r="G330" s="8"/>
      <c r="H330" s="8"/>
      <c r="I330" s="78"/>
      <c r="J330" s="42"/>
      <c r="K330" s="82" t="str">
        <f>IF(AND($I330&gt;0,$J330&lt;&gt;"",$J330&gt;40000),WORKDAY.INTL($J330,INT(($I330+项目参数!$J$29-1)/项目参数!$J$29)-1,1,项目参数!$B$2:$B$200),"")</f>
        <v/>
      </c>
      <c r="L330" s="83" t="str">
        <f>IF(AND($M330&lt;&gt;"",$M330&gt;40000,$N330&lt;&gt;"",$N330&gt;40000),(1+NETWORKDAYS.INTL($M330,$N330,1,项目参数!$B$2:$B$200))*项目参数!$J$29,"")</f>
        <v/>
      </c>
      <c r="M330" s="42"/>
      <c r="N330" s="42"/>
      <c r="O330" s="60"/>
      <c r="P330" s="63"/>
      <c r="X330" s="72" t="b">
        <f t="shared" si="5"/>
        <v>0</v>
      </c>
    </row>
    <row r="331" spans="1:24">
      <c r="A331" s="8"/>
      <c r="B331" s="8"/>
      <c r="C331" s="8"/>
      <c r="D331" s="54"/>
      <c r="E331" s="8"/>
      <c r="F331" s="8"/>
      <c r="G331" s="8"/>
      <c r="H331" s="8"/>
      <c r="I331" s="78"/>
      <c r="J331" s="42"/>
      <c r="K331" s="82" t="str">
        <f>IF(AND($I331&gt;0,$J331&lt;&gt;"",$J331&gt;40000),WORKDAY.INTL($J331,INT(($I331+项目参数!$J$29-1)/项目参数!$J$29)-1,1,项目参数!$B$2:$B$200),"")</f>
        <v/>
      </c>
      <c r="L331" s="83" t="str">
        <f>IF(AND($M331&lt;&gt;"",$M331&gt;40000,$N331&lt;&gt;"",$N331&gt;40000),(1+NETWORKDAYS.INTL($M331,$N331,1,项目参数!$B$2:$B$200))*项目参数!$J$29,"")</f>
        <v/>
      </c>
      <c r="M331" s="42"/>
      <c r="N331" s="42"/>
      <c r="O331" s="60"/>
      <c r="P331" s="63"/>
      <c r="X331" s="72" t="b">
        <f t="shared" si="5"/>
        <v>0</v>
      </c>
    </row>
    <row r="332" spans="1:24">
      <c r="A332" s="8"/>
      <c r="B332" s="8"/>
      <c r="C332" s="8"/>
      <c r="D332" s="54"/>
      <c r="E332" s="8"/>
      <c r="F332" s="8"/>
      <c r="G332" s="8"/>
      <c r="H332" s="8"/>
      <c r="I332" s="78"/>
      <c r="J332" s="42"/>
      <c r="K332" s="82" t="str">
        <f>IF(AND($I332&gt;0,$J332&lt;&gt;"",$J332&gt;40000),WORKDAY.INTL($J332,INT(($I332+项目参数!$J$29-1)/项目参数!$J$29)-1,1,项目参数!$B$2:$B$200),"")</f>
        <v/>
      </c>
      <c r="L332" s="83" t="str">
        <f>IF(AND($M332&lt;&gt;"",$M332&gt;40000,$N332&lt;&gt;"",$N332&gt;40000),(1+NETWORKDAYS.INTL($M332,$N332,1,项目参数!$B$2:$B$200))*项目参数!$J$29,"")</f>
        <v/>
      </c>
      <c r="M332" s="42"/>
      <c r="N332" s="42"/>
      <c r="O332" s="60"/>
      <c r="P332" s="63"/>
      <c r="X332" s="72" t="b">
        <f t="shared" si="5"/>
        <v>0</v>
      </c>
    </row>
    <row r="333" spans="1:24">
      <c r="A333" s="8"/>
      <c r="B333" s="8"/>
      <c r="C333" s="8"/>
      <c r="D333" s="54"/>
      <c r="E333" s="8"/>
      <c r="F333" s="8"/>
      <c r="G333" s="8"/>
      <c r="H333" s="8"/>
      <c r="I333" s="78"/>
      <c r="J333" s="42"/>
      <c r="K333" s="82" t="str">
        <f>IF(AND($I333&gt;0,$J333&lt;&gt;"",$J333&gt;40000),WORKDAY.INTL($J333,INT(($I333+项目参数!$J$29-1)/项目参数!$J$29)-1,1,项目参数!$B$2:$B$200),"")</f>
        <v/>
      </c>
      <c r="L333" s="83" t="str">
        <f>IF(AND($M333&lt;&gt;"",$M333&gt;40000,$N333&lt;&gt;"",$N333&gt;40000),(1+NETWORKDAYS.INTL($M333,$N333,1,项目参数!$B$2:$B$200))*项目参数!$J$29,"")</f>
        <v/>
      </c>
      <c r="M333" s="42"/>
      <c r="N333" s="42"/>
      <c r="O333" s="60"/>
      <c r="P333" s="63"/>
      <c r="X333" s="72" t="b">
        <f t="shared" si="5"/>
        <v>0</v>
      </c>
    </row>
    <row r="334" spans="1:24">
      <c r="A334" s="8"/>
      <c r="B334" s="8"/>
      <c r="C334" s="8"/>
      <c r="D334" s="54"/>
      <c r="E334" s="8"/>
      <c r="F334" s="8"/>
      <c r="G334" s="8"/>
      <c r="H334" s="8"/>
      <c r="I334" s="78"/>
      <c r="J334" s="42"/>
      <c r="K334" s="82" t="str">
        <f>IF(AND($I334&gt;0,$J334&lt;&gt;"",$J334&gt;40000),WORKDAY.INTL($J334,INT(($I334+项目参数!$J$29-1)/项目参数!$J$29)-1,1,项目参数!$B$2:$B$200),"")</f>
        <v/>
      </c>
      <c r="L334" s="83" t="str">
        <f>IF(AND($M334&lt;&gt;"",$M334&gt;40000,$N334&lt;&gt;"",$N334&gt;40000),(1+NETWORKDAYS.INTL($M334,$N334,1,项目参数!$B$2:$B$200))*项目参数!$J$29,"")</f>
        <v/>
      </c>
      <c r="M334" s="42"/>
      <c r="N334" s="42"/>
      <c r="O334" s="60"/>
      <c r="P334" s="63"/>
      <c r="X334" s="72" t="b">
        <f t="shared" si="5"/>
        <v>0</v>
      </c>
    </row>
    <row r="335" spans="1:24">
      <c r="A335" s="8"/>
      <c r="B335" s="8"/>
      <c r="C335" s="8"/>
      <c r="D335" s="54"/>
      <c r="E335" s="8"/>
      <c r="F335" s="8"/>
      <c r="G335" s="8"/>
      <c r="H335" s="8"/>
      <c r="I335" s="78"/>
      <c r="J335" s="42"/>
      <c r="K335" s="82" t="str">
        <f>IF(AND($I335&gt;0,$J335&lt;&gt;"",$J335&gt;40000),WORKDAY.INTL($J335,INT(($I335+项目参数!$J$29-1)/项目参数!$J$29)-1,1,项目参数!$B$2:$B$200),"")</f>
        <v/>
      </c>
      <c r="L335" s="83" t="str">
        <f>IF(AND($M335&lt;&gt;"",$M335&gt;40000,$N335&lt;&gt;"",$N335&gt;40000),(1+NETWORKDAYS.INTL($M335,$N335,1,项目参数!$B$2:$B$200))*项目参数!$J$29,"")</f>
        <v/>
      </c>
      <c r="M335" s="42"/>
      <c r="N335" s="42"/>
      <c r="O335" s="60"/>
      <c r="P335" s="63"/>
      <c r="X335" s="72" t="b">
        <f t="shared" si="5"/>
        <v>0</v>
      </c>
    </row>
    <row r="336" spans="1:24">
      <c r="A336" s="8"/>
      <c r="B336" s="8"/>
      <c r="C336" s="8"/>
      <c r="D336" s="54"/>
      <c r="E336" s="8"/>
      <c r="F336" s="8"/>
      <c r="G336" s="8"/>
      <c r="H336" s="8"/>
      <c r="I336" s="78"/>
      <c r="J336" s="42"/>
      <c r="K336" s="82" t="str">
        <f>IF(AND($I336&gt;0,$J336&lt;&gt;"",$J336&gt;40000),WORKDAY.INTL($J336,INT(($I336+项目参数!$J$29-1)/项目参数!$J$29)-1,1,项目参数!$B$2:$B$200),"")</f>
        <v/>
      </c>
      <c r="L336" s="83" t="str">
        <f>IF(AND($M336&lt;&gt;"",$M336&gt;40000,$N336&lt;&gt;"",$N336&gt;40000),(1+NETWORKDAYS.INTL($M336,$N336,1,项目参数!$B$2:$B$200))*项目参数!$J$29,"")</f>
        <v/>
      </c>
      <c r="M336" s="42"/>
      <c r="N336" s="42"/>
      <c r="O336" s="60"/>
      <c r="P336" s="63"/>
      <c r="X336" s="72" t="b">
        <f t="shared" si="5"/>
        <v>0</v>
      </c>
    </row>
    <row r="337" spans="1:24">
      <c r="A337" s="8"/>
      <c r="B337" s="8"/>
      <c r="C337" s="8"/>
      <c r="D337" s="54"/>
      <c r="E337" s="8"/>
      <c r="F337" s="8"/>
      <c r="G337" s="8"/>
      <c r="H337" s="8"/>
      <c r="I337" s="78"/>
      <c r="J337" s="42"/>
      <c r="K337" s="82" t="str">
        <f>IF(AND($I337&gt;0,$J337&lt;&gt;"",$J337&gt;40000),WORKDAY.INTL($J337,INT(($I337+项目参数!$J$29-1)/项目参数!$J$29)-1,1,项目参数!$B$2:$B$200),"")</f>
        <v/>
      </c>
      <c r="L337" s="83" t="str">
        <f>IF(AND($M337&lt;&gt;"",$M337&gt;40000,$N337&lt;&gt;"",$N337&gt;40000),(1+NETWORKDAYS.INTL($M337,$N337,1,项目参数!$B$2:$B$200))*项目参数!$J$29,"")</f>
        <v/>
      </c>
      <c r="M337" s="42"/>
      <c r="N337" s="42"/>
      <c r="O337" s="60"/>
      <c r="P337" s="63"/>
      <c r="X337" s="72" t="b">
        <f t="shared" si="5"/>
        <v>0</v>
      </c>
    </row>
    <row r="338" spans="1:24">
      <c r="A338" s="8"/>
      <c r="B338" s="8"/>
      <c r="C338" s="8"/>
      <c r="D338" s="54"/>
      <c r="E338" s="8"/>
      <c r="F338" s="8"/>
      <c r="G338" s="8"/>
      <c r="H338" s="8"/>
      <c r="I338" s="78"/>
      <c r="J338" s="42"/>
      <c r="K338" s="82" t="str">
        <f>IF(AND($I338&gt;0,$J338&lt;&gt;"",$J338&gt;40000),WORKDAY.INTL($J338,INT(($I338+项目参数!$J$29-1)/项目参数!$J$29)-1,1,项目参数!$B$2:$B$200),"")</f>
        <v/>
      </c>
      <c r="L338" s="83" t="str">
        <f>IF(AND($M338&lt;&gt;"",$M338&gt;40000,$N338&lt;&gt;"",$N338&gt;40000),(1+NETWORKDAYS.INTL($M338,$N338,1,项目参数!$B$2:$B$200))*项目参数!$J$29,"")</f>
        <v/>
      </c>
      <c r="M338" s="42"/>
      <c r="N338" s="42"/>
      <c r="O338" s="60"/>
      <c r="P338" s="63"/>
      <c r="X338" s="72" t="b">
        <f t="shared" si="5"/>
        <v>0</v>
      </c>
    </row>
    <row r="339" spans="1:24">
      <c r="A339" s="8"/>
      <c r="B339" s="8"/>
      <c r="C339" s="8"/>
      <c r="D339" s="54"/>
      <c r="E339" s="8"/>
      <c r="F339" s="8"/>
      <c r="G339" s="8"/>
      <c r="H339" s="8"/>
      <c r="I339" s="78"/>
      <c r="J339" s="42"/>
      <c r="K339" s="82" t="str">
        <f>IF(AND($I339&gt;0,$J339&lt;&gt;"",$J339&gt;40000),WORKDAY.INTL($J339,INT(($I339+项目参数!$J$29-1)/项目参数!$J$29)-1,1,项目参数!$B$2:$B$200),"")</f>
        <v/>
      </c>
      <c r="L339" s="83" t="str">
        <f>IF(AND($M339&lt;&gt;"",$M339&gt;40000,$N339&lt;&gt;"",$N339&gt;40000),(1+NETWORKDAYS.INTL($M339,$N339,1,项目参数!$B$2:$B$200))*项目参数!$J$29,"")</f>
        <v/>
      </c>
      <c r="M339" s="42"/>
      <c r="N339" s="42"/>
      <c r="O339" s="60"/>
      <c r="P339" s="63"/>
      <c r="X339" s="72" t="b">
        <f t="shared" si="5"/>
        <v>0</v>
      </c>
    </row>
    <row r="340" spans="1:24">
      <c r="A340" s="8"/>
      <c r="B340" s="8"/>
      <c r="C340" s="8"/>
      <c r="D340" s="54"/>
      <c r="E340" s="8"/>
      <c r="F340" s="8"/>
      <c r="G340" s="8"/>
      <c r="H340" s="8"/>
      <c r="I340" s="78"/>
      <c r="J340" s="42"/>
      <c r="K340" s="82" t="str">
        <f>IF(AND($I340&gt;0,$J340&lt;&gt;"",$J340&gt;40000),WORKDAY.INTL($J340,INT(($I340+项目参数!$J$29-1)/项目参数!$J$29)-1,1,项目参数!$B$2:$B$200),"")</f>
        <v/>
      </c>
      <c r="L340" s="83" t="str">
        <f>IF(AND($M340&lt;&gt;"",$M340&gt;40000,$N340&lt;&gt;"",$N340&gt;40000),(1+NETWORKDAYS.INTL($M340,$N340,1,项目参数!$B$2:$B$200))*项目参数!$J$29,"")</f>
        <v/>
      </c>
      <c r="M340" s="42"/>
      <c r="N340" s="42"/>
      <c r="O340" s="60"/>
      <c r="P340" s="63"/>
      <c r="X340" s="72" t="b">
        <f t="shared" si="5"/>
        <v>0</v>
      </c>
    </row>
    <row r="341" spans="1:24">
      <c r="A341" s="8"/>
      <c r="B341" s="8"/>
      <c r="C341" s="8"/>
      <c r="D341" s="54"/>
      <c r="E341" s="8"/>
      <c r="F341" s="8"/>
      <c r="G341" s="8"/>
      <c r="H341" s="8"/>
      <c r="I341" s="78"/>
      <c r="J341" s="42"/>
      <c r="K341" s="82" t="str">
        <f>IF(AND($I341&gt;0,$J341&lt;&gt;"",$J341&gt;40000),WORKDAY.INTL($J341,INT(($I341+项目参数!$J$29-1)/项目参数!$J$29)-1,1,项目参数!$B$2:$B$200),"")</f>
        <v/>
      </c>
      <c r="L341" s="83" t="str">
        <f>IF(AND($M341&lt;&gt;"",$M341&gt;40000,$N341&lt;&gt;"",$N341&gt;40000),(1+NETWORKDAYS.INTL($M341,$N341,1,项目参数!$B$2:$B$200))*项目参数!$J$29,"")</f>
        <v/>
      </c>
      <c r="M341" s="42"/>
      <c r="N341" s="42"/>
      <c r="O341" s="60"/>
      <c r="P341" s="63"/>
      <c r="X341" s="72" t="b">
        <f t="shared" si="5"/>
        <v>0</v>
      </c>
    </row>
    <row r="342" spans="1:24">
      <c r="A342" s="8"/>
      <c r="B342" s="8"/>
      <c r="C342" s="8"/>
      <c r="D342" s="54"/>
      <c r="E342" s="8"/>
      <c r="F342" s="8"/>
      <c r="G342" s="8"/>
      <c r="H342" s="8"/>
      <c r="I342" s="78"/>
      <c r="J342" s="42"/>
      <c r="K342" s="82" t="str">
        <f>IF(AND($I342&gt;0,$J342&lt;&gt;"",$J342&gt;40000),WORKDAY.INTL($J342,INT(($I342+项目参数!$J$29-1)/项目参数!$J$29)-1,1,项目参数!$B$2:$B$200),"")</f>
        <v/>
      </c>
      <c r="L342" s="83" t="str">
        <f>IF(AND($M342&lt;&gt;"",$M342&gt;40000,$N342&lt;&gt;"",$N342&gt;40000),(1+NETWORKDAYS.INTL($M342,$N342,1,项目参数!$B$2:$B$200))*项目参数!$J$29,"")</f>
        <v/>
      </c>
      <c r="M342" s="42"/>
      <c r="N342" s="42"/>
      <c r="O342" s="60"/>
      <c r="P342" s="63"/>
      <c r="X342" s="72" t="b">
        <f t="shared" si="5"/>
        <v>0</v>
      </c>
    </row>
    <row r="343" spans="1:24">
      <c r="A343" s="8"/>
      <c r="B343" s="8"/>
      <c r="C343" s="8"/>
      <c r="D343" s="54"/>
      <c r="E343" s="8"/>
      <c r="F343" s="8"/>
      <c r="G343" s="8"/>
      <c r="H343" s="8"/>
      <c r="I343" s="78"/>
      <c r="J343" s="42"/>
      <c r="K343" s="82" t="str">
        <f>IF(AND($I343&gt;0,$J343&lt;&gt;"",$J343&gt;40000),WORKDAY.INTL($J343,INT(($I343+项目参数!$J$29-1)/项目参数!$J$29)-1,1,项目参数!$B$2:$B$200),"")</f>
        <v/>
      </c>
      <c r="L343" s="83" t="str">
        <f>IF(AND($M343&lt;&gt;"",$M343&gt;40000,$N343&lt;&gt;"",$N343&gt;40000),(1+NETWORKDAYS.INTL($M343,$N343,1,项目参数!$B$2:$B$200))*项目参数!$J$29,"")</f>
        <v/>
      </c>
      <c r="M343" s="42"/>
      <c r="N343" s="42"/>
      <c r="O343" s="60"/>
      <c r="P343" s="63"/>
      <c r="X343" s="72" t="b">
        <f t="shared" si="5"/>
        <v>0</v>
      </c>
    </row>
    <row r="344" spans="1:24">
      <c r="A344" s="8"/>
      <c r="B344" s="8"/>
      <c r="C344" s="8"/>
      <c r="D344" s="54"/>
      <c r="E344" s="8"/>
      <c r="F344" s="8"/>
      <c r="G344" s="8"/>
      <c r="H344" s="8"/>
      <c r="I344" s="78"/>
      <c r="J344" s="42"/>
      <c r="K344" s="82" t="str">
        <f>IF(AND($I344&gt;0,$J344&lt;&gt;"",$J344&gt;40000),WORKDAY.INTL($J344,INT(($I344+项目参数!$J$29-1)/项目参数!$J$29)-1,1,项目参数!$B$2:$B$200),"")</f>
        <v/>
      </c>
      <c r="L344" s="83" t="str">
        <f>IF(AND($M344&lt;&gt;"",$M344&gt;40000,$N344&lt;&gt;"",$N344&gt;40000),(1+NETWORKDAYS.INTL($M344,$N344,1,项目参数!$B$2:$B$200))*项目参数!$J$29,"")</f>
        <v/>
      </c>
      <c r="M344" s="42"/>
      <c r="N344" s="42"/>
      <c r="O344" s="60"/>
      <c r="P344" s="63"/>
      <c r="X344" s="72" t="b">
        <f t="shared" si="5"/>
        <v>0</v>
      </c>
    </row>
    <row r="345" spans="1:24">
      <c r="A345" s="8"/>
      <c r="B345" s="8"/>
      <c r="C345" s="8"/>
      <c r="D345" s="54"/>
      <c r="E345" s="8"/>
      <c r="F345" s="8"/>
      <c r="G345" s="8"/>
      <c r="H345" s="8"/>
      <c r="I345" s="78"/>
      <c r="J345" s="42"/>
      <c r="K345" s="82" t="str">
        <f>IF(AND($I345&gt;0,$J345&lt;&gt;"",$J345&gt;40000),WORKDAY.INTL($J345,INT(($I345+项目参数!$J$29-1)/项目参数!$J$29)-1,1,项目参数!$B$2:$B$200),"")</f>
        <v/>
      </c>
      <c r="L345" s="83" t="str">
        <f>IF(AND($M345&lt;&gt;"",$M345&gt;40000,$N345&lt;&gt;"",$N345&gt;40000),(1+NETWORKDAYS.INTL($M345,$N345,1,项目参数!$B$2:$B$200))*项目参数!$J$29,"")</f>
        <v/>
      </c>
      <c r="M345" s="42"/>
      <c r="N345" s="42"/>
      <c r="O345" s="60"/>
      <c r="P345" s="63"/>
      <c r="X345" s="72" t="b">
        <f t="shared" si="5"/>
        <v>0</v>
      </c>
    </row>
    <row r="346" spans="1:24">
      <c r="A346" s="8"/>
      <c r="B346" s="8"/>
      <c r="C346" s="8"/>
      <c r="D346" s="54"/>
      <c r="E346" s="8"/>
      <c r="F346" s="8"/>
      <c r="G346" s="8"/>
      <c r="H346" s="8"/>
      <c r="I346" s="78"/>
      <c r="J346" s="42"/>
      <c r="K346" s="82" t="str">
        <f>IF(AND($I346&gt;0,$J346&lt;&gt;"",$J346&gt;40000),WORKDAY.INTL($J346,INT(($I346+项目参数!$J$29-1)/项目参数!$J$29)-1,1,项目参数!$B$2:$B$200),"")</f>
        <v/>
      </c>
      <c r="L346" s="83" t="str">
        <f>IF(AND($M346&lt;&gt;"",$M346&gt;40000,$N346&lt;&gt;"",$N346&gt;40000),(1+NETWORKDAYS.INTL($M346,$N346,1,项目参数!$B$2:$B$200))*项目参数!$J$29,"")</f>
        <v/>
      </c>
      <c r="M346" s="42"/>
      <c r="N346" s="42"/>
      <c r="O346" s="60"/>
      <c r="P346" s="63"/>
      <c r="X346" s="72" t="b">
        <f t="shared" si="5"/>
        <v>0</v>
      </c>
    </row>
    <row r="347" spans="1:24">
      <c r="A347" s="8"/>
      <c r="B347" s="8"/>
      <c r="C347" s="8"/>
      <c r="D347" s="54"/>
      <c r="E347" s="8"/>
      <c r="F347" s="8"/>
      <c r="G347" s="8"/>
      <c r="H347" s="8"/>
      <c r="I347" s="78"/>
      <c r="J347" s="42"/>
      <c r="K347" s="82" t="str">
        <f>IF(AND($I347&gt;0,$J347&lt;&gt;"",$J347&gt;40000),WORKDAY.INTL($J347,INT(($I347+项目参数!$J$29-1)/项目参数!$J$29)-1,1,项目参数!$B$2:$B$200),"")</f>
        <v/>
      </c>
      <c r="L347" s="83" t="str">
        <f>IF(AND($M347&lt;&gt;"",$M347&gt;40000,$N347&lt;&gt;"",$N347&gt;40000),(1+NETWORKDAYS.INTL($M347,$N347,1,项目参数!$B$2:$B$200))*项目参数!$J$29,"")</f>
        <v/>
      </c>
      <c r="M347" s="42"/>
      <c r="N347" s="42"/>
      <c r="O347" s="60"/>
      <c r="P347" s="63"/>
      <c r="X347" s="72" t="b">
        <f t="shared" si="5"/>
        <v>0</v>
      </c>
    </row>
    <row r="348" spans="1:24">
      <c r="A348" s="8"/>
      <c r="B348" s="8"/>
      <c r="C348" s="8"/>
      <c r="D348" s="54"/>
      <c r="E348" s="8"/>
      <c r="F348" s="8"/>
      <c r="G348" s="8"/>
      <c r="H348" s="8"/>
      <c r="I348" s="78"/>
      <c r="J348" s="42"/>
      <c r="K348" s="82" t="str">
        <f>IF(AND($I348&gt;0,$J348&lt;&gt;"",$J348&gt;40000),WORKDAY.INTL($J348,INT(($I348+项目参数!$J$29-1)/项目参数!$J$29)-1,1,项目参数!$B$2:$B$200),"")</f>
        <v/>
      </c>
      <c r="L348" s="83" t="str">
        <f>IF(AND($M348&lt;&gt;"",$M348&gt;40000,$N348&lt;&gt;"",$N348&gt;40000),(1+NETWORKDAYS.INTL($M348,$N348,1,项目参数!$B$2:$B$200))*项目参数!$J$29,"")</f>
        <v/>
      </c>
      <c r="M348" s="42"/>
      <c r="N348" s="42"/>
      <c r="O348" s="60"/>
      <c r="P348" s="63"/>
      <c r="X348" s="72" t="b">
        <f t="shared" si="5"/>
        <v>0</v>
      </c>
    </row>
    <row r="349" spans="1:24">
      <c r="A349" s="8"/>
      <c r="B349" s="8"/>
      <c r="C349" s="8"/>
      <c r="D349" s="54"/>
      <c r="E349" s="8"/>
      <c r="F349" s="8"/>
      <c r="G349" s="8"/>
      <c r="H349" s="8"/>
      <c r="I349" s="78"/>
      <c r="J349" s="42"/>
      <c r="K349" s="82" t="str">
        <f>IF(AND($I349&gt;0,$J349&lt;&gt;"",$J349&gt;40000),WORKDAY.INTL($J349,INT(($I349+项目参数!$J$29-1)/项目参数!$J$29)-1,1,项目参数!$B$2:$B$200),"")</f>
        <v/>
      </c>
      <c r="L349" s="83" t="str">
        <f>IF(AND($M349&lt;&gt;"",$M349&gt;40000,$N349&lt;&gt;"",$N349&gt;40000),(1+NETWORKDAYS.INTL($M349,$N349,1,项目参数!$B$2:$B$200))*项目参数!$J$29,"")</f>
        <v/>
      </c>
      <c r="M349" s="42"/>
      <c r="N349" s="42"/>
      <c r="O349" s="60"/>
      <c r="P349" s="63"/>
      <c r="X349" s="72" t="b">
        <f t="shared" si="5"/>
        <v>0</v>
      </c>
    </row>
    <row r="350" spans="1:24">
      <c r="A350" s="8"/>
      <c r="B350" s="8"/>
      <c r="C350" s="8"/>
      <c r="D350" s="54"/>
      <c r="E350" s="8"/>
      <c r="F350" s="8"/>
      <c r="G350" s="8"/>
      <c r="H350" s="8"/>
      <c r="I350" s="78"/>
      <c r="J350" s="42"/>
      <c r="K350" s="82" t="str">
        <f>IF(AND($I350&gt;0,$J350&lt;&gt;"",$J350&gt;40000),WORKDAY.INTL($J350,INT(($I350+项目参数!$J$29-1)/项目参数!$J$29)-1,1,项目参数!$B$2:$B$200),"")</f>
        <v/>
      </c>
      <c r="L350" s="83" t="str">
        <f>IF(AND($M350&lt;&gt;"",$M350&gt;40000,$N350&lt;&gt;"",$N350&gt;40000),(1+NETWORKDAYS.INTL($M350,$N350,1,项目参数!$B$2:$B$200))*项目参数!$J$29,"")</f>
        <v/>
      </c>
      <c r="M350" s="42"/>
      <c r="N350" s="42"/>
      <c r="O350" s="60"/>
      <c r="P350" s="63"/>
      <c r="X350" s="72" t="b">
        <f t="shared" si="5"/>
        <v>0</v>
      </c>
    </row>
    <row r="351" spans="1:24">
      <c r="A351" s="8"/>
      <c r="B351" s="8"/>
      <c r="C351" s="8"/>
      <c r="D351" s="54"/>
      <c r="E351" s="8"/>
      <c r="F351" s="8"/>
      <c r="G351" s="8"/>
      <c r="H351" s="8"/>
      <c r="I351" s="78"/>
      <c r="J351" s="42"/>
      <c r="K351" s="82" t="str">
        <f>IF(AND($I351&gt;0,$J351&lt;&gt;"",$J351&gt;40000),WORKDAY.INTL($J351,INT(($I351+项目参数!$J$29-1)/项目参数!$J$29)-1,1,项目参数!$B$2:$B$200),"")</f>
        <v/>
      </c>
      <c r="L351" s="83" t="str">
        <f>IF(AND($M351&lt;&gt;"",$M351&gt;40000,$N351&lt;&gt;"",$N351&gt;40000),(1+NETWORKDAYS.INTL($M351,$N351,1,项目参数!$B$2:$B$200))*项目参数!$J$29,"")</f>
        <v/>
      </c>
      <c r="M351" s="42"/>
      <c r="N351" s="42"/>
      <c r="O351" s="60"/>
      <c r="P351" s="63"/>
      <c r="X351" s="72" t="b">
        <f t="shared" si="5"/>
        <v>0</v>
      </c>
    </row>
    <row r="352" spans="1:24">
      <c r="A352" s="8"/>
      <c r="B352" s="8"/>
      <c r="C352" s="8"/>
      <c r="D352" s="54"/>
      <c r="E352" s="8"/>
      <c r="F352" s="8"/>
      <c r="G352" s="8"/>
      <c r="H352" s="8"/>
      <c r="I352" s="78"/>
      <c r="J352" s="42"/>
      <c r="K352" s="82" t="str">
        <f>IF(AND($I352&gt;0,$J352&lt;&gt;"",$J352&gt;40000),WORKDAY.INTL($J352,INT(($I352+项目参数!$J$29-1)/项目参数!$J$29)-1,1,项目参数!$B$2:$B$200),"")</f>
        <v/>
      </c>
      <c r="L352" s="83" t="str">
        <f>IF(AND($M352&lt;&gt;"",$M352&gt;40000,$N352&lt;&gt;"",$N352&gt;40000),(1+NETWORKDAYS.INTL($M352,$N352,1,项目参数!$B$2:$B$200))*项目参数!$J$29,"")</f>
        <v/>
      </c>
      <c r="M352" s="42"/>
      <c r="N352" s="42"/>
      <c r="O352" s="60"/>
      <c r="P352" s="63"/>
      <c r="X352" s="72" t="b">
        <f t="shared" si="5"/>
        <v>0</v>
      </c>
    </row>
    <row r="353" spans="1:24">
      <c r="A353" s="8"/>
      <c r="B353" s="8"/>
      <c r="C353" s="8"/>
      <c r="D353" s="54"/>
      <c r="E353" s="8"/>
      <c r="F353" s="8"/>
      <c r="G353" s="8"/>
      <c r="H353" s="8"/>
      <c r="I353" s="78"/>
      <c r="J353" s="42"/>
      <c r="K353" s="82" t="str">
        <f>IF(AND($I353&gt;0,$J353&lt;&gt;"",$J353&gt;40000),WORKDAY.INTL($J353,INT(($I353+项目参数!$J$29-1)/项目参数!$J$29)-1,1,项目参数!$B$2:$B$200),"")</f>
        <v/>
      </c>
      <c r="L353" s="83" t="str">
        <f>IF(AND($M353&lt;&gt;"",$M353&gt;40000,$N353&lt;&gt;"",$N353&gt;40000),(1+NETWORKDAYS.INTL($M353,$N353,1,项目参数!$B$2:$B$200))*项目参数!$J$29,"")</f>
        <v/>
      </c>
      <c r="M353" s="42"/>
      <c r="N353" s="42"/>
      <c r="O353" s="60"/>
      <c r="P353" s="63"/>
      <c r="X353" s="72" t="b">
        <f t="shared" si="5"/>
        <v>0</v>
      </c>
    </row>
    <row r="354" spans="1:24">
      <c r="A354" s="8"/>
      <c r="B354" s="8"/>
      <c r="C354" s="8"/>
      <c r="D354" s="54"/>
      <c r="E354" s="8"/>
      <c r="F354" s="8"/>
      <c r="G354" s="8"/>
      <c r="H354" s="8"/>
      <c r="I354" s="78"/>
      <c r="J354" s="42"/>
      <c r="K354" s="82" t="str">
        <f>IF(AND($I354&gt;0,$J354&lt;&gt;"",$J354&gt;40000),WORKDAY.INTL($J354,INT(($I354+项目参数!$J$29-1)/项目参数!$J$29)-1,1,项目参数!$B$2:$B$200),"")</f>
        <v/>
      </c>
      <c r="L354" s="83" t="str">
        <f>IF(AND($M354&lt;&gt;"",$M354&gt;40000,$N354&lt;&gt;"",$N354&gt;40000),(1+NETWORKDAYS.INTL($M354,$N354,1,项目参数!$B$2:$B$200))*项目参数!$J$29,"")</f>
        <v/>
      </c>
      <c r="M354" s="42"/>
      <c r="N354" s="42"/>
      <c r="O354" s="60"/>
      <c r="P354" s="63"/>
      <c r="X354" s="72" t="b">
        <f t="shared" si="5"/>
        <v>0</v>
      </c>
    </row>
    <row r="355" spans="1:24">
      <c r="A355" s="8"/>
      <c r="B355" s="8"/>
      <c r="C355" s="8"/>
      <c r="D355" s="54"/>
      <c r="E355" s="8"/>
      <c r="F355" s="8"/>
      <c r="G355" s="8"/>
      <c r="H355" s="8"/>
      <c r="I355" s="78"/>
      <c r="J355" s="42"/>
      <c r="K355" s="82" t="str">
        <f>IF(AND($I355&gt;0,$J355&lt;&gt;"",$J355&gt;40000),WORKDAY.INTL($J355,INT(($I355+项目参数!$J$29-1)/项目参数!$J$29)-1,1,项目参数!$B$2:$B$200),"")</f>
        <v/>
      </c>
      <c r="L355" s="83" t="str">
        <f>IF(AND($M355&lt;&gt;"",$M355&gt;40000,$N355&lt;&gt;"",$N355&gt;40000),(1+NETWORKDAYS.INTL($M355,$N355,1,项目参数!$B$2:$B$200))*项目参数!$J$29,"")</f>
        <v/>
      </c>
      <c r="M355" s="42"/>
      <c r="N355" s="42"/>
      <c r="O355" s="60"/>
      <c r="P355" s="63"/>
      <c r="X355" s="72" t="b">
        <f t="shared" si="5"/>
        <v>0</v>
      </c>
    </row>
    <row r="356" spans="1:24">
      <c r="A356" s="8"/>
      <c r="B356" s="8"/>
      <c r="C356" s="8"/>
      <c r="D356" s="54"/>
      <c r="E356" s="8"/>
      <c r="F356" s="8"/>
      <c r="G356" s="8"/>
      <c r="H356" s="8"/>
      <c r="I356" s="78"/>
      <c r="J356" s="42"/>
      <c r="K356" s="82" t="str">
        <f>IF(AND($I356&gt;0,$J356&lt;&gt;"",$J356&gt;40000),WORKDAY.INTL($J356,INT(($I356+项目参数!$J$29-1)/项目参数!$J$29)-1,1,项目参数!$B$2:$B$200),"")</f>
        <v/>
      </c>
      <c r="L356" s="83" t="str">
        <f>IF(AND($M356&lt;&gt;"",$M356&gt;40000,$N356&lt;&gt;"",$N356&gt;40000),(1+NETWORKDAYS.INTL($M356,$N356,1,项目参数!$B$2:$B$200))*项目参数!$J$29,"")</f>
        <v/>
      </c>
      <c r="M356" s="42"/>
      <c r="N356" s="42"/>
      <c r="O356" s="60"/>
      <c r="P356" s="63"/>
      <c r="X356" s="72" t="b">
        <f t="shared" si="5"/>
        <v>0</v>
      </c>
    </row>
    <row r="357" spans="1:24">
      <c r="A357" s="8"/>
      <c r="B357" s="8"/>
      <c r="C357" s="8"/>
      <c r="D357" s="54"/>
      <c r="E357" s="8"/>
      <c r="F357" s="8"/>
      <c r="G357" s="8"/>
      <c r="H357" s="8"/>
      <c r="I357" s="78"/>
      <c r="J357" s="42"/>
      <c r="K357" s="82" t="str">
        <f>IF(AND($I357&gt;0,$J357&lt;&gt;"",$J357&gt;40000),WORKDAY.INTL($J357,INT(($I357+项目参数!$J$29-1)/项目参数!$J$29)-1,1,项目参数!$B$2:$B$200),"")</f>
        <v/>
      </c>
      <c r="L357" s="83" t="str">
        <f>IF(AND($M357&lt;&gt;"",$M357&gt;40000,$N357&lt;&gt;"",$N357&gt;40000),(1+NETWORKDAYS.INTL($M357,$N357,1,项目参数!$B$2:$B$200))*项目参数!$J$29,"")</f>
        <v/>
      </c>
      <c r="M357" s="42"/>
      <c r="N357" s="42"/>
      <c r="O357" s="60"/>
      <c r="P357" s="63"/>
      <c r="X357" s="72" t="b">
        <f t="shared" si="5"/>
        <v>0</v>
      </c>
    </row>
    <row r="358" spans="1:24">
      <c r="A358" s="8"/>
      <c r="B358" s="8"/>
      <c r="C358" s="8"/>
      <c r="D358" s="54"/>
      <c r="E358" s="8"/>
      <c r="F358" s="8"/>
      <c r="G358" s="8"/>
      <c r="H358" s="8"/>
      <c r="I358" s="78"/>
      <c r="J358" s="42"/>
      <c r="K358" s="82" t="str">
        <f>IF(AND($I358&gt;0,$J358&lt;&gt;"",$J358&gt;40000),WORKDAY.INTL($J358,INT(($I358+项目参数!$J$29-1)/项目参数!$J$29)-1,1,项目参数!$B$2:$B$200),"")</f>
        <v/>
      </c>
      <c r="L358" s="83" t="str">
        <f>IF(AND($M358&lt;&gt;"",$M358&gt;40000,$N358&lt;&gt;"",$N358&gt;40000),(1+NETWORKDAYS.INTL($M358,$N358,1,项目参数!$B$2:$B$200))*项目参数!$J$29,"")</f>
        <v/>
      </c>
      <c r="M358" s="42"/>
      <c r="N358" s="42"/>
      <c r="O358" s="60"/>
      <c r="P358" s="63"/>
      <c r="X358" s="72" t="b">
        <f t="shared" si="5"/>
        <v>0</v>
      </c>
    </row>
    <row r="359" spans="1:24">
      <c r="A359" s="8"/>
      <c r="B359" s="8"/>
      <c r="C359" s="8"/>
      <c r="D359" s="54"/>
      <c r="E359" s="8"/>
      <c r="F359" s="8"/>
      <c r="G359" s="8"/>
      <c r="H359" s="8"/>
      <c r="I359" s="78"/>
      <c r="J359" s="42"/>
      <c r="K359" s="82" t="str">
        <f>IF(AND($I359&gt;0,$J359&lt;&gt;"",$J359&gt;40000),WORKDAY.INTL($J359,INT(($I359+项目参数!$J$29-1)/项目参数!$J$29)-1,1,项目参数!$B$2:$B$200),"")</f>
        <v/>
      </c>
      <c r="L359" s="83" t="str">
        <f>IF(AND($M359&lt;&gt;"",$M359&gt;40000,$N359&lt;&gt;"",$N359&gt;40000),(1+NETWORKDAYS.INTL($M359,$N359,1,项目参数!$B$2:$B$200))*项目参数!$J$29,"")</f>
        <v/>
      </c>
      <c r="M359" s="42"/>
      <c r="N359" s="42"/>
      <c r="O359" s="60"/>
      <c r="P359" s="63"/>
      <c r="X359" s="72" t="b">
        <f t="shared" si="5"/>
        <v>0</v>
      </c>
    </row>
    <row r="360" spans="1:24">
      <c r="A360" s="8"/>
      <c r="B360" s="8"/>
      <c r="C360" s="8"/>
      <c r="D360" s="54"/>
      <c r="E360" s="8"/>
      <c r="F360" s="8"/>
      <c r="G360" s="8"/>
      <c r="H360" s="8"/>
      <c r="I360" s="78"/>
      <c r="J360" s="42"/>
      <c r="K360" s="82" t="str">
        <f>IF(AND($I360&gt;0,$J360&lt;&gt;"",$J360&gt;40000),WORKDAY.INTL($J360,INT(($I360+项目参数!$J$29-1)/项目参数!$J$29)-1,1,项目参数!$B$2:$B$200),"")</f>
        <v/>
      </c>
      <c r="L360" s="83" t="str">
        <f>IF(AND($M360&lt;&gt;"",$M360&gt;40000,$N360&lt;&gt;"",$N360&gt;40000),(1+NETWORKDAYS.INTL($M360,$N360,1,项目参数!$B$2:$B$200))*项目参数!$J$29,"")</f>
        <v/>
      </c>
      <c r="M360" s="42"/>
      <c r="N360" s="42"/>
      <c r="O360" s="60"/>
      <c r="P360" s="63"/>
      <c r="X360" s="72" t="b">
        <f t="shared" si="5"/>
        <v>0</v>
      </c>
    </row>
    <row r="361" spans="1:24">
      <c r="A361" s="8"/>
      <c r="B361" s="8"/>
      <c r="C361" s="8"/>
      <c r="D361" s="54"/>
      <c r="E361" s="8"/>
      <c r="F361" s="8"/>
      <c r="G361" s="8"/>
      <c r="H361" s="8"/>
      <c r="I361" s="78"/>
      <c r="J361" s="42"/>
      <c r="K361" s="82" t="str">
        <f>IF(AND($I361&gt;0,$J361&lt;&gt;"",$J361&gt;40000),WORKDAY.INTL($J361,INT(($I361+项目参数!$J$29-1)/项目参数!$J$29)-1,1,项目参数!$B$2:$B$200),"")</f>
        <v/>
      </c>
      <c r="L361" s="83" t="str">
        <f>IF(AND($M361&lt;&gt;"",$M361&gt;40000,$N361&lt;&gt;"",$N361&gt;40000),(1+NETWORKDAYS.INTL($M361,$N361,1,项目参数!$B$2:$B$200))*项目参数!$J$29,"")</f>
        <v/>
      </c>
      <c r="M361" s="42"/>
      <c r="N361" s="42"/>
      <c r="O361" s="60"/>
      <c r="P361" s="63"/>
      <c r="X361" s="72" t="b">
        <f t="shared" si="5"/>
        <v>0</v>
      </c>
    </row>
    <row r="362" spans="1:24">
      <c r="A362" s="8"/>
      <c r="B362" s="8"/>
      <c r="C362" s="8"/>
      <c r="D362" s="54"/>
      <c r="E362" s="8"/>
      <c r="F362" s="8"/>
      <c r="G362" s="8"/>
      <c r="H362" s="8"/>
      <c r="I362" s="78"/>
      <c r="J362" s="42"/>
      <c r="K362" s="82" t="str">
        <f>IF(AND($I362&gt;0,$J362&lt;&gt;"",$J362&gt;40000),WORKDAY.INTL($J362,INT(($I362+项目参数!$J$29-1)/项目参数!$J$29)-1,1,项目参数!$B$2:$B$200),"")</f>
        <v/>
      </c>
      <c r="L362" s="83" t="str">
        <f>IF(AND($M362&lt;&gt;"",$M362&gt;40000,$N362&lt;&gt;"",$N362&gt;40000),(1+NETWORKDAYS.INTL($M362,$N362,1,项目参数!$B$2:$B$200))*项目参数!$J$29,"")</f>
        <v/>
      </c>
      <c r="M362" s="42"/>
      <c r="N362" s="42"/>
      <c r="O362" s="60"/>
      <c r="P362" s="63"/>
      <c r="X362" s="72" t="b">
        <f t="shared" si="5"/>
        <v>0</v>
      </c>
    </row>
    <row r="363" spans="1:24">
      <c r="A363" s="8"/>
      <c r="B363" s="8"/>
      <c r="C363" s="8"/>
      <c r="D363" s="54"/>
      <c r="E363" s="8"/>
      <c r="F363" s="8"/>
      <c r="G363" s="8"/>
      <c r="H363" s="8"/>
      <c r="I363" s="78"/>
      <c r="J363" s="42"/>
      <c r="K363" s="82" t="str">
        <f>IF(AND($I363&gt;0,$J363&lt;&gt;"",$J363&gt;40000),WORKDAY.INTL($J363,INT(($I363+项目参数!$J$29-1)/项目参数!$J$29)-1,1,项目参数!$B$2:$B$200),"")</f>
        <v/>
      </c>
      <c r="L363" s="83" t="str">
        <f>IF(AND($M363&lt;&gt;"",$M363&gt;40000,$N363&lt;&gt;"",$N363&gt;40000),(1+NETWORKDAYS.INTL($M363,$N363,1,项目参数!$B$2:$B$200))*项目参数!$J$29,"")</f>
        <v/>
      </c>
      <c r="M363" s="42"/>
      <c r="N363" s="42"/>
      <c r="O363" s="60"/>
      <c r="P363" s="63"/>
      <c r="X363" s="72" t="b">
        <f t="shared" si="5"/>
        <v>0</v>
      </c>
    </row>
    <row r="364" spans="1:24">
      <c r="A364" s="8"/>
      <c r="B364" s="8"/>
      <c r="C364" s="8"/>
      <c r="D364" s="54"/>
      <c r="E364" s="8"/>
      <c r="F364" s="8"/>
      <c r="G364" s="8"/>
      <c r="H364" s="8"/>
      <c r="I364" s="78"/>
      <c r="J364" s="42"/>
      <c r="K364" s="82" t="str">
        <f>IF(AND($I364&gt;0,$J364&lt;&gt;"",$J364&gt;40000),WORKDAY.INTL($J364,INT(($I364+项目参数!$J$29-1)/项目参数!$J$29)-1,1,项目参数!$B$2:$B$200),"")</f>
        <v/>
      </c>
      <c r="L364" s="83" t="str">
        <f>IF(AND($M364&lt;&gt;"",$M364&gt;40000,$N364&lt;&gt;"",$N364&gt;40000),(1+NETWORKDAYS.INTL($M364,$N364,1,项目参数!$B$2:$B$200))*项目参数!$J$29,"")</f>
        <v/>
      </c>
      <c r="M364" s="42"/>
      <c r="N364" s="42"/>
      <c r="O364" s="60"/>
      <c r="P364" s="63"/>
      <c r="X364" s="72" t="b">
        <f t="shared" si="5"/>
        <v>0</v>
      </c>
    </row>
    <row r="365" spans="1:24">
      <c r="A365" s="8"/>
      <c r="B365" s="8"/>
      <c r="C365" s="8"/>
      <c r="D365" s="54"/>
      <c r="E365" s="8"/>
      <c r="F365" s="8"/>
      <c r="G365" s="8"/>
      <c r="H365" s="8"/>
      <c r="I365" s="78"/>
      <c r="J365" s="42"/>
      <c r="K365" s="82" t="str">
        <f>IF(AND($I365&gt;0,$J365&lt;&gt;"",$J365&gt;40000),WORKDAY.INTL($J365,INT(($I365+项目参数!$J$29-1)/项目参数!$J$29)-1,1,项目参数!$B$2:$B$200),"")</f>
        <v/>
      </c>
      <c r="L365" s="83" t="str">
        <f>IF(AND($M365&lt;&gt;"",$M365&gt;40000,$N365&lt;&gt;"",$N365&gt;40000),(1+NETWORKDAYS.INTL($M365,$N365,1,项目参数!$B$2:$B$200))*项目参数!$J$29,"")</f>
        <v/>
      </c>
      <c r="M365" s="42"/>
      <c r="N365" s="42"/>
      <c r="O365" s="60"/>
      <c r="P365" s="63"/>
      <c r="X365" s="72" t="b">
        <f t="shared" si="5"/>
        <v>0</v>
      </c>
    </row>
    <row r="366" spans="1:24">
      <c r="A366" s="8"/>
      <c r="B366" s="8"/>
      <c r="C366" s="8"/>
      <c r="D366" s="54"/>
      <c r="E366" s="8"/>
      <c r="F366" s="8"/>
      <c r="G366" s="8"/>
      <c r="H366" s="8"/>
      <c r="I366" s="78"/>
      <c r="J366" s="42"/>
      <c r="K366" s="82" t="str">
        <f>IF(AND($I366&gt;0,$J366&lt;&gt;"",$J366&gt;40000),WORKDAY.INTL($J366,INT(($I366+项目参数!$J$29-1)/项目参数!$J$29)-1,1,项目参数!$B$2:$B$200),"")</f>
        <v/>
      </c>
      <c r="L366" s="83" t="str">
        <f>IF(AND($M366&lt;&gt;"",$M366&gt;40000,$N366&lt;&gt;"",$N366&gt;40000),(1+NETWORKDAYS.INTL($M366,$N366,1,项目参数!$B$2:$B$200))*项目参数!$J$29,"")</f>
        <v/>
      </c>
      <c r="M366" s="42"/>
      <c r="N366" s="42"/>
      <c r="O366" s="60"/>
      <c r="P366" s="63"/>
      <c r="X366" s="72" t="b">
        <f t="shared" si="5"/>
        <v>0</v>
      </c>
    </row>
    <row r="367" spans="1:24">
      <c r="A367" s="8"/>
      <c r="B367" s="8"/>
      <c r="C367" s="8"/>
      <c r="D367" s="54"/>
      <c r="E367" s="8"/>
      <c r="F367" s="8"/>
      <c r="G367" s="8"/>
      <c r="H367" s="8"/>
      <c r="I367" s="78"/>
      <c r="J367" s="42"/>
      <c r="K367" s="82" t="str">
        <f>IF(AND($I367&gt;0,$J367&lt;&gt;"",$J367&gt;40000),WORKDAY.INTL($J367,INT(($I367+项目参数!$J$29-1)/项目参数!$J$29)-1,1,项目参数!$B$2:$B$200),"")</f>
        <v/>
      </c>
      <c r="L367" s="83" t="str">
        <f>IF(AND($M367&lt;&gt;"",$M367&gt;40000,$N367&lt;&gt;"",$N367&gt;40000),(1+NETWORKDAYS.INTL($M367,$N367,1,项目参数!$B$2:$B$200))*项目参数!$J$29,"")</f>
        <v/>
      </c>
      <c r="M367" s="42"/>
      <c r="N367" s="42"/>
      <c r="O367" s="60"/>
      <c r="P367" s="63"/>
      <c r="X367" s="72" t="b">
        <f t="shared" si="5"/>
        <v>0</v>
      </c>
    </row>
    <row r="368" spans="1:24">
      <c r="A368" s="8"/>
      <c r="B368" s="8"/>
      <c r="C368" s="8"/>
      <c r="D368" s="54"/>
      <c r="E368" s="8"/>
      <c r="F368" s="8"/>
      <c r="G368" s="8"/>
      <c r="H368" s="8"/>
      <c r="I368" s="78"/>
      <c r="J368" s="42"/>
      <c r="K368" s="82" t="str">
        <f>IF(AND($I368&gt;0,$J368&lt;&gt;"",$J368&gt;40000),WORKDAY.INTL($J368,INT(($I368+项目参数!$J$29-1)/项目参数!$J$29)-1,1,项目参数!$B$2:$B$200),"")</f>
        <v/>
      </c>
      <c r="L368" s="83" t="str">
        <f>IF(AND($M368&lt;&gt;"",$M368&gt;40000,$N368&lt;&gt;"",$N368&gt;40000),(1+NETWORKDAYS.INTL($M368,$N368,1,项目参数!$B$2:$B$200))*项目参数!$J$29,"")</f>
        <v/>
      </c>
      <c r="M368" s="42"/>
      <c r="N368" s="42"/>
      <c r="O368" s="60"/>
      <c r="P368" s="63"/>
      <c r="X368" s="72" t="b">
        <f t="shared" si="5"/>
        <v>0</v>
      </c>
    </row>
    <row r="369" spans="1:24">
      <c r="A369" s="8"/>
      <c r="B369" s="8"/>
      <c r="C369" s="8"/>
      <c r="D369" s="54"/>
      <c r="E369" s="8"/>
      <c r="F369" s="8"/>
      <c r="G369" s="8"/>
      <c r="H369" s="8"/>
      <c r="I369" s="78"/>
      <c r="J369" s="42"/>
      <c r="K369" s="82" t="str">
        <f>IF(AND($I369&gt;0,$J369&lt;&gt;"",$J369&gt;40000),WORKDAY.INTL($J369,INT(($I369+项目参数!$J$29-1)/项目参数!$J$29)-1,1,项目参数!$B$2:$B$200),"")</f>
        <v/>
      </c>
      <c r="L369" s="83" t="str">
        <f>IF(AND($M369&lt;&gt;"",$M369&gt;40000,$N369&lt;&gt;"",$N369&gt;40000),(1+NETWORKDAYS.INTL($M369,$N369,1,项目参数!$B$2:$B$200))*项目参数!$J$29,"")</f>
        <v/>
      </c>
      <c r="M369" s="42"/>
      <c r="N369" s="42"/>
      <c r="O369" s="60"/>
      <c r="P369" s="63"/>
      <c r="X369" s="72" t="b">
        <f t="shared" si="5"/>
        <v>0</v>
      </c>
    </row>
    <row r="370" spans="1:24">
      <c r="A370" s="8"/>
      <c r="B370" s="8"/>
      <c r="C370" s="8"/>
      <c r="D370" s="54"/>
      <c r="E370" s="8"/>
      <c r="F370" s="8"/>
      <c r="G370" s="8"/>
      <c r="H370" s="8"/>
      <c r="I370" s="78"/>
      <c r="J370" s="42"/>
      <c r="K370" s="82" t="str">
        <f>IF(AND($I370&gt;0,$J370&lt;&gt;"",$J370&gt;40000),WORKDAY.INTL($J370,INT(($I370+项目参数!$J$29-1)/项目参数!$J$29)-1,1,项目参数!$B$2:$B$200),"")</f>
        <v/>
      </c>
      <c r="L370" s="83" t="str">
        <f>IF(AND($M370&lt;&gt;"",$M370&gt;40000,$N370&lt;&gt;"",$N370&gt;40000),(1+NETWORKDAYS.INTL($M370,$N370,1,项目参数!$B$2:$B$200))*项目参数!$J$29,"")</f>
        <v/>
      </c>
      <c r="M370" s="42"/>
      <c r="N370" s="42"/>
      <c r="O370" s="60"/>
      <c r="P370" s="63"/>
      <c r="X370" s="72" t="b">
        <f t="shared" si="5"/>
        <v>0</v>
      </c>
    </row>
    <row r="371" spans="1:24">
      <c r="A371" s="8"/>
      <c r="B371" s="8"/>
      <c r="C371" s="8"/>
      <c r="D371" s="54"/>
      <c r="E371" s="8"/>
      <c r="F371" s="8"/>
      <c r="G371" s="8"/>
      <c r="H371" s="8"/>
      <c r="I371" s="78"/>
      <c r="J371" s="42"/>
      <c r="K371" s="82" t="str">
        <f>IF(AND($I371&gt;0,$J371&lt;&gt;"",$J371&gt;40000),WORKDAY.INTL($J371,INT(($I371+项目参数!$J$29-1)/项目参数!$J$29)-1,1,项目参数!$B$2:$B$200),"")</f>
        <v/>
      </c>
      <c r="L371" s="83" t="str">
        <f>IF(AND($M371&lt;&gt;"",$M371&gt;40000,$N371&lt;&gt;"",$N371&gt;40000),(1+NETWORKDAYS.INTL($M371,$N371,1,项目参数!$B$2:$B$200))*项目参数!$J$29,"")</f>
        <v/>
      </c>
      <c r="M371" s="42"/>
      <c r="N371" s="42"/>
      <c r="O371" s="60"/>
      <c r="P371" s="63"/>
      <c r="X371" s="72" t="b">
        <f t="shared" si="5"/>
        <v>0</v>
      </c>
    </row>
    <row r="372" spans="1:24">
      <c r="A372" s="8"/>
      <c r="B372" s="8"/>
      <c r="C372" s="8"/>
      <c r="D372" s="54"/>
      <c r="E372" s="8"/>
      <c r="F372" s="8"/>
      <c r="G372" s="8"/>
      <c r="H372" s="8"/>
      <c r="I372" s="78"/>
      <c r="J372" s="42"/>
      <c r="K372" s="82" t="str">
        <f>IF(AND($I372&gt;0,$J372&lt;&gt;"",$J372&gt;40000),WORKDAY.INTL($J372,INT(($I372+项目参数!$J$29-1)/项目参数!$J$29)-1,1,项目参数!$B$2:$B$200),"")</f>
        <v/>
      </c>
      <c r="L372" s="83" t="str">
        <f>IF(AND($M372&lt;&gt;"",$M372&gt;40000,$N372&lt;&gt;"",$N372&gt;40000),(1+NETWORKDAYS.INTL($M372,$N372,1,项目参数!$B$2:$B$200))*项目参数!$J$29,"")</f>
        <v/>
      </c>
      <c r="M372" s="42"/>
      <c r="N372" s="42"/>
      <c r="O372" s="60"/>
      <c r="P372" s="63"/>
      <c r="X372" s="72" t="b">
        <f t="shared" si="5"/>
        <v>0</v>
      </c>
    </row>
    <row r="373" spans="1:24">
      <c r="A373" s="8"/>
      <c r="B373" s="8"/>
      <c r="C373" s="8"/>
      <c r="D373" s="54"/>
      <c r="E373" s="8"/>
      <c r="F373" s="8"/>
      <c r="G373" s="8"/>
      <c r="H373" s="8"/>
      <c r="I373" s="78"/>
      <c r="J373" s="42"/>
      <c r="K373" s="82" t="str">
        <f>IF(AND($I373&gt;0,$J373&lt;&gt;"",$J373&gt;40000),WORKDAY.INTL($J373,INT(($I373+项目参数!$J$29-1)/项目参数!$J$29)-1,1,项目参数!$B$2:$B$200),"")</f>
        <v/>
      </c>
      <c r="L373" s="83" t="str">
        <f>IF(AND($M373&lt;&gt;"",$M373&gt;40000,$N373&lt;&gt;"",$N373&gt;40000),(1+NETWORKDAYS.INTL($M373,$N373,1,项目参数!$B$2:$B$200))*项目参数!$J$29,"")</f>
        <v/>
      </c>
      <c r="M373" s="42"/>
      <c r="N373" s="42"/>
      <c r="O373" s="60"/>
      <c r="P373" s="63"/>
      <c r="X373" s="72" t="b">
        <f t="shared" si="5"/>
        <v>0</v>
      </c>
    </row>
    <row r="374" spans="1:24">
      <c r="A374" s="8"/>
      <c r="B374" s="8"/>
      <c r="C374" s="8"/>
      <c r="D374" s="54"/>
      <c r="E374" s="8"/>
      <c r="F374" s="8"/>
      <c r="G374" s="8"/>
      <c r="H374" s="8"/>
      <c r="I374" s="78"/>
      <c r="J374" s="42"/>
      <c r="K374" s="82" t="str">
        <f>IF(AND($I374&gt;0,$J374&lt;&gt;"",$J374&gt;40000),WORKDAY.INTL($J374,INT(($I374+项目参数!$J$29-1)/项目参数!$J$29)-1,1,项目参数!$B$2:$B$200),"")</f>
        <v/>
      </c>
      <c r="L374" s="83" t="str">
        <f>IF(AND($M374&lt;&gt;"",$M374&gt;40000,$N374&lt;&gt;"",$N374&gt;40000),(1+NETWORKDAYS.INTL($M374,$N374,1,项目参数!$B$2:$B$200))*项目参数!$J$29,"")</f>
        <v/>
      </c>
      <c r="M374" s="42"/>
      <c r="N374" s="42"/>
      <c r="O374" s="60"/>
      <c r="P374" s="63"/>
      <c r="X374" s="72" t="b">
        <f t="shared" si="5"/>
        <v>0</v>
      </c>
    </row>
    <row r="375" spans="1:24">
      <c r="A375" s="8"/>
      <c r="B375" s="8"/>
      <c r="C375" s="8"/>
      <c r="D375" s="54"/>
      <c r="E375" s="8"/>
      <c r="F375" s="8"/>
      <c r="G375" s="8"/>
      <c r="H375" s="8"/>
      <c r="I375" s="78"/>
      <c r="J375" s="42"/>
      <c r="K375" s="82" t="str">
        <f>IF(AND($I375&gt;0,$J375&lt;&gt;"",$J375&gt;40000),WORKDAY.INTL($J375,INT(($I375+项目参数!$J$29-1)/项目参数!$J$29)-1,1,项目参数!$B$2:$B$200),"")</f>
        <v/>
      </c>
      <c r="L375" s="83" t="str">
        <f>IF(AND($M375&lt;&gt;"",$M375&gt;40000,$N375&lt;&gt;"",$N375&gt;40000),(1+NETWORKDAYS.INTL($M375,$N375,1,项目参数!$B$2:$B$200))*项目参数!$J$29,"")</f>
        <v/>
      </c>
      <c r="M375" s="42"/>
      <c r="N375" s="42"/>
      <c r="O375" s="60"/>
      <c r="P375" s="63"/>
      <c r="X375" s="72" t="b">
        <f t="shared" si="5"/>
        <v>0</v>
      </c>
    </row>
    <row r="376" spans="1:24">
      <c r="A376" s="8"/>
      <c r="B376" s="8"/>
      <c r="C376" s="8"/>
      <c r="D376" s="54"/>
      <c r="E376" s="8"/>
      <c r="F376" s="8"/>
      <c r="G376" s="8"/>
      <c r="H376" s="8"/>
      <c r="I376" s="78"/>
      <c r="J376" s="42"/>
      <c r="K376" s="82" t="str">
        <f>IF(AND($I376&gt;0,$J376&lt;&gt;"",$J376&gt;40000),WORKDAY.INTL($J376,INT(($I376+项目参数!$J$29-1)/项目参数!$J$29)-1,1,项目参数!$B$2:$B$200),"")</f>
        <v/>
      </c>
      <c r="L376" s="83" t="str">
        <f>IF(AND($M376&lt;&gt;"",$M376&gt;40000,$N376&lt;&gt;"",$N376&gt;40000),(1+NETWORKDAYS.INTL($M376,$N376,1,项目参数!$B$2:$B$200))*项目参数!$J$29,"")</f>
        <v/>
      </c>
      <c r="M376" s="42"/>
      <c r="N376" s="42"/>
      <c r="O376" s="60"/>
      <c r="P376" s="63"/>
      <c r="X376" s="72" t="b">
        <f t="shared" si="5"/>
        <v>0</v>
      </c>
    </row>
    <row r="377" spans="1:24">
      <c r="A377" s="8"/>
      <c r="B377" s="8"/>
      <c r="C377" s="8"/>
      <c r="D377" s="54"/>
      <c r="E377" s="8"/>
      <c r="F377" s="8"/>
      <c r="G377" s="8"/>
      <c r="H377" s="8"/>
      <c r="I377" s="78"/>
      <c r="J377" s="42"/>
      <c r="K377" s="82" t="str">
        <f>IF(AND($I377&gt;0,$J377&lt;&gt;"",$J377&gt;40000),WORKDAY.INTL($J377,INT(($I377+项目参数!$J$29-1)/项目参数!$J$29)-1,1,项目参数!$B$2:$B$200),"")</f>
        <v/>
      </c>
      <c r="L377" s="83" t="str">
        <f>IF(AND($M377&lt;&gt;"",$M377&gt;40000,$N377&lt;&gt;"",$N377&gt;40000),(1+NETWORKDAYS.INTL($M377,$N377,1,项目参数!$B$2:$B$200))*项目参数!$J$29,"")</f>
        <v/>
      </c>
      <c r="M377" s="42"/>
      <c r="N377" s="42"/>
      <c r="O377" s="60"/>
      <c r="P377" s="63"/>
      <c r="X377" s="72" t="b">
        <f t="shared" si="5"/>
        <v>0</v>
      </c>
    </row>
    <row r="378" spans="1:24">
      <c r="A378" s="8"/>
      <c r="B378" s="8"/>
      <c r="C378" s="8"/>
      <c r="D378" s="54"/>
      <c r="E378" s="8"/>
      <c r="F378" s="8"/>
      <c r="G378" s="8"/>
      <c r="H378" s="8"/>
      <c r="I378" s="78"/>
      <c r="J378" s="42"/>
      <c r="K378" s="82" t="str">
        <f>IF(AND($I378&gt;0,$J378&lt;&gt;"",$J378&gt;40000),WORKDAY.INTL($J378,INT(($I378+项目参数!$J$29-1)/项目参数!$J$29)-1,1,项目参数!$B$2:$B$200),"")</f>
        <v/>
      </c>
      <c r="L378" s="83" t="str">
        <f>IF(AND($M378&lt;&gt;"",$M378&gt;40000,$N378&lt;&gt;"",$N378&gt;40000),(1+NETWORKDAYS.INTL($M378,$N378,1,项目参数!$B$2:$B$200))*项目参数!$J$29,"")</f>
        <v/>
      </c>
      <c r="M378" s="42"/>
      <c r="N378" s="42"/>
      <c r="O378" s="60"/>
      <c r="P378" s="63"/>
      <c r="X378" s="72" t="b">
        <f t="shared" si="5"/>
        <v>0</v>
      </c>
    </row>
    <row r="379" spans="1:24">
      <c r="A379" s="8"/>
      <c r="B379" s="8"/>
      <c r="C379" s="8"/>
      <c r="D379" s="54"/>
      <c r="E379" s="8"/>
      <c r="F379" s="8"/>
      <c r="G379" s="8"/>
      <c r="H379" s="8"/>
      <c r="I379" s="78"/>
      <c r="J379" s="42"/>
      <c r="K379" s="82" t="str">
        <f>IF(AND($I379&gt;0,$J379&lt;&gt;"",$J379&gt;40000),WORKDAY.INTL($J379,INT(($I379+项目参数!$J$29-1)/项目参数!$J$29)-1,1,项目参数!$B$2:$B$200),"")</f>
        <v/>
      </c>
      <c r="L379" s="83" t="str">
        <f>IF(AND($M379&lt;&gt;"",$M379&gt;40000,$N379&lt;&gt;"",$N379&gt;40000),(1+NETWORKDAYS.INTL($M379,$N379,1,项目参数!$B$2:$B$200))*项目参数!$J$29,"")</f>
        <v/>
      </c>
      <c r="M379" s="42"/>
      <c r="N379" s="42"/>
      <c r="O379" s="60"/>
      <c r="P379" s="63"/>
      <c r="X379" s="72" t="b">
        <f t="shared" si="5"/>
        <v>0</v>
      </c>
    </row>
    <row r="380" spans="1:24">
      <c r="A380" s="8"/>
      <c r="B380" s="8"/>
      <c r="C380" s="8"/>
      <c r="D380" s="54"/>
      <c r="E380" s="8"/>
      <c r="F380" s="8"/>
      <c r="G380" s="8"/>
      <c r="H380" s="8"/>
      <c r="I380" s="78"/>
      <c r="J380" s="42"/>
      <c r="K380" s="82" t="str">
        <f>IF(AND($I380&gt;0,$J380&lt;&gt;"",$J380&gt;40000),WORKDAY.INTL($J380,INT(($I380+项目参数!$J$29-1)/项目参数!$J$29)-1,1,项目参数!$B$2:$B$200),"")</f>
        <v/>
      </c>
      <c r="L380" s="83" t="str">
        <f>IF(AND($M380&lt;&gt;"",$M380&gt;40000,$N380&lt;&gt;"",$N380&gt;40000),(1+NETWORKDAYS.INTL($M380,$N380,1,项目参数!$B$2:$B$200))*项目参数!$J$29,"")</f>
        <v/>
      </c>
      <c r="M380" s="42"/>
      <c r="N380" s="42"/>
      <c r="O380" s="60"/>
      <c r="P380" s="63"/>
      <c r="X380" s="72" t="b">
        <f t="shared" si="5"/>
        <v>0</v>
      </c>
    </row>
    <row r="381" spans="1:24">
      <c r="A381" s="8"/>
      <c r="B381" s="8"/>
      <c r="C381" s="8"/>
      <c r="D381" s="54"/>
      <c r="E381" s="8"/>
      <c r="F381" s="8"/>
      <c r="G381" s="8"/>
      <c r="H381" s="8"/>
      <c r="I381" s="78"/>
      <c r="J381" s="42"/>
      <c r="K381" s="82" t="str">
        <f>IF(AND($I381&gt;0,$J381&lt;&gt;"",$J381&gt;40000),WORKDAY.INTL($J381,INT(($I381+项目参数!$J$29-1)/项目参数!$J$29)-1,1,项目参数!$B$2:$B$200),"")</f>
        <v/>
      </c>
      <c r="L381" s="83" t="str">
        <f>IF(AND($M381&lt;&gt;"",$M381&gt;40000,$N381&lt;&gt;"",$N381&gt;40000),(1+NETWORKDAYS.INTL($M381,$N381,1,项目参数!$B$2:$B$200))*项目参数!$J$29,"")</f>
        <v/>
      </c>
      <c r="M381" s="42"/>
      <c r="N381" s="42"/>
      <c r="O381" s="60"/>
      <c r="P381" s="63"/>
      <c r="X381" s="72" t="b">
        <f t="shared" si="5"/>
        <v>0</v>
      </c>
    </row>
    <row r="382" spans="1:24">
      <c r="A382" s="8"/>
      <c r="B382" s="8"/>
      <c r="C382" s="8"/>
      <c r="D382" s="54"/>
      <c r="E382" s="8"/>
      <c r="F382" s="8"/>
      <c r="G382" s="8"/>
      <c r="H382" s="8"/>
      <c r="I382" s="78"/>
      <c r="J382" s="42"/>
      <c r="K382" s="82" t="str">
        <f>IF(AND($I382&gt;0,$J382&lt;&gt;"",$J382&gt;40000),WORKDAY.INTL($J382,INT(($I382+项目参数!$J$29-1)/项目参数!$J$29)-1,1,项目参数!$B$2:$B$200),"")</f>
        <v/>
      </c>
      <c r="L382" s="83" t="str">
        <f>IF(AND($M382&lt;&gt;"",$M382&gt;40000,$N382&lt;&gt;"",$N382&gt;40000),(1+NETWORKDAYS.INTL($M382,$N382,1,项目参数!$B$2:$B$200))*项目参数!$J$29,"")</f>
        <v/>
      </c>
      <c r="M382" s="42"/>
      <c r="N382" s="42"/>
      <c r="O382" s="60"/>
      <c r="P382" s="63"/>
      <c r="X382" s="72" t="b">
        <f t="shared" si="5"/>
        <v>0</v>
      </c>
    </row>
    <row r="383" spans="1:24">
      <c r="A383" s="8"/>
      <c r="B383" s="8"/>
      <c r="C383" s="8"/>
      <c r="D383" s="54"/>
      <c r="E383" s="8"/>
      <c r="F383" s="8"/>
      <c r="G383" s="8"/>
      <c r="H383" s="8"/>
      <c r="I383" s="78"/>
      <c r="J383" s="42"/>
      <c r="K383" s="82" t="str">
        <f>IF(AND($I383&gt;0,$J383&lt;&gt;"",$J383&gt;40000),WORKDAY.INTL($J383,INT(($I383+项目参数!$J$29-1)/项目参数!$J$29)-1,1,项目参数!$B$2:$B$200),"")</f>
        <v/>
      </c>
      <c r="L383" s="83" t="str">
        <f>IF(AND($M383&lt;&gt;"",$M383&gt;40000,$N383&lt;&gt;"",$N383&gt;40000),(1+NETWORKDAYS.INTL($M383,$N383,1,项目参数!$B$2:$B$200))*项目参数!$J$29,"")</f>
        <v/>
      </c>
      <c r="M383" s="42"/>
      <c r="N383" s="42"/>
      <c r="O383" s="60"/>
      <c r="P383" s="63"/>
      <c r="X383" s="72" t="b">
        <f t="shared" si="5"/>
        <v>0</v>
      </c>
    </row>
    <row r="384" spans="1:24">
      <c r="A384" s="8"/>
      <c r="B384" s="8"/>
      <c r="C384" s="8"/>
      <c r="D384" s="54"/>
      <c r="E384" s="8"/>
      <c r="F384" s="8"/>
      <c r="G384" s="8"/>
      <c r="H384" s="8"/>
      <c r="I384" s="78"/>
      <c r="J384" s="42"/>
      <c r="K384" s="82" t="str">
        <f>IF(AND($I384&gt;0,$J384&lt;&gt;"",$J384&gt;40000),WORKDAY.INTL($J384,INT(($I384+项目参数!$J$29-1)/项目参数!$J$29)-1,1,项目参数!$B$2:$B$200),"")</f>
        <v/>
      </c>
      <c r="L384" s="83" t="str">
        <f>IF(AND($M384&lt;&gt;"",$M384&gt;40000,$N384&lt;&gt;"",$N384&gt;40000),(1+NETWORKDAYS.INTL($M384,$N384,1,项目参数!$B$2:$B$200))*项目参数!$J$29,"")</f>
        <v/>
      </c>
      <c r="M384" s="42"/>
      <c r="N384" s="42"/>
      <c r="O384" s="60"/>
      <c r="P384" s="63"/>
      <c r="X384" s="72" t="b">
        <f t="shared" si="5"/>
        <v>0</v>
      </c>
    </row>
    <row r="385" spans="1:24">
      <c r="A385" s="8"/>
      <c r="B385" s="8"/>
      <c r="C385" s="8"/>
      <c r="D385" s="54"/>
      <c r="E385" s="8"/>
      <c r="F385" s="8"/>
      <c r="G385" s="8"/>
      <c r="H385" s="8"/>
      <c r="I385" s="78"/>
      <c r="J385" s="42"/>
      <c r="K385" s="82" t="str">
        <f>IF(AND($I385&gt;0,$J385&lt;&gt;"",$J385&gt;40000),WORKDAY.INTL($J385,INT(($I385+项目参数!$J$29-1)/项目参数!$J$29)-1,1,项目参数!$B$2:$B$200),"")</f>
        <v/>
      </c>
      <c r="L385" s="83" t="str">
        <f>IF(AND($M385&lt;&gt;"",$M385&gt;40000,$N385&lt;&gt;"",$N385&gt;40000),(1+NETWORKDAYS.INTL($M385,$N385,1,项目参数!$B$2:$B$200))*项目参数!$J$29,"")</f>
        <v/>
      </c>
      <c r="M385" s="42"/>
      <c r="N385" s="42"/>
      <c r="O385" s="60"/>
      <c r="P385" s="63"/>
      <c r="X385" s="72" t="b">
        <f t="shared" si="5"/>
        <v>0</v>
      </c>
    </row>
    <row r="386" spans="1:24">
      <c r="A386" s="8"/>
      <c r="B386" s="8"/>
      <c r="C386" s="8"/>
      <c r="D386" s="54"/>
      <c r="E386" s="8"/>
      <c r="F386" s="8"/>
      <c r="G386" s="8"/>
      <c r="H386" s="8"/>
      <c r="I386" s="78"/>
      <c r="J386" s="42"/>
      <c r="K386" s="82" t="str">
        <f>IF(AND($I386&gt;0,$J386&lt;&gt;"",$J386&gt;40000),WORKDAY.INTL($J386,INT(($I386+项目参数!$J$29-1)/项目参数!$J$29)-1,1,项目参数!$B$2:$B$200),"")</f>
        <v/>
      </c>
      <c r="L386" s="83" t="str">
        <f>IF(AND($M386&lt;&gt;"",$M386&gt;40000,$N386&lt;&gt;"",$N386&gt;40000),(1+NETWORKDAYS.INTL($M386,$N386,1,项目参数!$B$2:$B$200))*项目参数!$J$29,"")</f>
        <v/>
      </c>
      <c r="M386" s="42"/>
      <c r="N386" s="42"/>
      <c r="O386" s="60"/>
      <c r="P386" s="63"/>
      <c r="X386" s="72" t="b">
        <f t="shared" ref="X386:X449" si="6">AND(LEN(A386)&gt;0,LEN(C386)&gt;3,LEN(G386)&gt;1,OR(J386=0,AND(I386&gt;0,J386&gt;40000)),OR(M386=0,M386&gt;40000))</f>
        <v>0</v>
      </c>
    </row>
    <row r="387" spans="1:24">
      <c r="A387" s="8"/>
      <c r="B387" s="8"/>
      <c r="C387" s="8"/>
      <c r="D387" s="54"/>
      <c r="E387" s="8"/>
      <c r="F387" s="8"/>
      <c r="G387" s="8"/>
      <c r="H387" s="8"/>
      <c r="I387" s="78"/>
      <c r="J387" s="42"/>
      <c r="K387" s="82" t="str">
        <f>IF(AND($I387&gt;0,$J387&lt;&gt;"",$J387&gt;40000),WORKDAY.INTL($J387,INT(($I387+项目参数!$J$29-1)/项目参数!$J$29)-1,1,项目参数!$B$2:$B$200),"")</f>
        <v/>
      </c>
      <c r="L387" s="83" t="str">
        <f>IF(AND($M387&lt;&gt;"",$M387&gt;40000,$N387&lt;&gt;"",$N387&gt;40000),(1+NETWORKDAYS.INTL($M387,$N387,1,项目参数!$B$2:$B$200))*项目参数!$J$29,"")</f>
        <v/>
      </c>
      <c r="M387" s="42"/>
      <c r="N387" s="42"/>
      <c r="O387" s="60"/>
      <c r="P387" s="63"/>
      <c r="X387" s="72" t="b">
        <f t="shared" si="6"/>
        <v>0</v>
      </c>
    </row>
    <row r="388" spans="1:24">
      <c r="A388" s="8"/>
      <c r="B388" s="8"/>
      <c r="C388" s="8"/>
      <c r="D388" s="54"/>
      <c r="E388" s="8"/>
      <c r="F388" s="8"/>
      <c r="G388" s="8"/>
      <c r="H388" s="8"/>
      <c r="I388" s="78"/>
      <c r="J388" s="42"/>
      <c r="K388" s="82" t="str">
        <f>IF(AND($I388&gt;0,$J388&lt;&gt;"",$J388&gt;40000),WORKDAY.INTL($J388,INT(($I388+项目参数!$J$29-1)/项目参数!$J$29)-1,1,项目参数!$B$2:$B$200),"")</f>
        <v/>
      </c>
      <c r="L388" s="83" t="str">
        <f>IF(AND($M388&lt;&gt;"",$M388&gt;40000,$N388&lt;&gt;"",$N388&gt;40000),(1+NETWORKDAYS.INTL($M388,$N388,1,项目参数!$B$2:$B$200))*项目参数!$J$29,"")</f>
        <v/>
      </c>
      <c r="M388" s="42"/>
      <c r="N388" s="42"/>
      <c r="O388" s="60"/>
      <c r="P388" s="63"/>
      <c r="X388" s="72" t="b">
        <f t="shared" si="6"/>
        <v>0</v>
      </c>
    </row>
    <row r="389" spans="1:24">
      <c r="A389" s="8"/>
      <c r="B389" s="8"/>
      <c r="C389" s="8"/>
      <c r="D389" s="54"/>
      <c r="E389" s="8"/>
      <c r="F389" s="8"/>
      <c r="G389" s="8"/>
      <c r="H389" s="8"/>
      <c r="I389" s="78"/>
      <c r="J389" s="42"/>
      <c r="K389" s="82" t="str">
        <f>IF(AND($I389&gt;0,$J389&lt;&gt;"",$J389&gt;40000),WORKDAY.INTL($J389,INT(($I389+项目参数!$J$29-1)/项目参数!$J$29)-1,1,项目参数!$B$2:$B$200),"")</f>
        <v/>
      </c>
      <c r="L389" s="83" t="str">
        <f>IF(AND($M389&lt;&gt;"",$M389&gt;40000,$N389&lt;&gt;"",$N389&gt;40000),(1+NETWORKDAYS.INTL($M389,$N389,1,项目参数!$B$2:$B$200))*项目参数!$J$29,"")</f>
        <v/>
      </c>
      <c r="M389" s="42"/>
      <c r="N389" s="42"/>
      <c r="O389" s="60"/>
      <c r="P389" s="63"/>
      <c r="X389" s="72" t="b">
        <f t="shared" si="6"/>
        <v>0</v>
      </c>
    </row>
    <row r="390" spans="1:24">
      <c r="A390" s="8"/>
      <c r="B390" s="8"/>
      <c r="C390" s="8"/>
      <c r="D390" s="54"/>
      <c r="E390" s="8"/>
      <c r="F390" s="8"/>
      <c r="G390" s="8"/>
      <c r="H390" s="8"/>
      <c r="I390" s="78"/>
      <c r="J390" s="42"/>
      <c r="K390" s="82" t="str">
        <f>IF(AND($I390&gt;0,$J390&lt;&gt;"",$J390&gt;40000),WORKDAY.INTL($J390,INT(($I390+项目参数!$J$29-1)/项目参数!$J$29)-1,1,项目参数!$B$2:$B$200),"")</f>
        <v/>
      </c>
      <c r="L390" s="83" t="str">
        <f>IF(AND($M390&lt;&gt;"",$M390&gt;40000,$N390&lt;&gt;"",$N390&gt;40000),(1+NETWORKDAYS.INTL($M390,$N390,1,项目参数!$B$2:$B$200))*项目参数!$J$29,"")</f>
        <v/>
      </c>
      <c r="M390" s="42"/>
      <c r="N390" s="42"/>
      <c r="O390" s="60"/>
      <c r="P390" s="63"/>
      <c r="X390" s="72" t="b">
        <f t="shared" si="6"/>
        <v>0</v>
      </c>
    </row>
    <row r="391" spans="1:24">
      <c r="A391" s="8"/>
      <c r="B391" s="8"/>
      <c r="C391" s="8"/>
      <c r="D391" s="54"/>
      <c r="E391" s="8"/>
      <c r="F391" s="8"/>
      <c r="G391" s="8"/>
      <c r="H391" s="8"/>
      <c r="I391" s="78"/>
      <c r="J391" s="42"/>
      <c r="K391" s="82" t="str">
        <f>IF(AND($I391&gt;0,$J391&lt;&gt;"",$J391&gt;40000),WORKDAY.INTL($J391,INT(($I391+项目参数!$J$29-1)/项目参数!$J$29)-1,1,项目参数!$B$2:$B$200),"")</f>
        <v/>
      </c>
      <c r="L391" s="83" t="str">
        <f>IF(AND($M391&lt;&gt;"",$M391&gt;40000,$N391&lt;&gt;"",$N391&gt;40000),(1+NETWORKDAYS.INTL($M391,$N391,1,项目参数!$B$2:$B$200))*项目参数!$J$29,"")</f>
        <v/>
      </c>
      <c r="M391" s="42"/>
      <c r="N391" s="42"/>
      <c r="O391" s="60"/>
      <c r="P391" s="63"/>
      <c r="X391" s="72" t="b">
        <f t="shared" si="6"/>
        <v>0</v>
      </c>
    </row>
    <row r="392" spans="1:24">
      <c r="A392" s="8"/>
      <c r="B392" s="8"/>
      <c r="C392" s="8"/>
      <c r="D392" s="54"/>
      <c r="E392" s="8"/>
      <c r="F392" s="8"/>
      <c r="G392" s="8"/>
      <c r="H392" s="8"/>
      <c r="I392" s="78"/>
      <c r="J392" s="42"/>
      <c r="K392" s="82" t="str">
        <f>IF(AND($I392&gt;0,$J392&lt;&gt;"",$J392&gt;40000),WORKDAY.INTL($J392,INT(($I392+项目参数!$J$29-1)/项目参数!$J$29)-1,1,项目参数!$B$2:$B$200),"")</f>
        <v/>
      </c>
      <c r="L392" s="83" t="str">
        <f>IF(AND($M392&lt;&gt;"",$M392&gt;40000,$N392&lt;&gt;"",$N392&gt;40000),(1+NETWORKDAYS.INTL($M392,$N392,1,项目参数!$B$2:$B$200))*项目参数!$J$29,"")</f>
        <v/>
      </c>
      <c r="M392" s="42"/>
      <c r="N392" s="42"/>
      <c r="O392" s="60"/>
      <c r="P392" s="63"/>
      <c r="X392" s="72" t="b">
        <f t="shared" si="6"/>
        <v>0</v>
      </c>
    </row>
    <row r="393" spans="1:24">
      <c r="A393" s="8"/>
      <c r="B393" s="8"/>
      <c r="C393" s="8"/>
      <c r="D393" s="54"/>
      <c r="E393" s="8"/>
      <c r="F393" s="8"/>
      <c r="G393" s="8"/>
      <c r="H393" s="8"/>
      <c r="I393" s="78"/>
      <c r="J393" s="42"/>
      <c r="K393" s="82" t="str">
        <f>IF(AND($I393&gt;0,$J393&lt;&gt;"",$J393&gt;40000),WORKDAY.INTL($J393,INT(($I393+项目参数!$J$29-1)/项目参数!$J$29)-1,1,项目参数!$B$2:$B$200),"")</f>
        <v/>
      </c>
      <c r="L393" s="83" t="str">
        <f>IF(AND($M393&lt;&gt;"",$M393&gt;40000,$N393&lt;&gt;"",$N393&gt;40000),(1+NETWORKDAYS.INTL($M393,$N393,1,项目参数!$B$2:$B$200))*项目参数!$J$29,"")</f>
        <v/>
      </c>
      <c r="M393" s="42"/>
      <c r="N393" s="42"/>
      <c r="O393" s="60"/>
      <c r="P393" s="63"/>
      <c r="X393" s="72" t="b">
        <f t="shared" si="6"/>
        <v>0</v>
      </c>
    </row>
    <row r="394" spans="1:24">
      <c r="A394" s="8"/>
      <c r="B394" s="8"/>
      <c r="C394" s="8"/>
      <c r="D394" s="54"/>
      <c r="E394" s="8"/>
      <c r="F394" s="8"/>
      <c r="G394" s="8"/>
      <c r="H394" s="8"/>
      <c r="I394" s="78"/>
      <c r="J394" s="42"/>
      <c r="K394" s="82" t="str">
        <f>IF(AND($I394&gt;0,$J394&lt;&gt;"",$J394&gt;40000),WORKDAY.INTL($J394,INT(($I394+项目参数!$J$29-1)/项目参数!$J$29)-1,1,项目参数!$B$2:$B$200),"")</f>
        <v/>
      </c>
      <c r="L394" s="83" t="str">
        <f>IF(AND($M394&lt;&gt;"",$M394&gt;40000,$N394&lt;&gt;"",$N394&gt;40000),(1+NETWORKDAYS.INTL($M394,$N394,1,项目参数!$B$2:$B$200))*项目参数!$J$29,"")</f>
        <v/>
      </c>
      <c r="M394" s="42"/>
      <c r="N394" s="42"/>
      <c r="O394" s="60"/>
      <c r="P394" s="63"/>
      <c r="X394" s="72" t="b">
        <f t="shared" si="6"/>
        <v>0</v>
      </c>
    </row>
    <row r="395" spans="1:24">
      <c r="A395" s="8"/>
      <c r="B395" s="8"/>
      <c r="C395" s="8"/>
      <c r="D395" s="54"/>
      <c r="E395" s="8"/>
      <c r="F395" s="8"/>
      <c r="G395" s="8"/>
      <c r="H395" s="8"/>
      <c r="I395" s="78"/>
      <c r="J395" s="42"/>
      <c r="K395" s="82" t="str">
        <f>IF(AND($I395&gt;0,$J395&lt;&gt;"",$J395&gt;40000),WORKDAY.INTL($J395,INT(($I395+项目参数!$J$29-1)/项目参数!$J$29)-1,1,项目参数!$B$2:$B$200),"")</f>
        <v/>
      </c>
      <c r="L395" s="83" t="str">
        <f>IF(AND($M395&lt;&gt;"",$M395&gt;40000,$N395&lt;&gt;"",$N395&gt;40000),(1+NETWORKDAYS.INTL($M395,$N395,1,项目参数!$B$2:$B$200))*项目参数!$J$29,"")</f>
        <v/>
      </c>
      <c r="M395" s="42"/>
      <c r="N395" s="42"/>
      <c r="O395" s="60"/>
      <c r="P395" s="63"/>
      <c r="X395" s="72" t="b">
        <f t="shared" si="6"/>
        <v>0</v>
      </c>
    </row>
    <row r="396" spans="1:24">
      <c r="A396" s="8"/>
      <c r="B396" s="8"/>
      <c r="C396" s="8"/>
      <c r="D396" s="54"/>
      <c r="E396" s="8"/>
      <c r="F396" s="8"/>
      <c r="G396" s="8"/>
      <c r="H396" s="8"/>
      <c r="I396" s="78"/>
      <c r="J396" s="42"/>
      <c r="K396" s="82" t="str">
        <f>IF(AND($I396&gt;0,$J396&lt;&gt;"",$J396&gt;40000),WORKDAY.INTL($J396,INT(($I396+项目参数!$J$29-1)/项目参数!$J$29)-1,1,项目参数!$B$2:$B$200),"")</f>
        <v/>
      </c>
      <c r="L396" s="83" t="str">
        <f>IF(AND($M396&lt;&gt;"",$M396&gt;40000,$N396&lt;&gt;"",$N396&gt;40000),(1+NETWORKDAYS.INTL($M396,$N396,1,项目参数!$B$2:$B$200))*项目参数!$J$29,"")</f>
        <v/>
      </c>
      <c r="M396" s="42"/>
      <c r="N396" s="42"/>
      <c r="O396" s="60"/>
      <c r="P396" s="63"/>
      <c r="X396" s="72" t="b">
        <f t="shared" si="6"/>
        <v>0</v>
      </c>
    </row>
    <row r="397" spans="1:24">
      <c r="A397" s="8"/>
      <c r="B397" s="8"/>
      <c r="C397" s="8"/>
      <c r="D397" s="54"/>
      <c r="E397" s="8"/>
      <c r="F397" s="8"/>
      <c r="G397" s="8"/>
      <c r="H397" s="8"/>
      <c r="I397" s="78"/>
      <c r="J397" s="42"/>
      <c r="K397" s="82" t="str">
        <f>IF(AND($I397&gt;0,$J397&lt;&gt;"",$J397&gt;40000),WORKDAY.INTL($J397,INT(($I397+项目参数!$J$29-1)/项目参数!$J$29)-1,1,项目参数!$B$2:$B$200),"")</f>
        <v/>
      </c>
      <c r="L397" s="83" t="str">
        <f>IF(AND($M397&lt;&gt;"",$M397&gt;40000,$N397&lt;&gt;"",$N397&gt;40000),(1+NETWORKDAYS.INTL($M397,$N397,1,项目参数!$B$2:$B$200))*项目参数!$J$29,"")</f>
        <v/>
      </c>
      <c r="M397" s="42"/>
      <c r="N397" s="42"/>
      <c r="O397" s="60"/>
      <c r="P397" s="63"/>
      <c r="X397" s="72" t="b">
        <f t="shared" si="6"/>
        <v>0</v>
      </c>
    </row>
    <row r="398" spans="1:24">
      <c r="A398" s="8"/>
      <c r="B398" s="8"/>
      <c r="C398" s="8"/>
      <c r="D398" s="54"/>
      <c r="E398" s="8"/>
      <c r="F398" s="8"/>
      <c r="G398" s="8"/>
      <c r="H398" s="8"/>
      <c r="I398" s="78"/>
      <c r="J398" s="42"/>
      <c r="K398" s="82" t="str">
        <f>IF(AND($I398&gt;0,$J398&lt;&gt;"",$J398&gt;40000),WORKDAY.INTL($J398,INT(($I398+项目参数!$J$29-1)/项目参数!$J$29)-1,1,项目参数!$B$2:$B$200),"")</f>
        <v/>
      </c>
      <c r="L398" s="83" t="str">
        <f>IF(AND($M398&lt;&gt;"",$M398&gt;40000,$N398&lt;&gt;"",$N398&gt;40000),(1+NETWORKDAYS.INTL($M398,$N398,1,项目参数!$B$2:$B$200))*项目参数!$J$29,"")</f>
        <v/>
      </c>
      <c r="M398" s="42"/>
      <c r="N398" s="42"/>
      <c r="O398" s="60"/>
      <c r="P398" s="63"/>
      <c r="X398" s="72" t="b">
        <f t="shared" si="6"/>
        <v>0</v>
      </c>
    </row>
    <row r="399" spans="1:24">
      <c r="A399" s="8"/>
      <c r="B399" s="8"/>
      <c r="C399" s="8"/>
      <c r="D399" s="54"/>
      <c r="E399" s="8"/>
      <c r="F399" s="8"/>
      <c r="G399" s="8"/>
      <c r="H399" s="8"/>
      <c r="I399" s="78"/>
      <c r="J399" s="42"/>
      <c r="K399" s="82" t="str">
        <f>IF(AND($I399&gt;0,$J399&lt;&gt;"",$J399&gt;40000),WORKDAY.INTL($J399,INT(($I399+项目参数!$J$29-1)/项目参数!$J$29)-1,1,项目参数!$B$2:$B$200),"")</f>
        <v/>
      </c>
      <c r="L399" s="83" t="str">
        <f>IF(AND($M399&lt;&gt;"",$M399&gt;40000,$N399&lt;&gt;"",$N399&gt;40000),(1+NETWORKDAYS.INTL($M399,$N399,1,项目参数!$B$2:$B$200))*项目参数!$J$29,"")</f>
        <v/>
      </c>
      <c r="M399" s="42"/>
      <c r="N399" s="42"/>
      <c r="O399" s="60"/>
      <c r="P399" s="63"/>
      <c r="X399" s="72" t="b">
        <f t="shared" si="6"/>
        <v>0</v>
      </c>
    </row>
    <row r="400" spans="1:24">
      <c r="A400" s="8"/>
      <c r="B400" s="8"/>
      <c r="C400" s="8"/>
      <c r="D400" s="54"/>
      <c r="E400" s="8"/>
      <c r="F400" s="8"/>
      <c r="G400" s="8"/>
      <c r="H400" s="8"/>
      <c r="I400" s="78"/>
      <c r="J400" s="42"/>
      <c r="K400" s="82" t="str">
        <f>IF(AND($I400&gt;0,$J400&lt;&gt;"",$J400&gt;40000),WORKDAY.INTL($J400,INT(($I400+项目参数!$J$29-1)/项目参数!$J$29)-1,1,项目参数!$B$2:$B$200),"")</f>
        <v/>
      </c>
      <c r="L400" s="83" t="str">
        <f>IF(AND($M400&lt;&gt;"",$M400&gt;40000,$N400&lt;&gt;"",$N400&gt;40000),(1+NETWORKDAYS.INTL($M400,$N400,1,项目参数!$B$2:$B$200))*项目参数!$J$29,"")</f>
        <v/>
      </c>
      <c r="M400" s="42"/>
      <c r="N400" s="42"/>
      <c r="O400" s="60"/>
      <c r="P400" s="63"/>
      <c r="X400" s="72" t="b">
        <f t="shared" si="6"/>
        <v>0</v>
      </c>
    </row>
    <row r="401" spans="1:24">
      <c r="A401" s="8"/>
      <c r="B401" s="8"/>
      <c r="C401" s="8"/>
      <c r="D401" s="54"/>
      <c r="E401" s="8"/>
      <c r="F401" s="8"/>
      <c r="G401" s="8"/>
      <c r="H401" s="8"/>
      <c r="I401" s="78"/>
      <c r="J401" s="42"/>
      <c r="K401" s="82" t="str">
        <f>IF(AND($I401&gt;0,$J401&lt;&gt;"",$J401&gt;40000),WORKDAY.INTL($J401,INT(($I401+项目参数!$J$29-1)/项目参数!$J$29)-1,1,项目参数!$B$2:$B$200),"")</f>
        <v/>
      </c>
      <c r="L401" s="83" t="str">
        <f>IF(AND($M401&lt;&gt;"",$M401&gt;40000,$N401&lt;&gt;"",$N401&gt;40000),(1+NETWORKDAYS.INTL($M401,$N401,1,项目参数!$B$2:$B$200))*项目参数!$J$29,"")</f>
        <v/>
      </c>
      <c r="M401" s="42"/>
      <c r="N401" s="42"/>
      <c r="O401" s="60"/>
      <c r="P401" s="63"/>
      <c r="X401" s="72" t="b">
        <f t="shared" si="6"/>
        <v>0</v>
      </c>
    </row>
    <row r="402" spans="1:24">
      <c r="A402" s="8"/>
      <c r="B402" s="8"/>
      <c r="C402" s="8"/>
      <c r="D402" s="54"/>
      <c r="E402" s="8"/>
      <c r="F402" s="8"/>
      <c r="G402" s="8"/>
      <c r="H402" s="8"/>
      <c r="I402" s="78"/>
      <c r="J402" s="42"/>
      <c r="K402" s="82" t="str">
        <f>IF(AND($I402&gt;0,$J402&lt;&gt;"",$J402&gt;40000),WORKDAY.INTL($J402,INT(($I402+项目参数!$J$29-1)/项目参数!$J$29)-1,1,项目参数!$B$2:$B$200),"")</f>
        <v/>
      </c>
      <c r="L402" s="83" t="str">
        <f>IF(AND($M402&lt;&gt;"",$M402&gt;40000,$N402&lt;&gt;"",$N402&gt;40000),(1+NETWORKDAYS.INTL($M402,$N402,1,项目参数!$B$2:$B$200))*项目参数!$J$29,"")</f>
        <v/>
      </c>
      <c r="M402" s="42"/>
      <c r="N402" s="42"/>
      <c r="O402" s="60"/>
      <c r="P402" s="63"/>
      <c r="X402" s="72" t="b">
        <f t="shared" si="6"/>
        <v>0</v>
      </c>
    </row>
    <row r="403" spans="1:24">
      <c r="A403" s="8"/>
      <c r="B403" s="8"/>
      <c r="C403" s="8"/>
      <c r="D403" s="54"/>
      <c r="E403" s="8"/>
      <c r="F403" s="8"/>
      <c r="G403" s="8"/>
      <c r="H403" s="8"/>
      <c r="I403" s="78"/>
      <c r="J403" s="42"/>
      <c r="K403" s="82" t="str">
        <f>IF(AND($I403&gt;0,$J403&lt;&gt;"",$J403&gt;40000),WORKDAY.INTL($J403,INT(($I403+项目参数!$J$29-1)/项目参数!$J$29)-1,1,项目参数!$B$2:$B$200),"")</f>
        <v/>
      </c>
      <c r="L403" s="83" t="str">
        <f>IF(AND($M403&lt;&gt;"",$M403&gt;40000,$N403&lt;&gt;"",$N403&gt;40000),(1+NETWORKDAYS.INTL($M403,$N403,1,项目参数!$B$2:$B$200))*项目参数!$J$29,"")</f>
        <v/>
      </c>
      <c r="M403" s="42"/>
      <c r="N403" s="42"/>
      <c r="O403" s="60"/>
      <c r="P403" s="63"/>
      <c r="X403" s="72" t="b">
        <f t="shared" si="6"/>
        <v>0</v>
      </c>
    </row>
    <row r="404" spans="1:24">
      <c r="A404" s="8"/>
      <c r="B404" s="8"/>
      <c r="C404" s="8"/>
      <c r="D404" s="54"/>
      <c r="E404" s="8"/>
      <c r="F404" s="8"/>
      <c r="G404" s="8"/>
      <c r="H404" s="8"/>
      <c r="I404" s="78"/>
      <c r="J404" s="42"/>
      <c r="K404" s="82" t="str">
        <f>IF(AND($I404&gt;0,$J404&lt;&gt;"",$J404&gt;40000),WORKDAY.INTL($J404,INT(($I404+项目参数!$J$29-1)/项目参数!$J$29)-1,1,项目参数!$B$2:$B$200),"")</f>
        <v/>
      </c>
      <c r="L404" s="83" t="str">
        <f>IF(AND($M404&lt;&gt;"",$M404&gt;40000,$N404&lt;&gt;"",$N404&gt;40000),(1+NETWORKDAYS.INTL($M404,$N404,1,项目参数!$B$2:$B$200))*项目参数!$J$29,"")</f>
        <v/>
      </c>
      <c r="M404" s="42"/>
      <c r="N404" s="42"/>
      <c r="O404" s="60"/>
      <c r="P404" s="63"/>
      <c r="X404" s="72" t="b">
        <f t="shared" si="6"/>
        <v>0</v>
      </c>
    </row>
    <row r="405" spans="1:24">
      <c r="A405" s="8"/>
      <c r="B405" s="8"/>
      <c r="C405" s="8"/>
      <c r="D405" s="54"/>
      <c r="E405" s="8"/>
      <c r="F405" s="8"/>
      <c r="G405" s="8"/>
      <c r="H405" s="8"/>
      <c r="I405" s="78"/>
      <c r="J405" s="42"/>
      <c r="K405" s="82" t="str">
        <f>IF(AND($I405&gt;0,$J405&lt;&gt;"",$J405&gt;40000),WORKDAY.INTL($J405,INT(($I405+项目参数!$J$29-1)/项目参数!$J$29)-1,1,项目参数!$B$2:$B$200),"")</f>
        <v/>
      </c>
      <c r="L405" s="83" t="str">
        <f>IF(AND($M405&lt;&gt;"",$M405&gt;40000,$N405&lt;&gt;"",$N405&gt;40000),(1+NETWORKDAYS.INTL($M405,$N405,1,项目参数!$B$2:$B$200))*项目参数!$J$29,"")</f>
        <v/>
      </c>
      <c r="M405" s="42"/>
      <c r="N405" s="42"/>
      <c r="O405" s="60"/>
      <c r="P405" s="63"/>
      <c r="X405" s="72" t="b">
        <f t="shared" si="6"/>
        <v>0</v>
      </c>
    </row>
    <row r="406" spans="1:24">
      <c r="A406" s="8"/>
      <c r="B406" s="8"/>
      <c r="C406" s="8"/>
      <c r="D406" s="54"/>
      <c r="E406" s="8"/>
      <c r="F406" s="8"/>
      <c r="G406" s="8"/>
      <c r="H406" s="8"/>
      <c r="I406" s="78"/>
      <c r="J406" s="42"/>
      <c r="K406" s="82" t="str">
        <f>IF(AND($I406&gt;0,$J406&lt;&gt;"",$J406&gt;40000),WORKDAY.INTL($J406,INT(($I406+项目参数!$J$29-1)/项目参数!$J$29)-1,1,项目参数!$B$2:$B$200),"")</f>
        <v/>
      </c>
      <c r="L406" s="83" t="str">
        <f>IF(AND($M406&lt;&gt;"",$M406&gt;40000,$N406&lt;&gt;"",$N406&gt;40000),(1+NETWORKDAYS.INTL($M406,$N406,1,项目参数!$B$2:$B$200))*项目参数!$J$29,"")</f>
        <v/>
      </c>
      <c r="M406" s="42"/>
      <c r="N406" s="42"/>
      <c r="O406" s="60"/>
      <c r="P406" s="63"/>
      <c r="X406" s="72" t="b">
        <f t="shared" si="6"/>
        <v>0</v>
      </c>
    </row>
    <row r="407" spans="1:24">
      <c r="A407" s="8"/>
      <c r="B407" s="8"/>
      <c r="C407" s="8"/>
      <c r="D407" s="54"/>
      <c r="E407" s="8"/>
      <c r="F407" s="8"/>
      <c r="G407" s="8"/>
      <c r="H407" s="8"/>
      <c r="I407" s="78"/>
      <c r="J407" s="42"/>
      <c r="K407" s="82" t="str">
        <f>IF(AND($I407&gt;0,$J407&lt;&gt;"",$J407&gt;40000),WORKDAY.INTL($J407,INT(($I407+项目参数!$J$29-1)/项目参数!$J$29)-1,1,项目参数!$B$2:$B$200),"")</f>
        <v/>
      </c>
      <c r="L407" s="83" t="str">
        <f>IF(AND($M407&lt;&gt;"",$M407&gt;40000,$N407&lt;&gt;"",$N407&gt;40000),(1+NETWORKDAYS.INTL($M407,$N407,1,项目参数!$B$2:$B$200))*项目参数!$J$29,"")</f>
        <v/>
      </c>
      <c r="M407" s="42"/>
      <c r="N407" s="42"/>
      <c r="O407" s="60"/>
      <c r="P407" s="63"/>
      <c r="X407" s="72" t="b">
        <f t="shared" si="6"/>
        <v>0</v>
      </c>
    </row>
    <row r="408" spans="1:24">
      <c r="A408" s="8"/>
      <c r="B408" s="8"/>
      <c r="C408" s="8"/>
      <c r="D408" s="54"/>
      <c r="E408" s="8"/>
      <c r="F408" s="8"/>
      <c r="G408" s="8"/>
      <c r="H408" s="8"/>
      <c r="I408" s="78"/>
      <c r="J408" s="42"/>
      <c r="K408" s="82" t="str">
        <f>IF(AND($I408&gt;0,$J408&lt;&gt;"",$J408&gt;40000),WORKDAY.INTL($J408,INT(($I408+项目参数!$J$29-1)/项目参数!$J$29)-1,1,项目参数!$B$2:$B$200),"")</f>
        <v/>
      </c>
      <c r="L408" s="83" t="str">
        <f>IF(AND($M408&lt;&gt;"",$M408&gt;40000,$N408&lt;&gt;"",$N408&gt;40000),(1+NETWORKDAYS.INTL($M408,$N408,1,项目参数!$B$2:$B$200))*项目参数!$J$29,"")</f>
        <v/>
      </c>
      <c r="M408" s="42"/>
      <c r="N408" s="42"/>
      <c r="O408" s="60"/>
      <c r="P408" s="63"/>
      <c r="X408" s="72" t="b">
        <f t="shared" si="6"/>
        <v>0</v>
      </c>
    </row>
    <row r="409" spans="1:24">
      <c r="A409" s="8"/>
      <c r="B409" s="8"/>
      <c r="C409" s="8"/>
      <c r="D409" s="54"/>
      <c r="E409" s="8"/>
      <c r="F409" s="8"/>
      <c r="G409" s="8"/>
      <c r="H409" s="8"/>
      <c r="I409" s="78"/>
      <c r="J409" s="42"/>
      <c r="K409" s="82" t="str">
        <f>IF(AND($I409&gt;0,$J409&lt;&gt;"",$J409&gt;40000),WORKDAY.INTL($J409,INT(($I409+项目参数!$J$29-1)/项目参数!$J$29)-1,1,项目参数!$B$2:$B$200),"")</f>
        <v/>
      </c>
      <c r="L409" s="83" t="str">
        <f>IF(AND($M409&lt;&gt;"",$M409&gt;40000,$N409&lt;&gt;"",$N409&gt;40000),(1+NETWORKDAYS.INTL($M409,$N409,1,项目参数!$B$2:$B$200))*项目参数!$J$29,"")</f>
        <v/>
      </c>
      <c r="M409" s="42"/>
      <c r="N409" s="42"/>
      <c r="O409" s="60"/>
      <c r="P409" s="63"/>
      <c r="X409" s="72" t="b">
        <f t="shared" si="6"/>
        <v>0</v>
      </c>
    </row>
    <row r="410" spans="1:24">
      <c r="A410" s="8"/>
      <c r="B410" s="8"/>
      <c r="C410" s="8"/>
      <c r="D410" s="54"/>
      <c r="E410" s="8"/>
      <c r="F410" s="8"/>
      <c r="G410" s="8"/>
      <c r="H410" s="8"/>
      <c r="I410" s="78"/>
      <c r="J410" s="42"/>
      <c r="K410" s="82" t="str">
        <f>IF(AND($I410&gt;0,$J410&lt;&gt;"",$J410&gt;40000),WORKDAY.INTL($J410,INT(($I410+项目参数!$J$29-1)/项目参数!$J$29)-1,1,项目参数!$B$2:$B$200),"")</f>
        <v/>
      </c>
      <c r="L410" s="83" t="str">
        <f>IF(AND($M410&lt;&gt;"",$M410&gt;40000,$N410&lt;&gt;"",$N410&gt;40000),(1+NETWORKDAYS.INTL($M410,$N410,1,项目参数!$B$2:$B$200))*项目参数!$J$29,"")</f>
        <v/>
      </c>
      <c r="M410" s="42"/>
      <c r="N410" s="42"/>
      <c r="O410" s="60"/>
      <c r="P410" s="63"/>
      <c r="X410" s="72" t="b">
        <f t="shared" si="6"/>
        <v>0</v>
      </c>
    </row>
    <row r="411" spans="1:24">
      <c r="A411" s="8"/>
      <c r="B411" s="8"/>
      <c r="C411" s="8"/>
      <c r="D411" s="54"/>
      <c r="E411" s="8"/>
      <c r="F411" s="8"/>
      <c r="G411" s="8"/>
      <c r="H411" s="8"/>
      <c r="I411" s="78"/>
      <c r="J411" s="42"/>
      <c r="K411" s="82" t="str">
        <f>IF(AND($I411&gt;0,$J411&lt;&gt;"",$J411&gt;40000),WORKDAY.INTL($J411,INT(($I411+项目参数!$J$29-1)/项目参数!$J$29)-1,1,项目参数!$B$2:$B$200),"")</f>
        <v/>
      </c>
      <c r="L411" s="83" t="str">
        <f>IF(AND($M411&lt;&gt;"",$M411&gt;40000,$N411&lt;&gt;"",$N411&gt;40000),(1+NETWORKDAYS.INTL($M411,$N411,1,项目参数!$B$2:$B$200))*项目参数!$J$29,"")</f>
        <v/>
      </c>
      <c r="M411" s="42"/>
      <c r="N411" s="42"/>
      <c r="O411" s="60"/>
      <c r="P411" s="63"/>
      <c r="X411" s="72" t="b">
        <f t="shared" si="6"/>
        <v>0</v>
      </c>
    </row>
    <row r="412" spans="1:24">
      <c r="A412" s="8"/>
      <c r="B412" s="8"/>
      <c r="C412" s="8"/>
      <c r="D412" s="54"/>
      <c r="E412" s="8"/>
      <c r="F412" s="8"/>
      <c r="G412" s="8"/>
      <c r="H412" s="8"/>
      <c r="I412" s="78"/>
      <c r="J412" s="42"/>
      <c r="K412" s="82" t="str">
        <f>IF(AND($I412&gt;0,$J412&lt;&gt;"",$J412&gt;40000),WORKDAY.INTL($J412,INT(($I412+项目参数!$J$29-1)/项目参数!$J$29)-1,1,项目参数!$B$2:$B$200),"")</f>
        <v/>
      </c>
      <c r="L412" s="83" t="str">
        <f>IF(AND($M412&lt;&gt;"",$M412&gt;40000,$N412&lt;&gt;"",$N412&gt;40000),(1+NETWORKDAYS.INTL($M412,$N412,1,项目参数!$B$2:$B$200))*项目参数!$J$29,"")</f>
        <v/>
      </c>
      <c r="M412" s="42"/>
      <c r="N412" s="42"/>
      <c r="O412" s="60"/>
      <c r="P412" s="63"/>
      <c r="X412" s="72" t="b">
        <f t="shared" si="6"/>
        <v>0</v>
      </c>
    </row>
    <row r="413" spans="1:24">
      <c r="A413" s="8"/>
      <c r="B413" s="8"/>
      <c r="C413" s="8"/>
      <c r="D413" s="54"/>
      <c r="E413" s="8"/>
      <c r="F413" s="8"/>
      <c r="G413" s="8"/>
      <c r="H413" s="8"/>
      <c r="I413" s="78"/>
      <c r="J413" s="42"/>
      <c r="K413" s="82" t="str">
        <f>IF(AND($I413&gt;0,$J413&lt;&gt;"",$J413&gt;40000),WORKDAY.INTL($J413,INT(($I413+项目参数!$J$29-1)/项目参数!$J$29)-1,1,项目参数!$B$2:$B$200),"")</f>
        <v/>
      </c>
      <c r="L413" s="83" t="str">
        <f>IF(AND($M413&lt;&gt;"",$M413&gt;40000,$N413&lt;&gt;"",$N413&gt;40000),(1+NETWORKDAYS.INTL($M413,$N413,1,项目参数!$B$2:$B$200))*项目参数!$J$29,"")</f>
        <v/>
      </c>
      <c r="M413" s="42"/>
      <c r="N413" s="42"/>
      <c r="O413" s="60"/>
      <c r="P413" s="63"/>
      <c r="X413" s="72" t="b">
        <f t="shared" si="6"/>
        <v>0</v>
      </c>
    </row>
    <row r="414" spans="1:24">
      <c r="A414" s="8"/>
      <c r="B414" s="8"/>
      <c r="C414" s="8"/>
      <c r="D414" s="54"/>
      <c r="E414" s="8"/>
      <c r="F414" s="8"/>
      <c r="G414" s="8"/>
      <c r="H414" s="8"/>
      <c r="I414" s="78"/>
      <c r="J414" s="42"/>
      <c r="K414" s="82" t="str">
        <f>IF(AND($I414&gt;0,$J414&lt;&gt;"",$J414&gt;40000),WORKDAY.INTL($J414,INT(($I414+项目参数!$J$29-1)/项目参数!$J$29)-1,1,项目参数!$B$2:$B$200),"")</f>
        <v/>
      </c>
      <c r="L414" s="83" t="str">
        <f>IF(AND($M414&lt;&gt;"",$M414&gt;40000,$N414&lt;&gt;"",$N414&gt;40000),(1+NETWORKDAYS.INTL($M414,$N414,1,项目参数!$B$2:$B$200))*项目参数!$J$29,"")</f>
        <v/>
      </c>
      <c r="M414" s="42"/>
      <c r="N414" s="42"/>
      <c r="O414" s="60"/>
      <c r="P414" s="63"/>
      <c r="X414" s="72" t="b">
        <f t="shared" si="6"/>
        <v>0</v>
      </c>
    </row>
    <row r="415" spans="1:24">
      <c r="A415" s="8"/>
      <c r="B415" s="8"/>
      <c r="C415" s="8"/>
      <c r="D415" s="54"/>
      <c r="E415" s="8"/>
      <c r="F415" s="8"/>
      <c r="G415" s="8"/>
      <c r="H415" s="8"/>
      <c r="I415" s="78"/>
      <c r="J415" s="42"/>
      <c r="K415" s="82" t="str">
        <f>IF(AND($I415&gt;0,$J415&lt;&gt;"",$J415&gt;40000),WORKDAY.INTL($J415,INT(($I415+项目参数!$J$29-1)/项目参数!$J$29)-1,1,项目参数!$B$2:$B$200),"")</f>
        <v/>
      </c>
      <c r="L415" s="83" t="str">
        <f>IF(AND($M415&lt;&gt;"",$M415&gt;40000,$N415&lt;&gt;"",$N415&gt;40000),(1+NETWORKDAYS.INTL($M415,$N415,1,项目参数!$B$2:$B$200))*项目参数!$J$29,"")</f>
        <v/>
      </c>
      <c r="M415" s="42"/>
      <c r="N415" s="42"/>
      <c r="O415" s="60"/>
      <c r="P415" s="63"/>
      <c r="X415" s="72" t="b">
        <f t="shared" si="6"/>
        <v>0</v>
      </c>
    </row>
    <row r="416" spans="1:24">
      <c r="A416" s="8"/>
      <c r="B416" s="8"/>
      <c r="C416" s="8"/>
      <c r="D416" s="54"/>
      <c r="E416" s="8"/>
      <c r="F416" s="8"/>
      <c r="G416" s="8"/>
      <c r="H416" s="8"/>
      <c r="I416" s="78"/>
      <c r="J416" s="42"/>
      <c r="K416" s="82" t="str">
        <f>IF(AND($I416&gt;0,$J416&lt;&gt;"",$J416&gt;40000),WORKDAY.INTL($J416,INT(($I416+项目参数!$J$29-1)/项目参数!$J$29)-1,1,项目参数!$B$2:$B$200),"")</f>
        <v/>
      </c>
      <c r="L416" s="83" t="str">
        <f>IF(AND($M416&lt;&gt;"",$M416&gt;40000,$N416&lt;&gt;"",$N416&gt;40000),(1+NETWORKDAYS.INTL($M416,$N416,1,项目参数!$B$2:$B$200))*项目参数!$J$29,"")</f>
        <v/>
      </c>
      <c r="M416" s="42"/>
      <c r="N416" s="42"/>
      <c r="O416" s="60"/>
      <c r="P416" s="63"/>
      <c r="X416" s="72" t="b">
        <f t="shared" si="6"/>
        <v>0</v>
      </c>
    </row>
    <row r="417" spans="1:24">
      <c r="A417" s="8"/>
      <c r="B417" s="8"/>
      <c r="C417" s="8"/>
      <c r="D417" s="54"/>
      <c r="E417" s="8"/>
      <c r="F417" s="8"/>
      <c r="G417" s="8"/>
      <c r="H417" s="8"/>
      <c r="I417" s="78"/>
      <c r="J417" s="42"/>
      <c r="K417" s="82" t="str">
        <f>IF(AND($I417&gt;0,$J417&lt;&gt;"",$J417&gt;40000),WORKDAY.INTL($J417,INT(($I417+项目参数!$J$29-1)/项目参数!$J$29)-1,1,项目参数!$B$2:$B$200),"")</f>
        <v/>
      </c>
      <c r="L417" s="83" t="str">
        <f>IF(AND($M417&lt;&gt;"",$M417&gt;40000,$N417&lt;&gt;"",$N417&gt;40000),(1+NETWORKDAYS.INTL($M417,$N417,1,项目参数!$B$2:$B$200))*项目参数!$J$29,"")</f>
        <v/>
      </c>
      <c r="M417" s="42"/>
      <c r="N417" s="42"/>
      <c r="O417" s="60"/>
      <c r="P417" s="63"/>
      <c r="X417" s="72" t="b">
        <f t="shared" si="6"/>
        <v>0</v>
      </c>
    </row>
    <row r="418" spans="1:24">
      <c r="A418" s="8"/>
      <c r="B418" s="8"/>
      <c r="C418" s="8"/>
      <c r="D418" s="54"/>
      <c r="E418" s="8"/>
      <c r="F418" s="8"/>
      <c r="G418" s="8"/>
      <c r="H418" s="8"/>
      <c r="I418" s="78"/>
      <c r="J418" s="42"/>
      <c r="K418" s="82" t="str">
        <f>IF(AND($I418&gt;0,$J418&lt;&gt;"",$J418&gt;40000),WORKDAY.INTL($J418,INT(($I418+项目参数!$J$29-1)/项目参数!$J$29)-1,1,项目参数!$B$2:$B$200),"")</f>
        <v/>
      </c>
      <c r="L418" s="83" t="str">
        <f>IF(AND($M418&lt;&gt;"",$M418&gt;40000,$N418&lt;&gt;"",$N418&gt;40000),(1+NETWORKDAYS.INTL($M418,$N418,1,项目参数!$B$2:$B$200))*项目参数!$J$29,"")</f>
        <v/>
      </c>
      <c r="M418" s="42"/>
      <c r="N418" s="42"/>
      <c r="O418" s="60"/>
      <c r="P418" s="63"/>
      <c r="X418" s="72" t="b">
        <f t="shared" si="6"/>
        <v>0</v>
      </c>
    </row>
    <row r="419" spans="1:24">
      <c r="A419" s="8"/>
      <c r="B419" s="8"/>
      <c r="C419" s="8"/>
      <c r="D419" s="54"/>
      <c r="E419" s="8"/>
      <c r="F419" s="8"/>
      <c r="G419" s="8"/>
      <c r="H419" s="8"/>
      <c r="I419" s="78"/>
      <c r="J419" s="42"/>
      <c r="K419" s="82" t="str">
        <f>IF(AND($I419&gt;0,$J419&lt;&gt;"",$J419&gt;40000),WORKDAY.INTL($J419,INT(($I419+项目参数!$J$29-1)/项目参数!$J$29)-1,1,项目参数!$B$2:$B$200),"")</f>
        <v/>
      </c>
      <c r="L419" s="83" t="str">
        <f>IF(AND($M419&lt;&gt;"",$M419&gt;40000,$N419&lt;&gt;"",$N419&gt;40000),(1+NETWORKDAYS.INTL($M419,$N419,1,项目参数!$B$2:$B$200))*项目参数!$J$29,"")</f>
        <v/>
      </c>
      <c r="M419" s="42"/>
      <c r="N419" s="42"/>
      <c r="O419" s="60"/>
      <c r="P419" s="63"/>
      <c r="X419" s="72" t="b">
        <f t="shared" si="6"/>
        <v>0</v>
      </c>
    </row>
    <row r="420" spans="1:24">
      <c r="A420" s="8"/>
      <c r="B420" s="8"/>
      <c r="C420" s="8"/>
      <c r="D420" s="54"/>
      <c r="E420" s="8"/>
      <c r="F420" s="8"/>
      <c r="G420" s="8"/>
      <c r="H420" s="8"/>
      <c r="I420" s="78"/>
      <c r="J420" s="42"/>
      <c r="K420" s="82" t="str">
        <f>IF(AND($I420&gt;0,$J420&lt;&gt;"",$J420&gt;40000),WORKDAY.INTL($J420,INT(($I420+项目参数!$J$29-1)/项目参数!$J$29)-1,1,项目参数!$B$2:$B$200),"")</f>
        <v/>
      </c>
      <c r="L420" s="83" t="str">
        <f>IF(AND($M420&lt;&gt;"",$M420&gt;40000,$N420&lt;&gt;"",$N420&gt;40000),(1+NETWORKDAYS.INTL($M420,$N420,1,项目参数!$B$2:$B$200))*项目参数!$J$29,"")</f>
        <v/>
      </c>
      <c r="M420" s="42"/>
      <c r="N420" s="42"/>
      <c r="O420" s="60"/>
      <c r="P420" s="63"/>
      <c r="X420" s="72" t="b">
        <f t="shared" si="6"/>
        <v>0</v>
      </c>
    </row>
    <row r="421" spans="1:24">
      <c r="A421" s="8"/>
      <c r="B421" s="8"/>
      <c r="C421" s="8"/>
      <c r="D421" s="54"/>
      <c r="E421" s="8"/>
      <c r="F421" s="8"/>
      <c r="G421" s="8"/>
      <c r="H421" s="8"/>
      <c r="I421" s="78"/>
      <c r="J421" s="42"/>
      <c r="K421" s="82" t="str">
        <f>IF(AND($I421&gt;0,$J421&lt;&gt;"",$J421&gt;40000),WORKDAY.INTL($J421,INT(($I421+项目参数!$J$29-1)/项目参数!$J$29)-1,1,项目参数!$B$2:$B$200),"")</f>
        <v/>
      </c>
      <c r="L421" s="83" t="str">
        <f>IF(AND($M421&lt;&gt;"",$M421&gt;40000,$N421&lt;&gt;"",$N421&gt;40000),(1+NETWORKDAYS.INTL($M421,$N421,1,项目参数!$B$2:$B$200))*项目参数!$J$29,"")</f>
        <v/>
      </c>
      <c r="M421" s="42"/>
      <c r="N421" s="42"/>
      <c r="O421" s="60"/>
      <c r="P421" s="63"/>
      <c r="X421" s="72" t="b">
        <f t="shared" si="6"/>
        <v>0</v>
      </c>
    </row>
    <row r="422" spans="1:24">
      <c r="A422" s="8"/>
      <c r="B422" s="8"/>
      <c r="C422" s="8"/>
      <c r="D422" s="54"/>
      <c r="E422" s="8"/>
      <c r="F422" s="8"/>
      <c r="G422" s="8"/>
      <c r="H422" s="8"/>
      <c r="I422" s="78"/>
      <c r="J422" s="42"/>
      <c r="K422" s="82" t="str">
        <f>IF(AND($I422&gt;0,$J422&lt;&gt;"",$J422&gt;40000),WORKDAY.INTL($J422,INT(($I422+项目参数!$J$29-1)/项目参数!$J$29)-1,1,项目参数!$B$2:$B$200),"")</f>
        <v/>
      </c>
      <c r="L422" s="83" t="str">
        <f>IF(AND($M422&lt;&gt;"",$M422&gt;40000,$N422&lt;&gt;"",$N422&gt;40000),(1+NETWORKDAYS.INTL($M422,$N422,1,项目参数!$B$2:$B$200))*项目参数!$J$29,"")</f>
        <v/>
      </c>
      <c r="M422" s="42"/>
      <c r="N422" s="42"/>
      <c r="O422" s="60"/>
      <c r="P422" s="63"/>
      <c r="X422" s="72" t="b">
        <f t="shared" si="6"/>
        <v>0</v>
      </c>
    </row>
    <row r="423" spans="1:24">
      <c r="A423" s="8"/>
      <c r="B423" s="8"/>
      <c r="C423" s="8"/>
      <c r="D423" s="54"/>
      <c r="E423" s="8"/>
      <c r="F423" s="8"/>
      <c r="G423" s="8"/>
      <c r="H423" s="8"/>
      <c r="I423" s="78"/>
      <c r="J423" s="42"/>
      <c r="K423" s="82" t="str">
        <f>IF(AND($I423&gt;0,$J423&lt;&gt;"",$J423&gt;40000),WORKDAY.INTL($J423,INT(($I423+项目参数!$J$29-1)/项目参数!$J$29)-1,1,项目参数!$B$2:$B$200),"")</f>
        <v/>
      </c>
      <c r="L423" s="83" t="str">
        <f>IF(AND($M423&lt;&gt;"",$M423&gt;40000,$N423&lt;&gt;"",$N423&gt;40000),(1+NETWORKDAYS.INTL($M423,$N423,1,项目参数!$B$2:$B$200))*项目参数!$J$29,"")</f>
        <v/>
      </c>
      <c r="M423" s="42"/>
      <c r="N423" s="42"/>
      <c r="O423" s="60"/>
      <c r="P423" s="63"/>
      <c r="X423" s="72" t="b">
        <f t="shared" si="6"/>
        <v>0</v>
      </c>
    </row>
    <row r="424" spans="1:24">
      <c r="A424" s="8"/>
      <c r="B424" s="8"/>
      <c r="C424" s="8"/>
      <c r="D424" s="54"/>
      <c r="E424" s="8"/>
      <c r="F424" s="8"/>
      <c r="G424" s="8"/>
      <c r="H424" s="8"/>
      <c r="I424" s="78"/>
      <c r="J424" s="42"/>
      <c r="K424" s="82" t="str">
        <f>IF(AND($I424&gt;0,$J424&lt;&gt;"",$J424&gt;40000),WORKDAY.INTL($J424,INT(($I424+项目参数!$J$29-1)/项目参数!$J$29)-1,1,项目参数!$B$2:$B$200),"")</f>
        <v/>
      </c>
      <c r="L424" s="83" t="str">
        <f>IF(AND($M424&lt;&gt;"",$M424&gt;40000,$N424&lt;&gt;"",$N424&gt;40000),(1+NETWORKDAYS.INTL($M424,$N424,1,项目参数!$B$2:$B$200))*项目参数!$J$29,"")</f>
        <v/>
      </c>
      <c r="M424" s="42"/>
      <c r="N424" s="42"/>
      <c r="O424" s="60"/>
      <c r="P424" s="63"/>
      <c r="X424" s="72" t="b">
        <f t="shared" si="6"/>
        <v>0</v>
      </c>
    </row>
    <row r="425" spans="1:24">
      <c r="A425" s="8"/>
      <c r="B425" s="8"/>
      <c r="C425" s="8"/>
      <c r="D425" s="54"/>
      <c r="E425" s="8"/>
      <c r="F425" s="8"/>
      <c r="G425" s="8"/>
      <c r="H425" s="8"/>
      <c r="I425" s="78"/>
      <c r="J425" s="42"/>
      <c r="K425" s="82" t="str">
        <f>IF(AND($I425&gt;0,$J425&lt;&gt;"",$J425&gt;40000),WORKDAY.INTL($J425,INT(($I425+项目参数!$J$29-1)/项目参数!$J$29)-1,1,项目参数!$B$2:$B$200),"")</f>
        <v/>
      </c>
      <c r="L425" s="83" t="str">
        <f>IF(AND($M425&lt;&gt;"",$M425&gt;40000,$N425&lt;&gt;"",$N425&gt;40000),(1+NETWORKDAYS.INTL($M425,$N425,1,项目参数!$B$2:$B$200))*项目参数!$J$29,"")</f>
        <v/>
      </c>
      <c r="M425" s="42"/>
      <c r="N425" s="42"/>
      <c r="O425" s="60"/>
      <c r="P425" s="63"/>
      <c r="X425" s="72" t="b">
        <f t="shared" si="6"/>
        <v>0</v>
      </c>
    </row>
    <row r="426" spans="1:24">
      <c r="A426" s="8"/>
      <c r="B426" s="8"/>
      <c r="C426" s="8"/>
      <c r="D426" s="54"/>
      <c r="E426" s="8"/>
      <c r="F426" s="8"/>
      <c r="G426" s="8"/>
      <c r="H426" s="8"/>
      <c r="I426" s="78"/>
      <c r="J426" s="42"/>
      <c r="K426" s="82" t="str">
        <f>IF(AND($I426&gt;0,$J426&lt;&gt;"",$J426&gt;40000),WORKDAY.INTL($J426,INT(($I426+项目参数!$J$29-1)/项目参数!$J$29)-1,1,项目参数!$B$2:$B$200),"")</f>
        <v/>
      </c>
      <c r="L426" s="83" t="str">
        <f>IF(AND($M426&lt;&gt;"",$M426&gt;40000,$N426&lt;&gt;"",$N426&gt;40000),(1+NETWORKDAYS.INTL($M426,$N426,1,项目参数!$B$2:$B$200))*项目参数!$J$29,"")</f>
        <v/>
      </c>
      <c r="M426" s="42"/>
      <c r="N426" s="42"/>
      <c r="O426" s="60"/>
      <c r="P426" s="63"/>
      <c r="X426" s="72" t="b">
        <f t="shared" si="6"/>
        <v>0</v>
      </c>
    </row>
    <row r="427" spans="1:24">
      <c r="A427" s="8"/>
      <c r="B427" s="8"/>
      <c r="C427" s="8"/>
      <c r="D427" s="54"/>
      <c r="E427" s="8"/>
      <c r="F427" s="8"/>
      <c r="G427" s="8"/>
      <c r="H427" s="8"/>
      <c r="I427" s="78"/>
      <c r="J427" s="42"/>
      <c r="K427" s="82" t="str">
        <f>IF(AND($I427&gt;0,$J427&lt;&gt;"",$J427&gt;40000),WORKDAY.INTL($J427,INT(($I427+项目参数!$J$29-1)/项目参数!$J$29)-1,1,项目参数!$B$2:$B$200),"")</f>
        <v/>
      </c>
      <c r="L427" s="83" t="str">
        <f>IF(AND($M427&lt;&gt;"",$M427&gt;40000,$N427&lt;&gt;"",$N427&gt;40000),(1+NETWORKDAYS.INTL($M427,$N427,1,项目参数!$B$2:$B$200))*项目参数!$J$29,"")</f>
        <v/>
      </c>
      <c r="M427" s="42"/>
      <c r="N427" s="42"/>
      <c r="O427" s="60"/>
      <c r="P427" s="63"/>
      <c r="X427" s="72" t="b">
        <f t="shared" si="6"/>
        <v>0</v>
      </c>
    </row>
    <row r="428" spans="1:24">
      <c r="A428" s="8"/>
      <c r="B428" s="8"/>
      <c r="C428" s="8"/>
      <c r="D428" s="54"/>
      <c r="E428" s="8"/>
      <c r="F428" s="8"/>
      <c r="G428" s="8"/>
      <c r="H428" s="8"/>
      <c r="I428" s="78"/>
      <c r="J428" s="42"/>
      <c r="K428" s="82" t="str">
        <f>IF(AND($I428&gt;0,$J428&lt;&gt;"",$J428&gt;40000),WORKDAY.INTL($J428,INT(($I428+项目参数!$J$29-1)/项目参数!$J$29)-1,1,项目参数!$B$2:$B$200),"")</f>
        <v/>
      </c>
      <c r="L428" s="83" t="str">
        <f>IF(AND($M428&lt;&gt;"",$M428&gt;40000,$N428&lt;&gt;"",$N428&gt;40000),(1+NETWORKDAYS.INTL($M428,$N428,1,项目参数!$B$2:$B$200))*项目参数!$J$29,"")</f>
        <v/>
      </c>
      <c r="M428" s="42"/>
      <c r="N428" s="42"/>
      <c r="O428" s="60"/>
      <c r="P428" s="63"/>
      <c r="X428" s="72" t="b">
        <f t="shared" si="6"/>
        <v>0</v>
      </c>
    </row>
    <row r="429" spans="1:24">
      <c r="A429" s="8"/>
      <c r="B429" s="8"/>
      <c r="C429" s="8"/>
      <c r="D429" s="54"/>
      <c r="E429" s="8"/>
      <c r="F429" s="8"/>
      <c r="G429" s="8"/>
      <c r="H429" s="8"/>
      <c r="I429" s="78"/>
      <c r="J429" s="42"/>
      <c r="K429" s="82" t="str">
        <f>IF(AND($I429&gt;0,$J429&lt;&gt;"",$J429&gt;40000),WORKDAY.INTL($J429,INT(($I429+项目参数!$J$29-1)/项目参数!$J$29)-1,1,项目参数!$B$2:$B$200),"")</f>
        <v/>
      </c>
      <c r="L429" s="83" t="str">
        <f>IF(AND($M429&lt;&gt;"",$M429&gt;40000,$N429&lt;&gt;"",$N429&gt;40000),(1+NETWORKDAYS.INTL($M429,$N429,1,项目参数!$B$2:$B$200))*项目参数!$J$29,"")</f>
        <v/>
      </c>
      <c r="M429" s="42"/>
      <c r="N429" s="42"/>
      <c r="O429" s="60"/>
      <c r="P429" s="63"/>
      <c r="X429" s="72" t="b">
        <f t="shared" si="6"/>
        <v>0</v>
      </c>
    </row>
    <row r="430" spans="1:24">
      <c r="A430" s="8"/>
      <c r="B430" s="8"/>
      <c r="C430" s="8"/>
      <c r="D430" s="54"/>
      <c r="E430" s="8"/>
      <c r="F430" s="8"/>
      <c r="G430" s="8"/>
      <c r="H430" s="8"/>
      <c r="I430" s="78"/>
      <c r="J430" s="42"/>
      <c r="K430" s="82" t="str">
        <f>IF(AND($I430&gt;0,$J430&lt;&gt;"",$J430&gt;40000),WORKDAY.INTL($J430,INT(($I430+项目参数!$J$29-1)/项目参数!$J$29)-1,1,项目参数!$B$2:$B$200),"")</f>
        <v/>
      </c>
      <c r="L430" s="83" t="str">
        <f>IF(AND($M430&lt;&gt;"",$M430&gt;40000,$N430&lt;&gt;"",$N430&gt;40000),(1+NETWORKDAYS.INTL($M430,$N430,1,项目参数!$B$2:$B$200))*项目参数!$J$29,"")</f>
        <v/>
      </c>
      <c r="M430" s="42"/>
      <c r="N430" s="42"/>
      <c r="O430" s="60"/>
      <c r="P430" s="63"/>
      <c r="X430" s="72" t="b">
        <f t="shared" si="6"/>
        <v>0</v>
      </c>
    </row>
    <row r="431" spans="1:24">
      <c r="A431" s="8"/>
      <c r="B431" s="8"/>
      <c r="C431" s="8"/>
      <c r="D431" s="54"/>
      <c r="E431" s="8"/>
      <c r="F431" s="8"/>
      <c r="G431" s="8"/>
      <c r="H431" s="8"/>
      <c r="I431" s="78"/>
      <c r="J431" s="42"/>
      <c r="K431" s="82" t="str">
        <f>IF(AND($I431&gt;0,$J431&lt;&gt;"",$J431&gt;40000),WORKDAY.INTL($J431,INT(($I431+项目参数!$J$29-1)/项目参数!$J$29)-1,1,项目参数!$B$2:$B$200),"")</f>
        <v/>
      </c>
      <c r="L431" s="83" t="str">
        <f>IF(AND($M431&lt;&gt;"",$M431&gt;40000,$N431&lt;&gt;"",$N431&gt;40000),(1+NETWORKDAYS.INTL($M431,$N431,1,项目参数!$B$2:$B$200))*项目参数!$J$29,"")</f>
        <v/>
      </c>
      <c r="M431" s="42"/>
      <c r="N431" s="42"/>
      <c r="O431" s="60"/>
      <c r="P431" s="63"/>
      <c r="X431" s="72" t="b">
        <f t="shared" si="6"/>
        <v>0</v>
      </c>
    </row>
    <row r="432" spans="1:24">
      <c r="A432" s="8"/>
      <c r="B432" s="8"/>
      <c r="C432" s="8"/>
      <c r="D432" s="54"/>
      <c r="E432" s="8"/>
      <c r="F432" s="8"/>
      <c r="G432" s="8"/>
      <c r="H432" s="8"/>
      <c r="I432" s="78"/>
      <c r="J432" s="42"/>
      <c r="K432" s="82" t="str">
        <f>IF(AND($I432&gt;0,$J432&lt;&gt;"",$J432&gt;40000),WORKDAY.INTL($J432,INT(($I432+项目参数!$J$29-1)/项目参数!$J$29)-1,1,项目参数!$B$2:$B$200),"")</f>
        <v/>
      </c>
      <c r="L432" s="83" t="str">
        <f>IF(AND($M432&lt;&gt;"",$M432&gt;40000,$N432&lt;&gt;"",$N432&gt;40000),(1+NETWORKDAYS.INTL($M432,$N432,1,项目参数!$B$2:$B$200))*项目参数!$J$29,"")</f>
        <v/>
      </c>
      <c r="M432" s="42"/>
      <c r="N432" s="42"/>
      <c r="O432" s="60"/>
      <c r="P432" s="63"/>
      <c r="X432" s="72" t="b">
        <f t="shared" si="6"/>
        <v>0</v>
      </c>
    </row>
    <row r="433" spans="1:24">
      <c r="A433" s="8"/>
      <c r="B433" s="8"/>
      <c r="C433" s="8"/>
      <c r="D433" s="54"/>
      <c r="E433" s="8"/>
      <c r="F433" s="8"/>
      <c r="G433" s="8"/>
      <c r="H433" s="8"/>
      <c r="I433" s="78"/>
      <c r="J433" s="42"/>
      <c r="K433" s="82" t="str">
        <f>IF(AND($I433&gt;0,$J433&lt;&gt;"",$J433&gt;40000),WORKDAY.INTL($J433,INT(($I433+项目参数!$J$29-1)/项目参数!$J$29)-1,1,项目参数!$B$2:$B$200),"")</f>
        <v/>
      </c>
      <c r="L433" s="83" t="str">
        <f>IF(AND($M433&lt;&gt;"",$M433&gt;40000,$N433&lt;&gt;"",$N433&gt;40000),(1+NETWORKDAYS.INTL($M433,$N433,1,项目参数!$B$2:$B$200))*项目参数!$J$29,"")</f>
        <v/>
      </c>
      <c r="M433" s="42"/>
      <c r="N433" s="42"/>
      <c r="O433" s="60"/>
      <c r="P433" s="63"/>
      <c r="X433" s="72" t="b">
        <f t="shared" si="6"/>
        <v>0</v>
      </c>
    </row>
    <row r="434" spans="1:24">
      <c r="A434" s="8"/>
      <c r="B434" s="8"/>
      <c r="C434" s="8"/>
      <c r="D434" s="54"/>
      <c r="E434" s="8"/>
      <c r="F434" s="8"/>
      <c r="G434" s="8"/>
      <c r="H434" s="8"/>
      <c r="I434" s="78"/>
      <c r="J434" s="42"/>
      <c r="K434" s="82" t="str">
        <f>IF(AND($I434&gt;0,$J434&lt;&gt;"",$J434&gt;40000),WORKDAY.INTL($J434,INT(($I434+项目参数!$J$29-1)/项目参数!$J$29)-1,1,项目参数!$B$2:$B$200),"")</f>
        <v/>
      </c>
      <c r="L434" s="83" t="str">
        <f>IF(AND($M434&lt;&gt;"",$M434&gt;40000,$N434&lt;&gt;"",$N434&gt;40000),(1+NETWORKDAYS.INTL($M434,$N434,1,项目参数!$B$2:$B$200))*项目参数!$J$29,"")</f>
        <v/>
      </c>
      <c r="M434" s="42"/>
      <c r="N434" s="42"/>
      <c r="O434" s="60"/>
      <c r="P434" s="63"/>
      <c r="X434" s="72" t="b">
        <f t="shared" si="6"/>
        <v>0</v>
      </c>
    </row>
    <row r="435" spans="1:24">
      <c r="A435" s="8"/>
      <c r="B435" s="8"/>
      <c r="C435" s="8"/>
      <c r="D435" s="54"/>
      <c r="E435" s="8"/>
      <c r="F435" s="8"/>
      <c r="G435" s="8"/>
      <c r="H435" s="8"/>
      <c r="I435" s="78"/>
      <c r="J435" s="42"/>
      <c r="K435" s="82" t="str">
        <f>IF(AND($I435&gt;0,$J435&lt;&gt;"",$J435&gt;40000),WORKDAY.INTL($J435,INT(($I435+项目参数!$J$29-1)/项目参数!$J$29)-1,1,项目参数!$B$2:$B$200),"")</f>
        <v/>
      </c>
      <c r="L435" s="83" t="str">
        <f>IF(AND($M435&lt;&gt;"",$M435&gt;40000,$N435&lt;&gt;"",$N435&gt;40000),(1+NETWORKDAYS.INTL($M435,$N435,1,项目参数!$B$2:$B$200))*项目参数!$J$29,"")</f>
        <v/>
      </c>
      <c r="M435" s="42"/>
      <c r="N435" s="42"/>
      <c r="O435" s="60"/>
      <c r="P435" s="63"/>
      <c r="X435" s="72" t="b">
        <f t="shared" si="6"/>
        <v>0</v>
      </c>
    </row>
    <row r="436" spans="1:24">
      <c r="A436" s="8"/>
      <c r="B436" s="8"/>
      <c r="C436" s="8"/>
      <c r="D436" s="54"/>
      <c r="E436" s="8"/>
      <c r="F436" s="8"/>
      <c r="G436" s="8"/>
      <c r="H436" s="8"/>
      <c r="I436" s="78"/>
      <c r="J436" s="42"/>
      <c r="K436" s="82" t="str">
        <f>IF(AND($I436&gt;0,$J436&lt;&gt;"",$J436&gt;40000),WORKDAY.INTL($J436,INT(($I436+项目参数!$J$29-1)/项目参数!$J$29)-1,1,项目参数!$B$2:$B$200),"")</f>
        <v/>
      </c>
      <c r="L436" s="83" t="str">
        <f>IF(AND($M436&lt;&gt;"",$M436&gt;40000,$N436&lt;&gt;"",$N436&gt;40000),(1+NETWORKDAYS.INTL($M436,$N436,1,项目参数!$B$2:$B$200))*项目参数!$J$29,"")</f>
        <v/>
      </c>
      <c r="M436" s="42"/>
      <c r="N436" s="42"/>
      <c r="O436" s="60"/>
      <c r="P436" s="63"/>
      <c r="X436" s="72" t="b">
        <f t="shared" si="6"/>
        <v>0</v>
      </c>
    </row>
    <row r="437" spans="1:24">
      <c r="A437" s="8"/>
      <c r="B437" s="8"/>
      <c r="C437" s="8"/>
      <c r="D437" s="54"/>
      <c r="E437" s="8"/>
      <c r="F437" s="8"/>
      <c r="G437" s="8"/>
      <c r="H437" s="8"/>
      <c r="I437" s="78"/>
      <c r="J437" s="42"/>
      <c r="K437" s="82" t="str">
        <f>IF(AND($I437&gt;0,$J437&lt;&gt;"",$J437&gt;40000),WORKDAY.INTL($J437,INT(($I437+项目参数!$J$29-1)/项目参数!$J$29)-1,1,项目参数!$B$2:$B$200),"")</f>
        <v/>
      </c>
      <c r="L437" s="83" t="str">
        <f>IF(AND($M437&lt;&gt;"",$M437&gt;40000,$N437&lt;&gt;"",$N437&gt;40000),(1+NETWORKDAYS.INTL($M437,$N437,1,项目参数!$B$2:$B$200))*项目参数!$J$29,"")</f>
        <v/>
      </c>
      <c r="M437" s="42"/>
      <c r="N437" s="42"/>
      <c r="O437" s="60"/>
      <c r="P437" s="63"/>
      <c r="X437" s="72" t="b">
        <f t="shared" si="6"/>
        <v>0</v>
      </c>
    </row>
    <row r="438" spans="1:24">
      <c r="A438" s="8"/>
      <c r="B438" s="8"/>
      <c r="C438" s="8"/>
      <c r="D438" s="54"/>
      <c r="E438" s="8"/>
      <c r="F438" s="8"/>
      <c r="G438" s="8"/>
      <c r="H438" s="8"/>
      <c r="I438" s="78"/>
      <c r="J438" s="42"/>
      <c r="K438" s="82" t="str">
        <f>IF(AND($I438&gt;0,$J438&lt;&gt;"",$J438&gt;40000),WORKDAY.INTL($J438,INT(($I438+项目参数!$J$29-1)/项目参数!$J$29)-1,1,项目参数!$B$2:$B$200),"")</f>
        <v/>
      </c>
      <c r="L438" s="83" t="str">
        <f>IF(AND($M438&lt;&gt;"",$M438&gt;40000,$N438&lt;&gt;"",$N438&gt;40000),(1+NETWORKDAYS.INTL($M438,$N438,1,项目参数!$B$2:$B$200))*项目参数!$J$29,"")</f>
        <v/>
      </c>
      <c r="M438" s="42"/>
      <c r="N438" s="42"/>
      <c r="O438" s="60"/>
      <c r="P438" s="63"/>
      <c r="X438" s="72" t="b">
        <f t="shared" si="6"/>
        <v>0</v>
      </c>
    </row>
    <row r="439" spans="1:24">
      <c r="A439" s="8"/>
      <c r="B439" s="8"/>
      <c r="C439" s="8"/>
      <c r="D439" s="54"/>
      <c r="E439" s="8"/>
      <c r="F439" s="8"/>
      <c r="G439" s="8"/>
      <c r="H439" s="8"/>
      <c r="I439" s="78"/>
      <c r="J439" s="42"/>
      <c r="K439" s="82" t="str">
        <f>IF(AND($I439&gt;0,$J439&lt;&gt;"",$J439&gt;40000),WORKDAY.INTL($J439,INT(($I439+项目参数!$J$29-1)/项目参数!$J$29)-1,1,项目参数!$B$2:$B$200),"")</f>
        <v/>
      </c>
      <c r="L439" s="83" t="str">
        <f>IF(AND($M439&lt;&gt;"",$M439&gt;40000,$N439&lt;&gt;"",$N439&gt;40000),(1+NETWORKDAYS.INTL($M439,$N439,1,项目参数!$B$2:$B$200))*项目参数!$J$29,"")</f>
        <v/>
      </c>
      <c r="M439" s="42"/>
      <c r="N439" s="42"/>
      <c r="O439" s="60"/>
      <c r="P439" s="63"/>
      <c r="X439" s="72" t="b">
        <f t="shared" si="6"/>
        <v>0</v>
      </c>
    </row>
    <row r="440" spans="1:24">
      <c r="A440" s="8"/>
      <c r="B440" s="8"/>
      <c r="C440" s="8"/>
      <c r="D440" s="54"/>
      <c r="E440" s="8"/>
      <c r="F440" s="8"/>
      <c r="G440" s="8"/>
      <c r="H440" s="8"/>
      <c r="I440" s="78"/>
      <c r="J440" s="42"/>
      <c r="K440" s="82" t="str">
        <f>IF(AND($I440&gt;0,$J440&lt;&gt;"",$J440&gt;40000),WORKDAY.INTL($J440,INT(($I440+项目参数!$J$29-1)/项目参数!$J$29)-1,1,项目参数!$B$2:$B$200),"")</f>
        <v/>
      </c>
      <c r="L440" s="83" t="str">
        <f>IF(AND($M440&lt;&gt;"",$M440&gt;40000,$N440&lt;&gt;"",$N440&gt;40000),(1+NETWORKDAYS.INTL($M440,$N440,1,项目参数!$B$2:$B$200))*项目参数!$J$29,"")</f>
        <v/>
      </c>
      <c r="M440" s="42"/>
      <c r="N440" s="42"/>
      <c r="O440" s="60"/>
      <c r="P440" s="63"/>
      <c r="X440" s="72" t="b">
        <f t="shared" si="6"/>
        <v>0</v>
      </c>
    </row>
    <row r="441" spans="1:24">
      <c r="A441" s="8"/>
      <c r="B441" s="8"/>
      <c r="C441" s="8"/>
      <c r="D441" s="54"/>
      <c r="E441" s="8"/>
      <c r="F441" s="8"/>
      <c r="G441" s="8"/>
      <c r="H441" s="8"/>
      <c r="I441" s="78"/>
      <c r="J441" s="42"/>
      <c r="K441" s="82" t="str">
        <f>IF(AND($I441&gt;0,$J441&lt;&gt;"",$J441&gt;40000),WORKDAY.INTL($J441,INT(($I441+项目参数!$J$29-1)/项目参数!$J$29)-1,1,项目参数!$B$2:$B$200),"")</f>
        <v/>
      </c>
      <c r="L441" s="83" t="str">
        <f>IF(AND($M441&lt;&gt;"",$M441&gt;40000,$N441&lt;&gt;"",$N441&gt;40000),(1+NETWORKDAYS.INTL($M441,$N441,1,项目参数!$B$2:$B$200))*项目参数!$J$29,"")</f>
        <v/>
      </c>
      <c r="M441" s="42"/>
      <c r="N441" s="42"/>
      <c r="O441" s="60"/>
      <c r="P441" s="63"/>
      <c r="X441" s="72" t="b">
        <f t="shared" si="6"/>
        <v>0</v>
      </c>
    </row>
    <row r="442" spans="1:24">
      <c r="A442" s="8"/>
      <c r="B442" s="8"/>
      <c r="C442" s="8"/>
      <c r="D442" s="54"/>
      <c r="E442" s="8"/>
      <c r="F442" s="8"/>
      <c r="G442" s="8"/>
      <c r="H442" s="8"/>
      <c r="I442" s="78"/>
      <c r="J442" s="42"/>
      <c r="K442" s="82" t="str">
        <f>IF(AND($I442&gt;0,$J442&lt;&gt;"",$J442&gt;40000),WORKDAY.INTL($J442,INT(($I442+项目参数!$J$29-1)/项目参数!$J$29)-1,1,项目参数!$B$2:$B$200),"")</f>
        <v/>
      </c>
      <c r="L442" s="83" t="str">
        <f>IF(AND($M442&lt;&gt;"",$M442&gt;40000,$N442&lt;&gt;"",$N442&gt;40000),(1+NETWORKDAYS.INTL($M442,$N442,1,项目参数!$B$2:$B$200))*项目参数!$J$29,"")</f>
        <v/>
      </c>
      <c r="M442" s="42"/>
      <c r="N442" s="42"/>
      <c r="O442" s="60"/>
      <c r="P442" s="63"/>
      <c r="X442" s="72" t="b">
        <f t="shared" si="6"/>
        <v>0</v>
      </c>
    </row>
    <row r="443" spans="1:24">
      <c r="A443" s="8"/>
      <c r="B443" s="8"/>
      <c r="C443" s="8"/>
      <c r="D443" s="54"/>
      <c r="E443" s="8"/>
      <c r="F443" s="8"/>
      <c r="G443" s="8"/>
      <c r="H443" s="8"/>
      <c r="I443" s="78"/>
      <c r="J443" s="42"/>
      <c r="K443" s="82" t="str">
        <f>IF(AND($I443&gt;0,$J443&lt;&gt;"",$J443&gt;40000),WORKDAY.INTL($J443,INT(($I443+项目参数!$J$29-1)/项目参数!$J$29)-1,1,项目参数!$B$2:$B$200),"")</f>
        <v/>
      </c>
      <c r="L443" s="83" t="str">
        <f>IF(AND($M443&lt;&gt;"",$M443&gt;40000,$N443&lt;&gt;"",$N443&gt;40000),(1+NETWORKDAYS.INTL($M443,$N443,1,项目参数!$B$2:$B$200))*项目参数!$J$29,"")</f>
        <v/>
      </c>
      <c r="M443" s="42"/>
      <c r="N443" s="42"/>
      <c r="O443" s="60"/>
      <c r="P443" s="63"/>
      <c r="X443" s="72" t="b">
        <f t="shared" si="6"/>
        <v>0</v>
      </c>
    </row>
    <row r="444" spans="1:24">
      <c r="A444" s="8"/>
      <c r="B444" s="8"/>
      <c r="C444" s="8"/>
      <c r="D444" s="54"/>
      <c r="E444" s="8"/>
      <c r="F444" s="8"/>
      <c r="G444" s="8"/>
      <c r="H444" s="8"/>
      <c r="I444" s="78"/>
      <c r="J444" s="42"/>
      <c r="K444" s="82" t="str">
        <f>IF(AND($I444&gt;0,$J444&lt;&gt;"",$J444&gt;40000),WORKDAY.INTL($J444,INT(($I444+项目参数!$J$29-1)/项目参数!$J$29)-1,1,项目参数!$B$2:$B$200),"")</f>
        <v/>
      </c>
      <c r="L444" s="83" t="str">
        <f>IF(AND($M444&lt;&gt;"",$M444&gt;40000,$N444&lt;&gt;"",$N444&gt;40000),(1+NETWORKDAYS.INTL($M444,$N444,1,项目参数!$B$2:$B$200))*项目参数!$J$29,"")</f>
        <v/>
      </c>
      <c r="M444" s="42"/>
      <c r="N444" s="42"/>
      <c r="O444" s="60"/>
      <c r="P444" s="63"/>
      <c r="X444" s="72" t="b">
        <f t="shared" si="6"/>
        <v>0</v>
      </c>
    </row>
    <row r="445" spans="1:24">
      <c r="A445" s="8"/>
      <c r="B445" s="8"/>
      <c r="C445" s="8"/>
      <c r="D445" s="54"/>
      <c r="E445" s="8"/>
      <c r="F445" s="8"/>
      <c r="G445" s="8"/>
      <c r="H445" s="8"/>
      <c r="I445" s="78"/>
      <c r="J445" s="42"/>
      <c r="K445" s="82" t="str">
        <f>IF(AND($I445&gt;0,$J445&lt;&gt;"",$J445&gt;40000),WORKDAY.INTL($J445,INT(($I445+项目参数!$J$29-1)/项目参数!$J$29)-1,1,项目参数!$B$2:$B$200),"")</f>
        <v/>
      </c>
      <c r="L445" s="83" t="str">
        <f>IF(AND($M445&lt;&gt;"",$M445&gt;40000,$N445&lt;&gt;"",$N445&gt;40000),(1+NETWORKDAYS.INTL($M445,$N445,1,项目参数!$B$2:$B$200))*项目参数!$J$29,"")</f>
        <v/>
      </c>
      <c r="M445" s="42"/>
      <c r="N445" s="42"/>
      <c r="O445" s="60"/>
      <c r="P445" s="63"/>
      <c r="X445" s="72" t="b">
        <f t="shared" si="6"/>
        <v>0</v>
      </c>
    </row>
    <row r="446" spans="1:24">
      <c r="A446" s="8"/>
      <c r="B446" s="8"/>
      <c r="C446" s="8"/>
      <c r="D446" s="54"/>
      <c r="E446" s="8"/>
      <c r="F446" s="8"/>
      <c r="G446" s="8"/>
      <c r="H446" s="8"/>
      <c r="I446" s="78"/>
      <c r="J446" s="42"/>
      <c r="K446" s="82" t="str">
        <f>IF(AND($I446&gt;0,$J446&lt;&gt;"",$J446&gt;40000),WORKDAY.INTL($J446,INT(($I446+项目参数!$J$29-1)/项目参数!$J$29)-1,1,项目参数!$B$2:$B$200),"")</f>
        <v/>
      </c>
      <c r="L446" s="83" t="str">
        <f>IF(AND($M446&lt;&gt;"",$M446&gt;40000,$N446&lt;&gt;"",$N446&gt;40000),(1+NETWORKDAYS.INTL($M446,$N446,1,项目参数!$B$2:$B$200))*项目参数!$J$29,"")</f>
        <v/>
      </c>
      <c r="M446" s="42"/>
      <c r="N446" s="42"/>
      <c r="O446" s="60"/>
      <c r="P446" s="63"/>
      <c r="X446" s="72" t="b">
        <f t="shared" si="6"/>
        <v>0</v>
      </c>
    </row>
    <row r="447" spans="1:24">
      <c r="A447" s="8"/>
      <c r="B447" s="8"/>
      <c r="C447" s="8"/>
      <c r="D447" s="54"/>
      <c r="E447" s="8"/>
      <c r="F447" s="8"/>
      <c r="G447" s="8"/>
      <c r="H447" s="8"/>
      <c r="I447" s="78"/>
      <c r="J447" s="42"/>
      <c r="K447" s="82" t="str">
        <f>IF(AND($I447&gt;0,$J447&lt;&gt;"",$J447&gt;40000),WORKDAY.INTL($J447,INT(($I447+项目参数!$J$29-1)/项目参数!$J$29)-1,1,项目参数!$B$2:$B$200),"")</f>
        <v/>
      </c>
      <c r="L447" s="83" t="str">
        <f>IF(AND($M447&lt;&gt;"",$M447&gt;40000,$N447&lt;&gt;"",$N447&gt;40000),(1+NETWORKDAYS.INTL($M447,$N447,1,项目参数!$B$2:$B$200))*项目参数!$J$29,"")</f>
        <v/>
      </c>
      <c r="M447" s="42"/>
      <c r="N447" s="42"/>
      <c r="O447" s="60"/>
      <c r="P447" s="63"/>
      <c r="X447" s="72" t="b">
        <f t="shared" si="6"/>
        <v>0</v>
      </c>
    </row>
    <row r="448" spans="1:24">
      <c r="A448" s="8"/>
      <c r="B448" s="8"/>
      <c r="C448" s="8"/>
      <c r="D448" s="54"/>
      <c r="E448" s="8"/>
      <c r="F448" s="8"/>
      <c r="G448" s="8"/>
      <c r="H448" s="8"/>
      <c r="I448" s="78"/>
      <c r="J448" s="42"/>
      <c r="K448" s="82" t="str">
        <f>IF(AND($I448&gt;0,$J448&lt;&gt;"",$J448&gt;40000),WORKDAY.INTL($J448,INT(($I448+项目参数!$J$29-1)/项目参数!$J$29)-1,1,项目参数!$B$2:$B$200),"")</f>
        <v/>
      </c>
      <c r="L448" s="83" t="str">
        <f>IF(AND($M448&lt;&gt;"",$M448&gt;40000,$N448&lt;&gt;"",$N448&gt;40000),(1+NETWORKDAYS.INTL($M448,$N448,1,项目参数!$B$2:$B$200))*项目参数!$J$29,"")</f>
        <v/>
      </c>
      <c r="M448" s="42"/>
      <c r="N448" s="42"/>
      <c r="O448" s="60"/>
      <c r="P448" s="63"/>
      <c r="X448" s="72" t="b">
        <f t="shared" si="6"/>
        <v>0</v>
      </c>
    </row>
    <row r="449" spans="1:24">
      <c r="A449" s="8"/>
      <c r="B449" s="8"/>
      <c r="C449" s="8"/>
      <c r="D449" s="54"/>
      <c r="E449" s="8"/>
      <c r="F449" s="8"/>
      <c r="G449" s="8"/>
      <c r="H449" s="8"/>
      <c r="I449" s="78"/>
      <c r="J449" s="42"/>
      <c r="K449" s="82" t="str">
        <f>IF(AND($I449&gt;0,$J449&lt;&gt;"",$J449&gt;40000),WORKDAY.INTL($J449,INT(($I449+项目参数!$J$29-1)/项目参数!$J$29)-1,1,项目参数!$B$2:$B$200),"")</f>
        <v/>
      </c>
      <c r="L449" s="83" t="str">
        <f>IF(AND($M449&lt;&gt;"",$M449&gt;40000,$N449&lt;&gt;"",$N449&gt;40000),(1+NETWORKDAYS.INTL($M449,$N449,1,项目参数!$B$2:$B$200))*项目参数!$J$29,"")</f>
        <v/>
      </c>
      <c r="M449" s="42"/>
      <c r="N449" s="42"/>
      <c r="O449" s="60"/>
      <c r="P449" s="63"/>
      <c r="X449" s="72" t="b">
        <f t="shared" si="6"/>
        <v>0</v>
      </c>
    </row>
    <row r="450" spans="1:24">
      <c r="A450" s="8"/>
      <c r="B450" s="8"/>
      <c r="C450" s="8"/>
      <c r="D450" s="54"/>
      <c r="E450" s="8"/>
      <c r="F450" s="8"/>
      <c r="G450" s="8"/>
      <c r="H450" s="8"/>
      <c r="I450" s="78"/>
      <c r="J450" s="42"/>
      <c r="K450" s="82" t="str">
        <f>IF(AND($I450&gt;0,$J450&lt;&gt;"",$J450&gt;40000),WORKDAY.INTL($J450,INT(($I450+项目参数!$J$29-1)/项目参数!$J$29)-1,1,项目参数!$B$2:$B$200),"")</f>
        <v/>
      </c>
      <c r="L450" s="83" t="str">
        <f>IF(AND($M450&lt;&gt;"",$M450&gt;40000,$N450&lt;&gt;"",$N450&gt;40000),(1+NETWORKDAYS.INTL($M450,$N450,1,项目参数!$B$2:$B$200))*项目参数!$J$29,"")</f>
        <v/>
      </c>
      <c r="M450" s="42"/>
      <c r="N450" s="42"/>
      <c r="O450" s="60"/>
      <c r="P450" s="63"/>
      <c r="X450" s="72" t="b">
        <f t="shared" ref="X450:X513" si="7">AND(LEN(A450)&gt;0,LEN(C450)&gt;3,LEN(G450)&gt;1,OR(J450=0,AND(I450&gt;0,J450&gt;40000)),OR(M450=0,M450&gt;40000))</f>
        <v>0</v>
      </c>
    </row>
    <row r="451" spans="1:24">
      <c r="A451" s="8"/>
      <c r="B451" s="8"/>
      <c r="C451" s="8"/>
      <c r="D451" s="54"/>
      <c r="E451" s="8"/>
      <c r="F451" s="8"/>
      <c r="G451" s="8"/>
      <c r="H451" s="8"/>
      <c r="I451" s="78"/>
      <c r="J451" s="42"/>
      <c r="K451" s="82" t="str">
        <f>IF(AND($I451&gt;0,$J451&lt;&gt;"",$J451&gt;40000),WORKDAY.INTL($J451,INT(($I451+项目参数!$J$29-1)/项目参数!$J$29)-1,1,项目参数!$B$2:$B$200),"")</f>
        <v/>
      </c>
      <c r="L451" s="83" t="str">
        <f>IF(AND($M451&lt;&gt;"",$M451&gt;40000,$N451&lt;&gt;"",$N451&gt;40000),(1+NETWORKDAYS.INTL($M451,$N451,1,项目参数!$B$2:$B$200))*项目参数!$J$29,"")</f>
        <v/>
      </c>
      <c r="M451" s="42"/>
      <c r="N451" s="42"/>
      <c r="O451" s="60"/>
      <c r="P451" s="63"/>
      <c r="X451" s="72" t="b">
        <f t="shared" si="7"/>
        <v>0</v>
      </c>
    </row>
    <row r="452" spans="1:24">
      <c r="A452" s="8"/>
      <c r="B452" s="8"/>
      <c r="C452" s="8"/>
      <c r="D452" s="54"/>
      <c r="E452" s="8"/>
      <c r="F452" s="8"/>
      <c r="G452" s="8"/>
      <c r="H452" s="8"/>
      <c r="I452" s="78"/>
      <c r="J452" s="42"/>
      <c r="K452" s="82" t="str">
        <f>IF(AND($I452&gt;0,$J452&lt;&gt;"",$J452&gt;40000),WORKDAY.INTL($J452,INT(($I452+项目参数!$J$29-1)/项目参数!$J$29)-1,1,项目参数!$B$2:$B$200),"")</f>
        <v/>
      </c>
      <c r="L452" s="83" t="str">
        <f>IF(AND($M452&lt;&gt;"",$M452&gt;40000,$N452&lt;&gt;"",$N452&gt;40000),(1+NETWORKDAYS.INTL($M452,$N452,1,项目参数!$B$2:$B$200))*项目参数!$J$29,"")</f>
        <v/>
      </c>
      <c r="M452" s="42"/>
      <c r="N452" s="42"/>
      <c r="O452" s="60"/>
      <c r="P452" s="63"/>
      <c r="X452" s="72" t="b">
        <f t="shared" si="7"/>
        <v>0</v>
      </c>
    </row>
    <row r="453" spans="1:24">
      <c r="A453" s="8"/>
      <c r="B453" s="8"/>
      <c r="C453" s="8"/>
      <c r="D453" s="54"/>
      <c r="E453" s="8"/>
      <c r="F453" s="8"/>
      <c r="G453" s="8"/>
      <c r="H453" s="8"/>
      <c r="I453" s="78"/>
      <c r="J453" s="42"/>
      <c r="K453" s="82" t="str">
        <f>IF(AND($I453&gt;0,$J453&lt;&gt;"",$J453&gt;40000),WORKDAY.INTL($J453,INT(($I453+项目参数!$J$29-1)/项目参数!$J$29)-1,1,项目参数!$B$2:$B$200),"")</f>
        <v/>
      </c>
      <c r="L453" s="83" t="str">
        <f>IF(AND($M453&lt;&gt;"",$M453&gt;40000,$N453&lt;&gt;"",$N453&gt;40000),(1+NETWORKDAYS.INTL($M453,$N453,1,项目参数!$B$2:$B$200))*项目参数!$J$29,"")</f>
        <v/>
      </c>
      <c r="M453" s="42"/>
      <c r="N453" s="42"/>
      <c r="O453" s="60"/>
      <c r="P453" s="63"/>
      <c r="X453" s="72" t="b">
        <f t="shared" si="7"/>
        <v>0</v>
      </c>
    </row>
    <row r="454" spans="1:24">
      <c r="A454" s="8"/>
      <c r="B454" s="8"/>
      <c r="C454" s="8"/>
      <c r="D454" s="54"/>
      <c r="E454" s="8"/>
      <c r="F454" s="8"/>
      <c r="G454" s="8"/>
      <c r="H454" s="8"/>
      <c r="I454" s="78"/>
      <c r="J454" s="42"/>
      <c r="K454" s="82" t="str">
        <f>IF(AND($I454&gt;0,$J454&lt;&gt;"",$J454&gt;40000),WORKDAY.INTL($J454,INT(($I454+项目参数!$J$29-1)/项目参数!$J$29)-1,1,项目参数!$B$2:$B$200),"")</f>
        <v/>
      </c>
      <c r="L454" s="83" t="str">
        <f>IF(AND($M454&lt;&gt;"",$M454&gt;40000,$N454&lt;&gt;"",$N454&gt;40000),(1+NETWORKDAYS.INTL($M454,$N454,1,项目参数!$B$2:$B$200))*项目参数!$J$29,"")</f>
        <v/>
      </c>
      <c r="M454" s="42"/>
      <c r="N454" s="42"/>
      <c r="O454" s="60"/>
      <c r="P454" s="63"/>
      <c r="X454" s="72" t="b">
        <f t="shared" si="7"/>
        <v>0</v>
      </c>
    </row>
    <row r="455" spans="1:24">
      <c r="A455" s="8"/>
      <c r="B455" s="8"/>
      <c r="C455" s="8"/>
      <c r="D455" s="54"/>
      <c r="E455" s="8"/>
      <c r="F455" s="8"/>
      <c r="G455" s="8"/>
      <c r="H455" s="8"/>
      <c r="I455" s="78"/>
      <c r="J455" s="42"/>
      <c r="K455" s="82" t="str">
        <f>IF(AND($I455&gt;0,$J455&lt;&gt;"",$J455&gt;40000),WORKDAY.INTL($J455,INT(($I455+项目参数!$J$29-1)/项目参数!$J$29)-1,1,项目参数!$B$2:$B$200),"")</f>
        <v/>
      </c>
      <c r="L455" s="83" t="str">
        <f>IF(AND($M455&lt;&gt;"",$M455&gt;40000,$N455&lt;&gt;"",$N455&gt;40000),(1+NETWORKDAYS.INTL($M455,$N455,1,项目参数!$B$2:$B$200))*项目参数!$J$29,"")</f>
        <v/>
      </c>
      <c r="M455" s="42"/>
      <c r="N455" s="42"/>
      <c r="O455" s="60"/>
      <c r="P455" s="63"/>
      <c r="X455" s="72" t="b">
        <f t="shared" si="7"/>
        <v>0</v>
      </c>
    </row>
    <row r="456" spans="1:24">
      <c r="A456" s="8"/>
      <c r="B456" s="8"/>
      <c r="C456" s="8"/>
      <c r="D456" s="54"/>
      <c r="E456" s="8"/>
      <c r="F456" s="8"/>
      <c r="G456" s="8"/>
      <c r="H456" s="8"/>
      <c r="I456" s="78"/>
      <c r="J456" s="42"/>
      <c r="K456" s="82" t="str">
        <f>IF(AND($I456&gt;0,$J456&lt;&gt;"",$J456&gt;40000),WORKDAY.INTL($J456,INT(($I456+项目参数!$J$29-1)/项目参数!$J$29)-1,1,项目参数!$B$2:$B$200),"")</f>
        <v/>
      </c>
      <c r="L456" s="83" t="str">
        <f>IF(AND($M456&lt;&gt;"",$M456&gt;40000,$N456&lt;&gt;"",$N456&gt;40000),(1+NETWORKDAYS.INTL($M456,$N456,1,项目参数!$B$2:$B$200))*项目参数!$J$29,"")</f>
        <v/>
      </c>
      <c r="M456" s="42"/>
      <c r="N456" s="42"/>
      <c r="O456" s="60"/>
      <c r="P456" s="63"/>
      <c r="X456" s="72" t="b">
        <f t="shared" si="7"/>
        <v>0</v>
      </c>
    </row>
    <row r="457" spans="1:24">
      <c r="A457" s="8"/>
      <c r="B457" s="8"/>
      <c r="C457" s="8"/>
      <c r="D457" s="54"/>
      <c r="E457" s="8"/>
      <c r="F457" s="8"/>
      <c r="G457" s="8"/>
      <c r="H457" s="8"/>
      <c r="I457" s="78"/>
      <c r="J457" s="42"/>
      <c r="K457" s="82" t="str">
        <f>IF(AND($I457&gt;0,$J457&lt;&gt;"",$J457&gt;40000),WORKDAY.INTL($J457,INT(($I457+项目参数!$J$29-1)/项目参数!$J$29)-1,1,项目参数!$B$2:$B$200),"")</f>
        <v/>
      </c>
      <c r="L457" s="83" t="str">
        <f>IF(AND($M457&lt;&gt;"",$M457&gt;40000,$N457&lt;&gt;"",$N457&gt;40000),(1+NETWORKDAYS.INTL($M457,$N457,1,项目参数!$B$2:$B$200))*项目参数!$J$29,"")</f>
        <v/>
      </c>
      <c r="M457" s="42"/>
      <c r="N457" s="42"/>
      <c r="O457" s="60"/>
      <c r="P457" s="63"/>
      <c r="X457" s="72" t="b">
        <f t="shared" si="7"/>
        <v>0</v>
      </c>
    </row>
    <row r="458" spans="1:24">
      <c r="A458" s="8"/>
      <c r="B458" s="8"/>
      <c r="C458" s="8"/>
      <c r="D458" s="54"/>
      <c r="E458" s="8"/>
      <c r="F458" s="8"/>
      <c r="G458" s="8"/>
      <c r="H458" s="8"/>
      <c r="I458" s="78"/>
      <c r="J458" s="42"/>
      <c r="K458" s="82" t="str">
        <f>IF(AND($I458&gt;0,$J458&lt;&gt;"",$J458&gt;40000),WORKDAY.INTL($J458,INT(($I458+项目参数!$J$29-1)/项目参数!$J$29)-1,1,项目参数!$B$2:$B$200),"")</f>
        <v/>
      </c>
      <c r="L458" s="83" t="str">
        <f>IF(AND($M458&lt;&gt;"",$M458&gt;40000,$N458&lt;&gt;"",$N458&gt;40000),(1+NETWORKDAYS.INTL($M458,$N458,1,项目参数!$B$2:$B$200))*项目参数!$J$29,"")</f>
        <v/>
      </c>
      <c r="M458" s="42"/>
      <c r="N458" s="42"/>
      <c r="O458" s="60"/>
      <c r="P458" s="63"/>
      <c r="X458" s="72" t="b">
        <f t="shared" si="7"/>
        <v>0</v>
      </c>
    </row>
    <row r="459" spans="1:24">
      <c r="A459" s="8"/>
      <c r="B459" s="8"/>
      <c r="C459" s="8"/>
      <c r="D459" s="54"/>
      <c r="E459" s="8"/>
      <c r="F459" s="8"/>
      <c r="G459" s="8"/>
      <c r="H459" s="8"/>
      <c r="I459" s="78"/>
      <c r="J459" s="42"/>
      <c r="K459" s="82" t="str">
        <f>IF(AND($I459&gt;0,$J459&lt;&gt;"",$J459&gt;40000),WORKDAY.INTL($J459,INT(($I459+项目参数!$J$29-1)/项目参数!$J$29)-1,1,项目参数!$B$2:$B$200),"")</f>
        <v/>
      </c>
      <c r="L459" s="83" t="str">
        <f>IF(AND($M459&lt;&gt;"",$M459&gt;40000,$N459&lt;&gt;"",$N459&gt;40000),(1+NETWORKDAYS.INTL($M459,$N459,1,项目参数!$B$2:$B$200))*项目参数!$J$29,"")</f>
        <v/>
      </c>
      <c r="M459" s="42"/>
      <c r="N459" s="42"/>
      <c r="O459" s="60"/>
      <c r="P459" s="63"/>
      <c r="X459" s="72" t="b">
        <f t="shared" si="7"/>
        <v>0</v>
      </c>
    </row>
    <row r="460" spans="1:24">
      <c r="A460" s="8"/>
      <c r="B460" s="8"/>
      <c r="C460" s="8"/>
      <c r="D460" s="54"/>
      <c r="E460" s="8"/>
      <c r="F460" s="8"/>
      <c r="G460" s="8"/>
      <c r="H460" s="8"/>
      <c r="I460" s="78"/>
      <c r="J460" s="42"/>
      <c r="K460" s="82" t="str">
        <f>IF(AND($I460&gt;0,$J460&lt;&gt;"",$J460&gt;40000),WORKDAY.INTL($J460,INT(($I460+项目参数!$J$29-1)/项目参数!$J$29)-1,1,项目参数!$B$2:$B$200),"")</f>
        <v/>
      </c>
      <c r="L460" s="83" t="str">
        <f>IF(AND($M460&lt;&gt;"",$M460&gt;40000,$N460&lt;&gt;"",$N460&gt;40000),(1+NETWORKDAYS.INTL($M460,$N460,1,项目参数!$B$2:$B$200))*项目参数!$J$29,"")</f>
        <v/>
      </c>
      <c r="M460" s="42"/>
      <c r="N460" s="42"/>
      <c r="O460" s="60"/>
      <c r="P460" s="63"/>
      <c r="X460" s="72" t="b">
        <f t="shared" si="7"/>
        <v>0</v>
      </c>
    </row>
    <row r="461" spans="1:24">
      <c r="A461" s="8"/>
      <c r="B461" s="8"/>
      <c r="C461" s="8"/>
      <c r="D461" s="54"/>
      <c r="E461" s="8"/>
      <c r="F461" s="8"/>
      <c r="G461" s="8"/>
      <c r="H461" s="8"/>
      <c r="I461" s="78"/>
      <c r="J461" s="42"/>
      <c r="K461" s="82" t="str">
        <f>IF(AND($I461&gt;0,$J461&lt;&gt;"",$J461&gt;40000),WORKDAY.INTL($J461,INT(($I461+项目参数!$J$29-1)/项目参数!$J$29)-1,1,项目参数!$B$2:$B$200),"")</f>
        <v/>
      </c>
      <c r="L461" s="83" t="str">
        <f>IF(AND($M461&lt;&gt;"",$M461&gt;40000,$N461&lt;&gt;"",$N461&gt;40000),(1+NETWORKDAYS.INTL($M461,$N461,1,项目参数!$B$2:$B$200))*项目参数!$J$29,"")</f>
        <v/>
      </c>
      <c r="M461" s="42"/>
      <c r="N461" s="42"/>
      <c r="O461" s="60"/>
      <c r="P461" s="63"/>
      <c r="X461" s="72" t="b">
        <f t="shared" si="7"/>
        <v>0</v>
      </c>
    </row>
    <row r="462" spans="1:24">
      <c r="A462" s="8"/>
      <c r="B462" s="8"/>
      <c r="C462" s="8"/>
      <c r="D462" s="54"/>
      <c r="E462" s="8"/>
      <c r="F462" s="8"/>
      <c r="G462" s="8"/>
      <c r="H462" s="8"/>
      <c r="I462" s="78"/>
      <c r="J462" s="42"/>
      <c r="K462" s="82" t="str">
        <f>IF(AND($I462&gt;0,$J462&lt;&gt;"",$J462&gt;40000),WORKDAY.INTL($J462,INT(($I462+项目参数!$J$29-1)/项目参数!$J$29)-1,1,项目参数!$B$2:$B$200),"")</f>
        <v/>
      </c>
      <c r="L462" s="83" t="str">
        <f>IF(AND($M462&lt;&gt;"",$M462&gt;40000,$N462&lt;&gt;"",$N462&gt;40000),(1+NETWORKDAYS.INTL($M462,$N462,1,项目参数!$B$2:$B$200))*项目参数!$J$29,"")</f>
        <v/>
      </c>
      <c r="M462" s="42"/>
      <c r="N462" s="42"/>
      <c r="O462" s="60"/>
      <c r="P462" s="63"/>
      <c r="X462" s="72" t="b">
        <f t="shared" si="7"/>
        <v>0</v>
      </c>
    </row>
    <row r="463" spans="1:24">
      <c r="A463" s="8"/>
      <c r="B463" s="8"/>
      <c r="C463" s="8"/>
      <c r="D463" s="54"/>
      <c r="E463" s="8"/>
      <c r="F463" s="8"/>
      <c r="G463" s="8"/>
      <c r="H463" s="8"/>
      <c r="I463" s="78"/>
      <c r="J463" s="42"/>
      <c r="K463" s="82" t="str">
        <f>IF(AND($I463&gt;0,$J463&lt;&gt;"",$J463&gt;40000),WORKDAY.INTL($J463,INT(($I463+项目参数!$J$29-1)/项目参数!$J$29)-1,1,项目参数!$B$2:$B$200),"")</f>
        <v/>
      </c>
      <c r="L463" s="83" t="str">
        <f>IF(AND($M463&lt;&gt;"",$M463&gt;40000,$N463&lt;&gt;"",$N463&gt;40000),(1+NETWORKDAYS.INTL($M463,$N463,1,项目参数!$B$2:$B$200))*项目参数!$J$29,"")</f>
        <v/>
      </c>
      <c r="M463" s="42"/>
      <c r="N463" s="42"/>
      <c r="O463" s="60"/>
      <c r="P463" s="63"/>
      <c r="X463" s="72" t="b">
        <f t="shared" si="7"/>
        <v>0</v>
      </c>
    </row>
    <row r="464" spans="1:24">
      <c r="A464" s="8"/>
      <c r="B464" s="8"/>
      <c r="C464" s="8"/>
      <c r="D464" s="54"/>
      <c r="E464" s="8"/>
      <c r="F464" s="8"/>
      <c r="G464" s="8"/>
      <c r="H464" s="8"/>
      <c r="I464" s="78"/>
      <c r="J464" s="42"/>
      <c r="K464" s="82" t="str">
        <f>IF(AND($I464&gt;0,$J464&lt;&gt;"",$J464&gt;40000),WORKDAY.INTL($J464,INT(($I464+项目参数!$J$29-1)/项目参数!$J$29)-1,1,项目参数!$B$2:$B$200),"")</f>
        <v/>
      </c>
      <c r="L464" s="83" t="str">
        <f>IF(AND($M464&lt;&gt;"",$M464&gt;40000,$N464&lt;&gt;"",$N464&gt;40000),(1+NETWORKDAYS.INTL($M464,$N464,1,项目参数!$B$2:$B$200))*项目参数!$J$29,"")</f>
        <v/>
      </c>
      <c r="M464" s="42"/>
      <c r="N464" s="42"/>
      <c r="O464" s="60"/>
      <c r="P464" s="63"/>
      <c r="X464" s="72" t="b">
        <f t="shared" si="7"/>
        <v>0</v>
      </c>
    </row>
    <row r="465" spans="1:24">
      <c r="A465" s="8"/>
      <c r="B465" s="8"/>
      <c r="C465" s="8"/>
      <c r="D465" s="54"/>
      <c r="E465" s="8"/>
      <c r="F465" s="8"/>
      <c r="G465" s="8"/>
      <c r="H465" s="8"/>
      <c r="I465" s="78"/>
      <c r="J465" s="42"/>
      <c r="K465" s="82" t="str">
        <f>IF(AND($I465&gt;0,$J465&lt;&gt;"",$J465&gt;40000),WORKDAY.INTL($J465,INT(($I465+项目参数!$J$29-1)/项目参数!$J$29)-1,1,项目参数!$B$2:$B$200),"")</f>
        <v/>
      </c>
      <c r="L465" s="83" t="str">
        <f>IF(AND($M465&lt;&gt;"",$M465&gt;40000,$N465&lt;&gt;"",$N465&gt;40000),(1+NETWORKDAYS.INTL($M465,$N465,1,项目参数!$B$2:$B$200))*项目参数!$J$29,"")</f>
        <v/>
      </c>
      <c r="M465" s="42"/>
      <c r="N465" s="42"/>
      <c r="O465" s="60"/>
      <c r="P465" s="63"/>
      <c r="X465" s="72" t="b">
        <f t="shared" si="7"/>
        <v>0</v>
      </c>
    </row>
    <row r="466" spans="1:24">
      <c r="A466" s="8"/>
      <c r="B466" s="8"/>
      <c r="C466" s="8"/>
      <c r="D466" s="54"/>
      <c r="E466" s="8"/>
      <c r="F466" s="8"/>
      <c r="G466" s="8"/>
      <c r="H466" s="8"/>
      <c r="I466" s="78"/>
      <c r="J466" s="42"/>
      <c r="K466" s="82" t="str">
        <f>IF(AND($I466&gt;0,$J466&lt;&gt;"",$J466&gt;40000),WORKDAY.INTL($J466,INT(($I466+项目参数!$J$29-1)/项目参数!$J$29)-1,1,项目参数!$B$2:$B$200),"")</f>
        <v/>
      </c>
      <c r="L466" s="83" t="str">
        <f>IF(AND($M466&lt;&gt;"",$M466&gt;40000,$N466&lt;&gt;"",$N466&gt;40000),(1+NETWORKDAYS.INTL($M466,$N466,1,项目参数!$B$2:$B$200))*项目参数!$J$29,"")</f>
        <v/>
      </c>
      <c r="M466" s="42"/>
      <c r="N466" s="42"/>
      <c r="O466" s="60"/>
      <c r="P466" s="63"/>
      <c r="X466" s="72" t="b">
        <f t="shared" si="7"/>
        <v>0</v>
      </c>
    </row>
    <row r="467" spans="1:24">
      <c r="A467" s="8"/>
      <c r="B467" s="8"/>
      <c r="C467" s="8"/>
      <c r="D467" s="54"/>
      <c r="E467" s="8"/>
      <c r="F467" s="8"/>
      <c r="G467" s="8"/>
      <c r="H467" s="8"/>
      <c r="I467" s="78"/>
      <c r="J467" s="42"/>
      <c r="K467" s="82" t="str">
        <f>IF(AND($I467&gt;0,$J467&lt;&gt;"",$J467&gt;40000),WORKDAY.INTL($J467,INT(($I467+项目参数!$J$29-1)/项目参数!$J$29)-1,1,项目参数!$B$2:$B$200),"")</f>
        <v/>
      </c>
      <c r="L467" s="83" t="str">
        <f>IF(AND($M467&lt;&gt;"",$M467&gt;40000,$N467&lt;&gt;"",$N467&gt;40000),(1+NETWORKDAYS.INTL($M467,$N467,1,项目参数!$B$2:$B$200))*项目参数!$J$29,"")</f>
        <v/>
      </c>
      <c r="M467" s="42"/>
      <c r="N467" s="42"/>
      <c r="O467" s="60"/>
      <c r="P467" s="63"/>
      <c r="X467" s="72" t="b">
        <f t="shared" si="7"/>
        <v>0</v>
      </c>
    </row>
    <row r="468" spans="1:24">
      <c r="A468" s="8"/>
      <c r="B468" s="8"/>
      <c r="C468" s="8"/>
      <c r="D468" s="54"/>
      <c r="E468" s="8"/>
      <c r="F468" s="8"/>
      <c r="G468" s="8"/>
      <c r="H468" s="8"/>
      <c r="I468" s="78"/>
      <c r="J468" s="42"/>
      <c r="K468" s="82" t="str">
        <f>IF(AND($I468&gt;0,$J468&lt;&gt;"",$J468&gt;40000),WORKDAY.INTL($J468,INT(($I468+项目参数!$J$29-1)/项目参数!$J$29)-1,1,项目参数!$B$2:$B$200),"")</f>
        <v/>
      </c>
      <c r="L468" s="83" t="str">
        <f>IF(AND($M468&lt;&gt;"",$M468&gt;40000,$N468&lt;&gt;"",$N468&gt;40000),(1+NETWORKDAYS.INTL($M468,$N468,1,项目参数!$B$2:$B$200))*项目参数!$J$29,"")</f>
        <v/>
      </c>
      <c r="M468" s="42"/>
      <c r="N468" s="42"/>
      <c r="O468" s="60"/>
      <c r="P468" s="63"/>
      <c r="X468" s="72" t="b">
        <f t="shared" si="7"/>
        <v>0</v>
      </c>
    </row>
    <row r="469" spans="1:24">
      <c r="A469" s="8"/>
      <c r="B469" s="8"/>
      <c r="C469" s="8"/>
      <c r="D469" s="54"/>
      <c r="E469" s="8"/>
      <c r="F469" s="8"/>
      <c r="G469" s="8"/>
      <c r="H469" s="8"/>
      <c r="I469" s="78"/>
      <c r="J469" s="42"/>
      <c r="K469" s="82" t="str">
        <f>IF(AND($I469&gt;0,$J469&lt;&gt;"",$J469&gt;40000),WORKDAY.INTL($J469,INT(($I469+项目参数!$J$29-1)/项目参数!$J$29)-1,1,项目参数!$B$2:$B$200),"")</f>
        <v/>
      </c>
      <c r="L469" s="83" t="str">
        <f>IF(AND($M469&lt;&gt;"",$M469&gt;40000,$N469&lt;&gt;"",$N469&gt;40000),(1+NETWORKDAYS.INTL($M469,$N469,1,项目参数!$B$2:$B$200))*项目参数!$J$29,"")</f>
        <v/>
      </c>
      <c r="M469" s="42"/>
      <c r="N469" s="42"/>
      <c r="O469" s="60"/>
      <c r="P469" s="63"/>
      <c r="X469" s="72" t="b">
        <f t="shared" si="7"/>
        <v>0</v>
      </c>
    </row>
    <row r="470" spans="1:24">
      <c r="A470" s="8"/>
      <c r="B470" s="8"/>
      <c r="C470" s="8"/>
      <c r="D470" s="54"/>
      <c r="E470" s="8"/>
      <c r="F470" s="8"/>
      <c r="G470" s="8"/>
      <c r="H470" s="8"/>
      <c r="I470" s="78"/>
      <c r="J470" s="42"/>
      <c r="K470" s="82" t="str">
        <f>IF(AND($I470&gt;0,$J470&lt;&gt;"",$J470&gt;40000),WORKDAY.INTL($J470,INT(($I470+项目参数!$J$29-1)/项目参数!$J$29)-1,1,项目参数!$B$2:$B$200),"")</f>
        <v/>
      </c>
      <c r="L470" s="83" t="str">
        <f>IF(AND($M470&lt;&gt;"",$M470&gt;40000,$N470&lt;&gt;"",$N470&gt;40000),(1+NETWORKDAYS.INTL($M470,$N470,1,项目参数!$B$2:$B$200))*项目参数!$J$29,"")</f>
        <v/>
      </c>
      <c r="M470" s="42"/>
      <c r="N470" s="42"/>
      <c r="O470" s="60"/>
      <c r="P470" s="63"/>
      <c r="X470" s="72" t="b">
        <f t="shared" si="7"/>
        <v>0</v>
      </c>
    </row>
    <row r="471" spans="1:24">
      <c r="A471" s="8"/>
      <c r="B471" s="8"/>
      <c r="C471" s="8"/>
      <c r="D471" s="54"/>
      <c r="E471" s="8"/>
      <c r="F471" s="8"/>
      <c r="G471" s="8"/>
      <c r="H471" s="8"/>
      <c r="I471" s="78"/>
      <c r="J471" s="42"/>
      <c r="K471" s="82" t="str">
        <f>IF(AND($I471&gt;0,$J471&lt;&gt;"",$J471&gt;40000),WORKDAY.INTL($J471,INT(($I471+项目参数!$J$29-1)/项目参数!$J$29)-1,1,项目参数!$B$2:$B$200),"")</f>
        <v/>
      </c>
      <c r="L471" s="83" t="str">
        <f>IF(AND($M471&lt;&gt;"",$M471&gt;40000,$N471&lt;&gt;"",$N471&gt;40000),(1+NETWORKDAYS.INTL($M471,$N471,1,项目参数!$B$2:$B$200))*项目参数!$J$29,"")</f>
        <v/>
      </c>
      <c r="M471" s="42"/>
      <c r="N471" s="42"/>
      <c r="O471" s="60"/>
      <c r="P471" s="63"/>
      <c r="X471" s="72" t="b">
        <f t="shared" si="7"/>
        <v>0</v>
      </c>
    </row>
    <row r="472" spans="1:24">
      <c r="A472" s="8"/>
      <c r="B472" s="8"/>
      <c r="C472" s="8"/>
      <c r="D472" s="54"/>
      <c r="E472" s="8"/>
      <c r="F472" s="8"/>
      <c r="G472" s="8"/>
      <c r="H472" s="8"/>
      <c r="I472" s="78"/>
      <c r="J472" s="42"/>
      <c r="K472" s="82" t="str">
        <f>IF(AND($I472&gt;0,$J472&lt;&gt;"",$J472&gt;40000),WORKDAY.INTL($J472,INT(($I472+项目参数!$J$29-1)/项目参数!$J$29)-1,1,项目参数!$B$2:$B$200),"")</f>
        <v/>
      </c>
      <c r="L472" s="83" t="str">
        <f>IF(AND($M472&lt;&gt;"",$M472&gt;40000,$N472&lt;&gt;"",$N472&gt;40000),(1+NETWORKDAYS.INTL($M472,$N472,1,项目参数!$B$2:$B$200))*项目参数!$J$29,"")</f>
        <v/>
      </c>
      <c r="M472" s="42"/>
      <c r="N472" s="42"/>
      <c r="O472" s="60"/>
      <c r="P472" s="63"/>
      <c r="X472" s="72" t="b">
        <f t="shared" si="7"/>
        <v>0</v>
      </c>
    </row>
    <row r="473" spans="1:24">
      <c r="A473" s="8"/>
      <c r="B473" s="8"/>
      <c r="C473" s="8"/>
      <c r="D473" s="54"/>
      <c r="E473" s="8"/>
      <c r="F473" s="8"/>
      <c r="G473" s="8"/>
      <c r="H473" s="8"/>
      <c r="I473" s="78"/>
      <c r="J473" s="42"/>
      <c r="K473" s="82" t="str">
        <f>IF(AND($I473&gt;0,$J473&lt;&gt;"",$J473&gt;40000),WORKDAY.INTL($J473,INT(($I473+项目参数!$J$29-1)/项目参数!$J$29)-1,1,项目参数!$B$2:$B$200),"")</f>
        <v/>
      </c>
      <c r="L473" s="83" t="str">
        <f>IF(AND($M473&lt;&gt;"",$M473&gt;40000,$N473&lt;&gt;"",$N473&gt;40000),(1+NETWORKDAYS.INTL($M473,$N473,1,项目参数!$B$2:$B$200))*项目参数!$J$29,"")</f>
        <v/>
      </c>
      <c r="M473" s="42"/>
      <c r="N473" s="42"/>
      <c r="O473" s="60"/>
      <c r="P473" s="63"/>
      <c r="X473" s="72" t="b">
        <f t="shared" si="7"/>
        <v>0</v>
      </c>
    </row>
    <row r="474" spans="1:24">
      <c r="A474" s="8"/>
      <c r="B474" s="8"/>
      <c r="C474" s="8"/>
      <c r="D474" s="54"/>
      <c r="E474" s="8"/>
      <c r="F474" s="8"/>
      <c r="G474" s="8"/>
      <c r="H474" s="8"/>
      <c r="I474" s="78"/>
      <c r="J474" s="42"/>
      <c r="K474" s="82" t="str">
        <f>IF(AND($I474&gt;0,$J474&lt;&gt;"",$J474&gt;40000),WORKDAY.INTL($J474,INT(($I474+项目参数!$J$29-1)/项目参数!$J$29)-1,1,项目参数!$B$2:$B$200),"")</f>
        <v/>
      </c>
      <c r="L474" s="83" t="str">
        <f>IF(AND($M474&lt;&gt;"",$M474&gt;40000,$N474&lt;&gt;"",$N474&gt;40000),(1+NETWORKDAYS.INTL($M474,$N474,1,项目参数!$B$2:$B$200))*项目参数!$J$29,"")</f>
        <v/>
      </c>
      <c r="M474" s="42"/>
      <c r="N474" s="42"/>
      <c r="O474" s="60"/>
      <c r="P474" s="63"/>
      <c r="X474" s="72" t="b">
        <f t="shared" si="7"/>
        <v>0</v>
      </c>
    </row>
    <row r="475" spans="1:24">
      <c r="A475" s="8"/>
      <c r="B475" s="8"/>
      <c r="C475" s="8"/>
      <c r="D475" s="54"/>
      <c r="E475" s="8"/>
      <c r="F475" s="8"/>
      <c r="G475" s="8"/>
      <c r="H475" s="8"/>
      <c r="I475" s="78"/>
      <c r="J475" s="42"/>
      <c r="K475" s="82" t="str">
        <f>IF(AND($I475&gt;0,$J475&lt;&gt;"",$J475&gt;40000),WORKDAY.INTL($J475,INT(($I475+项目参数!$J$29-1)/项目参数!$J$29)-1,1,项目参数!$B$2:$B$200),"")</f>
        <v/>
      </c>
      <c r="L475" s="83" t="str">
        <f>IF(AND($M475&lt;&gt;"",$M475&gt;40000,$N475&lt;&gt;"",$N475&gt;40000),(1+NETWORKDAYS.INTL($M475,$N475,1,项目参数!$B$2:$B$200))*项目参数!$J$29,"")</f>
        <v/>
      </c>
      <c r="M475" s="42"/>
      <c r="N475" s="42"/>
      <c r="O475" s="60"/>
      <c r="P475" s="63"/>
      <c r="X475" s="72" t="b">
        <f t="shared" si="7"/>
        <v>0</v>
      </c>
    </row>
    <row r="476" spans="1:24">
      <c r="A476" s="8"/>
      <c r="B476" s="8"/>
      <c r="C476" s="8"/>
      <c r="D476" s="54"/>
      <c r="E476" s="8"/>
      <c r="F476" s="8"/>
      <c r="G476" s="8"/>
      <c r="H476" s="8"/>
      <c r="I476" s="78"/>
      <c r="J476" s="42"/>
      <c r="K476" s="82" t="str">
        <f>IF(AND($I476&gt;0,$J476&lt;&gt;"",$J476&gt;40000),WORKDAY.INTL($J476,INT(($I476+项目参数!$J$29-1)/项目参数!$J$29)-1,1,项目参数!$B$2:$B$200),"")</f>
        <v/>
      </c>
      <c r="L476" s="83" t="str">
        <f>IF(AND($M476&lt;&gt;"",$M476&gt;40000,$N476&lt;&gt;"",$N476&gt;40000),(1+NETWORKDAYS.INTL($M476,$N476,1,项目参数!$B$2:$B$200))*项目参数!$J$29,"")</f>
        <v/>
      </c>
      <c r="M476" s="42"/>
      <c r="N476" s="42"/>
      <c r="O476" s="60"/>
      <c r="P476" s="63"/>
      <c r="X476" s="72" t="b">
        <f t="shared" si="7"/>
        <v>0</v>
      </c>
    </row>
    <row r="477" spans="1:24">
      <c r="A477" s="8"/>
      <c r="B477" s="8"/>
      <c r="C477" s="8"/>
      <c r="D477" s="54"/>
      <c r="E477" s="8"/>
      <c r="F477" s="8"/>
      <c r="G477" s="8"/>
      <c r="H477" s="8"/>
      <c r="I477" s="78"/>
      <c r="J477" s="42"/>
      <c r="K477" s="82" t="str">
        <f>IF(AND($I477&gt;0,$J477&lt;&gt;"",$J477&gt;40000),WORKDAY.INTL($J477,INT(($I477+项目参数!$J$29-1)/项目参数!$J$29)-1,1,项目参数!$B$2:$B$200),"")</f>
        <v/>
      </c>
      <c r="L477" s="83" t="str">
        <f>IF(AND($M477&lt;&gt;"",$M477&gt;40000,$N477&lt;&gt;"",$N477&gt;40000),(1+NETWORKDAYS.INTL($M477,$N477,1,项目参数!$B$2:$B$200))*项目参数!$J$29,"")</f>
        <v/>
      </c>
      <c r="M477" s="42"/>
      <c r="N477" s="42"/>
      <c r="O477" s="60"/>
      <c r="P477" s="63"/>
      <c r="X477" s="72" t="b">
        <f t="shared" si="7"/>
        <v>0</v>
      </c>
    </row>
    <row r="478" spans="1:24">
      <c r="A478" s="8"/>
      <c r="B478" s="8"/>
      <c r="C478" s="8"/>
      <c r="D478" s="54"/>
      <c r="E478" s="8"/>
      <c r="F478" s="8"/>
      <c r="G478" s="8"/>
      <c r="H478" s="8"/>
      <c r="I478" s="78"/>
      <c r="J478" s="42"/>
      <c r="K478" s="82" t="str">
        <f>IF(AND($I478&gt;0,$J478&lt;&gt;"",$J478&gt;40000),WORKDAY.INTL($J478,INT(($I478+项目参数!$J$29-1)/项目参数!$J$29)-1,1,项目参数!$B$2:$B$200),"")</f>
        <v/>
      </c>
      <c r="L478" s="83" t="str">
        <f>IF(AND($M478&lt;&gt;"",$M478&gt;40000,$N478&lt;&gt;"",$N478&gt;40000),(1+NETWORKDAYS.INTL($M478,$N478,1,项目参数!$B$2:$B$200))*项目参数!$J$29,"")</f>
        <v/>
      </c>
      <c r="M478" s="42"/>
      <c r="N478" s="42"/>
      <c r="O478" s="60"/>
      <c r="P478" s="63"/>
      <c r="X478" s="72" t="b">
        <f t="shared" si="7"/>
        <v>0</v>
      </c>
    </row>
    <row r="479" spans="1:24">
      <c r="A479" s="8"/>
      <c r="B479" s="8"/>
      <c r="C479" s="8"/>
      <c r="D479" s="54"/>
      <c r="E479" s="8"/>
      <c r="F479" s="8"/>
      <c r="G479" s="8"/>
      <c r="H479" s="8"/>
      <c r="I479" s="78"/>
      <c r="J479" s="42"/>
      <c r="K479" s="82" t="str">
        <f>IF(AND($I479&gt;0,$J479&lt;&gt;"",$J479&gt;40000),WORKDAY.INTL($J479,INT(($I479+项目参数!$J$29-1)/项目参数!$J$29)-1,1,项目参数!$B$2:$B$200),"")</f>
        <v/>
      </c>
      <c r="L479" s="83" t="str">
        <f>IF(AND($M479&lt;&gt;"",$M479&gt;40000,$N479&lt;&gt;"",$N479&gt;40000),(1+NETWORKDAYS.INTL($M479,$N479,1,项目参数!$B$2:$B$200))*项目参数!$J$29,"")</f>
        <v/>
      </c>
      <c r="M479" s="42"/>
      <c r="N479" s="42"/>
      <c r="O479" s="60"/>
      <c r="P479" s="63"/>
      <c r="X479" s="72" t="b">
        <f t="shared" si="7"/>
        <v>0</v>
      </c>
    </row>
    <row r="480" spans="1:24">
      <c r="A480" s="8"/>
      <c r="B480" s="8"/>
      <c r="C480" s="8"/>
      <c r="D480" s="54"/>
      <c r="E480" s="8"/>
      <c r="F480" s="8"/>
      <c r="G480" s="8"/>
      <c r="H480" s="8"/>
      <c r="I480" s="78"/>
      <c r="J480" s="42"/>
      <c r="K480" s="82" t="str">
        <f>IF(AND($I480&gt;0,$J480&lt;&gt;"",$J480&gt;40000),WORKDAY.INTL($J480,INT(($I480+项目参数!$J$29-1)/项目参数!$J$29)-1,1,项目参数!$B$2:$B$200),"")</f>
        <v/>
      </c>
      <c r="L480" s="83" t="str">
        <f>IF(AND($M480&lt;&gt;"",$M480&gt;40000,$N480&lt;&gt;"",$N480&gt;40000),(1+NETWORKDAYS.INTL($M480,$N480,1,项目参数!$B$2:$B$200))*项目参数!$J$29,"")</f>
        <v/>
      </c>
      <c r="M480" s="42"/>
      <c r="N480" s="42"/>
      <c r="O480" s="60"/>
      <c r="P480" s="63"/>
      <c r="X480" s="72" t="b">
        <f t="shared" si="7"/>
        <v>0</v>
      </c>
    </row>
    <row r="481" spans="1:24">
      <c r="A481" s="8"/>
      <c r="B481" s="8"/>
      <c r="C481" s="8"/>
      <c r="D481" s="54"/>
      <c r="E481" s="8"/>
      <c r="F481" s="8"/>
      <c r="G481" s="8"/>
      <c r="H481" s="8"/>
      <c r="I481" s="78"/>
      <c r="J481" s="42"/>
      <c r="K481" s="82" t="str">
        <f>IF(AND($I481&gt;0,$J481&lt;&gt;"",$J481&gt;40000),WORKDAY.INTL($J481,INT(($I481+项目参数!$J$29-1)/项目参数!$J$29)-1,1,项目参数!$B$2:$B$200),"")</f>
        <v/>
      </c>
      <c r="L481" s="83" t="str">
        <f>IF(AND($M481&lt;&gt;"",$M481&gt;40000,$N481&lt;&gt;"",$N481&gt;40000),(1+NETWORKDAYS.INTL($M481,$N481,1,项目参数!$B$2:$B$200))*项目参数!$J$29,"")</f>
        <v/>
      </c>
      <c r="M481" s="42"/>
      <c r="N481" s="42"/>
      <c r="O481" s="60"/>
      <c r="P481" s="63"/>
      <c r="X481" s="72" t="b">
        <f t="shared" si="7"/>
        <v>0</v>
      </c>
    </row>
    <row r="482" spans="1:24">
      <c r="A482" s="8"/>
      <c r="B482" s="8"/>
      <c r="C482" s="8"/>
      <c r="D482" s="54"/>
      <c r="E482" s="8"/>
      <c r="F482" s="8"/>
      <c r="G482" s="8"/>
      <c r="H482" s="8"/>
      <c r="I482" s="78"/>
      <c r="J482" s="42"/>
      <c r="K482" s="82" t="str">
        <f>IF(AND($I482&gt;0,$J482&lt;&gt;"",$J482&gt;40000),WORKDAY.INTL($J482,INT(($I482+项目参数!$J$29-1)/项目参数!$J$29)-1,1,项目参数!$B$2:$B$200),"")</f>
        <v/>
      </c>
      <c r="L482" s="83" t="str">
        <f>IF(AND($M482&lt;&gt;"",$M482&gt;40000,$N482&lt;&gt;"",$N482&gt;40000),(1+NETWORKDAYS.INTL($M482,$N482,1,项目参数!$B$2:$B$200))*项目参数!$J$29,"")</f>
        <v/>
      </c>
      <c r="M482" s="42"/>
      <c r="N482" s="42"/>
      <c r="O482" s="60"/>
      <c r="P482" s="63"/>
      <c r="X482" s="72" t="b">
        <f t="shared" si="7"/>
        <v>0</v>
      </c>
    </row>
    <row r="483" spans="1:24">
      <c r="A483" s="8"/>
      <c r="B483" s="8"/>
      <c r="C483" s="8"/>
      <c r="D483" s="54"/>
      <c r="E483" s="8"/>
      <c r="F483" s="8"/>
      <c r="G483" s="8"/>
      <c r="H483" s="8"/>
      <c r="I483" s="78"/>
      <c r="J483" s="42"/>
      <c r="K483" s="82" t="str">
        <f>IF(AND($I483&gt;0,$J483&lt;&gt;"",$J483&gt;40000),WORKDAY.INTL($J483,INT(($I483+项目参数!$J$29-1)/项目参数!$J$29)-1,1,项目参数!$B$2:$B$200),"")</f>
        <v/>
      </c>
      <c r="L483" s="83" t="str">
        <f>IF(AND($M483&lt;&gt;"",$M483&gt;40000,$N483&lt;&gt;"",$N483&gt;40000),(1+NETWORKDAYS.INTL($M483,$N483,1,项目参数!$B$2:$B$200))*项目参数!$J$29,"")</f>
        <v/>
      </c>
      <c r="M483" s="42"/>
      <c r="N483" s="42"/>
      <c r="O483" s="60"/>
      <c r="P483" s="63"/>
      <c r="X483" s="72" t="b">
        <f t="shared" si="7"/>
        <v>0</v>
      </c>
    </row>
    <row r="484" spans="1:24">
      <c r="A484" s="8"/>
      <c r="B484" s="8"/>
      <c r="C484" s="8"/>
      <c r="D484" s="54"/>
      <c r="E484" s="8"/>
      <c r="F484" s="8"/>
      <c r="G484" s="8"/>
      <c r="H484" s="8"/>
      <c r="I484" s="78"/>
      <c r="J484" s="42"/>
      <c r="K484" s="82" t="str">
        <f>IF(AND($I484&gt;0,$J484&lt;&gt;"",$J484&gt;40000),WORKDAY.INTL($J484,INT(($I484+项目参数!$J$29-1)/项目参数!$J$29)-1,1,项目参数!$B$2:$B$200),"")</f>
        <v/>
      </c>
      <c r="L484" s="83" t="str">
        <f>IF(AND($M484&lt;&gt;"",$M484&gt;40000,$N484&lt;&gt;"",$N484&gt;40000),(1+NETWORKDAYS.INTL($M484,$N484,1,项目参数!$B$2:$B$200))*项目参数!$J$29,"")</f>
        <v/>
      </c>
      <c r="M484" s="42"/>
      <c r="N484" s="42"/>
      <c r="O484" s="60"/>
      <c r="P484" s="63"/>
      <c r="X484" s="72" t="b">
        <f t="shared" si="7"/>
        <v>0</v>
      </c>
    </row>
    <row r="485" spans="1:24">
      <c r="A485" s="8"/>
      <c r="B485" s="8"/>
      <c r="C485" s="8"/>
      <c r="D485" s="54"/>
      <c r="E485" s="8"/>
      <c r="F485" s="8"/>
      <c r="G485" s="8"/>
      <c r="H485" s="8"/>
      <c r="I485" s="78"/>
      <c r="J485" s="42"/>
      <c r="K485" s="82" t="str">
        <f>IF(AND($I485&gt;0,$J485&lt;&gt;"",$J485&gt;40000),WORKDAY.INTL($J485,INT(($I485+项目参数!$J$29-1)/项目参数!$J$29)-1,1,项目参数!$B$2:$B$200),"")</f>
        <v/>
      </c>
      <c r="L485" s="83" t="str">
        <f>IF(AND($M485&lt;&gt;"",$M485&gt;40000,$N485&lt;&gt;"",$N485&gt;40000),(1+NETWORKDAYS.INTL($M485,$N485,1,项目参数!$B$2:$B$200))*项目参数!$J$29,"")</f>
        <v/>
      </c>
      <c r="M485" s="42"/>
      <c r="N485" s="42"/>
      <c r="O485" s="60"/>
      <c r="P485" s="63"/>
      <c r="X485" s="72" t="b">
        <f t="shared" si="7"/>
        <v>0</v>
      </c>
    </row>
    <row r="486" spans="1:24">
      <c r="A486" s="8"/>
      <c r="B486" s="8"/>
      <c r="C486" s="8"/>
      <c r="D486" s="54"/>
      <c r="E486" s="8"/>
      <c r="F486" s="8"/>
      <c r="G486" s="8"/>
      <c r="H486" s="8"/>
      <c r="I486" s="78"/>
      <c r="J486" s="42"/>
      <c r="K486" s="82" t="str">
        <f>IF(AND($I486&gt;0,$J486&lt;&gt;"",$J486&gt;40000),WORKDAY.INTL($J486,INT(($I486+项目参数!$J$29-1)/项目参数!$J$29)-1,1,项目参数!$B$2:$B$200),"")</f>
        <v/>
      </c>
      <c r="L486" s="83" t="str">
        <f>IF(AND($M486&lt;&gt;"",$M486&gt;40000,$N486&lt;&gt;"",$N486&gt;40000),(1+NETWORKDAYS.INTL($M486,$N486,1,项目参数!$B$2:$B$200))*项目参数!$J$29,"")</f>
        <v/>
      </c>
      <c r="M486" s="42"/>
      <c r="N486" s="42"/>
      <c r="O486" s="60"/>
      <c r="P486" s="63"/>
      <c r="X486" s="72" t="b">
        <f t="shared" si="7"/>
        <v>0</v>
      </c>
    </row>
    <row r="487" spans="1:24">
      <c r="A487" s="8"/>
      <c r="B487" s="8"/>
      <c r="C487" s="8"/>
      <c r="D487" s="54"/>
      <c r="E487" s="8"/>
      <c r="F487" s="8"/>
      <c r="G487" s="8"/>
      <c r="H487" s="8"/>
      <c r="I487" s="78"/>
      <c r="J487" s="42"/>
      <c r="K487" s="82" t="str">
        <f>IF(AND($I487&gt;0,$J487&lt;&gt;"",$J487&gt;40000),WORKDAY.INTL($J487,INT(($I487+项目参数!$J$29-1)/项目参数!$J$29)-1,1,项目参数!$B$2:$B$200),"")</f>
        <v/>
      </c>
      <c r="L487" s="83" t="str">
        <f>IF(AND($M487&lt;&gt;"",$M487&gt;40000,$N487&lt;&gt;"",$N487&gt;40000),(1+NETWORKDAYS.INTL($M487,$N487,1,项目参数!$B$2:$B$200))*项目参数!$J$29,"")</f>
        <v/>
      </c>
      <c r="M487" s="42"/>
      <c r="N487" s="42"/>
      <c r="O487" s="60"/>
      <c r="P487" s="63"/>
      <c r="X487" s="72" t="b">
        <f t="shared" si="7"/>
        <v>0</v>
      </c>
    </row>
    <row r="488" spans="1:24">
      <c r="A488" s="8"/>
      <c r="B488" s="8"/>
      <c r="C488" s="8"/>
      <c r="D488" s="54"/>
      <c r="E488" s="8"/>
      <c r="F488" s="8"/>
      <c r="G488" s="8"/>
      <c r="H488" s="8"/>
      <c r="I488" s="78"/>
      <c r="J488" s="42"/>
      <c r="K488" s="82" t="str">
        <f>IF(AND($I488&gt;0,$J488&lt;&gt;"",$J488&gt;40000),WORKDAY.INTL($J488,INT(($I488+项目参数!$J$29-1)/项目参数!$J$29)-1,1,项目参数!$B$2:$B$200),"")</f>
        <v/>
      </c>
      <c r="L488" s="83" t="str">
        <f>IF(AND($M488&lt;&gt;"",$M488&gt;40000,$N488&lt;&gt;"",$N488&gt;40000),(1+NETWORKDAYS.INTL($M488,$N488,1,项目参数!$B$2:$B$200))*项目参数!$J$29,"")</f>
        <v/>
      </c>
      <c r="M488" s="42"/>
      <c r="N488" s="42"/>
      <c r="O488" s="60"/>
      <c r="P488" s="63"/>
      <c r="X488" s="72" t="b">
        <f t="shared" si="7"/>
        <v>0</v>
      </c>
    </row>
    <row r="489" spans="1:24">
      <c r="A489" s="8"/>
      <c r="B489" s="8"/>
      <c r="C489" s="8"/>
      <c r="D489" s="54"/>
      <c r="E489" s="8"/>
      <c r="F489" s="8"/>
      <c r="G489" s="8"/>
      <c r="H489" s="8"/>
      <c r="I489" s="78"/>
      <c r="J489" s="42"/>
      <c r="K489" s="82" t="str">
        <f>IF(AND($I489&gt;0,$J489&lt;&gt;"",$J489&gt;40000),WORKDAY.INTL($J489,INT(($I489+项目参数!$J$29-1)/项目参数!$J$29)-1,1,项目参数!$B$2:$B$200),"")</f>
        <v/>
      </c>
      <c r="L489" s="83" t="str">
        <f>IF(AND($M489&lt;&gt;"",$M489&gt;40000,$N489&lt;&gt;"",$N489&gt;40000),(1+NETWORKDAYS.INTL($M489,$N489,1,项目参数!$B$2:$B$200))*项目参数!$J$29,"")</f>
        <v/>
      </c>
      <c r="M489" s="42"/>
      <c r="N489" s="42"/>
      <c r="O489" s="60"/>
      <c r="P489" s="63"/>
      <c r="X489" s="72" t="b">
        <f t="shared" si="7"/>
        <v>0</v>
      </c>
    </row>
    <row r="490" spans="1:24">
      <c r="A490" s="8"/>
      <c r="B490" s="8"/>
      <c r="C490" s="8"/>
      <c r="D490" s="54"/>
      <c r="E490" s="8"/>
      <c r="F490" s="8"/>
      <c r="G490" s="8"/>
      <c r="H490" s="8"/>
      <c r="I490" s="78"/>
      <c r="J490" s="42"/>
      <c r="K490" s="82" t="str">
        <f>IF(AND($I490&gt;0,$J490&lt;&gt;"",$J490&gt;40000),WORKDAY.INTL($J490,INT(($I490+项目参数!$J$29-1)/项目参数!$J$29)-1,1,项目参数!$B$2:$B$200),"")</f>
        <v/>
      </c>
      <c r="L490" s="83" t="str">
        <f>IF(AND($M490&lt;&gt;"",$M490&gt;40000,$N490&lt;&gt;"",$N490&gt;40000),(1+NETWORKDAYS.INTL($M490,$N490,1,项目参数!$B$2:$B$200))*项目参数!$J$29,"")</f>
        <v/>
      </c>
      <c r="M490" s="42"/>
      <c r="N490" s="42"/>
      <c r="O490" s="60"/>
      <c r="P490" s="63"/>
      <c r="X490" s="72" t="b">
        <f t="shared" si="7"/>
        <v>0</v>
      </c>
    </row>
    <row r="491" spans="1:24">
      <c r="A491" s="8"/>
      <c r="B491" s="8"/>
      <c r="C491" s="8"/>
      <c r="D491" s="54"/>
      <c r="E491" s="8"/>
      <c r="F491" s="8"/>
      <c r="G491" s="8"/>
      <c r="H491" s="8"/>
      <c r="I491" s="78"/>
      <c r="J491" s="42"/>
      <c r="K491" s="82" t="str">
        <f>IF(AND($I491&gt;0,$J491&lt;&gt;"",$J491&gt;40000),WORKDAY.INTL($J491,INT(($I491+项目参数!$J$29-1)/项目参数!$J$29)-1,1,项目参数!$B$2:$B$200),"")</f>
        <v/>
      </c>
      <c r="L491" s="83" t="str">
        <f>IF(AND($M491&lt;&gt;"",$M491&gt;40000,$N491&lt;&gt;"",$N491&gt;40000),(1+NETWORKDAYS.INTL($M491,$N491,1,项目参数!$B$2:$B$200))*项目参数!$J$29,"")</f>
        <v/>
      </c>
      <c r="M491" s="42"/>
      <c r="N491" s="42"/>
      <c r="O491" s="60"/>
      <c r="P491" s="63"/>
      <c r="X491" s="72" t="b">
        <f t="shared" si="7"/>
        <v>0</v>
      </c>
    </row>
    <row r="492" spans="1:24">
      <c r="A492" s="8"/>
      <c r="B492" s="8"/>
      <c r="C492" s="8"/>
      <c r="D492" s="54"/>
      <c r="E492" s="8"/>
      <c r="F492" s="8"/>
      <c r="G492" s="8"/>
      <c r="H492" s="8"/>
      <c r="I492" s="78"/>
      <c r="J492" s="42"/>
      <c r="K492" s="82" t="str">
        <f>IF(AND($I492&gt;0,$J492&lt;&gt;"",$J492&gt;40000),WORKDAY.INTL($J492,INT(($I492+项目参数!$J$29-1)/项目参数!$J$29)-1,1,项目参数!$B$2:$B$200),"")</f>
        <v/>
      </c>
      <c r="L492" s="83" t="str">
        <f>IF(AND($M492&lt;&gt;"",$M492&gt;40000,$N492&lt;&gt;"",$N492&gt;40000),(1+NETWORKDAYS.INTL($M492,$N492,1,项目参数!$B$2:$B$200))*项目参数!$J$29,"")</f>
        <v/>
      </c>
      <c r="M492" s="42"/>
      <c r="N492" s="42"/>
      <c r="O492" s="60"/>
      <c r="P492" s="63"/>
      <c r="X492" s="72" t="b">
        <f t="shared" si="7"/>
        <v>0</v>
      </c>
    </row>
    <row r="493" spans="1:24">
      <c r="A493" s="8"/>
      <c r="B493" s="8"/>
      <c r="C493" s="8"/>
      <c r="D493" s="54"/>
      <c r="E493" s="8"/>
      <c r="F493" s="8"/>
      <c r="G493" s="8"/>
      <c r="H493" s="8"/>
      <c r="I493" s="78"/>
      <c r="J493" s="42"/>
      <c r="K493" s="82" t="str">
        <f>IF(AND($I493&gt;0,$J493&lt;&gt;"",$J493&gt;40000),WORKDAY.INTL($J493,INT(($I493+项目参数!$J$29-1)/项目参数!$J$29)-1,1,项目参数!$B$2:$B$200),"")</f>
        <v/>
      </c>
      <c r="L493" s="83" t="str">
        <f>IF(AND($M493&lt;&gt;"",$M493&gt;40000,$N493&lt;&gt;"",$N493&gt;40000),(1+NETWORKDAYS.INTL($M493,$N493,1,项目参数!$B$2:$B$200))*项目参数!$J$29,"")</f>
        <v/>
      </c>
      <c r="M493" s="42"/>
      <c r="N493" s="42"/>
      <c r="O493" s="60"/>
      <c r="P493" s="63"/>
      <c r="X493" s="72" t="b">
        <f t="shared" si="7"/>
        <v>0</v>
      </c>
    </row>
    <row r="494" spans="1:24">
      <c r="A494" s="8"/>
      <c r="B494" s="8"/>
      <c r="C494" s="8"/>
      <c r="D494" s="54"/>
      <c r="E494" s="8"/>
      <c r="F494" s="8"/>
      <c r="G494" s="8"/>
      <c r="H494" s="8"/>
      <c r="I494" s="78"/>
      <c r="J494" s="42"/>
      <c r="K494" s="82" t="str">
        <f>IF(AND($I494&gt;0,$J494&lt;&gt;"",$J494&gt;40000),WORKDAY.INTL($J494,INT(($I494+项目参数!$J$29-1)/项目参数!$J$29)-1,1,项目参数!$B$2:$B$200),"")</f>
        <v/>
      </c>
      <c r="L494" s="83" t="str">
        <f>IF(AND($M494&lt;&gt;"",$M494&gt;40000,$N494&lt;&gt;"",$N494&gt;40000),(1+NETWORKDAYS.INTL($M494,$N494,1,项目参数!$B$2:$B$200))*项目参数!$J$29,"")</f>
        <v/>
      </c>
      <c r="M494" s="42"/>
      <c r="N494" s="42"/>
      <c r="O494" s="60"/>
      <c r="P494" s="63"/>
      <c r="X494" s="72" t="b">
        <f t="shared" si="7"/>
        <v>0</v>
      </c>
    </row>
    <row r="495" spans="1:24">
      <c r="A495" s="8"/>
      <c r="B495" s="8"/>
      <c r="C495" s="8"/>
      <c r="D495" s="54"/>
      <c r="E495" s="8"/>
      <c r="F495" s="8"/>
      <c r="G495" s="8"/>
      <c r="H495" s="8"/>
      <c r="I495" s="78"/>
      <c r="J495" s="42"/>
      <c r="K495" s="82" t="str">
        <f>IF(AND($I495&gt;0,$J495&lt;&gt;"",$J495&gt;40000),WORKDAY.INTL($J495,INT(($I495+项目参数!$J$29-1)/项目参数!$J$29)-1,1,项目参数!$B$2:$B$200),"")</f>
        <v/>
      </c>
      <c r="L495" s="83" t="str">
        <f>IF(AND($M495&lt;&gt;"",$M495&gt;40000,$N495&lt;&gt;"",$N495&gt;40000),(1+NETWORKDAYS.INTL($M495,$N495,1,项目参数!$B$2:$B$200))*项目参数!$J$29,"")</f>
        <v/>
      </c>
      <c r="M495" s="42"/>
      <c r="N495" s="42"/>
      <c r="O495" s="60"/>
      <c r="P495" s="63"/>
      <c r="X495" s="72" t="b">
        <f t="shared" si="7"/>
        <v>0</v>
      </c>
    </row>
    <row r="496" spans="1:24">
      <c r="A496" s="8"/>
      <c r="B496" s="8"/>
      <c r="C496" s="8"/>
      <c r="D496" s="54"/>
      <c r="E496" s="8"/>
      <c r="F496" s="8"/>
      <c r="G496" s="8"/>
      <c r="H496" s="8"/>
      <c r="I496" s="78"/>
      <c r="J496" s="42"/>
      <c r="K496" s="82" t="str">
        <f>IF(AND($I496&gt;0,$J496&lt;&gt;"",$J496&gt;40000),WORKDAY.INTL($J496,INT(($I496+项目参数!$J$29-1)/项目参数!$J$29)-1,1,项目参数!$B$2:$B$200),"")</f>
        <v/>
      </c>
      <c r="L496" s="83" t="str">
        <f>IF(AND($M496&lt;&gt;"",$M496&gt;40000,$N496&lt;&gt;"",$N496&gt;40000),(1+NETWORKDAYS.INTL($M496,$N496,1,项目参数!$B$2:$B$200))*项目参数!$J$29,"")</f>
        <v/>
      </c>
      <c r="M496" s="42"/>
      <c r="N496" s="42"/>
      <c r="O496" s="60"/>
      <c r="P496" s="63"/>
      <c r="X496" s="72" t="b">
        <f t="shared" si="7"/>
        <v>0</v>
      </c>
    </row>
    <row r="497" spans="1:24">
      <c r="A497" s="8"/>
      <c r="B497" s="8"/>
      <c r="C497" s="8"/>
      <c r="D497" s="54"/>
      <c r="E497" s="8"/>
      <c r="F497" s="8"/>
      <c r="G497" s="8"/>
      <c r="H497" s="8"/>
      <c r="I497" s="78"/>
      <c r="J497" s="42"/>
      <c r="K497" s="82" t="str">
        <f>IF(AND($I497&gt;0,$J497&lt;&gt;"",$J497&gt;40000),WORKDAY.INTL($J497,INT(($I497+项目参数!$J$29-1)/项目参数!$J$29)-1,1,项目参数!$B$2:$B$200),"")</f>
        <v/>
      </c>
      <c r="L497" s="83" t="str">
        <f>IF(AND($M497&lt;&gt;"",$M497&gt;40000,$N497&lt;&gt;"",$N497&gt;40000),(1+NETWORKDAYS.INTL($M497,$N497,1,项目参数!$B$2:$B$200))*项目参数!$J$29,"")</f>
        <v/>
      </c>
      <c r="M497" s="42"/>
      <c r="N497" s="42"/>
      <c r="O497" s="60"/>
      <c r="P497" s="63"/>
      <c r="X497" s="72" t="b">
        <f t="shared" si="7"/>
        <v>0</v>
      </c>
    </row>
    <row r="498" spans="1:24">
      <c r="A498" s="8"/>
      <c r="B498" s="8"/>
      <c r="C498" s="8"/>
      <c r="D498" s="54"/>
      <c r="E498" s="8"/>
      <c r="F498" s="8"/>
      <c r="G498" s="8"/>
      <c r="H498" s="8"/>
      <c r="I498" s="78"/>
      <c r="J498" s="42"/>
      <c r="K498" s="82" t="str">
        <f>IF(AND($I498&gt;0,$J498&lt;&gt;"",$J498&gt;40000),WORKDAY.INTL($J498,INT(($I498+项目参数!$J$29-1)/项目参数!$J$29)-1,1,项目参数!$B$2:$B$200),"")</f>
        <v/>
      </c>
      <c r="L498" s="83" t="str">
        <f>IF(AND($M498&lt;&gt;"",$M498&gt;40000,$N498&lt;&gt;"",$N498&gt;40000),(1+NETWORKDAYS.INTL($M498,$N498,1,项目参数!$B$2:$B$200))*项目参数!$J$29,"")</f>
        <v/>
      </c>
      <c r="M498" s="42"/>
      <c r="N498" s="42"/>
      <c r="O498" s="60"/>
      <c r="P498" s="63"/>
      <c r="X498" s="72" t="b">
        <f t="shared" si="7"/>
        <v>0</v>
      </c>
    </row>
    <row r="499" spans="1:24">
      <c r="A499" s="8"/>
      <c r="B499" s="8"/>
      <c r="C499" s="8"/>
      <c r="D499" s="54"/>
      <c r="E499" s="8"/>
      <c r="F499" s="8"/>
      <c r="G499" s="8"/>
      <c r="H499" s="8"/>
      <c r="I499" s="78"/>
      <c r="J499" s="42"/>
      <c r="K499" s="82" t="str">
        <f>IF(AND($I499&gt;0,$J499&lt;&gt;"",$J499&gt;40000),WORKDAY.INTL($J499,INT(($I499+项目参数!$J$29-1)/项目参数!$J$29)-1,1,项目参数!$B$2:$B$200),"")</f>
        <v/>
      </c>
      <c r="L499" s="83" t="str">
        <f>IF(AND($M499&lt;&gt;"",$M499&gt;40000,$N499&lt;&gt;"",$N499&gt;40000),(1+NETWORKDAYS.INTL($M499,$N499,1,项目参数!$B$2:$B$200))*项目参数!$J$29,"")</f>
        <v/>
      </c>
      <c r="M499" s="42"/>
      <c r="N499" s="42"/>
      <c r="O499" s="60"/>
      <c r="P499" s="63"/>
      <c r="X499" s="72" t="b">
        <f t="shared" si="7"/>
        <v>0</v>
      </c>
    </row>
    <row r="500" spans="1:24">
      <c r="A500" s="8"/>
      <c r="B500" s="8"/>
      <c r="C500" s="8"/>
      <c r="D500" s="54"/>
      <c r="E500" s="8"/>
      <c r="F500" s="8"/>
      <c r="G500" s="8"/>
      <c r="H500" s="8"/>
      <c r="I500" s="78"/>
      <c r="J500" s="42"/>
      <c r="K500" s="82" t="str">
        <f>IF(AND($I500&gt;0,$J500&lt;&gt;"",$J500&gt;40000),WORKDAY.INTL($J500,INT(($I500+项目参数!$J$29-1)/项目参数!$J$29)-1,1,项目参数!$B$2:$B$200),"")</f>
        <v/>
      </c>
      <c r="L500" s="83" t="str">
        <f>IF(AND($M500&lt;&gt;"",$M500&gt;40000,$N500&lt;&gt;"",$N500&gt;40000),(1+NETWORKDAYS.INTL($M500,$N500,1,项目参数!$B$2:$B$200))*项目参数!$J$29,"")</f>
        <v/>
      </c>
      <c r="M500" s="42"/>
      <c r="N500" s="42"/>
      <c r="O500" s="60"/>
      <c r="P500" s="63"/>
      <c r="X500" s="72" t="b">
        <f t="shared" si="7"/>
        <v>0</v>
      </c>
    </row>
    <row r="501" spans="1:24">
      <c r="A501" s="8"/>
      <c r="B501" s="8"/>
      <c r="C501" s="8"/>
      <c r="D501" s="54"/>
      <c r="E501" s="8"/>
      <c r="F501" s="8"/>
      <c r="G501" s="8"/>
      <c r="H501" s="8"/>
      <c r="I501" s="78"/>
      <c r="J501" s="42"/>
      <c r="K501" s="82" t="str">
        <f>IF(AND($I501&gt;0,$J501&lt;&gt;"",$J501&gt;40000),WORKDAY.INTL($J501,INT(($I501+项目参数!$J$29-1)/项目参数!$J$29)-1,1,项目参数!$B$2:$B$200),"")</f>
        <v/>
      </c>
      <c r="L501" s="83" t="str">
        <f>IF(AND($M501&lt;&gt;"",$M501&gt;40000,$N501&lt;&gt;"",$N501&gt;40000),(1+NETWORKDAYS.INTL($M501,$N501,1,项目参数!$B$2:$B$200))*项目参数!$J$29,"")</f>
        <v/>
      </c>
      <c r="M501" s="42"/>
      <c r="N501" s="42"/>
      <c r="O501" s="60"/>
      <c r="P501" s="63"/>
      <c r="X501" s="72" t="b">
        <f t="shared" si="7"/>
        <v>0</v>
      </c>
    </row>
    <row r="502" spans="1:24">
      <c r="A502" s="8"/>
      <c r="B502" s="8"/>
      <c r="C502" s="8"/>
      <c r="D502" s="54"/>
      <c r="E502" s="8"/>
      <c r="F502" s="8"/>
      <c r="G502" s="8"/>
      <c r="H502" s="8"/>
      <c r="I502" s="78"/>
      <c r="J502" s="42"/>
      <c r="K502" s="82" t="str">
        <f>IF(AND($I502&gt;0,$J502&lt;&gt;"",$J502&gt;40000),WORKDAY.INTL($J502,INT(($I502+项目参数!$J$29-1)/项目参数!$J$29)-1,1,项目参数!$B$2:$B$200),"")</f>
        <v/>
      </c>
      <c r="L502" s="83" t="str">
        <f>IF(AND($M502&lt;&gt;"",$M502&gt;40000,$N502&lt;&gt;"",$N502&gt;40000),(1+NETWORKDAYS.INTL($M502,$N502,1,项目参数!$B$2:$B$200))*项目参数!$J$29,"")</f>
        <v/>
      </c>
      <c r="M502" s="42"/>
      <c r="N502" s="42"/>
      <c r="O502" s="60"/>
      <c r="P502" s="63"/>
      <c r="X502" s="72" t="b">
        <f t="shared" si="7"/>
        <v>0</v>
      </c>
    </row>
    <row r="503" spans="1:24">
      <c r="A503" s="8"/>
      <c r="B503" s="8"/>
      <c r="C503" s="8"/>
      <c r="D503" s="54"/>
      <c r="E503" s="8"/>
      <c r="F503" s="8"/>
      <c r="G503" s="8"/>
      <c r="H503" s="8"/>
      <c r="I503" s="78"/>
      <c r="J503" s="42"/>
      <c r="K503" s="82" t="str">
        <f>IF(AND($I503&gt;0,$J503&lt;&gt;"",$J503&gt;40000),WORKDAY.INTL($J503,INT(($I503+项目参数!$J$29-1)/项目参数!$J$29)-1,1,项目参数!$B$2:$B$200),"")</f>
        <v/>
      </c>
      <c r="L503" s="83" t="str">
        <f>IF(AND($M503&lt;&gt;"",$M503&gt;40000,$N503&lt;&gt;"",$N503&gt;40000),(1+NETWORKDAYS.INTL($M503,$N503,1,项目参数!$B$2:$B$200))*项目参数!$J$29,"")</f>
        <v/>
      </c>
      <c r="M503" s="42"/>
      <c r="N503" s="42"/>
      <c r="O503" s="60"/>
      <c r="P503" s="63"/>
      <c r="X503" s="72" t="b">
        <f t="shared" si="7"/>
        <v>0</v>
      </c>
    </row>
    <row r="504" spans="1:24">
      <c r="A504" s="8"/>
      <c r="B504" s="8"/>
      <c r="C504" s="8"/>
      <c r="D504" s="54"/>
      <c r="E504" s="8"/>
      <c r="F504" s="8"/>
      <c r="G504" s="8"/>
      <c r="H504" s="8"/>
      <c r="I504" s="78"/>
      <c r="J504" s="42"/>
      <c r="K504" s="82" t="str">
        <f>IF(AND($I504&gt;0,$J504&lt;&gt;"",$J504&gt;40000),WORKDAY.INTL($J504,INT(($I504+项目参数!$J$29-1)/项目参数!$J$29)-1,1,项目参数!$B$2:$B$200),"")</f>
        <v/>
      </c>
      <c r="L504" s="83" t="str">
        <f>IF(AND($M504&lt;&gt;"",$M504&gt;40000,$N504&lt;&gt;"",$N504&gt;40000),(1+NETWORKDAYS.INTL($M504,$N504,1,项目参数!$B$2:$B$200))*项目参数!$J$29,"")</f>
        <v/>
      </c>
      <c r="M504" s="42"/>
      <c r="N504" s="42"/>
      <c r="O504" s="60"/>
      <c r="P504" s="63"/>
      <c r="X504" s="72" t="b">
        <f t="shared" si="7"/>
        <v>0</v>
      </c>
    </row>
    <row r="505" spans="1:24">
      <c r="A505" s="8"/>
      <c r="B505" s="8"/>
      <c r="C505" s="8"/>
      <c r="D505" s="54"/>
      <c r="E505" s="8"/>
      <c r="F505" s="8"/>
      <c r="G505" s="8"/>
      <c r="H505" s="8"/>
      <c r="I505" s="78"/>
      <c r="J505" s="42"/>
      <c r="K505" s="82" t="str">
        <f>IF(AND($I505&gt;0,$J505&lt;&gt;"",$J505&gt;40000),WORKDAY.INTL($J505,INT(($I505+项目参数!$J$29-1)/项目参数!$J$29)-1,1,项目参数!$B$2:$B$200),"")</f>
        <v/>
      </c>
      <c r="L505" s="83" t="str">
        <f>IF(AND($M505&lt;&gt;"",$M505&gt;40000,$N505&lt;&gt;"",$N505&gt;40000),(1+NETWORKDAYS.INTL($M505,$N505,1,项目参数!$B$2:$B$200))*项目参数!$J$29,"")</f>
        <v/>
      </c>
      <c r="M505" s="42"/>
      <c r="N505" s="42"/>
      <c r="O505" s="60"/>
      <c r="P505" s="63"/>
      <c r="X505" s="72" t="b">
        <f t="shared" si="7"/>
        <v>0</v>
      </c>
    </row>
    <row r="506" spans="1:24">
      <c r="A506" s="8"/>
      <c r="B506" s="8"/>
      <c r="C506" s="8"/>
      <c r="D506" s="54"/>
      <c r="E506" s="8"/>
      <c r="F506" s="8"/>
      <c r="G506" s="8"/>
      <c r="H506" s="8"/>
      <c r="I506" s="78"/>
      <c r="J506" s="42"/>
      <c r="K506" s="82" t="str">
        <f>IF(AND($I506&gt;0,$J506&lt;&gt;"",$J506&gt;40000),WORKDAY.INTL($J506,INT(($I506+项目参数!$J$29-1)/项目参数!$J$29)-1,1,项目参数!$B$2:$B$200),"")</f>
        <v/>
      </c>
      <c r="L506" s="83" t="str">
        <f>IF(AND($M506&lt;&gt;"",$M506&gt;40000,$N506&lt;&gt;"",$N506&gt;40000),(1+NETWORKDAYS.INTL($M506,$N506,1,项目参数!$B$2:$B$200))*项目参数!$J$29,"")</f>
        <v/>
      </c>
      <c r="M506" s="42"/>
      <c r="N506" s="42"/>
      <c r="O506" s="60"/>
      <c r="P506" s="63"/>
      <c r="X506" s="72" t="b">
        <f t="shared" si="7"/>
        <v>0</v>
      </c>
    </row>
    <row r="507" spans="1:24">
      <c r="A507" s="8"/>
      <c r="B507" s="8"/>
      <c r="C507" s="8"/>
      <c r="D507" s="54"/>
      <c r="E507" s="8"/>
      <c r="F507" s="8"/>
      <c r="G507" s="8"/>
      <c r="H507" s="8"/>
      <c r="I507" s="78"/>
      <c r="J507" s="42"/>
      <c r="K507" s="82" t="str">
        <f>IF(AND($I507&gt;0,$J507&lt;&gt;"",$J507&gt;40000),WORKDAY.INTL($J507,INT(($I507+项目参数!$J$29-1)/项目参数!$J$29)-1,1,项目参数!$B$2:$B$200),"")</f>
        <v/>
      </c>
      <c r="L507" s="83" t="str">
        <f>IF(AND($M507&lt;&gt;"",$M507&gt;40000,$N507&lt;&gt;"",$N507&gt;40000),(1+NETWORKDAYS.INTL($M507,$N507,1,项目参数!$B$2:$B$200))*项目参数!$J$29,"")</f>
        <v/>
      </c>
      <c r="M507" s="42"/>
      <c r="N507" s="42"/>
      <c r="O507" s="60"/>
      <c r="P507" s="63"/>
      <c r="X507" s="72" t="b">
        <f t="shared" si="7"/>
        <v>0</v>
      </c>
    </row>
    <row r="508" spans="1:24">
      <c r="A508" s="8"/>
      <c r="B508" s="8"/>
      <c r="C508" s="8"/>
      <c r="D508" s="54"/>
      <c r="E508" s="8"/>
      <c r="F508" s="8"/>
      <c r="G508" s="8"/>
      <c r="H508" s="8"/>
      <c r="I508" s="78"/>
      <c r="J508" s="42"/>
      <c r="K508" s="82" t="str">
        <f>IF(AND($I508&gt;0,$J508&lt;&gt;"",$J508&gt;40000),WORKDAY.INTL($J508,INT(($I508+项目参数!$J$29-1)/项目参数!$J$29)-1,1,项目参数!$B$2:$B$200),"")</f>
        <v/>
      </c>
      <c r="L508" s="83" t="str">
        <f>IF(AND($M508&lt;&gt;"",$M508&gt;40000,$N508&lt;&gt;"",$N508&gt;40000),(1+NETWORKDAYS.INTL($M508,$N508,1,项目参数!$B$2:$B$200))*项目参数!$J$29,"")</f>
        <v/>
      </c>
      <c r="M508" s="42"/>
      <c r="N508" s="42"/>
      <c r="O508" s="60"/>
      <c r="P508" s="63"/>
      <c r="X508" s="72" t="b">
        <f t="shared" si="7"/>
        <v>0</v>
      </c>
    </row>
    <row r="509" spans="1:24">
      <c r="A509" s="8"/>
      <c r="B509" s="8"/>
      <c r="C509" s="8"/>
      <c r="D509" s="54"/>
      <c r="E509" s="8"/>
      <c r="F509" s="8"/>
      <c r="G509" s="8"/>
      <c r="H509" s="8"/>
      <c r="I509" s="78"/>
      <c r="J509" s="42"/>
      <c r="K509" s="82" t="str">
        <f>IF(AND($I509&gt;0,$J509&lt;&gt;"",$J509&gt;40000),WORKDAY.INTL($J509,INT(($I509+项目参数!$J$29-1)/项目参数!$J$29)-1,1,项目参数!$B$2:$B$200),"")</f>
        <v/>
      </c>
      <c r="L509" s="83" t="str">
        <f>IF(AND($M509&lt;&gt;"",$M509&gt;40000,$N509&lt;&gt;"",$N509&gt;40000),(1+NETWORKDAYS.INTL($M509,$N509,1,项目参数!$B$2:$B$200))*项目参数!$J$29,"")</f>
        <v/>
      </c>
      <c r="M509" s="42"/>
      <c r="N509" s="42"/>
      <c r="O509" s="60"/>
      <c r="P509" s="63"/>
      <c r="X509" s="72" t="b">
        <f t="shared" si="7"/>
        <v>0</v>
      </c>
    </row>
    <row r="510" spans="1:24">
      <c r="A510" s="8"/>
      <c r="B510" s="8"/>
      <c r="C510" s="8"/>
      <c r="D510" s="54"/>
      <c r="E510" s="8"/>
      <c r="F510" s="8"/>
      <c r="G510" s="8"/>
      <c r="H510" s="8"/>
      <c r="I510" s="78"/>
      <c r="J510" s="42"/>
      <c r="K510" s="82" t="str">
        <f>IF(AND($I510&gt;0,$J510&lt;&gt;"",$J510&gt;40000),WORKDAY.INTL($J510,INT(($I510+项目参数!$J$29-1)/项目参数!$J$29)-1,1,项目参数!$B$2:$B$200),"")</f>
        <v/>
      </c>
      <c r="L510" s="83" t="str">
        <f>IF(AND($M510&lt;&gt;"",$M510&gt;40000,$N510&lt;&gt;"",$N510&gt;40000),(1+NETWORKDAYS.INTL($M510,$N510,1,项目参数!$B$2:$B$200))*项目参数!$J$29,"")</f>
        <v/>
      </c>
      <c r="M510" s="42"/>
      <c r="N510" s="42"/>
      <c r="O510" s="60"/>
      <c r="P510" s="63"/>
      <c r="X510" s="72" t="b">
        <f t="shared" si="7"/>
        <v>0</v>
      </c>
    </row>
    <row r="511" spans="1:24">
      <c r="A511" s="8"/>
      <c r="B511" s="8"/>
      <c r="C511" s="8"/>
      <c r="D511" s="54"/>
      <c r="E511" s="8"/>
      <c r="F511" s="8"/>
      <c r="G511" s="8"/>
      <c r="H511" s="8"/>
      <c r="I511" s="78"/>
      <c r="J511" s="42"/>
      <c r="K511" s="82" t="str">
        <f>IF(AND($I511&gt;0,$J511&lt;&gt;"",$J511&gt;40000),WORKDAY.INTL($J511,INT(($I511+项目参数!$J$29-1)/项目参数!$J$29)-1,1,项目参数!$B$2:$B$200),"")</f>
        <v/>
      </c>
      <c r="L511" s="83" t="str">
        <f>IF(AND($M511&lt;&gt;"",$M511&gt;40000,$N511&lt;&gt;"",$N511&gt;40000),(1+NETWORKDAYS.INTL($M511,$N511,1,项目参数!$B$2:$B$200))*项目参数!$J$29,"")</f>
        <v/>
      </c>
      <c r="M511" s="42"/>
      <c r="N511" s="42"/>
      <c r="O511" s="60"/>
      <c r="P511" s="63"/>
      <c r="X511" s="72" t="b">
        <f t="shared" si="7"/>
        <v>0</v>
      </c>
    </row>
    <row r="512" spans="1:24">
      <c r="A512" s="8"/>
      <c r="B512" s="8"/>
      <c r="C512" s="8"/>
      <c r="D512" s="54"/>
      <c r="E512" s="8"/>
      <c r="F512" s="8"/>
      <c r="G512" s="8"/>
      <c r="H512" s="8"/>
      <c r="I512" s="78"/>
      <c r="J512" s="42"/>
      <c r="K512" s="82" t="str">
        <f>IF(AND($I512&gt;0,$J512&lt;&gt;"",$J512&gt;40000),WORKDAY.INTL($J512,INT(($I512+项目参数!$J$29-1)/项目参数!$J$29)-1,1,项目参数!$B$2:$B$200),"")</f>
        <v/>
      </c>
      <c r="L512" s="83" t="str">
        <f>IF(AND($M512&lt;&gt;"",$M512&gt;40000,$N512&lt;&gt;"",$N512&gt;40000),(1+NETWORKDAYS.INTL($M512,$N512,1,项目参数!$B$2:$B$200))*项目参数!$J$29,"")</f>
        <v/>
      </c>
      <c r="M512" s="42"/>
      <c r="N512" s="42"/>
      <c r="O512" s="60"/>
      <c r="P512" s="63"/>
      <c r="X512" s="72" t="b">
        <f t="shared" si="7"/>
        <v>0</v>
      </c>
    </row>
    <row r="513" spans="1:24">
      <c r="A513" s="8"/>
      <c r="B513" s="8"/>
      <c r="C513" s="8"/>
      <c r="D513" s="54"/>
      <c r="E513" s="8"/>
      <c r="F513" s="8"/>
      <c r="G513" s="8"/>
      <c r="H513" s="8"/>
      <c r="I513" s="78"/>
      <c r="J513" s="42"/>
      <c r="K513" s="82" t="str">
        <f>IF(AND($I513&gt;0,$J513&lt;&gt;"",$J513&gt;40000),WORKDAY.INTL($J513,INT(($I513+项目参数!$J$29-1)/项目参数!$J$29)-1,1,项目参数!$B$2:$B$200),"")</f>
        <v/>
      </c>
      <c r="L513" s="83" t="str">
        <f>IF(AND($M513&lt;&gt;"",$M513&gt;40000,$N513&lt;&gt;"",$N513&gt;40000),(1+NETWORKDAYS.INTL($M513,$N513,1,项目参数!$B$2:$B$200))*项目参数!$J$29,"")</f>
        <v/>
      </c>
      <c r="M513" s="42"/>
      <c r="N513" s="42"/>
      <c r="O513" s="60"/>
      <c r="P513" s="63"/>
      <c r="X513" s="72" t="b">
        <f t="shared" si="7"/>
        <v>0</v>
      </c>
    </row>
    <row r="514" spans="1:24">
      <c r="A514" s="8"/>
      <c r="B514" s="8"/>
      <c r="C514" s="8"/>
      <c r="D514" s="54"/>
      <c r="E514" s="8"/>
      <c r="F514" s="8"/>
      <c r="G514" s="8"/>
      <c r="H514" s="8"/>
      <c r="I514" s="78"/>
      <c r="J514" s="42"/>
      <c r="K514" s="82" t="str">
        <f>IF(AND($I514&gt;0,$J514&lt;&gt;"",$J514&gt;40000),WORKDAY.INTL($J514,INT(($I514+项目参数!$J$29-1)/项目参数!$J$29)-1,1,项目参数!$B$2:$B$200),"")</f>
        <v/>
      </c>
      <c r="L514" s="83" t="str">
        <f>IF(AND($M514&lt;&gt;"",$M514&gt;40000,$N514&lt;&gt;"",$N514&gt;40000),(1+NETWORKDAYS.INTL($M514,$N514,1,项目参数!$B$2:$B$200))*项目参数!$J$29,"")</f>
        <v/>
      </c>
      <c r="M514" s="42"/>
      <c r="N514" s="42"/>
      <c r="O514" s="60"/>
      <c r="P514" s="63"/>
      <c r="X514" s="72" t="b">
        <f t="shared" ref="X514:X577" si="8">AND(LEN(A514)&gt;0,LEN(C514)&gt;3,LEN(G514)&gt;1,OR(J514=0,AND(I514&gt;0,J514&gt;40000)),OR(M514=0,M514&gt;40000))</f>
        <v>0</v>
      </c>
    </row>
    <row r="515" spans="1:24">
      <c r="A515" s="8"/>
      <c r="B515" s="8"/>
      <c r="C515" s="8"/>
      <c r="D515" s="54"/>
      <c r="E515" s="8"/>
      <c r="F515" s="8"/>
      <c r="G515" s="8"/>
      <c r="H515" s="8"/>
      <c r="I515" s="78"/>
      <c r="J515" s="42"/>
      <c r="K515" s="82" t="str">
        <f>IF(AND($I515&gt;0,$J515&lt;&gt;"",$J515&gt;40000),WORKDAY.INTL($J515,INT(($I515+项目参数!$J$29-1)/项目参数!$J$29)-1,1,项目参数!$B$2:$B$200),"")</f>
        <v/>
      </c>
      <c r="L515" s="83" t="str">
        <f>IF(AND($M515&lt;&gt;"",$M515&gt;40000,$N515&lt;&gt;"",$N515&gt;40000),(1+NETWORKDAYS.INTL($M515,$N515,1,项目参数!$B$2:$B$200))*项目参数!$J$29,"")</f>
        <v/>
      </c>
      <c r="M515" s="42"/>
      <c r="N515" s="42"/>
      <c r="O515" s="60"/>
      <c r="P515" s="63"/>
      <c r="X515" s="72" t="b">
        <f t="shared" si="8"/>
        <v>0</v>
      </c>
    </row>
    <row r="516" spans="1:24">
      <c r="A516" s="8"/>
      <c r="B516" s="8"/>
      <c r="C516" s="8"/>
      <c r="D516" s="54"/>
      <c r="E516" s="8"/>
      <c r="F516" s="8"/>
      <c r="G516" s="8"/>
      <c r="H516" s="8"/>
      <c r="I516" s="78"/>
      <c r="J516" s="42"/>
      <c r="K516" s="82" t="str">
        <f>IF(AND($I516&gt;0,$J516&lt;&gt;"",$J516&gt;40000),WORKDAY.INTL($J516,INT(($I516+项目参数!$J$29-1)/项目参数!$J$29)-1,1,项目参数!$B$2:$B$200),"")</f>
        <v/>
      </c>
      <c r="L516" s="83" t="str">
        <f>IF(AND($M516&lt;&gt;"",$M516&gt;40000,$N516&lt;&gt;"",$N516&gt;40000),(1+NETWORKDAYS.INTL($M516,$N516,1,项目参数!$B$2:$B$200))*项目参数!$J$29,"")</f>
        <v/>
      </c>
      <c r="M516" s="42"/>
      <c r="N516" s="42"/>
      <c r="O516" s="60"/>
      <c r="P516" s="63"/>
      <c r="X516" s="72" t="b">
        <f t="shared" si="8"/>
        <v>0</v>
      </c>
    </row>
    <row r="517" spans="1:24">
      <c r="A517" s="8"/>
      <c r="B517" s="8"/>
      <c r="C517" s="8"/>
      <c r="D517" s="54"/>
      <c r="E517" s="8"/>
      <c r="F517" s="8"/>
      <c r="G517" s="8"/>
      <c r="H517" s="8"/>
      <c r="I517" s="78"/>
      <c r="J517" s="42"/>
      <c r="K517" s="82" t="str">
        <f>IF(AND($I517&gt;0,$J517&lt;&gt;"",$J517&gt;40000),WORKDAY.INTL($J517,INT(($I517+项目参数!$J$29-1)/项目参数!$J$29)-1,1,项目参数!$B$2:$B$200),"")</f>
        <v/>
      </c>
      <c r="L517" s="83" t="str">
        <f>IF(AND($M517&lt;&gt;"",$M517&gt;40000,$N517&lt;&gt;"",$N517&gt;40000),(1+NETWORKDAYS.INTL($M517,$N517,1,项目参数!$B$2:$B$200))*项目参数!$J$29,"")</f>
        <v/>
      </c>
      <c r="M517" s="42"/>
      <c r="N517" s="42"/>
      <c r="O517" s="60"/>
      <c r="P517" s="63"/>
      <c r="X517" s="72" t="b">
        <f t="shared" si="8"/>
        <v>0</v>
      </c>
    </row>
    <row r="518" spans="1:24">
      <c r="A518" s="8"/>
      <c r="B518" s="8"/>
      <c r="C518" s="8"/>
      <c r="D518" s="54"/>
      <c r="E518" s="8"/>
      <c r="F518" s="8"/>
      <c r="G518" s="8"/>
      <c r="H518" s="8"/>
      <c r="I518" s="78"/>
      <c r="J518" s="42"/>
      <c r="K518" s="82" t="str">
        <f>IF(AND($I518&gt;0,$J518&lt;&gt;"",$J518&gt;40000),WORKDAY.INTL($J518,INT(($I518+项目参数!$J$29-1)/项目参数!$J$29)-1,1,项目参数!$B$2:$B$200),"")</f>
        <v/>
      </c>
      <c r="L518" s="83" t="str">
        <f>IF(AND($M518&lt;&gt;"",$M518&gt;40000,$N518&lt;&gt;"",$N518&gt;40000),(1+NETWORKDAYS.INTL($M518,$N518,1,项目参数!$B$2:$B$200))*项目参数!$J$29,"")</f>
        <v/>
      </c>
      <c r="M518" s="42"/>
      <c r="N518" s="42"/>
      <c r="O518" s="60"/>
      <c r="P518" s="63"/>
      <c r="X518" s="72" t="b">
        <f t="shared" si="8"/>
        <v>0</v>
      </c>
    </row>
    <row r="519" spans="1:24">
      <c r="A519" s="8"/>
      <c r="B519" s="8"/>
      <c r="C519" s="8"/>
      <c r="D519" s="54"/>
      <c r="E519" s="8"/>
      <c r="F519" s="8"/>
      <c r="G519" s="8"/>
      <c r="H519" s="8"/>
      <c r="I519" s="78"/>
      <c r="J519" s="42"/>
      <c r="K519" s="82" t="str">
        <f>IF(AND($I519&gt;0,$J519&lt;&gt;"",$J519&gt;40000),WORKDAY.INTL($J519,INT(($I519+项目参数!$J$29-1)/项目参数!$J$29)-1,1,项目参数!$B$2:$B$200),"")</f>
        <v/>
      </c>
      <c r="L519" s="83" t="str">
        <f>IF(AND($M519&lt;&gt;"",$M519&gt;40000,$N519&lt;&gt;"",$N519&gt;40000),(1+NETWORKDAYS.INTL($M519,$N519,1,项目参数!$B$2:$B$200))*项目参数!$J$29,"")</f>
        <v/>
      </c>
      <c r="M519" s="42"/>
      <c r="N519" s="42"/>
      <c r="O519" s="60"/>
      <c r="P519" s="63"/>
      <c r="X519" s="72" t="b">
        <f t="shared" si="8"/>
        <v>0</v>
      </c>
    </row>
    <row r="520" spans="1:24">
      <c r="A520" s="8"/>
      <c r="B520" s="8"/>
      <c r="C520" s="8"/>
      <c r="D520" s="54"/>
      <c r="E520" s="8"/>
      <c r="F520" s="8"/>
      <c r="G520" s="8"/>
      <c r="H520" s="8"/>
      <c r="I520" s="78"/>
      <c r="J520" s="42"/>
      <c r="K520" s="82" t="str">
        <f>IF(AND($I520&gt;0,$J520&lt;&gt;"",$J520&gt;40000),WORKDAY.INTL($J520,INT(($I520+项目参数!$J$29-1)/项目参数!$J$29)-1,1,项目参数!$B$2:$B$200),"")</f>
        <v/>
      </c>
      <c r="L520" s="83" t="str">
        <f>IF(AND($M520&lt;&gt;"",$M520&gt;40000,$N520&lt;&gt;"",$N520&gt;40000),(1+NETWORKDAYS.INTL($M520,$N520,1,项目参数!$B$2:$B$200))*项目参数!$J$29,"")</f>
        <v/>
      </c>
      <c r="M520" s="42"/>
      <c r="N520" s="42"/>
      <c r="O520" s="60"/>
      <c r="P520" s="63"/>
      <c r="X520" s="72" t="b">
        <f t="shared" si="8"/>
        <v>0</v>
      </c>
    </row>
    <row r="521" spans="1:24">
      <c r="A521" s="8"/>
      <c r="B521" s="8"/>
      <c r="C521" s="8"/>
      <c r="D521" s="54"/>
      <c r="E521" s="8"/>
      <c r="F521" s="8"/>
      <c r="G521" s="8"/>
      <c r="H521" s="8"/>
      <c r="I521" s="78"/>
      <c r="J521" s="42"/>
      <c r="K521" s="82" t="str">
        <f>IF(AND($I521&gt;0,$J521&lt;&gt;"",$J521&gt;40000),WORKDAY.INTL($J521,INT(($I521+项目参数!$J$29-1)/项目参数!$J$29)-1,1,项目参数!$B$2:$B$200),"")</f>
        <v/>
      </c>
      <c r="L521" s="83" t="str">
        <f>IF(AND($M521&lt;&gt;"",$M521&gt;40000,$N521&lt;&gt;"",$N521&gt;40000),(1+NETWORKDAYS.INTL($M521,$N521,1,项目参数!$B$2:$B$200))*项目参数!$J$29,"")</f>
        <v/>
      </c>
      <c r="M521" s="42"/>
      <c r="N521" s="42"/>
      <c r="O521" s="60"/>
      <c r="P521" s="63"/>
      <c r="X521" s="72" t="b">
        <f t="shared" si="8"/>
        <v>0</v>
      </c>
    </row>
    <row r="522" spans="1:24">
      <c r="A522" s="8"/>
      <c r="B522" s="8"/>
      <c r="C522" s="8"/>
      <c r="D522" s="54"/>
      <c r="E522" s="8"/>
      <c r="F522" s="8"/>
      <c r="G522" s="8"/>
      <c r="H522" s="8"/>
      <c r="I522" s="78"/>
      <c r="J522" s="42"/>
      <c r="K522" s="82" t="str">
        <f>IF(AND($I522&gt;0,$J522&lt;&gt;"",$J522&gt;40000),WORKDAY.INTL($J522,INT(($I522+项目参数!$J$29-1)/项目参数!$J$29)-1,1,项目参数!$B$2:$B$200),"")</f>
        <v/>
      </c>
      <c r="L522" s="83" t="str">
        <f>IF(AND($M522&lt;&gt;"",$M522&gt;40000,$N522&lt;&gt;"",$N522&gt;40000),(1+NETWORKDAYS.INTL($M522,$N522,1,项目参数!$B$2:$B$200))*项目参数!$J$29,"")</f>
        <v/>
      </c>
      <c r="M522" s="42"/>
      <c r="N522" s="42"/>
      <c r="O522" s="60"/>
      <c r="P522" s="63"/>
      <c r="X522" s="72" t="b">
        <f t="shared" si="8"/>
        <v>0</v>
      </c>
    </row>
    <row r="523" spans="1:24">
      <c r="A523" s="8"/>
      <c r="B523" s="8"/>
      <c r="C523" s="8"/>
      <c r="D523" s="54"/>
      <c r="E523" s="8"/>
      <c r="F523" s="8"/>
      <c r="G523" s="8"/>
      <c r="H523" s="8"/>
      <c r="I523" s="78"/>
      <c r="J523" s="42"/>
      <c r="K523" s="82" t="str">
        <f>IF(AND($I523&gt;0,$J523&lt;&gt;"",$J523&gt;40000),WORKDAY.INTL($J523,INT(($I523+项目参数!$J$29-1)/项目参数!$J$29)-1,1,项目参数!$B$2:$B$200),"")</f>
        <v/>
      </c>
      <c r="L523" s="83" t="str">
        <f>IF(AND($M523&lt;&gt;"",$M523&gt;40000,$N523&lt;&gt;"",$N523&gt;40000),(1+NETWORKDAYS.INTL($M523,$N523,1,项目参数!$B$2:$B$200))*项目参数!$J$29,"")</f>
        <v/>
      </c>
      <c r="M523" s="42"/>
      <c r="N523" s="42"/>
      <c r="O523" s="60"/>
      <c r="P523" s="63"/>
      <c r="X523" s="72" t="b">
        <f t="shared" si="8"/>
        <v>0</v>
      </c>
    </row>
    <row r="524" spans="1:24">
      <c r="A524" s="8"/>
      <c r="B524" s="8"/>
      <c r="C524" s="8"/>
      <c r="D524" s="54"/>
      <c r="E524" s="8"/>
      <c r="F524" s="8"/>
      <c r="G524" s="8"/>
      <c r="H524" s="8"/>
      <c r="I524" s="78"/>
      <c r="J524" s="42"/>
      <c r="K524" s="82" t="str">
        <f>IF(AND($I524&gt;0,$J524&lt;&gt;"",$J524&gt;40000),WORKDAY.INTL($J524,INT(($I524+项目参数!$J$29-1)/项目参数!$J$29)-1,1,项目参数!$B$2:$B$200),"")</f>
        <v/>
      </c>
      <c r="L524" s="83" t="str">
        <f>IF(AND($M524&lt;&gt;"",$M524&gt;40000,$N524&lt;&gt;"",$N524&gt;40000),(1+NETWORKDAYS.INTL($M524,$N524,1,项目参数!$B$2:$B$200))*项目参数!$J$29,"")</f>
        <v/>
      </c>
      <c r="M524" s="42"/>
      <c r="N524" s="42"/>
      <c r="O524" s="60"/>
      <c r="P524" s="63"/>
      <c r="X524" s="72" t="b">
        <f t="shared" si="8"/>
        <v>0</v>
      </c>
    </row>
    <row r="525" spans="1:24">
      <c r="A525" s="8"/>
      <c r="B525" s="8"/>
      <c r="C525" s="8"/>
      <c r="D525" s="54"/>
      <c r="E525" s="8"/>
      <c r="F525" s="8"/>
      <c r="G525" s="8"/>
      <c r="H525" s="8"/>
      <c r="I525" s="78"/>
      <c r="J525" s="42"/>
      <c r="K525" s="82" t="str">
        <f>IF(AND($I525&gt;0,$J525&lt;&gt;"",$J525&gt;40000),WORKDAY.INTL($J525,INT(($I525+项目参数!$J$29-1)/项目参数!$J$29)-1,1,项目参数!$B$2:$B$200),"")</f>
        <v/>
      </c>
      <c r="L525" s="83" t="str">
        <f>IF(AND($M525&lt;&gt;"",$M525&gt;40000,$N525&lt;&gt;"",$N525&gt;40000),(1+NETWORKDAYS.INTL($M525,$N525,1,项目参数!$B$2:$B$200))*项目参数!$J$29,"")</f>
        <v/>
      </c>
      <c r="M525" s="42"/>
      <c r="N525" s="42"/>
      <c r="O525" s="60"/>
      <c r="P525" s="63"/>
      <c r="X525" s="72" t="b">
        <f t="shared" si="8"/>
        <v>0</v>
      </c>
    </row>
    <row r="526" spans="1:24">
      <c r="A526" s="8"/>
      <c r="B526" s="8"/>
      <c r="C526" s="8"/>
      <c r="D526" s="54"/>
      <c r="E526" s="8"/>
      <c r="F526" s="8"/>
      <c r="G526" s="8"/>
      <c r="H526" s="8"/>
      <c r="I526" s="78"/>
      <c r="J526" s="42"/>
      <c r="K526" s="82" t="str">
        <f>IF(AND($I526&gt;0,$J526&lt;&gt;"",$J526&gt;40000),WORKDAY.INTL($J526,INT(($I526+项目参数!$J$29-1)/项目参数!$J$29)-1,1,项目参数!$B$2:$B$200),"")</f>
        <v/>
      </c>
      <c r="L526" s="83" t="str">
        <f>IF(AND($M526&lt;&gt;"",$M526&gt;40000,$N526&lt;&gt;"",$N526&gt;40000),(1+NETWORKDAYS.INTL($M526,$N526,1,项目参数!$B$2:$B$200))*项目参数!$J$29,"")</f>
        <v/>
      </c>
      <c r="M526" s="42"/>
      <c r="N526" s="42"/>
      <c r="O526" s="60"/>
      <c r="P526" s="63"/>
      <c r="X526" s="72" t="b">
        <f t="shared" si="8"/>
        <v>0</v>
      </c>
    </row>
    <row r="527" spans="1:24">
      <c r="A527" s="8"/>
      <c r="B527" s="8"/>
      <c r="C527" s="8"/>
      <c r="D527" s="54"/>
      <c r="E527" s="8"/>
      <c r="F527" s="8"/>
      <c r="G527" s="8"/>
      <c r="H527" s="8"/>
      <c r="I527" s="78"/>
      <c r="J527" s="42"/>
      <c r="K527" s="82" t="str">
        <f>IF(AND($I527&gt;0,$J527&lt;&gt;"",$J527&gt;40000),WORKDAY.INTL($J527,INT(($I527+项目参数!$J$29-1)/项目参数!$J$29)-1,1,项目参数!$B$2:$B$200),"")</f>
        <v/>
      </c>
      <c r="L527" s="83" t="str">
        <f>IF(AND($M527&lt;&gt;"",$M527&gt;40000,$N527&lt;&gt;"",$N527&gt;40000),(1+NETWORKDAYS.INTL($M527,$N527,1,项目参数!$B$2:$B$200))*项目参数!$J$29,"")</f>
        <v/>
      </c>
      <c r="M527" s="42"/>
      <c r="N527" s="42"/>
      <c r="O527" s="60"/>
      <c r="P527" s="63"/>
      <c r="X527" s="72" t="b">
        <f t="shared" si="8"/>
        <v>0</v>
      </c>
    </row>
    <row r="528" spans="1:24">
      <c r="A528" s="8"/>
      <c r="B528" s="8"/>
      <c r="C528" s="8"/>
      <c r="D528" s="54"/>
      <c r="E528" s="8"/>
      <c r="F528" s="8"/>
      <c r="G528" s="8"/>
      <c r="H528" s="8"/>
      <c r="I528" s="78"/>
      <c r="J528" s="42"/>
      <c r="K528" s="82" t="str">
        <f>IF(AND($I528&gt;0,$J528&lt;&gt;"",$J528&gt;40000),WORKDAY.INTL($J528,INT(($I528+项目参数!$J$29-1)/项目参数!$J$29)-1,1,项目参数!$B$2:$B$200),"")</f>
        <v/>
      </c>
      <c r="L528" s="83" t="str">
        <f>IF(AND($M528&lt;&gt;"",$M528&gt;40000,$N528&lt;&gt;"",$N528&gt;40000),(1+NETWORKDAYS.INTL($M528,$N528,1,项目参数!$B$2:$B$200))*项目参数!$J$29,"")</f>
        <v/>
      </c>
      <c r="M528" s="42"/>
      <c r="N528" s="42"/>
      <c r="O528" s="60"/>
      <c r="P528" s="63"/>
      <c r="X528" s="72" t="b">
        <f t="shared" si="8"/>
        <v>0</v>
      </c>
    </row>
    <row r="529" spans="1:24">
      <c r="A529" s="8"/>
      <c r="B529" s="8"/>
      <c r="C529" s="8"/>
      <c r="D529" s="54"/>
      <c r="E529" s="8"/>
      <c r="F529" s="8"/>
      <c r="G529" s="8"/>
      <c r="H529" s="8"/>
      <c r="I529" s="78"/>
      <c r="J529" s="42"/>
      <c r="K529" s="82" t="str">
        <f>IF(AND($I529&gt;0,$J529&lt;&gt;"",$J529&gt;40000),WORKDAY.INTL($J529,INT(($I529+项目参数!$J$29-1)/项目参数!$J$29)-1,1,项目参数!$B$2:$B$200),"")</f>
        <v/>
      </c>
      <c r="L529" s="83" t="str">
        <f>IF(AND($M529&lt;&gt;"",$M529&gt;40000,$N529&lt;&gt;"",$N529&gt;40000),(1+NETWORKDAYS.INTL($M529,$N529,1,项目参数!$B$2:$B$200))*项目参数!$J$29,"")</f>
        <v/>
      </c>
      <c r="M529" s="42"/>
      <c r="N529" s="42"/>
      <c r="O529" s="60"/>
      <c r="P529" s="63"/>
      <c r="X529" s="72" t="b">
        <f t="shared" si="8"/>
        <v>0</v>
      </c>
    </row>
    <row r="530" spans="1:24">
      <c r="A530" s="8"/>
      <c r="B530" s="8"/>
      <c r="C530" s="8"/>
      <c r="D530" s="54"/>
      <c r="E530" s="8"/>
      <c r="F530" s="8"/>
      <c r="G530" s="8"/>
      <c r="H530" s="8"/>
      <c r="I530" s="78"/>
      <c r="J530" s="42"/>
      <c r="K530" s="82" t="str">
        <f>IF(AND($I530&gt;0,$J530&lt;&gt;"",$J530&gt;40000),WORKDAY.INTL($J530,INT(($I530+项目参数!$J$29-1)/项目参数!$J$29)-1,1,项目参数!$B$2:$B$200),"")</f>
        <v/>
      </c>
      <c r="L530" s="83" t="str">
        <f>IF(AND($M530&lt;&gt;"",$M530&gt;40000,$N530&lt;&gt;"",$N530&gt;40000),(1+NETWORKDAYS.INTL($M530,$N530,1,项目参数!$B$2:$B$200))*项目参数!$J$29,"")</f>
        <v/>
      </c>
      <c r="M530" s="42"/>
      <c r="N530" s="42"/>
      <c r="O530" s="60"/>
      <c r="P530" s="63"/>
      <c r="X530" s="72" t="b">
        <f t="shared" si="8"/>
        <v>0</v>
      </c>
    </row>
    <row r="531" spans="1:24">
      <c r="A531" s="8"/>
      <c r="B531" s="8"/>
      <c r="C531" s="8"/>
      <c r="D531" s="54"/>
      <c r="E531" s="8"/>
      <c r="F531" s="8"/>
      <c r="G531" s="8"/>
      <c r="H531" s="8"/>
      <c r="I531" s="78"/>
      <c r="J531" s="42"/>
      <c r="K531" s="82" t="str">
        <f>IF(AND($I531&gt;0,$J531&lt;&gt;"",$J531&gt;40000),WORKDAY.INTL($J531,INT(($I531+项目参数!$J$29-1)/项目参数!$J$29)-1,1,项目参数!$B$2:$B$200),"")</f>
        <v/>
      </c>
      <c r="L531" s="83" t="str">
        <f>IF(AND($M531&lt;&gt;"",$M531&gt;40000,$N531&lt;&gt;"",$N531&gt;40000),(1+NETWORKDAYS.INTL($M531,$N531,1,项目参数!$B$2:$B$200))*项目参数!$J$29,"")</f>
        <v/>
      </c>
      <c r="M531" s="42"/>
      <c r="N531" s="42"/>
      <c r="O531" s="60"/>
      <c r="P531" s="63"/>
      <c r="X531" s="72" t="b">
        <f t="shared" si="8"/>
        <v>0</v>
      </c>
    </row>
    <row r="532" spans="1:24">
      <c r="A532" s="8"/>
      <c r="B532" s="8"/>
      <c r="C532" s="8"/>
      <c r="D532" s="54"/>
      <c r="E532" s="8"/>
      <c r="F532" s="8"/>
      <c r="G532" s="8"/>
      <c r="H532" s="8"/>
      <c r="I532" s="78"/>
      <c r="J532" s="42"/>
      <c r="K532" s="82" t="str">
        <f>IF(AND($I532&gt;0,$J532&lt;&gt;"",$J532&gt;40000),WORKDAY.INTL($J532,INT(($I532+项目参数!$J$29-1)/项目参数!$J$29)-1,1,项目参数!$B$2:$B$200),"")</f>
        <v/>
      </c>
      <c r="L532" s="83" t="str">
        <f>IF(AND($M532&lt;&gt;"",$M532&gt;40000,$N532&lt;&gt;"",$N532&gt;40000),(1+NETWORKDAYS.INTL($M532,$N532,1,项目参数!$B$2:$B$200))*项目参数!$J$29,"")</f>
        <v/>
      </c>
      <c r="M532" s="42"/>
      <c r="N532" s="42"/>
      <c r="O532" s="60"/>
      <c r="P532" s="63"/>
      <c r="X532" s="72" t="b">
        <f t="shared" si="8"/>
        <v>0</v>
      </c>
    </row>
    <row r="533" spans="1:24">
      <c r="A533" s="8"/>
      <c r="B533" s="8"/>
      <c r="C533" s="8"/>
      <c r="D533" s="54"/>
      <c r="E533" s="8"/>
      <c r="F533" s="8"/>
      <c r="G533" s="8"/>
      <c r="H533" s="8"/>
      <c r="I533" s="78"/>
      <c r="J533" s="42"/>
      <c r="K533" s="82" t="str">
        <f>IF(AND($I533&gt;0,$J533&lt;&gt;"",$J533&gt;40000),WORKDAY.INTL($J533,INT(($I533+项目参数!$J$29-1)/项目参数!$J$29)-1,1,项目参数!$B$2:$B$200),"")</f>
        <v/>
      </c>
      <c r="L533" s="83" t="str">
        <f>IF(AND($M533&lt;&gt;"",$M533&gt;40000,$N533&lt;&gt;"",$N533&gt;40000),(1+NETWORKDAYS.INTL($M533,$N533,1,项目参数!$B$2:$B$200))*项目参数!$J$29,"")</f>
        <v/>
      </c>
      <c r="M533" s="42"/>
      <c r="N533" s="42"/>
      <c r="O533" s="60"/>
      <c r="P533" s="63"/>
      <c r="X533" s="72" t="b">
        <f t="shared" si="8"/>
        <v>0</v>
      </c>
    </row>
    <row r="534" spans="1:24">
      <c r="A534" s="8"/>
      <c r="B534" s="8"/>
      <c r="C534" s="8"/>
      <c r="D534" s="54"/>
      <c r="E534" s="8"/>
      <c r="F534" s="8"/>
      <c r="G534" s="8"/>
      <c r="H534" s="8"/>
      <c r="I534" s="78"/>
      <c r="J534" s="42"/>
      <c r="K534" s="82" t="str">
        <f>IF(AND($I534&gt;0,$J534&lt;&gt;"",$J534&gt;40000),WORKDAY.INTL($J534,INT(($I534+项目参数!$J$29-1)/项目参数!$J$29)-1,1,项目参数!$B$2:$B$200),"")</f>
        <v/>
      </c>
      <c r="L534" s="83" t="str">
        <f>IF(AND($M534&lt;&gt;"",$M534&gt;40000,$N534&lt;&gt;"",$N534&gt;40000),(1+NETWORKDAYS.INTL($M534,$N534,1,项目参数!$B$2:$B$200))*项目参数!$J$29,"")</f>
        <v/>
      </c>
      <c r="M534" s="42"/>
      <c r="N534" s="42"/>
      <c r="O534" s="60"/>
      <c r="P534" s="63"/>
      <c r="X534" s="72" t="b">
        <f t="shared" si="8"/>
        <v>0</v>
      </c>
    </row>
    <row r="535" spans="1:24">
      <c r="A535" s="8"/>
      <c r="B535" s="8"/>
      <c r="C535" s="8"/>
      <c r="D535" s="54"/>
      <c r="E535" s="8"/>
      <c r="F535" s="8"/>
      <c r="G535" s="8"/>
      <c r="H535" s="8"/>
      <c r="I535" s="78"/>
      <c r="J535" s="42"/>
      <c r="K535" s="82" t="str">
        <f>IF(AND($I535&gt;0,$J535&lt;&gt;"",$J535&gt;40000),WORKDAY.INTL($J535,INT(($I535+项目参数!$J$29-1)/项目参数!$J$29)-1,1,项目参数!$B$2:$B$200),"")</f>
        <v/>
      </c>
      <c r="L535" s="83" t="str">
        <f>IF(AND($M535&lt;&gt;"",$M535&gt;40000,$N535&lt;&gt;"",$N535&gt;40000),(1+NETWORKDAYS.INTL($M535,$N535,1,项目参数!$B$2:$B$200))*项目参数!$J$29,"")</f>
        <v/>
      </c>
      <c r="M535" s="42"/>
      <c r="N535" s="42"/>
      <c r="O535" s="60"/>
      <c r="P535" s="63"/>
      <c r="X535" s="72" t="b">
        <f t="shared" si="8"/>
        <v>0</v>
      </c>
    </row>
    <row r="536" spans="1:24">
      <c r="A536" s="8"/>
      <c r="B536" s="8"/>
      <c r="C536" s="8"/>
      <c r="D536" s="54"/>
      <c r="E536" s="8"/>
      <c r="F536" s="8"/>
      <c r="G536" s="8"/>
      <c r="H536" s="8"/>
      <c r="I536" s="78"/>
      <c r="J536" s="42"/>
      <c r="K536" s="82" t="str">
        <f>IF(AND($I536&gt;0,$J536&lt;&gt;"",$J536&gt;40000),WORKDAY.INTL($J536,INT(($I536+项目参数!$J$29-1)/项目参数!$J$29)-1,1,项目参数!$B$2:$B$200),"")</f>
        <v/>
      </c>
      <c r="L536" s="83" t="str">
        <f>IF(AND($M536&lt;&gt;"",$M536&gt;40000,$N536&lt;&gt;"",$N536&gt;40000),(1+NETWORKDAYS.INTL($M536,$N536,1,项目参数!$B$2:$B$200))*项目参数!$J$29,"")</f>
        <v/>
      </c>
      <c r="M536" s="42"/>
      <c r="N536" s="42"/>
      <c r="O536" s="60"/>
      <c r="P536" s="63"/>
      <c r="X536" s="72" t="b">
        <f t="shared" si="8"/>
        <v>0</v>
      </c>
    </row>
    <row r="537" spans="1:24">
      <c r="A537" s="8"/>
      <c r="B537" s="8"/>
      <c r="C537" s="8"/>
      <c r="D537" s="54"/>
      <c r="E537" s="8"/>
      <c r="F537" s="8"/>
      <c r="G537" s="8"/>
      <c r="H537" s="8"/>
      <c r="I537" s="78"/>
      <c r="J537" s="42"/>
      <c r="K537" s="82" t="str">
        <f>IF(AND($I537&gt;0,$J537&lt;&gt;"",$J537&gt;40000),WORKDAY.INTL($J537,INT(($I537+项目参数!$J$29-1)/项目参数!$J$29)-1,1,项目参数!$B$2:$B$200),"")</f>
        <v/>
      </c>
      <c r="L537" s="83" t="str">
        <f>IF(AND($M537&lt;&gt;"",$M537&gt;40000,$N537&lt;&gt;"",$N537&gt;40000),(1+NETWORKDAYS.INTL($M537,$N537,1,项目参数!$B$2:$B$200))*项目参数!$J$29,"")</f>
        <v/>
      </c>
      <c r="M537" s="42"/>
      <c r="N537" s="42"/>
      <c r="O537" s="60"/>
      <c r="P537" s="63"/>
      <c r="X537" s="72" t="b">
        <f t="shared" si="8"/>
        <v>0</v>
      </c>
    </row>
    <row r="538" spans="1:24">
      <c r="A538" s="8"/>
      <c r="B538" s="8"/>
      <c r="C538" s="8"/>
      <c r="D538" s="54"/>
      <c r="E538" s="8"/>
      <c r="F538" s="8"/>
      <c r="G538" s="8"/>
      <c r="H538" s="8"/>
      <c r="I538" s="78"/>
      <c r="J538" s="42"/>
      <c r="K538" s="82" t="str">
        <f>IF(AND($I538&gt;0,$J538&lt;&gt;"",$J538&gt;40000),WORKDAY.INTL($J538,INT(($I538+项目参数!$J$29-1)/项目参数!$J$29)-1,1,项目参数!$B$2:$B$200),"")</f>
        <v/>
      </c>
      <c r="L538" s="83" t="str">
        <f>IF(AND($M538&lt;&gt;"",$M538&gt;40000,$N538&lt;&gt;"",$N538&gt;40000),(1+NETWORKDAYS.INTL($M538,$N538,1,项目参数!$B$2:$B$200))*项目参数!$J$29,"")</f>
        <v/>
      </c>
      <c r="M538" s="42"/>
      <c r="N538" s="42"/>
      <c r="O538" s="60"/>
      <c r="P538" s="63"/>
      <c r="X538" s="72" t="b">
        <f t="shared" si="8"/>
        <v>0</v>
      </c>
    </row>
    <row r="539" spans="1:24">
      <c r="A539" s="8"/>
      <c r="B539" s="8"/>
      <c r="C539" s="8"/>
      <c r="D539" s="54"/>
      <c r="E539" s="8"/>
      <c r="F539" s="8"/>
      <c r="G539" s="8"/>
      <c r="H539" s="8"/>
      <c r="I539" s="78"/>
      <c r="J539" s="42"/>
      <c r="K539" s="82" t="str">
        <f>IF(AND($I539&gt;0,$J539&lt;&gt;"",$J539&gt;40000),WORKDAY.INTL($J539,INT(($I539+项目参数!$J$29-1)/项目参数!$J$29)-1,1,项目参数!$B$2:$B$200),"")</f>
        <v/>
      </c>
      <c r="L539" s="83" t="str">
        <f>IF(AND($M539&lt;&gt;"",$M539&gt;40000,$N539&lt;&gt;"",$N539&gt;40000),(1+NETWORKDAYS.INTL($M539,$N539,1,项目参数!$B$2:$B$200))*项目参数!$J$29,"")</f>
        <v/>
      </c>
      <c r="M539" s="42"/>
      <c r="N539" s="42"/>
      <c r="O539" s="60"/>
      <c r="P539" s="63"/>
      <c r="X539" s="72" t="b">
        <f t="shared" si="8"/>
        <v>0</v>
      </c>
    </row>
    <row r="540" spans="1:24">
      <c r="A540" s="8"/>
      <c r="B540" s="8"/>
      <c r="C540" s="8"/>
      <c r="D540" s="54"/>
      <c r="E540" s="8"/>
      <c r="F540" s="8"/>
      <c r="G540" s="8"/>
      <c r="H540" s="8"/>
      <c r="I540" s="78"/>
      <c r="J540" s="42"/>
      <c r="K540" s="82" t="str">
        <f>IF(AND($I540&gt;0,$J540&lt;&gt;"",$J540&gt;40000),WORKDAY.INTL($J540,INT(($I540+项目参数!$J$29-1)/项目参数!$J$29)-1,1,项目参数!$B$2:$B$200),"")</f>
        <v/>
      </c>
      <c r="L540" s="83" t="str">
        <f>IF(AND($M540&lt;&gt;"",$M540&gt;40000,$N540&lt;&gt;"",$N540&gt;40000),(1+NETWORKDAYS.INTL($M540,$N540,1,项目参数!$B$2:$B$200))*项目参数!$J$29,"")</f>
        <v/>
      </c>
      <c r="M540" s="42"/>
      <c r="N540" s="42"/>
      <c r="O540" s="60"/>
      <c r="P540" s="63"/>
      <c r="X540" s="72" t="b">
        <f t="shared" si="8"/>
        <v>0</v>
      </c>
    </row>
    <row r="541" spans="1:24">
      <c r="A541" s="8"/>
      <c r="B541" s="8"/>
      <c r="C541" s="8"/>
      <c r="D541" s="54"/>
      <c r="E541" s="8"/>
      <c r="F541" s="8"/>
      <c r="G541" s="8"/>
      <c r="H541" s="8"/>
      <c r="I541" s="78"/>
      <c r="J541" s="42"/>
      <c r="K541" s="82" t="str">
        <f>IF(AND($I541&gt;0,$J541&lt;&gt;"",$J541&gt;40000),WORKDAY.INTL($J541,INT(($I541+项目参数!$J$29-1)/项目参数!$J$29)-1,1,项目参数!$B$2:$B$200),"")</f>
        <v/>
      </c>
      <c r="L541" s="83" t="str">
        <f>IF(AND($M541&lt;&gt;"",$M541&gt;40000,$N541&lt;&gt;"",$N541&gt;40000),(1+NETWORKDAYS.INTL($M541,$N541,1,项目参数!$B$2:$B$200))*项目参数!$J$29,"")</f>
        <v/>
      </c>
      <c r="M541" s="42"/>
      <c r="N541" s="42"/>
      <c r="O541" s="60"/>
      <c r="P541" s="63"/>
      <c r="X541" s="72" t="b">
        <f t="shared" si="8"/>
        <v>0</v>
      </c>
    </row>
    <row r="542" spans="1:24">
      <c r="A542" s="8"/>
      <c r="B542" s="8"/>
      <c r="C542" s="8"/>
      <c r="D542" s="54"/>
      <c r="E542" s="8"/>
      <c r="F542" s="8"/>
      <c r="G542" s="8"/>
      <c r="H542" s="8"/>
      <c r="I542" s="78"/>
      <c r="J542" s="42"/>
      <c r="K542" s="82" t="str">
        <f>IF(AND($I542&gt;0,$J542&lt;&gt;"",$J542&gt;40000),WORKDAY.INTL($J542,INT(($I542+项目参数!$J$29-1)/项目参数!$J$29)-1,1,项目参数!$B$2:$B$200),"")</f>
        <v/>
      </c>
      <c r="L542" s="83" t="str">
        <f>IF(AND($M542&lt;&gt;"",$M542&gt;40000,$N542&lt;&gt;"",$N542&gt;40000),(1+NETWORKDAYS.INTL($M542,$N542,1,项目参数!$B$2:$B$200))*项目参数!$J$29,"")</f>
        <v/>
      </c>
      <c r="M542" s="42"/>
      <c r="N542" s="42"/>
      <c r="O542" s="60"/>
      <c r="P542" s="63"/>
      <c r="X542" s="72" t="b">
        <f t="shared" si="8"/>
        <v>0</v>
      </c>
    </row>
    <row r="543" spans="1:24">
      <c r="A543" s="8"/>
      <c r="B543" s="8"/>
      <c r="C543" s="8"/>
      <c r="D543" s="54"/>
      <c r="E543" s="8"/>
      <c r="F543" s="8"/>
      <c r="G543" s="8"/>
      <c r="H543" s="8"/>
      <c r="I543" s="78"/>
      <c r="J543" s="42"/>
      <c r="K543" s="82" t="str">
        <f>IF(AND($I543&gt;0,$J543&lt;&gt;"",$J543&gt;40000),WORKDAY.INTL($J543,INT(($I543+项目参数!$J$29-1)/项目参数!$J$29)-1,1,项目参数!$B$2:$B$200),"")</f>
        <v/>
      </c>
      <c r="L543" s="83" t="str">
        <f>IF(AND($M543&lt;&gt;"",$M543&gt;40000,$N543&lt;&gt;"",$N543&gt;40000),(1+NETWORKDAYS.INTL($M543,$N543,1,项目参数!$B$2:$B$200))*项目参数!$J$29,"")</f>
        <v/>
      </c>
      <c r="M543" s="42"/>
      <c r="N543" s="42"/>
      <c r="O543" s="60"/>
      <c r="P543" s="63"/>
      <c r="X543" s="72" t="b">
        <f t="shared" si="8"/>
        <v>0</v>
      </c>
    </row>
    <row r="544" spans="1:24">
      <c r="A544" s="8"/>
      <c r="B544" s="8"/>
      <c r="C544" s="8"/>
      <c r="D544" s="54"/>
      <c r="E544" s="8"/>
      <c r="F544" s="8"/>
      <c r="G544" s="8"/>
      <c r="H544" s="8"/>
      <c r="I544" s="78"/>
      <c r="J544" s="42"/>
      <c r="K544" s="82" t="str">
        <f>IF(AND($I544&gt;0,$J544&lt;&gt;"",$J544&gt;40000),WORKDAY.INTL($J544,INT(($I544+项目参数!$J$29-1)/项目参数!$J$29)-1,1,项目参数!$B$2:$B$200),"")</f>
        <v/>
      </c>
      <c r="L544" s="83" t="str">
        <f>IF(AND($M544&lt;&gt;"",$M544&gt;40000,$N544&lt;&gt;"",$N544&gt;40000),(1+NETWORKDAYS.INTL($M544,$N544,1,项目参数!$B$2:$B$200))*项目参数!$J$29,"")</f>
        <v/>
      </c>
      <c r="M544" s="42"/>
      <c r="N544" s="42"/>
      <c r="O544" s="60"/>
      <c r="P544" s="63"/>
      <c r="X544" s="72" t="b">
        <f t="shared" si="8"/>
        <v>0</v>
      </c>
    </row>
    <row r="545" spans="1:24">
      <c r="A545" s="8"/>
      <c r="B545" s="8"/>
      <c r="C545" s="8"/>
      <c r="D545" s="54"/>
      <c r="E545" s="8"/>
      <c r="F545" s="8"/>
      <c r="G545" s="8"/>
      <c r="H545" s="8"/>
      <c r="I545" s="78"/>
      <c r="J545" s="42"/>
      <c r="K545" s="82" t="str">
        <f>IF(AND($I545&gt;0,$J545&lt;&gt;"",$J545&gt;40000),WORKDAY.INTL($J545,INT(($I545+项目参数!$J$29-1)/项目参数!$J$29)-1,1,项目参数!$B$2:$B$200),"")</f>
        <v/>
      </c>
      <c r="L545" s="83" t="str">
        <f>IF(AND($M545&lt;&gt;"",$M545&gt;40000,$N545&lt;&gt;"",$N545&gt;40000),(1+NETWORKDAYS.INTL($M545,$N545,1,项目参数!$B$2:$B$200))*项目参数!$J$29,"")</f>
        <v/>
      </c>
      <c r="M545" s="42"/>
      <c r="N545" s="42"/>
      <c r="O545" s="60"/>
      <c r="P545" s="63"/>
      <c r="X545" s="72" t="b">
        <f t="shared" si="8"/>
        <v>0</v>
      </c>
    </row>
    <row r="546" spans="1:24">
      <c r="A546" s="8"/>
      <c r="B546" s="8"/>
      <c r="C546" s="8"/>
      <c r="D546" s="54"/>
      <c r="E546" s="8"/>
      <c r="F546" s="8"/>
      <c r="G546" s="8"/>
      <c r="H546" s="8"/>
      <c r="I546" s="78"/>
      <c r="J546" s="42"/>
      <c r="K546" s="82" t="str">
        <f>IF(AND($I546&gt;0,$J546&lt;&gt;"",$J546&gt;40000),WORKDAY.INTL($J546,INT(($I546+项目参数!$J$29-1)/项目参数!$J$29)-1,1,项目参数!$B$2:$B$200),"")</f>
        <v/>
      </c>
      <c r="L546" s="83" t="str">
        <f>IF(AND($M546&lt;&gt;"",$M546&gt;40000,$N546&lt;&gt;"",$N546&gt;40000),(1+NETWORKDAYS.INTL($M546,$N546,1,项目参数!$B$2:$B$200))*项目参数!$J$29,"")</f>
        <v/>
      </c>
      <c r="M546" s="42"/>
      <c r="N546" s="42"/>
      <c r="O546" s="60"/>
      <c r="P546" s="63"/>
      <c r="X546" s="72" t="b">
        <f t="shared" si="8"/>
        <v>0</v>
      </c>
    </row>
    <row r="547" spans="1:24">
      <c r="A547" s="8"/>
      <c r="B547" s="8"/>
      <c r="C547" s="8"/>
      <c r="D547" s="54"/>
      <c r="E547" s="8"/>
      <c r="F547" s="8"/>
      <c r="G547" s="8"/>
      <c r="H547" s="8"/>
      <c r="I547" s="78"/>
      <c r="J547" s="42"/>
      <c r="K547" s="82" t="str">
        <f>IF(AND($I547&gt;0,$J547&lt;&gt;"",$J547&gt;40000),WORKDAY.INTL($J547,INT(($I547+项目参数!$J$29-1)/项目参数!$J$29)-1,1,项目参数!$B$2:$B$200),"")</f>
        <v/>
      </c>
      <c r="L547" s="83" t="str">
        <f>IF(AND($M547&lt;&gt;"",$M547&gt;40000,$N547&lt;&gt;"",$N547&gt;40000),(1+NETWORKDAYS.INTL($M547,$N547,1,项目参数!$B$2:$B$200))*项目参数!$J$29,"")</f>
        <v/>
      </c>
      <c r="M547" s="42"/>
      <c r="N547" s="42"/>
      <c r="O547" s="60"/>
      <c r="P547" s="63"/>
      <c r="X547" s="72" t="b">
        <f t="shared" si="8"/>
        <v>0</v>
      </c>
    </row>
    <row r="548" spans="1:24">
      <c r="A548" s="8"/>
      <c r="B548" s="8"/>
      <c r="C548" s="8"/>
      <c r="D548" s="54"/>
      <c r="E548" s="8"/>
      <c r="F548" s="8"/>
      <c r="G548" s="8"/>
      <c r="H548" s="8"/>
      <c r="I548" s="78"/>
      <c r="J548" s="42"/>
      <c r="K548" s="82" t="str">
        <f>IF(AND($I548&gt;0,$J548&lt;&gt;"",$J548&gt;40000),WORKDAY.INTL($J548,INT(($I548+项目参数!$J$29-1)/项目参数!$J$29)-1,1,项目参数!$B$2:$B$200),"")</f>
        <v/>
      </c>
      <c r="L548" s="83" t="str">
        <f>IF(AND($M548&lt;&gt;"",$M548&gt;40000,$N548&lt;&gt;"",$N548&gt;40000),(1+NETWORKDAYS.INTL($M548,$N548,1,项目参数!$B$2:$B$200))*项目参数!$J$29,"")</f>
        <v/>
      </c>
      <c r="M548" s="42"/>
      <c r="N548" s="42"/>
      <c r="O548" s="60"/>
      <c r="P548" s="63"/>
      <c r="X548" s="72" t="b">
        <f t="shared" si="8"/>
        <v>0</v>
      </c>
    </row>
    <row r="549" spans="1:24">
      <c r="A549" s="8"/>
      <c r="B549" s="8"/>
      <c r="C549" s="8"/>
      <c r="D549" s="54"/>
      <c r="E549" s="8"/>
      <c r="F549" s="8"/>
      <c r="G549" s="8"/>
      <c r="H549" s="8"/>
      <c r="I549" s="78"/>
      <c r="J549" s="42"/>
      <c r="K549" s="82" t="str">
        <f>IF(AND($I549&gt;0,$J549&lt;&gt;"",$J549&gt;40000),WORKDAY.INTL($J549,INT(($I549+项目参数!$J$29-1)/项目参数!$J$29)-1,1,项目参数!$B$2:$B$200),"")</f>
        <v/>
      </c>
      <c r="L549" s="83" t="str">
        <f>IF(AND($M549&lt;&gt;"",$M549&gt;40000,$N549&lt;&gt;"",$N549&gt;40000),(1+NETWORKDAYS.INTL($M549,$N549,1,项目参数!$B$2:$B$200))*项目参数!$J$29,"")</f>
        <v/>
      </c>
      <c r="M549" s="42"/>
      <c r="N549" s="42"/>
      <c r="O549" s="60"/>
      <c r="P549" s="63"/>
      <c r="X549" s="72" t="b">
        <f t="shared" si="8"/>
        <v>0</v>
      </c>
    </row>
    <row r="550" spans="1:24">
      <c r="A550" s="8"/>
      <c r="B550" s="8"/>
      <c r="C550" s="8"/>
      <c r="D550" s="54"/>
      <c r="E550" s="8"/>
      <c r="F550" s="8"/>
      <c r="G550" s="8"/>
      <c r="H550" s="8"/>
      <c r="I550" s="78"/>
      <c r="J550" s="42"/>
      <c r="K550" s="82" t="str">
        <f>IF(AND($I550&gt;0,$J550&lt;&gt;"",$J550&gt;40000),WORKDAY.INTL($J550,INT(($I550+项目参数!$J$29-1)/项目参数!$J$29)-1,1,项目参数!$B$2:$B$200),"")</f>
        <v/>
      </c>
      <c r="L550" s="83" t="str">
        <f>IF(AND($M550&lt;&gt;"",$M550&gt;40000,$N550&lt;&gt;"",$N550&gt;40000),(1+NETWORKDAYS.INTL($M550,$N550,1,项目参数!$B$2:$B$200))*项目参数!$J$29,"")</f>
        <v/>
      </c>
      <c r="M550" s="42"/>
      <c r="N550" s="42"/>
      <c r="O550" s="60"/>
      <c r="P550" s="63"/>
      <c r="X550" s="72" t="b">
        <f t="shared" si="8"/>
        <v>0</v>
      </c>
    </row>
    <row r="551" spans="1:24">
      <c r="A551" s="8"/>
      <c r="B551" s="8"/>
      <c r="C551" s="8"/>
      <c r="D551" s="54"/>
      <c r="E551" s="8"/>
      <c r="F551" s="8"/>
      <c r="G551" s="8"/>
      <c r="H551" s="8"/>
      <c r="I551" s="78"/>
      <c r="J551" s="42"/>
      <c r="K551" s="82" t="str">
        <f>IF(AND($I551&gt;0,$J551&lt;&gt;"",$J551&gt;40000),WORKDAY.INTL($J551,INT(($I551+项目参数!$J$29-1)/项目参数!$J$29)-1,1,项目参数!$B$2:$B$200),"")</f>
        <v/>
      </c>
      <c r="L551" s="83" t="str">
        <f>IF(AND($M551&lt;&gt;"",$M551&gt;40000,$N551&lt;&gt;"",$N551&gt;40000),(1+NETWORKDAYS.INTL($M551,$N551,1,项目参数!$B$2:$B$200))*项目参数!$J$29,"")</f>
        <v/>
      </c>
      <c r="M551" s="42"/>
      <c r="N551" s="42"/>
      <c r="O551" s="60"/>
      <c r="P551" s="63"/>
      <c r="X551" s="72" t="b">
        <f t="shared" si="8"/>
        <v>0</v>
      </c>
    </row>
    <row r="552" spans="1:24">
      <c r="A552" s="8"/>
      <c r="B552" s="8"/>
      <c r="C552" s="8"/>
      <c r="D552" s="54"/>
      <c r="E552" s="8"/>
      <c r="F552" s="8"/>
      <c r="G552" s="8"/>
      <c r="H552" s="8"/>
      <c r="I552" s="78"/>
      <c r="J552" s="42"/>
      <c r="K552" s="82" t="str">
        <f>IF(AND($I552&gt;0,$J552&lt;&gt;"",$J552&gt;40000),WORKDAY.INTL($J552,INT(($I552+项目参数!$J$29-1)/项目参数!$J$29)-1,1,项目参数!$B$2:$B$200),"")</f>
        <v/>
      </c>
      <c r="L552" s="83" t="str">
        <f>IF(AND($M552&lt;&gt;"",$M552&gt;40000,$N552&lt;&gt;"",$N552&gt;40000),(1+NETWORKDAYS.INTL($M552,$N552,1,项目参数!$B$2:$B$200))*项目参数!$J$29,"")</f>
        <v/>
      </c>
      <c r="M552" s="42"/>
      <c r="N552" s="42"/>
      <c r="O552" s="60"/>
      <c r="P552" s="63"/>
      <c r="X552" s="72" t="b">
        <f t="shared" si="8"/>
        <v>0</v>
      </c>
    </row>
    <row r="553" spans="1:24">
      <c r="A553" s="8"/>
      <c r="B553" s="8"/>
      <c r="C553" s="8"/>
      <c r="D553" s="54"/>
      <c r="E553" s="8"/>
      <c r="F553" s="8"/>
      <c r="G553" s="8"/>
      <c r="H553" s="8"/>
      <c r="I553" s="78"/>
      <c r="J553" s="42"/>
      <c r="K553" s="82" t="str">
        <f>IF(AND($I553&gt;0,$J553&lt;&gt;"",$J553&gt;40000),WORKDAY.INTL($J553,INT(($I553+项目参数!$J$29-1)/项目参数!$J$29)-1,1,项目参数!$B$2:$B$200),"")</f>
        <v/>
      </c>
      <c r="L553" s="83" t="str">
        <f>IF(AND($M553&lt;&gt;"",$M553&gt;40000,$N553&lt;&gt;"",$N553&gt;40000),(1+NETWORKDAYS.INTL($M553,$N553,1,项目参数!$B$2:$B$200))*项目参数!$J$29,"")</f>
        <v/>
      </c>
      <c r="M553" s="42"/>
      <c r="N553" s="42"/>
      <c r="O553" s="60"/>
      <c r="P553" s="63"/>
      <c r="X553" s="72" t="b">
        <f t="shared" si="8"/>
        <v>0</v>
      </c>
    </row>
    <row r="554" spans="1:24">
      <c r="A554" s="8"/>
      <c r="B554" s="8"/>
      <c r="C554" s="8"/>
      <c r="D554" s="54"/>
      <c r="E554" s="8"/>
      <c r="F554" s="8"/>
      <c r="G554" s="8"/>
      <c r="H554" s="8"/>
      <c r="I554" s="78"/>
      <c r="J554" s="42"/>
      <c r="K554" s="82" t="str">
        <f>IF(AND($I554&gt;0,$J554&lt;&gt;"",$J554&gt;40000),WORKDAY.INTL($J554,INT(($I554+项目参数!$J$29-1)/项目参数!$J$29)-1,1,项目参数!$B$2:$B$200),"")</f>
        <v/>
      </c>
      <c r="L554" s="83" t="str">
        <f>IF(AND($M554&lt;&gt;"",$M554&gt;40000,$N554&lt;&gt;"",$N554&gt;40000),(1+NETWORKDAYS.INTL($M554,$N554,1,项目参数!$B$2:$B$200))*项目参数!$J$29,"")</f>
        <v/>
      </c>
      <c r="M554" s="42"/>
      <c r="N554" s="42"/>
      <c r="O554" s="60"/>
      <c r="P554" s="63"/>
      <c r="X554" s="72" t="b">
        <f t="shared" si="8"/>
        <v>0</v>
      </c>
    </row>
    <row r="555" spans="1:24">
      <c r="A555" s="8"/>
      <c r="B555" s="8"/>
      <c r="C555" s="8"/>
      <c r="D555" s="54"/>
      <c r="E555" s="8"/>
      <c r="F555" s="8"/>
      <c r="G555" s="8"/>
      <c r="H555" s="8"/>
      <c r="I555" s="78"/>
      <c r="J555" s="42"/>
      <c r="K555" s="82" t="str">
        <f>IF(AND($I555&gt;0,$J555&lt;&gt;"",$J555&gt;40000),WORKDAY.INTL($J555,INT(($I555+项目参数!$J$29-1)/项目参数!$J$29)-1,1,项目参数!$B$2:$B$200),"")</f>
        <v/>
      </c>
      <c r="L555" s="83" t="str">
        <f>IF(AND($M555&lt;&gt;"",$M555&gt;40000,$N555&lt;&gt;"",$N555&gt;40000),(1+NETWORKDAYS.INTL($M555,$N555,1,项目参数!$B$2:$B$200))*项目参数!$J$29,"")</f>
        <v/>
      </c>
      <c r="M555" s="42"/>
      <c r="N555" s="42"/>
      <c r="O555" s="60"/>
      <c r="P555" s="63"/>
      <c r="X555" s="72" t="b">
        <f t="shared" si="8"/>
        <v>0</v>
      </c>
    </row>
    <row r="556" spans="1:24">
      <c r="A556" s="8"/>
      <c r="B556" s="8"/>
      <c r="C556" s="8"/>
      <c r="D556" s="54"/>
      <c r="E556" s="8"/>
      <c r="F556" s="8"/>
      <c r="G556" s="8"/>
      <c r="H556" s="8"/>
      <c r="I556" s="78"/>
      <c r="J556" s="42"/>
      <c r="K556" s="82" t="str">
        <f>IF(AND($I556&gt;0,$J556&lt;&gt;"",$J556&gt;40000),WORKDAY.INTL($J556,INT(($I556+项目参数!$J$29-1)/项目参数!$J$29)-1,1,项目参数!$B$2:$B$200),"")</f>
        <v/>
      </c>
      <c r="L556" s="83" t="str">
        <f>IF(AND($M556&lt;&gt;"",$M556&gt;40000,$N556&lt;&gt;"",$N556&gt;40000),(1+NETWORKDAYS.INTL($M556,$N556,1,项目参数!$B$2:$B$200))*项目参数!$J$29,"")</f>
        <v/>
      </c>
      <c r="M556" s="42"/>
      <c r="N556" s="42"/>
      <c r="O556" s="60"/>
      <c r="P556" s="63"/>
      <c r="X556" s="72" t="b">
        <f t="shared" si="8"/>
        <v>0</v>
      </c>
    </row>
    <row r="557" spans="1:24">
      <c r="A557" s="8"/>
      <c r="B557" s="8"/>
      <c r="C557" s="8"/>
      <c r="D557" s="54"/>
      <c r="E557" s="8"/>
      <c r="F557" s="8"/>
      <c r="G557" s="8"/>
      <c r="H557" s="8"/>
      <c r="I557" s="78"/>
      <c r="J557" s="42"/>
      <c r="K557" s="82" t="str">
        <f>IF(AND($I557&gt;0,$J557&lt;&gt;"",$J557&gt;40000),WORKDAY.INTL($J557,INT(($I557+项目参数!$J$29-1)/项目参数!$J$29)-1,1,项目参数!$B$2:$B$200),"")</f>
        <v/>
      </c>
      <c r="L557" s="83" t="str">
        <f>IF(AND($M557&lt;&gt;"",$M557&gt;40000,$N557&lt;&gt;"",$N557&gt;40000),(1+NETWORKDAYS.INTL($M557,$N557,1,项目参数!$B$2:$B$200))*项目参数!$J$29,"")</f>
        <v/>
      </c>
      <c r="M557" s="42"/>
      <c r="N557" s="42"/>
      <c r="O557" s="60"/>
      <c r="P557" s="63"/>
      <c r="X557" s="72" t="b">
        <f t="shared" si="8"/>
        <v>0</v>
      </c>
    </row>
    <row r="558" spans="1:24">
      <c r="A558" s="8"/>
      <c r="B558" s="8"/>
      <c r="C558" s="8"/>
      <c r="D558" s="54"/>
      <c r="E558" s="8"/>
      <c r="F558" s="8"/>
      <c r="G558" s="8"/>
      <c r="H558" s="8"/>
      <c r="I558" s="78"/>
      <c r="J558" s="42"/>
      <c r="K558" s="82" t="str">
        <f>IF(AND($I558&gt;0,$J558&lt;&gt;"",$J558&gt;40000),WORKDAY.INTL($J558,INT(($I558+项目参数!$J$29-1)/项目参数!$J$29)-1,1,项目参数!$B$2:$B$200),"")</f>
        <v/>
      </c>
      <c r="L558" s="83" t="str">
        <f>IF(AND($M558&lt;&gt;"",$M558&gt;40000,$N558&lt;&gt;"",$N558&gt;40000),(1+NETWORKDAYS.INTL($M558,$N558,1,项目参数!$B$2:$B$200))*项目参数!$J$29,"")</f>
        <v/>
      </c>
      <c r="M558" s="42"/>
      <c r="N558" s="42"/>
      <c r="O558" s="60"/>
      <c r="P558" s="63"/>
      <c r="X558" s="72" t="b">
        <f t="shared" si="8"/>
        <v>0</v>
      </c>
    </row>
    <row r="559" spans="1:24">
      <c r="A559" s="8"/>
      <c r="B559" s="8"/>
      <c r="C559" s="8"/>
      <c r="D559" s="54"/>
      <c r="E559" s="8"/>
      <c r="F559" s="8"/>
      <c r="G559" s="8"/>
      <c r="H559" s="8"/>
      <c r="I559" s="78"/>
      <c r="J559" s="42"/>
      <c r="K559" s="82" t="str">
        <f>IF(AND($I559&gt;0,$J559&lt;&gt;"",$J559&gt;40000),WORKDAY.INTL($J559,INT(($I559+项目参数!$J$29-1)/项目参数!$J$29)-1,1,项目参数!$B$2:$B$200),"")</f>
        <v/>
      </c>
      <c r="L559" s="83" t="str">
        <f>IF(AND($M559&lt;&gt;"",$M559&gt;40000,$N559&lt;&gt;"",$N559&gt;40000),(1+NETWORKDAYS.INTL($M559,$N559,1,项目参数!$B$2:$B$200))*项目参数!$J$29,"")</f>
        <v/>
      </c>
      <c r="M559" s="42"/>
      <c r="N559" s="42"/>
      <c r="O559" s="60"/>
      <c r="P559" s="63"/>
      <c r="X559" s="72" t="b">
        <f t="shared" si="8"/>
        <v>0</v>
      </c>
    </row>
    <row r="560" spans="1:24">
      <c r="A560" s="8"/>
      <c r="B560" s="8"/>
      <c r="C560" s="8"/>
      <c r="D560" s="54"/>
      <c r="E560" s="8"/>
      <c r="F560" s="8"/>
      <c r="G560" s="8"/>
      <c r="H560" s="8"/>
      <c r="I560" s="78"/>
      <c r="J560" s="42"/>
      <c r="K560" s="82" t="str">
        <f>IF(AND($I560&gt;0,$J560&lt;&gt;"",$J560&gt;40000),WORKDAY.INTL($J560,INT(($I560+项目参数!$J$29-1)/项目参数!$J$29)-1,1,项目参数!$B$2:$B$200),"")</f>
        <v/>
      </c>
      <c r="L560" s="83" t="str">
        <f>IF(AND($M560&lt;&gt;"",$M560&gt;40000,$N560&lt;&gt;"",$N560&gt;40000),(1+NETWORKDAYS.INTL($M560,$N560,1,项目参数!$B$2:$B$200))*项目参数!$J$29,"")</f>
        <v/>
      </c>
      <c r="M560" s="42"/>
      <c r="N560" s="42"/>
      <c r="O560" s="60"/>
      <c r="P560" s="63"/>
      <c r="X560" s="72" t="b">
        <f t="shared" si="8"/>
        <v>0</v>
      </c>
    </row>
    <row r="561" spans="1:24">
      <c r="A561" s="8"/>
      <c r="B561" s="8"/>
      <c r="C561" s="8"/>
      <c r="D561" s="54"/>
      <c r="E561" s="8"/>
      <c r="F561" s="8"/>
      <c r="G561" s="8"/>
      <c r="H561" s="8"/>
      <c r="I561" s="78"/>
      <c r="J561" s="42"/>
      <c r="K561" s="82" t="str">
        <f>IF(AND($I561&gt;0,$J561&lt;&gt;"",$J561&gt;40000),WORKDAY.INTL($J561,INT(($I561+项目参数!$J$29-1)/项目参数!$J$29)-1,1,项目参数!$B$2:$B$200),"")</f>
        <v/>
      </c>
      <c r="L561" s="83" t="str">
        <f>IF(AND($M561&lt;&gt;"",$M561&gt;40000,$N561&lt;&gt;"",$N561&gt;40000),(1+NETWORKDAYS.INTL($M561,$N561,1,项目参数!$B$2:$B$200))*项目参数!$J$29,"")</f>
        <v/>
      </c>
      <c r="M561" s="42"/>
      <c r="N561" s="42"/>
      <c r="O561" s="60"/>
      <c r="P561" s="63"/>
      <c r="X561" s="72" t="b">
        <f t="shared" si="8"/>
        <v>0</v>
      </c>
    </row>
    <row r="562" spans="1:24">
      <c r="A562" s="8"/>
      <c r="B562" s="8"/>
      <c r="C562" s="8"/>
      <c r="D562" s="54"/>
      <c r="E562" s="8"/>
      <c r="F562" s="8"/>
      <c r="G562" s="8"/>
      <c r="H562" s="8"/>
      <c r="I562" s="78"/>
      <c r="J562" s="42"/>
      <c r="K562" s="82" t="str">
        <f>IF(AND($I562&gt;0,$J562&lt;&gt;"",$J562&gt;40000),WORKDAY.INTL($J562,INT(($I562+项目参数!$J$29-1)/项目参数!$J$29)-1,1,项目参数!$B$2:$B$200),"")</f>
        <v/>
      </c>
      <c r="L562" s="83" t="str">
        <f>IF(AND($M562&lt;&gt;"",$M562&gt;40000,$N562&lt;&gt;"",$N562&gt;40000),(1+NETWORKDAYS.INTL($M562,$N562,1,项目参数!$B$2:$B$200))*项目参数!$J$29,"")</f>
        <v/>
      </c>
      <c r="M562" s="42"/>
      <c r="N562" s="42"/>
      <c r="O562" s="60"/>
      <c r="P562" s="63"/>
      <c r="X562" s="72" t="b">
        <f t="shared" si="8"/>
        <v>0</v>
      </c>
    </row>
    <row r="563" spans="1:24">
      <c r="A563" s="8"/>
      <c r="B563" s="8"/>
      <c r="C563" s="8"/>
      <c r="D563" s="54"/>
      <c r="E563" s="8"/>
      <c r="F563" s="8"/>
      <c r="G563" s="8"/>
      <c r="H563" s="8"/>
      <c r="I563" s="78"/>
      <c r="J563" s="42"/>
      <c r="K563" s="82" t="str">
        <f>IF(AND($I563&gt;0,$J563&lt;&gt;"",$J563&gt;40000),WORKDAY.INTL($J563,INT(($I563+项目参数!$J$29-1)/项目参数!$J$29)-1,1,项目参数!$B$2:$B$200),"")</f>
        <v/>
      </c>
      <c r="L563" s="83" t="str">
        <f>IF(AND($M563&lt;&gt;"",$M563&gt;40000,$N563&lt;&gt;"",$N563&gt;40000),(1+NETWORKDAYS.INTL($M563,$N563,1,项目参数!$B$2:$B$200))*项目参数!$J$29,"")</f>
        <v/>
      </c>
      <c r="M563" s="42"/>
      <c r="N563" s="42"/>
      <c r="O563" s="60"/>
      <c r="P563" s="63"/>
      <c r="X563" s="72" t="b">
        <f t="shared" si="8"/>
        <v>0</v>
      </c>
    </row>
    <row r="564" spans="1:24">
      <c r="A564" s="8"/>
      <c r="B564" s="8"/>
      <c r="C564" s="8"/>
      <c r="D564" s="54"/>
      <c r="E564" s="8"/>
      <c r="F564" s="8"/>
      <c r="G564" s="8"/>
      <c r="H564" s="8"/>
      <c r="I564" s="78"/>
      <c r="J564" s="42"/>
      <c r="K564" s="82" t="str">
        <f>IF(AND($I564&gt;0,$J564&lt;&gt;"",$J564&gt;40000),WORKDAY.INTL($J564,INT(($I564+项目参数!$J$29-1)/项目参数!$J$29)-1,1,项目参数!$B$2:$B$200),"")</f>
        <v/>
      </c>
      <c r="L564" s="83" t="str">
        <f>IF(AND($M564&lt;&gt;"",$M564&gt;40000,$N564&lt;&gt;"",$N564&gt;40000),(1+NETWORKDAYS.INTL($M564,$N564,1,项目参数!$B$2:$B$200))*项目参数!$J$29,"")</f>
        <v/>
      </c>
      <c r="M564" s="42"/>
      <c r="N564" s="42"/>
      <c r="O564" s="60"/>
      <c r="P564" s="63"/>
      <c r="X564" s="72" t="b">
        <f t="shared" si="8"/>
        <v>0</v>
      </c>
    </row>
    <row r="565" spans="1:24">
      <c r="A565" s="8"/>
      <c r="B565" s="8"/>
      <c r="C565" s="8"/>
      <c r="D565" s="54"/>
      <c r="E565" s="8"/>
      <c r="F565" s="8"/>
      <c r="G565" s="8"/>
      <c r="H565" s="8"/>
      <c r="I565" s="78"/>
      <c r="J565" s="42"/>
      <c r="K565" s="82" t="str">
        <f>IF(AND($I565&gt;0,$J565&lt;&gt;"",$J565&gt;40000),WORKDAY.INTL($J565,INT(($I565+项目参数!$J$29-1)/项目参数!$J$29)-1,1,项目参数!$B$2:$B$200),"")</f>
        <v/>
      </c>
      <c r="L565" s="83" t="str">
        <f>IF(AND($M565&lt;&gt;"",$M565&gt;40000,$N565&lt;&gt;"",$N565&gt;40000),(1+NETWORKDAYS.INTL($M565,$N565,1,项目参数!$B$2:$B$200))*项目参数!$J$29,"")</f>
        <v/>
      </c>
      <c r="M565" s="42"/>
      <c r="N565" s="42"/>
      <c r="O565" s="60"/>
      <c r="P565" s="63"/>
      <c r="X565" s="72" t="b">
        <f t="shared" si="8"/>
        <v>0</v>
      </c>
    </row>
    <row r="566" spans="1:24">
      <c r="A566" s="8"/>
      <c r="B566" s="8"/>
      <c r="C566" s="8"/>
      <c r="D566" s="54"/>
      <c r="E566" s="8"/>
      <c r="F566" s="8"/>
      <c r="G566" s="8"/>
      <c r="H566" s="8"/>
      <c r="I566" s="78"/>
      <c r="J566" s="42"/>
      <c r="K566" s="82" t="str">
        <f>IF(AND($I566&gt;0,$J566&lt;&gt;"",$J566&gt;40000),WORKDAY.INTL($J566,INT(($I566+项目参数!$J$29-1)/项目参数!$J$29)-1,1,项目参数!$B$2:$B$200),"")</f>
        <v/>
      </c>
      <c r="L566" s="83" t="str">
        <f>IF(AND($M566&lt;&gt;"",$M566&gt;40000,$N566&lt;&gt;"",$N566&gt;40000),(1+NETWORKDAYS.INTL($M566,$N566,1,项目参数!$B$2:$B$200))*项目参数!$J$29,"")</f>
        <v/>
      </c>
      <c r="M566" s="42"/>
      <c r="N566" s="42"/>
      <c r="O566" s="60"/>
      <c r="P566" s="63"/>
      <c r="X566" s="72" t="b">
        <f t="shared" si="8"/>
        <v>0</v>
      </c>
    </row>
    <row r="567" spans="1:24">
      <c r="A567" s="8"/>
      <c r="B567" s="8"/>
      <c r="C567" s="8"/>
      <c r="D567" s="54"/>
      <c r="E567" s="8"/>
      <c r="F567" s="8"/>
      <c r="G567" s="8"/>
      <c r="H567" s="8"/>
      <c r="I567" s="78"/>
      <c r="J567" s="42"/>
      <c r="K567" s="82" t="str">
        <f>IF(AND($I567&gt;0,$J567&lt;&gt;"",$J567&gt;40000),WORKDAY.INTL($J567,INT(($I567+项目参数!$J$29-1)/项目参数!$J$29)-1,1,项目参数!$B$2:$B$200),"")</f>
        <v/>
      </c>
      <c r="L567" s="83" t="str">
        <f>IF(AND($M567&lt;&gt;"",$M567&gt;40000,$N567&lt;&gt;"",$N567&gt;40000),(1+NETWORKDAYS.INTL($M567,$N567,1,项目参数!$B$2:$B$200))*项目参数!$J$29,"")</f>
        <v/>
      </c>
      <c r="M567" s="42"/>
      <c r="N567" s="42"/>
      <c r="O567" s="60"/>
      <c r="P567" s="63"/>
      <c r="X567" s="72" t="b">
        <f t="shared" si="8"/>
        <v>0</v>
      </c>
    </row>
    <row r="568" spans="1:24">
      <c r="A568" s="8"/>
      <c r="B568" s="8"/>
      <c r="C568" s="8"/>
      <c r="D568" s="54"/>
      <c r="E568" s="8"/>
      <c r="F568" s="8"/>
      <c r="G568" s="8"/>
      <c r="H568" s="8"/>
      <c r="I568" s="78"/>
      <c r="J568" s="42"/>
      <c r="K568" s="82" t="str">
        <f>IF(AND($I568&gt;0,$J568&lt;&gt;"",$J568&gt;40000),WORKDAY.INTL($J568,INT(($I568+项目参数!$J$29-1)/项目参数!$J$29)-1,1,项目参数!$B$2:$B$200),"")</f>
        <v/>
      </c>
      <c r="L568" s="83" t="str">
        <f>IF(AND($M568&lt;&gt;"",$M568&gt;40000,$N568&lt;&gt;"",$N568&gt;40000),(1+NETWORKDAYS.INTL($M568,$N568,1,项目参数!$B$2:$B$200))*项目参数!$J$29,"")</f>
        <v/>
      </c>
      <c r="M568" s="42"/>
      <c r="N568" s="42"/>
      <c r="O568" s="60"/>
      <c r="P568" s="63"/>
      <c r="X568" s="72" t="b">
        <f t="shared" si="8"/>
        <v>0</v>
      </c>
    </row>
    <row r="569" spans="1:24">
      <c r="A569" s="8"/>
      <c r="B569" s="8"/>
      <c r="C569" s="8"/>
      <c r="D569" s="54"/>
      <c r="E569" s="8"/>
      <c r="F569" s="8"/>
      <c r="G569" s="8"/>
      <c r="H569" s="8"/>
      <c r="I569" s="78"/>
      <c r="J569" s="42"/>
      <c r="K569" s="82" t="str">
        <f>IF(AND($I569&gt;0,$J569&lt;&gt;"",$J569&gt;40000),WORKDAY.INTL($J569,INT(($I569+项目参数!$J$29-1)/项目参数!$J$29)-1,1,项目参数!$B$2:$B$200),"")</f>
        <v/>
      </c>
      <c r="L569" s="83" t="str">
        <f>IF(AND($M569&lt;&gt;"",$M569&gt;40000,$N569&lt;&gt;"",$N569&gt;40000),(1+NETWORKDAYS.INTL($M569,$N569,1,项目参数!$B$2:$B$200))*项目参数!$J$29,"")</f>
        <v/>
      </c>
      <c r="M569" s="42"/>
      <c r="N569" s="42"/>
      <c r="O569" s="60"/>
      <c r="P569" s="63"/>
      <c r="X569" s="72" t="b">
        <f t="shared" si="8"/>
        <v>0</v>
      </c>
    </row>
    <row r="570" spans="1:24">
      <c r="A570" s="8"/>
      <c r="B570" s="8"/>
      <c r="C570" s="8"/>
      <c r="D570" s="54"/>
      <c r="E570" s="8"/>
      <c r="F570" s="8"/>
      <c r="G570" s="8"/>
      <c r="H570" s="8"/>
      <c r="I570" s="78"/>
      <c r="J570" s="42"/>
      <c r="K570" s="82" t="str">
        <f>IF(AND($I570&gt;0,$J570&lt;&gt;"",$J570&gt;40000),WORKDAY.INTL($J570,INT(($I570+项目参数!$J$29-1)/项目参数!$J$29)-1,1,项目参数!$B$2:$B$200),"")</f>
        <v/>
      </c>
      <c r="L570" s="83" t="str">
        <f>IF(AND($M570&lt;&gt;"",$M570&gt;40000,$N570&lt;&gt;"",$N570&gt;40000),(1+NETWORKDAYS.INTL($M570,$N570,1,项目参数!$B$2:$B$200))*项目参数!$J$29,"")</f>
        <v/>
      </c>
      <c r="M570" s="42"/>
      <c r="N570" s="42"/>
      <c r="O570" s="60"/>
      <c r="P570" s="63"/>
      <c r="X570" s="72" t="b">
        <f t="shared" si="8"/>
        <v>0</v>
      </c>
    </row>
    <row r="571" spans="1:24">
      <c r="A571" s="8"/>
      <c r="B571" s="8"/>
      <c r="C571" s="8"/>
      <c r="D571" s="54"/>
      <c r="E571" s="8"/>
      <c r="F571" s="8"/>
      <c r="G571" s="8"/>
      <c r="H571" s="8"/>
      <c r="I571" s="78"/>
      <c r="J571" s="42"/>
      <c r="K571" s="82" t="str">
        <f>IF(AND($I571&gt;0,$J571&lt;&gt;"",$J571&gt;40000),WORKDAY.INTL($J571,INT(($I571+项目参数!$J$29-1)/项目参数!$J$29)-1,1,项目参数!$B$2:$B$200),"")</f>
        <v/>
      </c>
      <c r="L571" s="83" t="str">
        <f>IF(AND($M571&lt;&gt;"",$M571&gt;40000,$N571&lt;&gt;"",$N571&gt;40000),(1+NETWORKDAYS.INTL($M571,$N571,1,项目参数!$B$2:$B$200))*项目参数!$J$29,"")</f>
        <v/>
      </c>
      <c r="M571" s="42"/>
      <c r="N571" s="42"/>
      <c r="O571" s="60"/>
      <c r="P571" s="63"/>
      <c r="X571" s="72" t="b">
        <f t="shared" si="8"/>
        <v>0</v>
      </c>
    </row>
    <row r="572" spans="1:24">
      <c r="A572" s="8"/>
      <c r="B572" s="8"/>
      <c r="C572" s="8"/>
      <c r="D572" s="54"/>
      <c r="E572" s="8"/>
      <c r="F572" s="8"/>
      <c r="G572" s="8"/>
      <c r="H572" s="8"/>
      <c r="I572" s="78"/>
      <c r="J572" s="42"/>
      <c r="K572" s="82" t="str">
        <f>IF(AND($I572&gt;0,$J572&lt;&gt;"",$J572&gt;40000),WORKDAY.INTL($J572,INT(($I572+项目参数!$J$29-1)/项目参数!$J$29)-1,1,项目参数!$B$2:$B$200),"")</f>
        <v/>
      </c>
      <c r="L572" s="83" t="str">
        <f>IF(AND($M572&lt;&gt;"",$M572&gt;40000,$N572&lt;&gt;"",$N572&gt;40000),(1+NETWORKDAYS.INTL($M572,$N572,1,项目参数!$B$2:$B$200))*项目参数!$J$29,"")</f>
        <v/>
      </c>
      <c r="M572" s="42"/>
      <c r="N572" s="42"/>
      <c r="O572" s="60"/>
      <c r="P572" s="63"/>
      <c r="X572" s="72" t="b">
        <f t="shared" si="8"/>
        <v>0</v>
      </c>
    </row>
    <row r="573" spans="1:24">
      <c r="A573" s="8"/>
      <c r="B573" s="8"/>
      <c r="C573" s="8"/>
      <c r="D573" s="54"/>
      <c r="E573" s="8"/>
      <c r="F573" s="8"/>
      <c r="G573" s="8"/>
      <c r="H573" s="8"/>
      <c r="I573" s="78"/>
      <c r="J573" s="42"/>
      <c r="K573" s="82" t="str">
        <f>IF(AND($I573&gt;0,$J573&lt;&gt;"",$J573&gt;40000),WORKDAY.INTL($J573,INT(($I573+项目参数!$J$29-1)/项目参数!$J$29)-1,1,项目参数!$B$2:$B$200),"")</f>
        <v/>
      </c>
      <c r="L573" s="83" t="str">
        <f>IF(AND($M573&lt;&gt;"",$M573&gt;40000,$N573&lt;&gt;"",$N573&gt;40000),(1+NETWORKDAYS.INTL($M573,$N573,1,项目参数!$B$2:$B$200))*项目参数!$J$29,"")</f>
        <v/>
      </c>
      <c r="M573" s="42"/>
      <c r="N573" s="42"/>
      <c r="O573" s="60"/>
      <c r="P573" s="63"/>
      <c r="X573" s="72" t="b">
        <f t="shared" si="8"/>
        <v>0</v>
      </c>
    </row>
    <row r="574" spans="1:24">
      <c r="A574" s="8"/>
      <c r="B574" s="8"/>
      <c r="C574" s="8"/>
      <c r="D574" s="54"/>
      <c r="E574" s="8"/>
      <c r="F574" s="8"/>
      <c r="G574" s="8"/>
      <c r="H574" s="8"/>
      <c r="I574" s="78"/>
      <c r="J574" s="42"/>
      <c r="K574" s="82" t="str">
        <f>IF(AND($I574&gt;0,$J574&lt;&gt;"",$J574&gt;40000),WORKDAY.INTL($J574,INT(($I574+项目参数!$J$29-1)/项目参数!$J$29)-1,1,项目参数!$B$2:$B$200),"")</f>
        <v/>
      </c>
      <c r="L574" s="83" t="str">
        <f>IF(AND($M574&lt;&gt;"",$M574&gt;40000,$N574&lt;&gt;"",$N574&gt;40000),(1+NETWORKDAYS.INTL($M574,$N574,1,项目参数!$B$2:$B$200))*项目参数!$J$29,"")</f>
        <v/>
      </c>
      <c r="M574" s="42"/>
      <c r="N574" s="42"/>
      <c r="O574" s="60"/>
      <c r="P574" s="63"/>
      <c r="X574" s="72" t="b">
        <f t="shared" si="8"/>
        <v>0</v>
      </c>
    </row>
    <row r="575" spans="1:24">
      <c r="A575" s="8"/>
      <c r="B575" s="8"/>
      <c r="C575" s="8"/>
      <c r="D575" s="54"/>
      <c r="E575" s="8"/>
      <c r="F575" s="8"/>
      <c r="G575" s="8"/>
      <c r="H575" s="8"/>
      <c r="I575" s="78"/>
      <c r="J575" s="42"/>
      <c r="K575" s="82" t="str">
        <f>IF(AND($I575&gt;0,$J575&lt;&gt;"",$J575&gt;40000),WORKDAY.INTL($J575,INT(($I575+项目参数!$J$29-1)/项目参数!$J$29)-1,1,项目参数!$B$2:$B$200),"")</f>
        <v/>
      </c>
      <c r="L575" s="83" t="str">
        <f>IF(AND($M575&lt;&gt;"",$M575&gt;40000,$N575&lt;&gt;"",$N575&gt;40000),(1+NETWORKDAYS.INTL($M575,$N575,1,项目参数!$B$2:$B$200))*项目参数!$J$29,"")</f>
        <v/>
      </c>
      <c r="M575" s="42"/>
      <c r="N575" s="42"/>
      <c r="O575" s="60"/>
      <c r="P575" s="63"/>
      <c r="X575" s="72" t="b">
        <f t="shared" si="8"/>
        <v>0</v>
      </c>
    </row>
    <row r="576" spans="1:24">
      <c r="A576" s="8"/>
      <c r="B576" s="8"/>
      <c r="C576" s="8"/>
      <c r="D576" s="54"/>
      <c r="E576" s="8"/>
      <c r="F576" s="8"/>
      <c r="G576" s="8"/>
      <c r="H576" s="8"/>
      <c r="I576" s="78"/>
      <c r="J576" s="42"/>
      <c r="K576" s="82" t="str">
        <f>IF(AND($I576&gt;0,$J576&lt;&gt;"",$J576&gt;40000),WORKDAY.INTL($J576,INT(($I576+项目参数!$J$29-1)/项目参数!$J$29)-1,1,项目参数!$B$2:$B$200),"")</f>
        <v/>
      </c>
      <c r="L576" s="83" t="str">
        <f>IF(AND($M576&lt;&gt;"",$M576&gt;40000,$N576&lt;&gt;"",$N576&gt;40000),(1+NETWORKDAYS.INTL($M576,$N576,1,项目参数!$B$2:$B$200))*项目参数!$J$29,"")</f>
        <v/>
      </c>
      <c r="M576" s="42"/>
      <c r="N576" s="42"/>
      <c r="O576" s="60"/>
      <c r="P576" s="63"/>
      <c r="X576" s="72" t="b">
        <f t="shared" si="8"/>
        <v>0</v>
      </c>
    </row>
    <row r="577" spans="1:24">
      <c r="A577" s="8"/>
      <c r="B577" s="8"/>
      <c r="C577" s="8"/>
      <c r="D577" s="54"/>
      <c r="E577" s="8"/>
      <c r="F577" s="8"/>
      <c r="G577" s="8"/>
      <c r="H577" s="8"/>
      <c r="I577" s="78"/>
      <c r="J577" s="42"/>
      <c r="K577" s="82" t="str">
        <f>IF(AND($I577&gt;0,$J577&lt;&gt;"",$J577&gt;40000),WORKDAY.INTL($J577,INT(($I577+项目参数!$J$29-1)/项目参数!$J$29)-1,1,项目参数!$B$2:$B$200),"")</f>
        <v/>
      </c>
      <c r="L577" s="83" t="str">
        <f>IF(AND($M577&lt;&gt;"",$M577&gt;40000,$N577&lt;&gt;"",$N577&gt;40000),(1+NETWORKDAYS.INTL($M577,$N577,1,项目参数!$B$2:$B$200))*项目参数!$J$29,"")</f>
        <v/>
      </c>
      <c r="M577" s="42"/>
      <c r="N577" s="42"/>
      <c r="O577" s="60"/>
      <c r="P577" s="63"/>
      <c r="X577" s="72" t="b">
        <f t="shared" si="8"/>
        <v>0</v>
      </c>
    </row>
    <row r="578" spans="1:24">
      <c r="A578" s="8"/>
      <c r="B578" s="8"/>
      <c r="C578" s="8"/>
      <c r="D578" s="54"/>
      <c r="E578" s="8"/>
      <c r="F578" s="8"/>
      <c r="G578" s="8"/>
      <c r="H578" s="8"/>
      <c r="I578" s="78"/>
      <c r="J578" s="42"/>
      <c r="K578" s="82" t="str">
        <f>IF(AND($I578&gt;0,$J578&lt;&gt;"",$J578&gt;40000),WORKDAY.INTL($J578,INT(($I578+项目参数!$J$29-1)/项目参数!$J$29)-1,1,项目参数!$B$2:$B$200),"")</f>
        <v/>
      </c>
      <c r="L578" s="83" t="str">
        <f>IF(AND($M578&lt;&gt;"",$M578&gt;40000,$N578&lt;&gt;"",$N578&gt;40000),(1+NETWORKDAYS.INTL($M578,$N578,1,项目参数!$B$2:$B$200))*项目参数!$J$29,"")</f>
        <v/>
      </c>
      <c r="M578" s="42"/>
      <c r="N578" s="42"/>
      <c r="O578" s="60"/>
      <c r="P578" s="63"/>
      <c r="X578" s="72" t="b">
        <f t="shared" ref="X578:X641" si="9">AND(LEN(A578)&gt;0,LEN(C578)&gt;3,LEN(G578)&gt;1,OR(J578=0,AND(I578&gt;0,J578&gt;40000)),OR(M578=0,M578&gt;40000))</f>
        <v>0</v>
      </c>
    </row>
    <row r="579" spans="1:24">
      <c r="A579" s="8"/>
      <c r="B579" s="8"/>
      <c r="C579" s="8"/>
      <c r="D579" s="54"/>
      <c r="E579" s="8"/>
      <c r="F579" s="8"/>
      <c r="G579" s="8"/>
      <c r="H579" s="8"/>
      <c r="I579" s="78"/>
      <c r="J579" s="42"/>
      <c r="K579" s="82" t="str">
        <f>IF(AND($I579&gt;0,$J579&lt;&gt;"",$J579&gt;40000),WORKDAY.INTL($J579,INT(($I579+项目参数!$J$29-1)/项目参数!$J$29)-1,1,项目参数!$B$2:$B$200),"")</f>
        <v/>
      </c>
      <c r="L579" s="83" t="str">
        <f>IF(AND($M579&lt;&gt;"",$M579&gt;40000,$N579&lt;&gt;"",$N579&gt;40000),(1+NETWORKDAYS.INTL($M579,$N579,1,项目参数!$B$2:$B$200))*项目参数!$J$29,"")</f>
        <v/>
      </c>
      <c r="M579" s="42"/>
      <c r="N579" s="42"/>
      <c r="O579" s="60"/>
      <c r="P579" s="63"/>
      <c r="X579" s="72" t="b">
        <f t="shared" si="9"/>
        <v>0</v>
      </c>
    </row>
    <row r="580" spans="1:24">
      <c r="A580" s="8"/>
      <c r="B580" s="8"/>
      <c r="C580" s="8"/>
      <c r="D580" s="54"/>
      <c r="E580" s="8"/>
      <c r="F580" s="8"/>
      <c r="G580" s="8"/>
      <c r="H580" s="8"/>
      <c r="I580" s="78"/>
      <c r="J580" s="42"/>
      <c r="K580" s="82" t="str">
        <f>IF(AND($I580&gt;0,$J580&lt;&gt;"",$J580&gt;40000),WORKDAY.INTL($J580,INT(($I580+项目参数!$J$29-1)/项目参数!$J$29)-1,1,项目参数!$B$2:$B$200),"")</f>
        <v/>
      </c>
      <c r="L580" s="83" t="str">
        <f>IF(AND($M580&lt;&gt;"",$M580&gt;40000,$N580&lt;&gt;"",$N580&gt;40000),(1+NETWORKDAYS.INTL($M580,$N580,1,项目参数!$B$2:$B$200))*项目参数!$J$29,"")</f>
        <v/>
      </c>
      <c r="M580" s="42"/>
      <c r="N580" s="42"/>
      <c r="O580" s="60"/>
      <c r="P580" s="63"/>
      <c r="X580" s="72" t="b">
        <f t="shared" si="9"/>
        <v>0</v>
      </c>
    </row>
    <row r="581" spans="1:24">
      <c r="A581" s="8"/>
      <c r="B581" s="8"/>
      <c r="C581" s="8"/>
      <c r="D581" s="54"/>
      <c r="E581" s="8"/>
      <c r="F581" s="8"/>
      <c r="G581" s="8"/>
      <c r="H581" s="8"/>
      <c r="I581" s="78"/>
      <c r="J581" s="42"/>
      <c r="K581" s="82" t="str">
        <f>IF(AND($I581&gt;0,$J581&lt;&gt;"",$J581&gt;40000),WORKDAY.INTL($J581,INT(($I581+项目参数!$J$29-1)/项目参数!$J$29)-1,1,项目参数!$B$2:$B$200),"")</f>
        <v/>
      </c>
      <c r="L581" s="83" t="str">
        <f>IF(AND($M581&lt;&gt;"",$M581&gt;40000,$N581&lt;&gt;"",$N581&gt;40000),(1+NETWORKDAYS.INTL($M581,$N581,1,项目参数!$B$2:$B$200))*项目参数!$J$29,"")</f>
        <v/>
      </c>
      <c r="M581" s="42"/>
      <c r="N581" s="42"/>
      <c r="O581" s="60"/>
      <c r="P581" s="63"/>
      <c r="X581" s="72" t="b">
        <f t="shared" si="9"/>
        <v>0</v>
      </c>
    </row>
    <row r="582" spans="1:24">
      <c r="A582" s="8"/>
      <c r="B582" s="8"/>
      <c r="C582" s="8"/>
      <c r="D582" s="54"/>
      <c r="E582" s="8"/>
      <c r="F582" s="8"/>
      <c r="G582" s="8"/>
      <c r="H582" s="8"/>
      <c r="I582" s="78"/>
      <c r="J582" s="42"/>
      <c r="K582" s="82" t="str">
        <f>IF(AND($I582&gt;0,$J582&lt;&gt;"",$J582&gt;40000),WORKDAY.INTL($J582,INT(($I582+项目参数!$J$29-1)/项目参数!$J$29)-1,1,项目参数!$B$2:$B$200),"")</f>
        <v/>
      </c>
      <c r="L582" s="83" t="str">
        <f>IF(AND($M582&lt;&gt;"",$M582&gt;40000,$N582&lt;&gt;"",$N582&gt;40000),(1+NETWORKDAYS.INTL($M582,$N582,1,项目参数!$B$2:$B$200))*项目参数!$J$29,"")</f>
        <v/>
      </c>
      <c r="M582" s="42"/>
      <c r="N582" s="42"/>
      <c r="O582" s="60"/>
      <c r="P582" s="63"/>
      <c r="X582" s="72" t="b">
        <f t="shared" si="9"/>
        <v>0</v>
      </c>
    </row>
    <row r="583" spans="1:24">
      <c r="A583" s="8"/>
      <c r="B583" s="8"/>
      <c r="C583" s="8"/>
      <c r="D583" s="54"/>
      <c r="E583" s="8"/>
      <c r="F583" s="8"/>
      <c r="G583" s="8"/>
      <c r="H583" s="8"/>
      <c r="I583" s="78"/>
      <c r="J583" s="42"/>
      <c r="K583" s="82" t="str">
        <f>IF(AND($I583&gt;0,$J583&lt;&gt;"",$J583&gt;40000),WORKDAY.INTL($J583,INT(($I583+项目参数!$J$29-1)/项目参数!$J$29)-1,1,项目参数!$B$2:$B$200),"")</f>
        <v/>
      </c>
      <c r="L583" s="83" t="str">
        <f>IF(AND($M583&lt;&gt;"",$M583&gt;40000,$N583&lt;&gt;"",$N583&gt;40000),(1+NETWORKDAYS.INTL($M583,$N583,1,项目参数!$B$2:$B$200))*项目参数!$J$29,"")</f>
        <v/>
      </c>
      <c r="M583" s="42"/>
      <c r="N583" s="42"/>
      <c r="O583" s="60"/>
      <c r="P583" s="63"/>
      <c r="X583" s="72" t="b">
        <f t="shared" si="9"/>
        <v>0</v>
      </c>
    </row>
    <row r="584" spans="1:24">
      <c r="A584" s="8"/>
      <c r="B584" s="8"/>
      <c r="C584" s="8"/>
      <c r="D584" s="54"/>
      <c r="E584" s="8"/>
      <c r="F584" s="8"/>
      <c r="G584" s="8"/>
      <c r="H584" s="8"/>
      <c r="I584" s="78"/>
      <c r="J584" s="42"/>
      <c r="K584" s="82" t="str">
        <f>IF(AND($I584&gt;0,$J584&lt;&gt;"",$J584&gt;40000),WORKDAY.INTL($J584,INT(($I584+项目参数!$J$29-1)/项目参数!$J$29)-1,1,项目参数!$B$2:$B$200),"")</f>
        <v/>
      </c>
      <c r="L584" s="83" t="str">
        <f>IF(AND($M584&lt;&gt;"",$M584&gt;40000,$N584&lt;&gt;"",$N584&gt;40000),(1+NETWORKDAYS.INTL($M584,$N584,1,项目参数!$B$2:$B$200))*项目参数!$J$29,"")</f>
        <v/>
      </c>
      <c r="M584" s="42"/>
      <c r="N584" s="42"/>
      <c r="O584" s="60"/>
      <c r="P584" s="63"/>
      <c r="X584" s="72" t="b">
        <f t="shared" si="9"/>
        <v>0</v>
      </c>
    </row>
    <row r="585" spans="1:24">
      <c r="A585" s="8"/>
      <c r="B585" s="8"/>
      <c r="C585" s="8"/>
      <c r="D585" s="54"/>
      <c r="E585" s="8"/>
      <c r="F585" s="8"/>
      <c r="G585" s="8"/>
      <c r="H585" s="8"/>
      <c r="I585" s="78"/>
      <c r="J585" s="42"/>
      <c r="K585" s="82" t="str">
        <f>IF(AND($I585&gt;0,$J585&lt;&gt;"",$J585&gt;40000),WORKDAY.INTL($J585,INT(($I585+项目参数!$J$29-1)/项目参数!$J$29)-1,1,项目参数!$B$2:$B$200),"")</f>
        <v/>
      </c>
      <c r="L585" s="83" t="str">
        <f>IF(AND($M585&lt;&gt;"",$M585&gt;40000,$N585&lt;&gt;"",$N585&gt;40000),(1+NETWORKDAYS.INTL($M585,$N585,1,项目参数!$B$2:$B$200))*项目参数!$J$29,"")</f>
        <v/>
      </c>
      <c r="M585" s="42"/>
      <c r="N585" s="42"/>
      <c r="O585" s="60"/>
      <c r="P585" s="63"/>
      <c r="X585" s="72" t="b">
        <f t="shared" si="9"/>
        <v>0</v>
      </c>
    </row>
    <row r="586" spans="1:24">
      <c r="A586" s="8"/>
      <c r="B586" s="8"/>
      <c r="C586" s="8"/>
      <c r="D586" s="54"/>
      <c r="E586" s="8"/>
      <c r="F586" s="8"/>
      <c r="G586" s="8"/>
      <c r="H586" s="8"/>
      <c r="I586" s="78"/>
      <c r="J586" s="42"/>
      <c r="K586" s="82" t="str">
        <f>IF(AND($I586&gt;0,$J586&lt;&gt;"",$J586&gt;40000),WORKDAY.INTL($J586,INT(($I586+项目参数!$J$29-1)/项目参数!$J$29)-1,1,项目参数!$B$2:$B$200),"")</f>
        <v/>
      </c>
      <c r="L586" s="83" t="str">
        <f>IF(AND($M586&lt;&gt;"",$M586&gt;40000,$N586&lt;&gt;"",$N586&gt;40000),(1+NETWORKDAYS.INTL($M586,$N586,1,项目参数!$B$2:$B$200))*项目参数!$J$29,"")</f>
        <v/>
      </c>
      <c r="M586" s="42"/>
      <c r="N586" s="42"/>
      <c r="O586" s="60"/>
      <c r="P586" s="63"/>
      <c r="X586" s="72" t="b">
        <f t="shared" si="9"/>
        <v>0</v>
      </c>
    </row>
    <row r="587" spans="1:24">
      <c r="A587" s="8"/>
      <c r="B587" s="8"/>
      <c r="C587" s="8"/>
      <c r="D587" s="54"/>
      <c r="E587" s="8"/>
      <c r="F587" s="8"/>
      <c r="G587" s="8"/>
      <c r="H587" s="8"/>
      <c r="I587" s="78"/>
      <c r="J587" s="42"/>
      <c r="K587" s="82" t="str">
        <f>IF(AND($I587&gt;0,$J587&lt;&gt;"",$J587&gt;40000),WORKDAY.INTL($J587,INT(($I587+项目参数!$J$29-1)/项目参数!$J$29)-1,1,项目参数!$B$2:$B$200),"")</f>
        <v/>
      </c>
      <c r="L587" s="83" t="str">
        <f>IF(AND($M587&lt;&gt;"",$M587&gt;40000,$N587&lt;&gt;"",$N587&gt;40000),(1+NETWORKDAYS.INTL($M587,$N587,1,项目参数!$B$2:$B$200))*项目参数!$J$29,"")</f>
        <v/>
      </c>
      <c r="M587" s="42"/>
      <c r="N587" s="42"/>
      <c r="O587" s="60"/>
      <c r="P587" s="63"/>
      <c r="X587" s="72" t="b">
        <f t="shared" si="9"/>
        <v>0</v>
      </c>
    </row>
    <row r="588" spans="1:24">
      <c r="A588" s="8"/>
      <c r="B588" s="8"/>
      <c r="C588" s="8"/>
      <c r="D588" s="54"/>
      <c r="E588" s="8"/>
      <c r="F588" s="8"/>
      <c r="G588" s="8"/>
      <c r="H588" s="8"/>
      <c r="I588" s="78"/>
      <c r="J588" s="42"/>
      <c r="K588" s="82" t="str">
        <f>IF(AND($I588&gt;0,$J588&lt;&gt;"",$J588&gt;40000),WORKDAY.INTL($J588,INT(($I588+项目参数!$J$29-1)/项目参数!$J$29)-1,1,项目参数!$B$2:$B$200),"")</f>
        <v/>
      </c>
      <c r="L588" s="83" t="str">
        <f>IF(AND($M588&lt;&gt;"",$M588&gt;40000,$N588&lt;&gt;"",$N588&gt;40000),(1+NETWORKDAYS.INTL($M588,$N588,1,项目参数!$B$2:$B$200))*项目参数!$J$29,"")</f>
        <v/>
      </c>
      <c r="M588" s="42"/>
      <c r="N588" s="42"/>
      <c r="O588" s="60"/>
      <c r="P588" s="63"/>
      <c r="X588" s="72" t="b">
        <f t="shared" si="9"/>
        <v>0</v>
      </c>
    </row>
    <row r="589" spans="1:24">
      <c r="A589" s="8"/>
      <c r="B589" s="8"/>
      <c r="C589" s="8"/>
      <c r="D589" s="54"/>
      <c r="E589" s="8"/>
      <c r="F589" s="8"/>
      <c r="G589" s="8"/>
      <c r="H589" s="8"/>
      <c r="I589" s="78"/>
      <c r="J589" s="42"/>
      <c r="K589" s="82" t="str">
        <f>IF(AND($I589&gt;0,$J589&lt;&gt;"",$J589&gt;40000),WORKDAY.INTL($J589,INT(($I589+项目参数!$J$29-1)/项目参数!$J$29)-1,1,项目参数!$B$2:$B$200),"")</f>
        <v/>
      </c>
      <c r="L589" s="83" t="str">
        <f>IF(AND($M589&lt;&gt;"",$M589&gt;40000,$N589&lt;&gt;"",$N589&gt;40000),(1+NETWORKDAYS.INTL($M589,$N589,1,项目参数!$B$2:$B$200))*项目参数!$J$29,"")</f>
        <v/>
      </c>
      <c r="M589" s="42"/>
      <c r="N589" s="42"/>
      <c r="O589" s="60"/>
      <c r="P589" s="63"/>
      <c r="X589" s="72" t="b">
        <f t="shared" si="9"/>
        <v>0</v>
      </c>
    </row>
    <row r="590" spans="1:24">
      <c r="A590" s="8"/>
      <c r="B590" s="8"/>
      <c r="C590" s="8"/>
      <c r="D590" s="54"/>
      <c r="E590" s="8"/>
      <c r="F590" s="8"/>
      <c r="G590" s="8"/>
      <c r="H590" s="8"/>
      <c r="I590" s="78"/>
      <c r="J590" s="42"/>
      <c r="K590" s="82" t="str">
        <f>IF(AND($I590&gt;0,$J590&lt;&gt;"",$J590&gt;40000),WORKDAY.INTL($J590,INT(($I590+项目参数!$J$29-1)/项目参数!$J$29)-1,1,项目参数!$B$2:$B$200),"")</f>
        <v/>
      </c>
      <c r="L590" s="83" t="str">
        <f>IF(AND($M590&lt;&gt;"",$M590&gt;40000,$N590&lt;&gt;"",$N590&gt;40000),(1+NETWORKDAYS.INTL($M590,$N590,1,项目参数!$B$2:$B$200))*项目参数!$J$29,"")</f>
        <v/>
      </c>
      <c r="M590" s="42"/>
      <c r="N590" s="42"/>
      <c r="O590" s="60"/>
      <c r="P590" s="63"/>
      <c r="X590" s="72" t="b">
        <f t="shared" si="9"/>
        <v>0</v>
      </c>
    </row>
    <row r="591" spans="1:24">
      <c r="A591" s="8"/>
      <c r="B591" s="8"/>
      <c r="C591" s="8"/>
      <c r="D591" s="54"/>
      <c r="E591" s="8"/>
      <c r="F591" s="8"/>
      <c r="G591" s="8"/>
      <c r="H591" s="8"/>
      <c r="I591" s="78"/>
      <c r="J591" s="42"/>
      <c r="K591" s="82" t="str">
        <f>IF(AND($I591&gt;0,$J591&lt;&gt;"",$J591&gt;40000),WORKDAY.INTL($J591,INT(($I591+项目参数!$J$29-1)/项目参数!$J$29)-1,1,项目参数!$B$2:$B$200),"")</f>
        <v/>
      </c>
      <c r="L591" s="83" t="str">
        <f>IF(AND($M591&lt;&gt;"",$M591&gt;40000,$N591&lt;&gt;"",$N591&gt;40000),(1+NETWORKDAYS.INTL($M591,$N591,1,项目参数!$B$2:$B$200))*项目参数!$J$29,"")</f>
        <v/>
      </c>
      <c r="M591" s="42"/>
      <c r="N591" s="42"/>
      <c r="O591" s="60"/>
      <c r="P591" s="63"/>
      <c r="X591" s="72" t="b">
        <f t="shared" si="9"/>
        <v>0</v>
      </c>
    </row>
    <row r="592" spans="1:24">
      <c r="A592" s="8"/>
      <c r="B592" s="8"/>
      <c r="C592" s="8"/>
      <c r="D592" s="54"/>
      <c r="E592" s="8"/>
      <c r="F592" s="8"/>
      <c r="G592" s="8"/>
      <c r="H592" s="8"/>
      <c r="I592" s="78"/>
      <c r="J592" s="42"/>
      <c r="K592" s="82" t="str">
        <f>IF(AND($I592&gt;0,$J592&lt;&gt;"",$J592&gt;40000),WORKDAY.INTL($J592,INT(($I592+项目参数!$J$29-1)/项目参数!$J$29)-1,1,项目参数!$B$2:$B$200),"")</f>
        <v/>
      </c>
      <c r="L592" s="83" t="str">
        <f>IF(AND($M592&lt;&gt;"",$M592&gt;40000,$N592&lt;&gt;"",$N592&gt;40000),(1+NETWORKDAYS.INTL($M592,$N592,1,项目参数!$B$2:$B$200))*项目参数!$J$29,"")</f>
        <v/>
      </c>
      <c r="M592" s="42"/>
      <c r="N592" s="42"/>
      <c r="O592" s="60"/>
      <c r="P592" s="63"/>
      <c r="X592" s="72" t="b">
        <f t="shared" si="9"/>
        <v>0</v>
      </c>
    </row>
    <row r="593" spans="1:24">
      <c r="A593" s="8"/>
      <c r="B593" s="8"/>
      <c r="C593" s="8"/>
      <c r="D593" s="54"/>
      <c r="E593" s="8"/>
      <c r="F593" s="8"/>
      <c r="G593" s="8"/>
      <c r="H593" s="8"/>
      <c r="I593" s="78"/>
      <c r="J593" s="42"/>
      <c r="K593" s="82" t="str">
        <f>IF(AND($I593&gt;0,$J593&lt;&gt;"",$J593&gt;40000),WORKDAY.INTL($J593,INT(($I593+项目参数!$J$29-1)/项目参数!$J$29)-1,1,项目参数!$B$2:$B$200),"")</f>
        <v/>
      </c>
      <c r="L593" s="83" t="str">
        <f>IF(AND($M593&lt;&gt;"",$M593&gt;40000,$N593&lt;&gt;"",$N593&gt;40000),(1+NETWORKDAYS.INTL($M593,$N593,1,项目参数!$B$2:$B$200))*项目参数!$J$29,"")</f>
        <v/>
      </c>
      <c r="M593" s="42"/>
      <c r="N593" s="42"/>
      <c r="O593" s="60"/>
      <c r="P593" s="63"/>
      <c r="X593" s="72" t="b">
        <f t="shared" si="9"/>
        <v>0</v>
      </c>
    </row>
    <row r="594" spans="1:24">
      <c r="A594" s="8"/>
      <c r="B594" s="8"/>
      <c r="C594" s="8"/>
      <c r="D594" s="54"/>
      <c r="E594" s="8"/>
      <c r="F594" s="8"/>
      <c r="G594" s="8"/>
      <c r="H594" s="8"/>
      <c r="I594" s="78"/>
      <c r="J594" s="42"/>
      <c r="K594" s="82" t="str">
        <f>IF(AND($I594&gt;0,$J594&lt;&gt;"",$J594&gt;40000),WORKDAY.INTL($J594,INT(($I594+项目参数!$J$29-1)/项目参数!$J$29)-1,1,项目参数!$B$2:$B$200),"")</f>
        <v/>
      </c>
      <c r="L594" s="83" t="str">
        <f>IF(AND($M594&lt;&gt;"",$M594&gt;40000,$N594&lt;&gt;"",$N594&gt;40000),(1+NETWORKDAYS.INTL($M594,$N594,1,项目参数!$B$2:$B$200))*项目参数!$J$29,"")</f>
        <v/>
      </c>
      <c r="M594" s="42"/>
      <c r="N594" s="42"/>
      <c r="O594" s="60"/>
      <c r="P594" s="63"/>
      <c r="X594" s="72" t="b">
        <f t="shared" si="9"/>
        <v>0</v>
      </c>
    </row>
    <row r="595" spans="1:24">
      <c r="A595" s="8"/>
      <c r="B595" s="8"/>
      <c r="C595" s="8"/>
      <c r="D595" s="54"/>
      <c r="E595" s="8"/>
      <c r="F595" s="8"/>
      <c r="G595" s="8"/>
      <c r="H595" s="8"/>
      <c r="I595" s="78"/>
      <c r="J595" s="42"/>
      <c r="K595" s="82" t="str">
        <f>IF(AND($I595&gt;0,$J595&lt;&gt;"",$J595&gt;40000),WORKDAY.INTL($J595,INT(($I595+项目参数!$J$29-1)/项目参数!$J$29)-1,1,项目参数!$B$2:$B$200),"")</f>
        <v/>
      </c>
      <c r="L595" s="83" t="str">
        <f>IF(AND($M595&lt;&gt;"",$M595&gt;40000,$N595&lt;&gt;"",$N595&gt;40000),(1+NETWORKDAYS.INTL($M595,$N595,1,项目参数!$B$2:$B$200))*项目参数!$J$29,"")</f>
        <v/>
      </c>
      <c r="M595" s="42"/>
      <c r="N595" s="42"/>
      <c r="O595" s="60"/>
      <c r="P595" s="63"/>
      <c r="X595" s="72" t="b">
        <f t="shared" si="9"/>
        <v>0</v>
      </c>
    </row>
    <row r="596" spans="1:24">
      <c r="A596" s="8"/>
      <c r="B596" s="8"/>
      <c r="C596" s="8"/>
      <c r="D596" s="54"/>
      <c r="E596" s="8"/>
      <c r="F596" s="8"/>
      <c r="G596" s="8"/>
      <c r="H596" s="8"/>
      <c r="I596" s="78"/>
      <c r="J596" s="42"/>
      <c r="K596" s="82" t="str">
        <f>IF(AND($I596&gt;0,$J596&lt;&gt;"",$J596&gt;40000),WORKDAY.INTL($J596,INT(($I596+项目参数!$J$29-1)/项目参数!$J$29)-1,1,项目参数!$B$2:$B$200),"")</f>
        <v/>
      </c>
      <c r="L596" s="83" t="str">
        <f>IF(AND($M596&lt;&gt;"",$M596&gt;40000,$N596&lt;&gt;"",$N596&gt;40000),(1+NETWORKDAYS.INTL($M596,$N596,1,项目参数!$B$2:$B$200))*项目参数!$J$29,"")</f>
        <v/>
      </c>
      <c r="M596" s="42"/>
      <c r="N596" s="42"/>
      <c r="O596" s="60"/>
      <c r="P596" s="63"/>
      <c r="X596" s="72" t="b">
        <f t="shared" si="9"/>
        <v>0</v>
      </c>
    </row>
    <row r="597" spans="1:24">
      <c r="A597" s="8"/>
      <c r="B597" s="8"/>
      <c r="C597" s="8"/>
      <c r="D597" s="54"/>
      <c r="E597" s="8"/>
      <c r="F597" s="8"/>
      <c r="G597" s="8"/>
      <c r="H597" s="8"/>
      <c r="I597" s="78"/>
      <c r="J597" s="42"/>
      <c r="K597" s="82" t="str">
        <f>IF(AND($I597&gt;0,$J597&lt;&gt;"",$J597&gt;40000),WORKDAY.INTL($J597,INT(($I597+项目参数!$J$29-1)/项目参数!$J$29)-1,1,项目参数!$B$2:$B$200),"")</f>
        <v/>
      </c>
      <c r="L597" s="83" t="str">
        <f>IF(AND($M597&lt;&gt;"",$M597&gt;40000,$N597&lt;&gt;"",$N597&gt;40000),(1+NETWORKDAYS.INTL($M597,$N597,1,项目参数!$B$2:$B$200))*项目参数!$J$29,"")</f>
        <v/>
      </c>
      <c r="M597" s="42"/>
      <c r="N597" s="42"/>
      <c r="O597" s="60"/>
      <c r="P597" s="63"/>
      <c r="X597" s="72" t="b">
        <f t="shared" si="9"/>
        <v>0</v>
      </c>
    </row>
    <row r="598" spans="1:24">
      <c r="A598" s="8"/>
      <c r="B598" s="8"/>
      <c r="C598" s="8"/>
      <c r="D598" s="54"/>
      <c r="E598" s="8"/>
      <c r="F598" s="8"/>
      <c r="G598" s="8"/>
      <c r="H598" s="8"/>
      <c r="I598" s="78"/>
      <c r="J598" s="42"/>
      <c r="K598" s="82" t="str">
        <f>IF(AND($I598&gt;0,$J598&lt;&gt;"",$J598&gt;40000),WORKDAY.INTL($J598,INT(($I598+项目参数!$J$29-1)/项目参数!$J$29)-1,1,项目参数!$B$2:$B$200),"")</f>
        <v/>
      </c>
      <c r="L598" s="83" t="str">
        <f>IF(AND($M598&lt;&gt;"",$M598&gt;40000,$N598&lt;&gt;"",$N598&gt;40000),(1+NETWORKDAYS.INTL($M598,$N598,1,项目参数!$B$2:$B$200))*项目参数!$J$29,"")</f>
        <v/>
      </c>
      <c r="M598" s="42"/>
      <c r="N598" s="42"/>
      <c r="O598" s="60"/>
      <c r="P598" s="63"/>
      <c r="X598" s="72" t="b">
        <f t="shared" si="9"/>
        <v>0</v>
      </c>
    </row>
    <row r="599" spans="1:24">
      <c r="A599" s="8"/>
      <c r="B599" s="8"/>
      <c r="C599" s="8"/>
      <c r="D599" s="54"/>
      <c r="E599" s="8"/>
      <c r="F599" s="8"/>
      <c r="G599" s="8"/>
      <c r="H599" s="8"/>
      <c r="I599" s="78"/>
      <c r="J599" s="42"/>
      <c r="K599" s="82" t="str">
        <f>IF(AND($I599&gt;0,$J599&lt;&gt;"",$J599&gt;40000),WORKDAY.INTL($J599,INT(($I599+项目参数!$J$29-1)/项目参数!$J$29)-1,1,项目参数!$B$2:$B$200),"")</f>
        <v/>
      </c>
      <c r="L599" s="83" t="str">
        <f>IF(AND($M599&lt;&gt;"",$M599&gt;40000,$N599&lt;&gt;"",$N599&gt;40000),(1+NETWORKDAYS.INTL($M599,$N599,1,项目参数!$B$2:$B$200))*项目参数!$J$29,"")</f>
        <v/>
      </c>
      <c r="M599" s="42"/>
      <c r="N599" s="42"/>
      <c r="O599" s="60"/>
      <c r="P599" s="63"/>
      <c r="X599" s="72" t="b">
        <f t="shared" si="9"/>
        <v>0</v>
      </c>
    </row>
    <row r="600" spans="1:24">
      <c r="A600" s="8"/>
      <c r="B600" s="8"/>
      <c r="C600" s="8"/>
      <c r="D600" s="54"/>
      <c r="E600" s="8"/>
      <c r="F600" s="8"/>
      <c r="G600" s="8"/>
      <c r="H600" s="8"/>
      <c r="I600" s="78"/>
      <c r="J600" s="42"/>
      <c r="K600" s="82" t="str">
        <f>IF(AND($I600&gt;0,$J600&lt;&gt;"",$J600&gt;40000),WORKDAY.INTL($J600,INT(($I600+项目参数!$J$29-1)/项目参数!$J$29)-1,1,项目参数!$B$2:$B$200),"")</f>
        <v/>
      </c>
      <c r="L600" s="83" t="str">
        <f>IF(AND($M600&lt;&gt;"",$M600&gt;40000,$N600&lt;&gt;"",$N600&gt;40000),(1+NETWORKDAYS.INTL($M600,$N600,1,项目参数!$B$2:$B$200))*项目参数!$J$29,"")</f>
        <v/>
      </c>
      <c r="M600" s="42"/>
      <c r="N600" s="42"/>
      <c r="O600" s="60"/>
      <c r="P600" s="63"/>
      <c r="X600" s="72" t="b">
        <f t="shared" si="9"/>
        <v>0</v>
      </c>
    </row>
    <row r="601" spans="1:24">
      <c r="A601" s="8"/>
      <c r="B601" s="8"/>
      <c r="C601" s="8"/>
      <c r="D601" s="54"/>
      <c r="E601" s="8"/>
      <c r="F601" s="8"/>
      <c r="G601" s="8"/>
      <c r="H601" s="8"/>
      <c r="I601" s="78"/>
      <c r="J601" s="42"/>
      <c r="K601" s="82" t="str">
        <f>IF(AND($I601&gt;0,$J601&lt;&gt;"",$J601&gt;40000),WORKDAY.INTL($J601,INT(($I601+项目参数!$J$29-1)/项目参数!$J$29)-1,1,项目参数!$B$2:$B$200),"")</f>
        <v/>
      </c>
      <c r="L601" s="83" t="str">
        <f>IF(AND($M601&lt;&gt;"",$M601&gt;40000,$N601&lt;&gt;"",$N601&gt;40000),(1+NETWORKDAYS.INTL($M601,$N601,1,项目参数!$B$2:$B$200))*项目参数!$J$29,"")</f>
        <v/>
      </c>
      <c r="M601" s="42"/>
      <c r="N601" s="42"/>
      <c r="O601" s="60"/>
      <c r="P601" s="63"/>
      <c r="X601" s="72" t="b">
        <f t="shared" si="9"/>
        <v>0</v>
      </c>
    </row>
    <row r="602" spans="1:24">
      <c r="A602" s="8"/>
      <c r="B602" s="8"/>
      <c r="C602" s="8"/>
      <c r="D602" s="54"/>
      <c r="E602" s="8"/>
      <c r="F602" s="8"/>
      <c r="G602" s="8"/>
      <c r="H602" s="8"/>
      <c r="I602" s="78"/>
      <c r="J602" s="42"/>
      <c r="K602" s="82" t="str">
        <f>IF(AND($I602&gt;0,$J602&lt;&gt;"",$J602&gt;40000),WORKDAY.INTL($J602,INT(($I602+项目参数!$J$29-1)/项目参数!$J$29)-1,1,项目参数!$B$2:$B$200),"")</f>
        <v/>
      </c>
      <c r="L602" s="83" t="str">
        <f>IF(AND($M602&lt;&gt;"",$M602&gt;40000,$N602&lt;&gt;"",$N602&gt;40000),(1+NETWORKDAYS.INTL($M602,$N602,1,项目参数!$B$2:$B$200))*项目参数!$J$29,"")</f>
        <v/>
      </c>
      <c r="M602" s="42"/>
      <c r="N602" s="42"/>
      <c r="O602" s="60"/>
      <c r="P602" s="63"/>
      <c r="X602" s="72" t="b">
        <f t="shared" si="9"/>
        <v>0</v>
      </c>
    </row>
    <row r="603" spans="1:24">
      <c r="A603" s="8"/>
      <c r="B603" s="8"/>
      <c r="C603" s="8"/>
      <c r="D603" s="54"/>
      <c r="E603" s="8"/>
      <c r="F603" s="8"/>
      <c r="G603" s="8"/>
      <c r="H603" s="8"/>
      <c r="I603" s="78"/>
      <c r="J603" s="42"/>
      <c r="K603" s="82" t="str">
        <f>IF(AND($I603&gt;0,$J603&lt;&gt;"",$J603&gt;40000),WORKDAY.INTL($J603,INT(($I603+项目参数!$J$29-1)/项目参数!$J$29)-1,1,项目参数!$B$2:$B$200),"")</f>
        <v/>
      </c>
      <c r="L603" s="83" t="str">
        <f>IF(AND($M603&lt;&gt;"",$M603&gt;40000,$N603&lt;&gt;"",$N603&gt;40000),(1+NETWORKDAYS.INTL($M603,$N603,1,项目参数!$B$2:$B$200))*项目参数!$J$29,"")</f>
        <v/>
      </c>
      <c r="M603" s="42"/>
      <c r="N603" s="42"/>
      <c r="O603" s="60"/>
      <c r="P603" s="63"/>
      <c r="X603" s="72" t="b">
        <f t="shared" si="9"/>
        <v>0</v>
      </c>
    </row>
    <row r="604" spans="1:24">
      <c r="A604" s="8"/>
      <c r="B604" s="8"/>
      <c r="C604" s="8"/>
      <c r="D604" s="54"/>
      <c r="E604" s="8"/>
      <c r="F604" s="8"/>
      <c r="G604" s="8"/>
      <c r="H604" s="8"/>
      <c r="I604" s="78"/>
      <c r="J604" s="42"/>
      <c r="K604" s="82" t="str">
        <f>IF(AND($I604&gt;0,$J604&lt;&gt;"",$J604&gt;40000),WORKDAY.INTL($J604,INT(($I604+项目参数!$J$29-1)/项目参数!$J$29)-1,1,项目参数!$B$2:$B$200),"")</f>
        <v/>
      </c>
      <c r="L604" s="83" t="str">
        <f>IF(AND($M604&lt;&gt;"",$M604&gt;40000,$N604&lt;&gt;"",$N604&gt;40000),(1+NETWORKDAYS.INTL($M604,$N604,1,项目参数!$B$2:$B$200))*项目参数!$J$29,"")</f>
        <v/>
      </c>
      <c r="M604" s="42"/>
      <c r="N604" s="42"/>
      <c r="O604" s="60"/>
      <c r="P604" s="63"/>
      <c r="X604" s="72" t="b">
        <f t="shared" si="9"/>
        <v>0</v>
      </c>
    </row>
    <row r="605" spans="1:24">
      <c r="A605" s="8"/>
      <c r="B605" s="8"/>
      <c r="C605" s="8"/>
      <c r="D605" s="54"/>
      <c r="E605" s="8"/>
      <c r="F605" s="8"/>
      <c r="G605" s="8"/>
      <c r="H605" s="8"/>
      <c r="I605" s="78"/>
      <c r="J605" s="42"/>
      <c r="K605" s="82" t="str">
        <f>IF(AND($I605&gt;0,$J605&lt;&gt;"",$J605&gt;40000),WORKDAY.INTL($J605,INT(($I605+项目参数!$J$29-1)/项目参数!$J$29)-1,1,项目参数!$B$2:$B$200),"")</f>
        <v/>
      </c>
      <c r="L605" s="83" t="str">
        <f>IF(AND($M605&lt;&gt;"",$M605&gt;40000,$N605&lt;&gt;"",$N605&gt;40000),(1+NETWORKDAYS.INTL($M605,$N605,1,项目参数!$B$2:$B$200))*项目参数!$J$29,"")</f>
        <v/>
      </c>
      <c r="M605" s="42"/>
      <c r="N605" s="42"/>
      <c r="O605" s="60"/>
      <c r="P605" s="63"/>
      <c r="X605" s="72" t="b">
        <f t="shared" si="9"/>
        <v>0</v>
      </c>
    </row>
    <row r="606" spans="1:24">
      <c r="A606" s="8"/>
      <c r="B606" s="8"/>
      <c r="C606" s="8"/>
      <c r="D606" s="54"/>
      <c r="E606" s="8"/>
      <c r="F606" s="8"/>
      <c r="G606" s="8"/>
      <c r="H606" s="8"/>
      <c r="I606" s="78"/>
      <c r="J606" s="42"/>
      <c r="K606" s="82" t="str">
        <f>IF(AND($I606&gt;0,$J606&lt;&gt;"",$J606&gt;40000),WORKDAY.INTL($J606,INT(($I606+项目参数!$J$29-1)/项目参数!$J$29)-1,1,项目参数!$B$2:$B$200),"")</f>
        <v/>
      </c>
      <c r="L606" s="83" t="str">
        <f>IF(AND($M606&lt;&gt;"",$M606&gt;40000,$N606&lt;&gt;"",$N606&gt;40000),(1+NETWORKDAYS.INTL($M606,$N606,1,项目参数!$B$2:$B$200))*项目参数!$J$29,"")</f>
        <v/>
      </c>
      <c r="M606" s="42"/>
      <c r="N606" s="42"/>
      <c r="O606" s="60"/>
      <c r="P606" s="63"/>
      <c r="X606" s="72" t="b">
        <f t="shared" si="9"/>
        <v>0</v>
      </c>
    </row>
    <row r="607" spans="1:24">
      <c r="A607" s="8"/>
      <c r="B607" s="8"/>
      <c r="C607" s="8"/>
      <c r="D607" s="54"/>
      <c r="E607" s="8"/>
      <c r="F607" s="8"/>
      <c r="G607" s="8"/>
      <c r="H607" s="8"/>
      <c r="I607" s="78"/>
      <c r="J607" s="42"/>
      <c r="K607" s="82" t="str">
        <f>IF(AND($I607&gt;0,$J607&lt;&gt;"",$J607&gt;40000),WORKDAY.INTL($J607,INT(($I607+项目参数!$J$29-1)/项目参数!$J$29)-1,1,项目参数!$B$2:$B$200),"")</f>
        <v/>
      </c>
      <c r="L607" s="83" t="str">
        <f>IF(AND($M607&lt;&gt;"",$M607&gt;40000,$N607&lt;&gt;"",$N607&gt;40000),(1+NETWORKDAYS.INTL($M607,$N607,1,项目参数!$B$2:$B$200))*项目参数!$J$29,"")</f>
        <v/>
      </c>
      <c r="M607" s="42"/>
      <c r="N607" s="42"/>
      <c r="O607" s="60"/>
      <c r="P607" s="63"/>
      <c r="X607" s="72" t="b">
        <f t="shared" si="9"/>
        <v>0</v>
      </c>
    </row>
    <row r="608" spans="1:24">
      <c r="A608" s="8"/>
      <c r="B608" s="8"/>
      <c r="C608" s="8"/>
      <c r="D608" s="54"/>
      <c r="E608" s="8"/>
      <c r="F608" s="8"/>
      <c r="G608" s="8"/>
      <c r="H608" s="8"/>
      <c r="I608" s="78"/>
      <c r="J608" s="42"/>
      <c r="K608" s="82" t="str">
        <f>IF(AND($I608&gt;0,$J608&lt;&gt;"",$J608&gt;40000),WORKDAY.INTL($J608,INT(($I608+项目参数!$J$29-1)/项目参数!$J$29)-1,1,项目参数!$B$2:$B$200),"")</f>
        <v/>
      </c>
      <c r="L608" s="83" t="str">
        <f>IF(AND($M608&lt;&gt;"",$M608&gt;40000,$N608&lt;&gt;"",$N608&gt;40000),(1+NETWORKDAYS.INTL($M608,$N608,1,项目参数!$B$2:$B$200))*项目参数!$J$29,"")</f>
        <v/>
      </c>
      <c r="M608" s="42"/>
      <c r="N608" s="42"/>
      <c r="O608" s="60"/>
      <c r="P608" s="63"/>
      <c r="X608" s="72" t="b">
        <f t="shared" si="9"/>
        <v>0</v>
      </c>
    </row>
    <row r="609" spans="1:24">
      <c r="A609" s="8"/>
      <c r="B609" s="8"/>
      <c r="C609" s="8"/>
      <c r="D609" s="54"/>
      <c r="E609" s="8"/>
      <c r="F609" s="8"/>
      <c r="G609" s="8"/>
      <c r="H609" s="8"/>
      <c r="I609" s="78"/>
      <c r="J609" s="42"/>
      <c r="K609" s="82" t="str">
        <f>IF(AND($I609&gt;0,$J609&lt;&gt;"",$J609&gt;40000),WORKDAY.INTL($J609,INT(($I609+项目参数!$J$29-1)/项目参数!$J$29)-1,1,项目参数!$B$2:$B$200),"")</f>
        <v/>
      </c>
      <c r="L609" s="83" t="str">
        <f>IF(AND($M609&lt;&gt;"",$M609&gt;40000,$N609&lt;&gt;"",$N609&gt;40000),(1+NETWORKDAYS.INTL($M609,$N609,1,项目参数!$B$2:$B$200))*项目参数!$J$29,"")</f>
        <v/>
      </c>
      <c r="M609" s="42"/>
      <c r="N609" s="42"/>
      <c r="O609" s="60"/>
      <c r="P609" s="63"/>
      <c r="X609" s="72" t="b">
        <f t="shared" si="9"/>
        <v>0</v>
      </c>
    </row>
    <row r="610" spans="1:24">
      <c r="A610" s="8"/>
      <c r="B610" s="8"/>
      <c r="C610" s="8"/>
      <c r="D610" s="54"/>
      <c r="E610" s="8"/>
      <c r="F610" s="8"/>
      <c r="G610" s="8"/>
      <c r="H610" s="8"/>
      <c r="I610" s="78"/>
      <c r="J610" s="42"/>
      <c r="K610" s="82" t="str">
        <f>IF(AND($I610&gt;0,$J610&lt;&gt;"",$J610&gt;40000),WORKDAY.INTL($J610,INT(($I610+项目参数!$J$29-1)/项目参数!$J$29)-1,1,项目参数!$B$2:$B$200),"")</f>
        <v/>
      </c>
      <c r="L610" s="83" t="str">
        <f>IF(AND($M610&lt;&gt;"",$M610&gt;40000,$N610&lt;&gt;"",$N610&gt;40000),(1+NETWORKDAYS.INTL($M610,$N610,1,项目参数!$B$2:$B$200))*项目参数!$J$29,"")</f>
        <v/>
      </c>
      <c r="M610" s="42"/>
      <c r="N610" s="42"/>
      <c r="O610" s="60"/>
      <c r="P610" s="63"/>
      <c r="X610" s="72" t="b">
        <f t="shared" si="9"/>
        <v>0</v>
      </c>
    </row>
    <row r="611" spans="1:24">
      <c r="A611" s="8"/>
      <c r="B611" s="8"/>
      <c r="C611" s="8"/>
      <c r="D611" s="54"/>
      <c r="E611" s="8"/>
      <c r="F611" s="8"/>
      <c r="G611" s="8"/>
      <c r="H611" s="8"/>
      <c r="I611" s="78"/>
      <c r="J611" s="42"/>
      <c r="K611" s="82" t="str">
        <f>IF(AND($I611&gt;0,$J611&lt;&gt;"",$J611&gt;40000),WORKDAY.INTL($J611,INT(($I611+项目参数!$J$29-1)/项目参数!$J$29)-1,1,项目参数!$B$2:$B$200),"")</f>
        <v/>
      </c>
      <c r="L611" s="83" t="str">
        <f>IF(AND($M611&lt;&gt;"",$M611&gt;40000,$N611&lt;&gt;"",$N611&gt;40000),(1+NETWORKDAYS.INTL($M611,$N611,1,项目参数!$B$2:$B$200))*项目参数!$J$29,"")</f>
        <v/>
      </c>
      <c r="M611" s="42"/>
      <c r="N611" s="42"/>
      <c r="O611" s="60"/>
      <c r="P611" s="63"/>
      <c r="X611" s="72" t="b">
        <f t="shared" si="9"/>
        <v>0</v>
      </c>
    </row>
    <row r="612" spans="1:24">
      <c r="A612" s="8"/>
      <c r="B612" s="8"/>
      <c r="C612" s="8"/>
      <c r="D612" s="54"/>
      <c r="E612" s="8"/>
      <c r="F612" s="8"/>
      <c r="G612" s="8"/>
      <c r="H612" s="8"/>
      <c r="I612" s="78"/>
      <c r="J612" s="42"/>
      <c r="K612" s="82" t="str">
        <f>IF(AND($I612&gt;0,$J612&lt;&gt;"",$J612&gt;40000),WORKDAY.INTL($J612,INT(($I612+项目参数!$J$29-1)/项目参数!$J$29)-1,1,项目参数!$B$2:$B$200),"")</f>
        <v/>
      </c>
      <c r="L612" s="83" t="str">
        <f>IF(AND($M612&lt;&gt;"",$M612&gt;40000,$N612&lt;&gt;"",$N612&gt;40000),(1+NETWORKDAYS.INTL($M612,$N612,1,项目参数!$B$2:$B$200))*项目参数!$J$29,"")</f>
        <v/>
      </c>
      <c r="M612" s="42"/>
      <c r="N612" s="42"/>
      <c r="O612" s="60"/>
      <c r="P612" s="63"/>
      <c r="X612" s="72" t="b">
        <f t="shared" si="9"/>
        <v>0</v>
      </c>
    </row>
    <row r="613" spans="1:24">
      <c r="A613" s="8"/>
      <c r="B613" s="8"/>
      <c r="C613" s="8"/>
      <c r="D613" s="54"/>
      <c r="E613" s="8"/>
      <c r="F613" s="8"/>
      <c r="G613" s="8"/>
      <c r="H613" s="8"/>
      <c r="I613" s="78"/>
      <c r="J613" s="42"/>
      <c r="K613" s="82" t="str">
        <f>IF(AND($I613&gt;0,$J613&lt;&gt;"",$J613&gt;40000),WORKDAY.INTL($J613,INT(($I613+项目参数!$J$29-1)/项目参数!$J$29)-1,1,项目参数!$B$2:$B$200),"")</f>
        <v/>
      </c>
      <c r="L613" s="83" t="str">
        <f>IF(AND($M613&lt;&gt;"",$M613&gt;40000,$N613&lt;&gt;"",$N613&gt;40000),(1+NETWORKDAYS.INTL($M613,$N613,1,项目参数!$B$2:$B$200))*项目参数!$J$29,"")</f>
        <v/>
      </c>
      <c r="M613" s="42"/>
      <c r="N613" s="42"/>
      <c r="O613" s="60"/>
      <c r="P613" s="63"/>
      <c r="X613" s="72" t="b">
        <f t="shared" si="9"/>
        <v>0</v>
      </c>
    </row>
    <row r="614" spans="1:24">
      <c r="A614" s="8"/>
      <c r="B614" s="8"/>
      <c r="C614" s="8"/>
      <c r="D614" s="54"/>
      <c r="E614" s="8"/>
      <c r="F614" s="8"/>
      <c r="G614" s="8"/>
      <c r="H614" s="8"/>
      <c r="I614" s="78"/>
      <c r="J614" s="42"/>
      <c r="K614" s="82" t="str">
        <f>IF(AND($I614&gt;0,$J614&lt;&gt;"",$J614&gt;40000),WORKDAY.INTL($J614,INT(($I614+项目参数!$J$29-1)/项目参数!$J$29)-1,1,项目参数!$B$2:$B$200),"")</f>
        <v/>
      </c>
      <c r="L614" s="83" t="str">
        <f>IF(AND($M614&lt;&gt;"",$M614&gt;40000,$N614&lt;&gt;"",$N614&gt;40000),(1+NETWORKDAYS.INTL($M614,$N614,1,项目参数!$B$2:$B$200))*项目参数!$J$29,"")</f>
        <v/>
      </c>
      <c r="M614" s="42"/>
      <c r="N614" s="42"/>
      <c r="O614" s="60"/>
      <c r="P614" s="63"/>
      <c r="X614" s="72" t="b">
        <f t="shared" si="9"/>
        <v>0</v>
      </c>
    </row>
    <row r="615" spans="1:24">
      <c r="A615" s="8"/>
      <c r="B615" s="8"/>
      <c r="C615" s="8"/>
      <c r="D615" s="54"/>
      <c r="E615" s="8"/>
      <c r="F615" s="8"/>
      <c r="G615" s="8"/>
      <c r="H615" s="8"/>
      <c r="I615" s="78"/>
      <c r="J615" s="42"/>
      <c r="K615" s="82" t="str">
        <f>IF(AND($I615&gt;0,$J615&lt;&gt;"",$J615&gt;40000),WORKDAY.INTL($J615,INT(($I615+项目参数!$J$29-1)/项目参数!$J$29)-1,1,项目参数!$B$2:$B$200),"")</f>
        <v/>
      </c>
      <c r="L615" s="83" t="str">
        <f>IF(AND($M615&lt;&gt;"",$M615&gt;40000,$N615&lt;&gt;"",$N615&gt;40000),(1+NETWORKDAYS.INTL($M615,$N615,1,项目参数!$B$2:$B$200))*项目参数!$J$29,"")</f>
        <v/>
      </c>
      <c r="M615" s="42"/>
      <c r="N615" s="42"/>
      <c r="O615" s="60"/>
      <c r="P615" s="63"/>
      <c r="X615" s="72" t="b">
        <f t="shared" si="9"/>
        <v>0</v>
      </c>
    </row>
    <row r="616" spans="1:24">
      <c r="A616" s="8"/>
      <c r="B616" s="8"/>
      <c r="C616" s="8"/>
      <c r="D616" s="54"/>
      <c r="E616" s="8"/>
      <c r="F616" s="8"/>
      <c r="G616" s="8"/>
      <c r="H616" s="8"/>
      <c r="I616" s="78"/>
      <c r="J616" s="42"/>
      <c r="K616" s="82" t="str">
        <f>IF(AND($I616&gt;0,$J616&lt;&gt;"",$J616&gt;40000),WORKDAY.INTL($J616,INT(($I616+项目参数!$J$29-1)/项目参数!$J$29)-1,1,项目参数!$B$2:$B$200),"")</f>
        <v/>
      </c>
      <c r="L616" s="83" t="str">
        <f>IF(AND($M616&lt;&gt;"",$M616&gt;40000,$N616&lt;&gt;"",$N616&gt;40000),(1+NETWORKDAYS.INTL($M616,$N616,1,项目参数!$B$2:$B$200))*项目参数!$J$29,"")</f>
        <v/>
      </c>
      <c r="M616" s="42"/>
      <c r="N616" s="42"/>
      <c r="O616" s="60"/>
      <c r="P616" s="63"/>
      <c r="X616" s="72" t="b">
        <f t="shared" si="9"/>
        <v>0</v>
      </c>
    </row>
    <row r="617" spans="1:24">
      <c r="A617" s="8"/>
      <c r="B617" s="8"/>
      <c r="C617" s="8"/>
      <c r="D617" s="54"/>
      <c r="E617" s="8"/>
      <c r="F617" s="8"/>
      <c r="G617" s="8"/>
      <c r="H617" s="8"/>
      <c r="I617" s="78"/>
      <c r="J617" s="42"/>
      <c r="K617" s="82" t="str">
        <f>IF(AND($I617&gt;0,$J617&lt;&gt;"",$J617&gt;40000),WORKDAY.INTL($J617,INT(($I617+项目参数!$J$29-1)/项目参数!$J$29)-1,1,项目参数!$B$2:$B$200),"")</f>
        <v/>
      </c>
      <c r="L617" s="83" t="str">
        <f>IF(AND($M617&lt;&gt;"",$M617&gt;40000,$N617&lt;&gt;"",$N617&gt;40000),(1+NETWORKDAYS.INTL($M617,$N617,1,项目参数!$B$2:$B$200))*项目参数!$J$29,"")</f>
        <v/>
      </c>
      <c r="M617" s="42"/>
      <c r="N617" s="42"/>
      <c r="O617" s="60"/>
      <c r="P617" s="63"/>
      <c r="X617" s="72" t="b">
        <f t="shared" si="9"/>
        <v>0</v>
      </c>
    </row>
    <row r="618" spans="1:24">
      <c r="A618" s="8"/>
      <c r="B618" s="8"/>
      <c r="C618" s="8"/>
      <c r="D618" s="54"/>
      <c r="E618" s="8"/>
      <c r="F618" s="8"/>
      <c r="G618" s="8"/>
      <c r="H618" s="8"/>
      <c r="I618" s="78"/>
      <c r="J618" s="42"/>
      <c r="K618" s="82" t="str">
        <f>IF(AND($I618&gt;0,$J618&lt;&gt;"",$J618&gt;40000),WORKDAY.INTL($J618,INT(($I618+项目参数!$J$29-1)/项目参数!$J$29)-1,1,项目参数!$B$2:$B$200),"")</f>
        <v/>
      </c>
      <c r="L618" s="83" t="str">
        <f>IF(AND($M618&lt;&gt;"",$M618&gt;40000,$N618&lt;&gt;"",$N618&gt;40000),(1+NETWORKDAYS.INTL($M618,$N618,1,项目参数!$B$2:$B$200))*项目参数!$J$29,"")</f>
        <v/>
      </c>
      <c r="M618" s="42"/>
      <c r="N618" s="42"/>
      <c r="O618" s="60"/>
      <c r="P618" s="63"/>
      <c r="X618" s="72" t="b">
        <f t="shared" si="9"/>
        <v>0</v>
      </c>
    </row>
    <row r="619" spans="1:24">
      <c r="A619" s="8"/>
      <c r="B619" s="8"/>
      <c r="C619" s="8"/>
      <c r="D619" s="54"/>
      <c r="E619" s="8"/>
      <c r="F619" s="8"/>
      <c r="G619" s="8"/>
      <c r="H619" s="8"/>
      <c r="I619" s="78"/>
      <c r="J619" s="42"/>
      <c r="K619" s="82" t="str">
        <f>IF(AND($I619&gt;0,$J619&lt;&gt;"",$J619&gt;40000),WORKDAY.INTL($J619,INT(($I619+项目参数!$J$29-1)/项目参数!$J$29)-1,1,项目参数!$B$2:$B$200),"")</f>
        <v/>
      </c>
      <c r="L619" s="83" t="str">
        <f>IF(AND($M619&lt;&gt;"",$M619&gt;40000,$N619&lt;&gt;"",$N619&gt;40000),(1+NETWORKDAYS.INTL($M619,$N619,1,项目参数!$B$2:$B$200))*项目参数!$J$29,"")</f>
        <v/>
      </c>
      <c r="M619" s="42"/>
      <c r="N619" s="42"/>
      <c r="O619" s="60"/>
      <c r="P619" s="63"/>
      <c r="X619" s="72" t="b">
        <f t="shared" si="9"/>
        <v>0</v>
      </c>
    </row>
    <row r="620" spans="1:24">
      <c r="A620" s="8"/>
      <c r="B620" s="8"/>
      <c r="C620" s="8"/>
      <c r="D620" s="54"/>
      <c r="E620" s="8"/>
      <c r="F620" s="8"/>
      <c r="G620" s="8"/>
      <c r="H620" s="8"/>
      <c r="I620" s="78"/>
      <c r="J620" s="42"/>
      <c r="K620" s="82" t="str">
        <f>IF(AND($I620&gt;0,$J620&lt;&gt;"",$J620&gt;40000),WORKDAY.INTL($J620,INT(($I620+项目参数!$J$29-1)/项目参数!$J$29)-1,1,项目参数!$B$2:$B$200),"")</f>
        <v/>
      </c>
      <c r="L620" s="83" t="str">
        <f>IF(AND($M620&lt;&gt;"",$M620&gt;40000,$N620&lt;&gt;"",$N620&gt;40000),(1+NETWORKDAYS.INTL($M620,$N620,1,项目参数!$B$2:$B$200))*项目参数!$J$29,"")</f>
        <v/>
      </c>
      <c r="M620" s="42"/>
      <c r="N620" s="42"/>
      <c r="O620" s="60"/>
      <c r="P620" s="63"/>
      <c r="X620" s="72" t="b">
        <f t="shared" si="9"/>
        <v>0</v>
      </c>
    </row>
    <row r="621" spans="1:24">
      <c r="A621" s="8"/>
      <c r="B621" s="8"/>
      <c r="C621" s="8"/>
      <c r="D621" s="54"/>
      <c r="E621" s="8"/>
      <c r="F621" s="8"/>
      <c r="G621" s="8"/>
      <c r="H621" s="8"/>
      <c r="I621" s="78"/>
      <c r="J621" s="42"/>
      <c r="K621" s="82" t="str">
        <f>IF(AND($I621&gt;0,$J621&lt;&gt;"",$J621&gt;40000),WORKDAY.INTL($J621,INT(($I621+项目参数!$J$29-1)/项目参数!$J$29)-1,1,项目参数!$B$2:$B$200),"")</f>
        <v/>
      </c>
      <c r="L621" s="83" t="str">
        <f>IF(AND($M621&lt;&gt;"",$M621&gt;40000,$N621&lt;&gt;"",$N621&gt;40000),(1+NETWORKDAYS.INTL($M621,$N621,1,项目参数!$B$2:$B$200))*项目参数!$J$29,"")</f>
        <v/>
      </c>
      <c r="M621" s="42"/>
      <c r="N621" s="42"/>
      <c r="O621" s="60"/>
      <c r="P621" s="63"/>
      <c r="X621" s="72" t="b">
        <f t="shared" si="9"/>
        <v>0</v>
      </c>
    </row>
    <row r="622" spans="1:24">
      <c r="A622" s="8"/>
      <c r="B622" s="8"/>
      <c r="C622" s="8"/>
      <c r="D622" s="54"/>
      <c r="E622" s="8"/>
      <c r="F622" s="8"/>
      <c r="G622" s="8"/>
      <c r="H622" s="8"/>
      <c r="I622" s="78"/>
      <c r="J622" s="42"/>
      <c r="K622" s="82" t="str">
        <f>IF(AND($I622&gt;0,$J622&lt;&gt;"",$J622&gt;40000),WORKDAY.INTL($J622,INT(($I622+项目参数!$J$29-1)/项目参数!$J$29)-1,1,项目参数!$B$2:$B$200),"")</f>
        <v/>
      </c>
      <c r="L622" s="83" t="str">
        <f>IF(AND($M622&lt;&gt;"",$M622&gt;40000,$N622&lt;&gt;"",$N622&gt;40000),(1+NETWORKDAYS.INTL($M622,$N622,1,项目参数!$B$2:$B$200))*项目参数!$J$29,"")</f>
        <v/>
      </c>
      <c r="M622" s="42"/>
      <c r="N622" s="42"/>
      <c r="O622" s="60"/>
      <c r="P622" s="63"/>
      <c r="X622" s="72" t="b">
        <f t="shared" si="9"/>
        <v>0</v>
      </c>
    </row>
    <row r="623" spans="1:24">
      <c r="A623" s="8"/>
      <c r="B623" s="8"/>
      <c r="C623" s="8"/>
      <c r="D623" s="54"/>
      <c r="E623" s="8"/>
      <c r="F623" s="8"/>
      <c r="G623" s="8"/>
      <c r="H623" s="8"/>
      <c r="I623" s="78"/>
      <c r="J623" s="42"/>
      <c r="K623" s="82" t="str">
        <f>IF(AND($I623&gt;0,$J623&lt;&gt;"",$J623&gt;40000),WORKDAY.INTL($J623,INT(($I623+项目参数!$J$29-1)/项目参数!$J$29)-1,1,项目参数!$B$2:$B$200),"")</f>
        <v/>
      </c>
      <c r="L623" s="83" t="str">
        <f>IF(AND($M623&lt;&gt;"",$M623&gt;40000,$N623&lt;&gt;"",$N623&gt;40000),(1+NETWORKDAYS.INTL($M623,$N623,1,项目参数!$B$2:$B$200))*项目参数!$J$29,"")</f>
        <v/>
      </c>
      <c r="M623" s="42"/>
      <c r="N623" s="42"/>
      <c r="O623" s="60"/>
      <c r="P623" s="63"/>
      <c r="X623" s="72" t="b">
        <f t="shared" si="9"/>
        <v>0</v>
      </c>
    </row>
    <row r="624" spans="1:24">
      <c r="A624" s="8"/>
      <c r="B624" s="8"/>
      <c r="C624" s="8"/>
      <c r="D624" s="54"/>
      <c r="E624" s="8"/>
      <c r="F624" s="8"/>
      <c r="G624" s="8"/>
      <c r="H624" s="8"/>
      <c r="I624" s="78"/>
      <c r="J624" s="42"/>
      <c r="K624" s="82" t="str">
        <f>IF(AND($I624&gt;0,$J624&lt;&gt;"",$J624&gt;40000),WORKDAY.INTL($J624,INT(($I624+项目参数!$J$29-1)/项目参数!$J$29)-1,1,项目参数!$B$2:$B$200),"")</f>
        <v/>
      </c>
      <c r="L624" s="83" t="str">
        <f>IF(AND($M624&lt;&gt;"",$M624&gt;40000,$N624&lt;&gt;"",$N624&gt;40000),(1+NETWORKDAYS.INTL($M624,$N624,1,项目参数!$B$2:$B$200))*项目参数!$J$29,"")</f>
        <v/>
      </c>
      <c r="M624" s="42"/>
      <c r="N624" s="42"/>
      <c r="O624" s="60"/>
      <c r="P624" s="63"/>
      <c r="X624" s="72" t="b">
        <f t="shared" si="9"/>
        <v>0</v>
      </c>
    </row>
    <row r="625" spans="1:24">
      <c r="A625" s="8"/>
      <c r="B625" s="8"/>
      <c r="C625" s="8"/>
      <c r="D625" s="54"/>
      <c r="E625" s="8"/>
      <c r="F625" s="8"/>
      <c r="G625" s="8"/>
      <c r="H625" s="8"/>
      <c r="I625" s="78"/>
      <c r="J625" s="42"/>
      <c r="K625" s="82" t="str">
        <f>IF(AND($I625&gt;0,$J625&lt;&gt;"",$J625&gt;40000),WORKDAY.INTL($J625,INT(($I625+项目参数!$J$29-1)/项目参数!$J$29)-1,1,项目参数!$B$2:$B$200),"")</f>
        <v/>
      </c>
      <c r="L625" s="83" t="str">
        <f>IF(AND($M625&lt;&gt;"",$M625&gt;40000,$N625&lt;&gt;"",$N625&gt;40000),(1+NETWORKDAYS.INTL($M625,$N625,1,项目参数!$B$2:$B$200))*项目参数!$J$29,"")</f>
        <v/>
      </c>
      <c r="M625" s="42"/>
      <c r="N625" s="42"/>
      <c r="O625" s="60"/>
      <c r="P625" s="63"/>
      <c r="X625" s="72" t="b">
        <f t="shared" si="9"/>
        <v>0</v>
      </c>
    </row>
    <row r="626" spans="1:24">
      <c r="A626" s="8"/>
      <c r="B626" s="8"/>
      <c r="C626" s="8"/>
      <c r="D626" s="54"/>
      <c r="E626" s="8"/>
      <c r="F626" s="8"/>
      <c r="G626" s="8"/>
      <c r="H626" s="8"/>
      <c r="I626" s="78"/>
      <c r="J626" s="42"/>
      <c r="K626" s="82" t="str">
        <f>IF(AND($I626&gt;0,$J626&lt;&gt;"",$J626&gt;40000),WORKDAY.INTL($J626,INT(($I626+项目参数!$J$29-1)/项目参数!$J$29)-1,1,项目参数!$B$2:$B$200),"")</f>
        <v/>
      </c>
      <c r="L626" s="83" t="str">
        <f>IF(AND($M626&lt;&gt;"",$M626&gt;40000,$N626&lt;&gt;"",$N626&gt;40000),(1+NETWORKDAYS.INTL($M626,$N626,1,项目参数!$B$2:$B$200))*项目参数!$J$29,"")</f>
        <v/>
      </c>
      <c r="M626" s="42"/>
      <c r="N626" s="42"/>
      <c r="O626" s="60"/>
      <c r="P626" s="63"/>
      <c r="X626" s="72" t="b">
        <f t="shared" si="9"/>
        <v>0</v>
      </c>
    </row>
    <row r="627" spans="1:24">
      <c r="A627" s="8"/>
      <c r="B627" s="8"/>
      <c r="C627" s="8"/>
      <c r="D627" s="54"/>
      <c r="E627" s="8"/>
      <c r="F627" s="8"/>
      <c r="G627" s="8"/>
      <c r="H627" s="8"/>
      <c r="I627" s="78"/>
      <c r="J627" s="42"/>
      <c r="K627" s="82" t="str">
        <f>IF(AND($I627&gt;0,$J627&lt;&gt;"",$J627&gt;40000),WORKDAY.INTL($J627,INT(($I627+项目参数!$J$29-1)/项目参数!$J$29)-1,1,项目参数!$B$2:$B$200),"")</f>
        <v/>
      </c>
      <c r="L627" s="83" t="str">
        <f>IF(AND($M627&lt;&gt;"",$M627&gt;40000,$N627&lt;&gt;"",$N627&gt;40000),(1+NETWORKDAYS.INTL($M627,$N627,1,项目参数!$B$2:$B$200))*项目参数!$J$29,"")</f>
        <v/>
      </c>
      <c r="M627" s="42"/>
      <c r="N627" s="42"/>
      <c r="O627" s="60"/>
      <c r="P627" s="63"/>
      <c r="X627" s="72" t="b">
        <f t="shared" si="9"/>
        <v>0</v>
      </c>
    </row>
    <row r="628" spans="1:24">
      <c r="A628" s="8"/>
      <c r="B628" s="8"/>
      <c r="C628" s="8"/>
      <c r="D628" s="54"/>
      <c r="E628" s="8"/>
      <c r="F628" s="8"/>
      <c r="G628" s="8"/>
      <c r="H628" s="8"/>
      <c r="I628" s="78"/>
      <c r="J628" s="42"/>
      <c r="K628" s="82" t="str">
        <f>IF(AND($I628&gt;0,$J628&lt;&gt;"",$J628&gt;40000),WORKDAY.INTL($J628,INT(($I628+项目参数!$J$29-1)/项目参数!$J$29)-1,1,项目参数!$B$2:$B$200),"")</f>
        <v/>
      </c>
      <c r="L628" s="83" t="str">
        <f>IF(AND($M628&lt;&gt;"",$M628&gt;40000,$N628&lt;&gt;"",$N628&gt;40000),(1+NETWORKDAYS.INTL($M628,$N628,1,项目参数!$B$2:$B$200))*项目参数!$J$29,"")</f>
        <v/>
      </c>
      <c r="M628" s="42"/>
      <c r="N628" s="42"/>
      <c r="O628" s="60"/>
      <c r="P628" s="63"/>
      <c r="X628" s="72" t="b">
        <f t="shared" si="9"/>
        <v>0</v>
      </c>
    </row>
    <row r="629" spans="1:24">
      <c r="A629" s="8"/>
      <c r="B629" s="8"/>
      <c r="C629" s="8"/>
      <c r="D629" s="54"/>
      <c r="E629" s="8"/>
      <c r="F629" s="8"/>
      <c r="G629" s="8"/>
      <c r="H629" s="8"/>
      <c r="I629" s="78"/>
      <c r="J629" s="42"/>
      <c r="K629" s="82" t="str">
        <f>IF(AND($I629&gt;0,$J629&lt;&gt;"",$J629&gt;40000),WORKDAY.INTL($J629,INT(($I629+项目参数!$J$29-1)/项目参数!$J$29)-1,1,项目参数!$B$2:$B$200),"")</f>
        <v/>
      </c>
      <c r="L629" s="83" t="str">
        <f>IF(AND($M629&lt;&gt;"",$M629&gt;40000,$N629&lt;&gt;"",$N629&gt;40000),(1+NETWORKDAYS.INTL($M629,$N629,1,项目参数!$B$2:$B$200))*项目参数!$J$29,"")</f>
        <v/>
      </c>
      <c r="M629" s="42"/>
      <c r="N629" s="42"/>
      <c r="O629" s="60"/>
      <c r="P629" s="63"/>
      <c r="X629" s="72" t="b">
        <f t="shared" si="9"/>
        <v>0</v>
      </c>
    </row>
    <row r="630" spans="1:24">
      <c r="A630" s="8"/>
      <c r="B630" s="8"/>
      <c r="C630" s="8"/>
      <c r="D630" s="54"/>
      <c r="E630" s="8"/>
      <c r="F630" s="8"/>
      <c r="G630" s="8"/>
      <c r="H630" s="8"/>
      <c r="I630" s="78"/>
      <c r="J630" s="42"/>
      <c r="K630" s="82" t="str">
        <f>IF(AND($I630&gt;0,$J630&lt;&gt;"",$J630&gt;40000),WORKDAY.INTL($J630,INT(($I630+项目参数!$J$29-1)/项目参数!$J$29)-1,1,项目参数!$B$2:$B$200),"")</f>
        <v/>
      </c>
      <c r="L630" s="83" t="str">
        <f>IF(AND($M630&lt;&gt;"",$M630&gt;40000,$N630&lt;&gt;"",$N630&gt;40000),(1+NETWORKDAYS.INTL($M630,$N630,1,项目参数!$B$2:$B$200))*项目参数!$J$29,"")</f>
        <v/>
      </c>
      <c r="M630" s="42"/>
      <c r="N630" s="42"/>
      <c r="O630" s="60"/>
      <c r="P630" s="63"/>
      <c r="X630" s="72" t="b">
        <f t="shared" si="9"/>
        <v>0</v>
      </c>
    </row>
    <row r="631" spans="1:24">
      <c r="A631" s="8"/>
      <c r="B631" s="8"/>
      <c r="C631" s="8"/>
      <c r="D631" s="54"/>
      <c r="E631" s="8"/>
      <c r="F631" s="8"/>
      <c r="G631" s="8"/>
      <c r="H631" s="8"/>
      <c r="I631" s="78"/>
      <c r="J631" s="42"/>
      <c r="K631" s="82" t="str">
        <f>IF(AND($I631&gt;0,$J631&lt;&gt;"",$J631&gt;40000),WORKDAY.INTL($J631,INT(($I631+项目参数!$J$29-1)/项目参数!$J$29)-1,1,项目参数!$B$2:$B$200),"")</f>
        <v/>
      </c>
      <c r="L631" s="83" t="str">
        <f>IF(AND($M631&lt;&gt;"",$M631&gt;40000,$N631&lt;&gt;"",$N631&gt;40000),(1+NETWORKDAYS.INTL($M631,$N631,1,项目参数!$B$2:$B$200))*项目参数!$J$29,"")</f>
        <v/>
      </c>
      <c r="M631" s="42"/>
      <c r="N631" s="42"/>
      <c r="O631" s="60"/>
      <c r="P631" s="63"/>
      <c r="X631" s="72" t="b">
        <f t="shared" si="9"/>
        <v>0</v>
      </c>
    </row>
    <row r="632" spans="1:24">
      <c r="A632" s="8"/>
      <c r="B632" s="8"/>
      <c r="C632" s="8"/>
      <c r="D632" s="54"/>
      <c r="E632" s="8"/>
      <c r="F632" s="8"/>
      <c r="G632" s="8"/>
      <c r="H632" s="8"/>
      <c r="I632" s="78"/>
      <c r="J632" s="42"/>
      <c r="K632" s="82" t="str">
        <f>IF(AND($I632&gt;0,$J632&lt;&gt;"",$J632&gt;40000),WORKDAY.INTL($J632,INT(($I632+项目参数!$J$29-1)/项目参数!$J$29)-1,1,项目参数!$B$2:$B$200),"")</f>
        <v/>
      </c>
      <c r="L632" s="83" t="str">
        <f>IF(AND($M632&lt;&gt;"",$M632&gt;40000,$N632&lt;&gt;"",$N632&gt;40000),(1+NETWORKDAYS.INTL($M632,$N632,1,项目参数!$B$2:$B$200))*项目参数!$J$29,"")</f>
        <v/>
      </c>
      <c r="M632" s="42"/>
      <c r="N632" s="42"/>
      <c r="O632" s="60"/>
      <c r="P632" s="63"/>
      <c r="X632" s="72" t="b">
        <f t="shared" si="9"/>
        <v>0</v>
      </c>
    </row>
    <row r="633" spans="1:24">
      <c r="A633" s="8"/>
      <c r="B633" s="8"/>
      <c r="C633" s="8"/>
      <c r="D633" s="54"/>
      <c r="E633" s="8"/>
      <c r="F633" s="8"/>
      <c r="G633" s="8"/>
      <c r="H633" s="8"/>
      <c r="I633" s="78"/>
      <c r="J633" s="42"/>
      <c r="K633" s="82" t="str">
        <f>IF(AND($I633&gt;0,$J633&lt;&gt;"",$J633&gt;40000),WORKDAY.INTL($J633,INT(($I633+项目参数!$J$29-1)/项目参数!$J$29)-1,1,项目参数!$B$2:$B$200),"")</f>
        <v/>
      </c>
      <c r="L633" s="83" t="str">
        <f>IF(AND($M633&lt;&gt;"",$M633&gt;40000,$N633&lt;&gt;"",$N633&gt;40000),(1+NETWORKDAYS.INTL($M633,$N633,1,项目参数!$B$2:$B$200))*项目参数!$J$29,"")</f>
        <v/>
      </c>
      <c r="M633" s="42"/>
      <c r="N633" s="42"/>
      <c r="O633" s="60"/>
      <c r="P633" s="63"/>
      <c r="X633" s="72" t="b">
        <f t="shared" si="9"/>
        <v>0</v>
      </c>
    </row>
    <row r="634" spans="1:24">
      <c r="A634" s="8"/>
      <c r="B634" s="8"/>
      <c r="C634" s="8"/>
      <c r="D634" s="54"/>
      <c r="E634" s="8"/>
      <c r="F634" s="8"/>
      <c r="G634" s="8"/>
      <c r="H634" s="8"/>
      <c r="I634" s="78"/>
      <c r="J634" s="42"/>
      <c r="K634" s="82" t="str">
        <f>IF(AND($I634&gt;0,$J634&lt;&gt;"",$J634&gt;40000),WORKDAY.INTL($J634,INT(($I634+项目参数!$J$29-1)/项目参数!$J$29)-1,1,项目参数!$B$2:$B$200),"")</f>
        <v/>
      </c>
      <c r="L634" s="83" t="str">
        <f>IF(AND($M634&lt;&gt;"",$M634&gt;40000,$N634&lt;&gt;"",$N634&gt;40000),(1+NETWORKDAYS.INTL($M634,$N634,1,项目参数!$B$2:$B$200))*项目参数!$J$29,"")</f>
        <v/>
      </c>
      <c r="M634" s="42"/>
      <c r="N634" s="42"/>
      <c r="O634" s="60"/>
      <c r="P634" s="63"/>
      <c r="X634" s="72" t="b">
        <f t="shared" si="9"/>
        <v>0</v>
      </c>
    </row>
    <row r="635" spans="1:24">
      <c r="A635" s="8"/>
      <c r="B635" s="8"/>
      <c r="C635" s="8"/>
      <c r="D635" s="54"/>
      <c r="E635" s="8"/>
      <c r="F635" s="8"/>
      <c r="G635" s="8"/>
      <c r="H635" s="8"/>
      <c r="I635" s="78"/>
      <c r="J635" s="42"/>
      <c r="K635" s="82" t="str">
        <f>IF(AND($I635&gt;0,$J635&lt;&gt;"",$J635&gt;40000),WORKDAY.INTL($J635,INT(($I635+项目参数!$J$29-1)/项目参数!$J$29)-1,1,项目参数!$B$2:$B$200),"")</f>
        <v/>
      </c>
      <c r="L635" s="83" t="str">
        <f>IF(AND($M635&lt;&gt;"",$M635&gt;40000,$N635&lt;&gt;"",$N635&gt;40000),(1+NETWORKDAYS.INTL($M635,$N635,1,项目参数!$B$2:$B$200))*项目参数!$J$29,"")</f>
        <v/>
      </c>
      <c r="M635" s="42"/>
      <c r="N635" s="42"/>
      <c r="O635" s="60"/>
      <c r="P635" s="63"/>
      <c r="X635" s="72" t="b">
        <f t="shared" si="9"/>
        <v>0</v>
      </c>
    </row>
    <row r="636" spans="1:24">
      <c r="A636" s="8"/>
      <c r="B636" s="8"/>
      <c r="C636" s="8"/>
      <c r="D636" s="54"/>
      <c r="E636" s="8"/>
      <c r="F636" s="8"/>
      <c r="G636" s="8"/>
      <c r="H636" s="8"/>
      <c r="I636" s="78"/>
      <c r="J636" s="42"/>
      <c r="K636" s="82" t="str">
        <f>IF(AND($I636&gt;0,$J636&lt;&gt;"",$J636&gt;40000),WORKDAY.INTL($J636,INT(($I636+项目参数!$J$29-1)/项目参数!$J$29)-1,1,项目参数!$B$2:$B$200),"")</f>
        <v/>
      </c>
      <c r="L636" s="83" t="str">
        <f>IF(AND($M636&lt;&gt;"",$M636&gt;40000,$N636&lt;&gt;"",$N636&gt;40000),(1+NETWORKDAYS.INTL($M636,$N636,1,项目参数!$B$2:$B$200))*项目参数!$J$29,"")</f>
        <v/>
      </c>
      <c r="M636" s="42"/>
      <c r="N636" s="42"/>
      <c r="O636" s="60"/>
      <c r="P636" s="63"/>
      <c r="X636" s="72" t="b">
        <f t="shared" si="9"/>
        <v>0</v>
      </c>
    </row>
    <row r="637" spans="1:24">
      <c r="A637" s="8"/>
      <c r="B637" s="8"/>
      <c r="C637" s="8"/>
      <c r="D637" s="54"/>
      <c r="E637" s="8"/>
      <c r="F637" s="8"/>
      <c r="G637" s="8"/>
      <c r="H637" s="8"/>
      <c r="I637" s="78"/>
      <c r="J637" s="42"/>
      <c r="K637" s="82" t="str">
        <f>IF(AND($I637&gt;0,$J637&lt;&gt;"",$J637&gt;40000),WORKDAY.INTL($J637,INT(($I637+项目参数!$J$29-1)/项目参数!$J$29)-1,1,项目参数!$B$2:$B$200),"")</f>
        <v/>
      </c>
      <c r="L637" s="83" t="str">
        <f>IF(AND($M637&lt;&gt;"",$M637&gt;40000,$N637&lt;&gt;"",$N637&gt;40000),(1+NETWORKDAYS.INTL($M637,$N637,1,项目参数!$B$2:$B$200))*项目参数!$J$29,"")</f>
        <v/>
      </c>
      <c r="M637" s="42"/>
      <c r="N637" s="42"/>
      <c r="O637" s="60"/>
      <c r="P637" s="63"/>
      <c r="X637" s="72" t="b">
        <f t="shared" si="9"/>
        <v>0</v>
      </c>
    </row>
    <row r="638" spans="1:24">
      <c r="A638" s="8"/>
      <c r="B638" s="8"/>
      <c r="C638" s="8"/>
      <c r="D638" s="54"/>
      <c r="E638" s="8"/>
      <c r="F638" s="8"/>
      <c r="G638" s="8"/>
      <c r="H638" s="8"/>
      <c r="I638" s="78"/>
      <c r="J638" s="42"/>
      <c r="K638" s="82" t="str">
        <f>IF(AND($I638&gt;0,$J638&lt;&gt;"",$J638&gt;40000),WORKDAY.INTL($J638,INT(($I638+项目参数!$J$29-1)/项目参数!$J$29)-1,1,项目参数!$B$2:$B$200),"")</f>
        <v/>
      </c>
      <c r="L638" s="83" t="str">
        <f>IF(AND($M638&lt;&gt;"",$M638&gt;40000,$N638&lt;&gt;"",$N638&gt;40000),(1+NETWORKDAYS.INTL($M638,$N638,1,项目参数!$B$2:$B$200))*项目参数!$J$29,"")</f>
        <v/>
      </c>
      <c r="M638" s="42"/>
      <c r="N638" s="42"/>
      <c r="O638" s="60"/>
      <c r="P638" s="63"/>
      <c r="X638" s="72" t="b">
        <f t="shared" si="9"/>
        <v>0</v>
      </c>
    </row>
    <row r="639" spans="1:24">
      <c r="A639" s="8"/>
      <c r="B639" s="8"/>
      <c r="C639" s="8"/>
      <c r="D639" s="54"/>
      <c r="E639" s="8"/>
      <c r="F639" s="8"/>
      <c r="G639" s="8"/>
      <c r="H639" s="8"/>
      <c r="I639" s="78"/>
      <c r="J639" s="42"/>
      <c r="K639" s="82" t="str">
        <f>IF(AND($I639&gt;0,$J639&lt;&gt;"",$J639&gt;40000),WORKDAY.INTL($J639,INT(($I639+项目参数!$J$29-1)/项目参数!$J$29)-1,1,项目参数!$B$2:$B$200),"")</f>
        <v/>
      </c>
      <c r="L639" s="83" t="str">
        <f>IF(AND($M639&lt;&gt;"",$M639&gt;40000,$N639&lt;&gt;"",$N639&gt;40000),(1+NETWORKDAYS.INTL($M639,$N639,1,项目参数!$B$2:$B$200))*项目参数!$J$29,"")</f>
        <v/>
      </c>
      <c r="M639" s="42"/>
      <c r="N639" s="42"/>
      <c r="O639" s="60"/>
      <c r="P639" s="63"/>
      <c r="X639" s="72" t="b">
        <f t="shared" si="9"/>
        <v>0</v>
      </c>
    </row>
    <row r="640" spans="1:24">
      <c r="A640" s="8"/>
      <c r="B640" s="8"/>
      <c r="C640" s="8"/>
      <c r="D640" s="54"/>
      <c r="E640" s="8"/>
      <c r="F640" s="8"/>
      <c r="G640" s="8"/>
      <c r="H640" s="8"/>
      <c r="I640" s="78"/>
      <c r="J640" s="42"/>
      <c r="K640" s="82" t="str">
        <f>IF(AND($I640&gt;0,$J640&lt;&gt;"",$J640&gt;40000),WORKDAY.INTL($J640,INT(($I640+项目参数!$J$29-1)/项目参数!$J$29)-1,1,项目参数!$B$2:$B$200),"")</f>
        <v/>
      </c>
      <c r="L640" s="83" t="str">
        <f>IF(AND($M640&lt;&gt;"",$M640&gt;40000,$N640&lt;&gt;"",$N640&gt;40000),(1+NETWORKDAYS.INTL($M640,$N640,1,项目参数!$B$2:$B$200))*项目参数!$J$29,"")</f>
        <v/>
      </c>
      <c r="M640" s="42"/>
      <c r="N640" s="42"/>
      <c r="O640" s="60"/>
      <c r="P640" s="63"/>
      <c r="X640" s="72" t="b">
        <f t="shared" si="9"/>
        <v>0</v>
      </c>
    </row>
    <row r="641" spans="1:24">
      <c r="A641" s="8"/>
      <c r="B641" s="8"/>
      <c r="C641" s="8"/>
      <c r="D641" s="54"/>
      <c r="E641" s="8"/>
      <c r="F641" s="8"/>
      <c r="G641" s="8"/>
      <c r="H641" s="8"/>
      <c r="I641" s="78"/>
      <c r="J641" s="42"/>
      <c r="K641" s="82" t="str">
        <f>IF(AND($I641&gt;0,$J641&lt;&gt;"",$J641&gt;40000),WORKDAY.INTL($J641,INT(($I641+项目参数!$J$29-1)/项目参数!$J$29)-1,1,项目参数!$B$2:$B$200),"")</f>
        <v/>
      </c>
      <c r="L641" s="83" t="str">
        <f>IF(AND($M641&lt;&gt;"",$M641&gt;40000,$N641&lt;&gt;"",$N641&gt;40000),(1+NETWORKDAYS.INTL($M641,$N641,1,项目参数!$B$2:$B$200))*项目参数!$J$29,"")</f>
        <v/>
      </c>
      <c r="M641" s="42"/>
      <c r="N641" s="42"/>
      <c r="O641" s="60"/>
      <c r="P641" s="63"/>
      <c r="X641" s="72" t="b">
        <f t="shared" si="9"/>
        <v>0</v>
      </c>
    </row>
    <row r="642" spans="1:24">
      <c r="A642" s="8"/>
      <c r="B642" s="8"/>
      <c r="C642" s="8"/>
      <c r="D642" s="54"/>
      <c r="E642" s="8"/>
      <c r="F642" s="8"/>
      <c r="G642" s="8"/>
      <c r="H642" s="8"/>
      <c r="I642" s="78"/>
      <c r="J642" s="42"/>
      <c r="K642" s="82" t="str">
        <f>IF(AND($I642&gt;0,$J642&lt;&gt;"",$J642&gt;40000),WORKDAY.INTL($J642,INT(($I642+项目参数!$J$29-1)/项目参数!$J$29)-1,1,项目参数!$B$2:$B$200),"")</f>
        <v/>
      </c>
      <c r="L642" s="83" t="str">
        <f>IF(AND($M642&lt;&gt;"",$M642&gt;40000,$N642&lt;&gt;"",$N642&gt;40000),(1+NETWORKDAYS.INTL($M642,$N642,1,项目参数!$B$2:$B$200))*项目参数!$J$29,"")</f>
        <v/>
      </c>
      <c r="M642" s="42"/>
      <c r="N642" s="42"/>
      <c r="O642" s="60"/>
      <c r="P642" s="63"/>
      <c r="X642" s="72" t="b">
        <f t="shared" ref="X642:X705" si="10">AND(LEN(A642)&gt;0,LEN(C642)&gt;3,LEN(G642)&gt;1,OR(J642=0,AND(I642&gt;0,J642&gt;40000)),OR(M642=0,M642&gt;40000))</f>
        <v>0</v>
      </c>
    </row>
    <row r="643" spans="1:24">
      <c r="A643" s="8"/>
      <c r="B643" s="8"/>
      <c r="C643" s="8"/>
      <c r="D643" s="54"/>
      <c r="E643" s="8"/>
      <c r="F643" s="8"/>
      <c r="G643" s="8"/>
      <c r="H643" s="8"/>
      <c r="I643" s="78"/>
      <c r="J643" s="42"/>
      <c r="K643" s="82" t="str">
        <f>IF(AND($I643&gt;0,$J643&lt;&gt;"",$J643&gt;40000),WORKDAY.INTL($J643,INT(($I643+项目参数!$J$29-1)/项目参数!$J$29)-1,1,项目参数!$B$2:$B$200),"")</f>
        <v/>
      </c>
      <c r="L643" s="83" t="str">
        <f>IF(AND($M643&lt;&gt;"",$M643&gt;40000,$N643&lt;&gt;"",$N643&gt;40000),(1+NETWORKDAYS.INTL($M643,$N643,1,项目参数!$B$2:$B$200))*项目参数!$J$29,"")</f>
        <v/>
      </c>
      <c r="M643" s="42"/>
      <c r="N643" s="42"/>
      <c r="O643" s="60"/>
      <c r="P643" s="63"/>
      <c r="X643" s="72" t="b">
        <f t="shared" si="10"/>
        <v>0</v>
      </c>
    </row>
    <row r="644" spans="1:24">
      <c r="A644" s="8"/>
      <c r="B644" s="8"/>
      <c r="C644" s="8"/>
      <c r="D644" s="54"/>
      <c r="E644" s="8"/>
      <c r="F644" s="8"/>
      <c r="G644" s="8"/>
      <c r="H644" s="8"/>
      <c r="I644" s="78"/>
      <c r="J644" s="42"/>
      <c r="K644" s="82" t="str">
        <f>IF(AND($I644&gt;0,$J644&lt;&gt;"",$J644&gt;40000),WORKDAY.INTL($J644,INT(($I644+项目参数!$J$29-1)/项目参数!$J$29)-1,1,项目参数!$B$2:$B$200),"")</f>
        <v/>
      </c>
      <c r="L644" s="83" t="str">
        <f>IF(AND($M644&lt;&gt;"",$M644&gt;40000,$N644&lt;&gt;"",$N644&gt;40000),(1+NETWORKDAYS.INTL($M644,$N644,1,项目参数!$B$2:$B$200))*项目参数!$J$29,"")</f>
        <v/>
      </c>
      <c r="M644" s="42"/>
      <c r="N644" s="42"/>
      <c r="O644" s="60"/>
      <c r="P644" s="63"/>
      <c r="X644" s="72" t="b">
        <f t="shared" si="10"/>
        <v>0</v>
      </c>
    </row>
    <row r="645" spans="1:24">
      <c r="A645" s="8"/>
      <c r="B645" s="8"/>
      <c r="C645" s="8"/>
      <c r="D645" s="54"/>
      <c r="E645" s="8"/>
      <c r="F645" s="8"/>
      <c r="G645" s="8"/>
      <c r="H645" s="8"/>
      <c r="I645" s="78"/>
      <c r="J645" s="42"/>
      <c r="K645" s="82" t="str">
        <f>IF(AND($I645&gt;0,$J645&lt;&gt;"",$J645&gt;40000),WORKDAY.INTL($J645,INT(($I645+项目参数!$J$29-1)/项目参数!$J$29)-1,1,项目参数!$B$2:$B$200),"")</f>
        <v/>
      </c>
      <c r="L645" s="83" t="str">
        <f>IF(AND($M645&lt;&gt;"",$M645&gt;40000,$N645&lt;&gt;"",$N645&gt;40000),(1+NETWORKDAYS.INTL($M645,$N645,1,项目参数!$B$2:$B$200))*项目参数!$J$29,"")</f>
        <v/>
      </c>
      <c r="M645" s="42"/>
      <c r="N645" s="42"/>
      <c r="O645" s="60"/>
      <c r="P645" s="63"/>
      <c r="X645" s="72" t="b">
        <f t="shared" si="10"/>
        <v>0</v>
      </c>
    </row>
    <row r="646" spans="1:24">
      <c r="A646" s="8"/>
      <c r="B646" s="8"/>
      <c r="C646" s="8"/>
      <c r="D646" s="54"/>
      <c r="E646" s="8"/>
      <c r="F646" s="8"/>
      <c r="G646" s="8"/>
      <c r="H646" s="8"/>
      <c r="I646" s="78"/>
      <c r="J646" s="42"/>
      <c r="K646" s="82" t="str">
        <f>IF(AND($I646&gt;0,$J646&lt;&gt;"",$J646&gt;40000),WORKDAY.INTL($J646,INT(($I646+项目参数!$J$29-1)/项目参数!$J$29)-1,1,项目参数!$B$2:$B$200),"")</f>
        <v/>
      </c>
      <c r="L646" s="83" t="str">
        <f>IF(AND($M646&lt;&gt;"",$M646&gt;40000,$N646&lt;&gt;"",$N646&gt;40000),(1+NETWORKDAYS.INTL($M646,$N646,1,项目参数!$B$2:$B$200))*项目参数!$J$29,"")</f>
        <v/>
      </c>
      <c r="M646" s="42"/>
      <c r="N646" s="42"/>
      <c r="O646" s="60"/>
      <c r="P646" s="63"/>
      <c r="X646" s="72" t="b">
        <f t="shared" si="10"/>
        <v>0</v>
      </c>
    </row>
    <row r="647" spans="1:24">
      <c r="A647" s="8"/>
      <c r="B647" s="8"/>
      <c r="C647" s="8"/>
      <c r="D647" s="54"/>
      <c r="E647" s="8"/>
      <c r="F647" s="8"/>
      <c r="G647" s="8"/>
      <c r="H647" s="8"/>
      <c r="I647" s="78"/>
      <c r="J647" s="42"/>
      <c r="K647" s="82" t="str">
        <f>IF(AND($I647&gt;0,$J647&lt;&gt;"",$J647&gt;40000),WORKDAY.INTL($J647,INT(($I647+项目参数!$J$29-1)/项目参数!$J$29)-1,1,项目参数!$B$2:$B$200),"")</f>
        <v/>
      </c>
      <c r="L647" s="83" t="str">
        <f>IF(AND($M647&lt;&gt;"",$M647&gt;40000,$N647&lt;&gt;"",$N647&gt;40000),(1+NETWORKDAYS.INTL($M647,$N647,1,项目参数!$B$2:$B$200))*项目参数!$J$29,"")</f>
        <v/>
      </c>
      <c r="M647" s="42"/>
      <c r="N647" s="42"/>
      <c r="O647" s="60"/>
      <c r="P647" s="63"/>
      <c r="X647" s="72" t="b">
        <f t="shared" si="10"/>
        <v>0</v>
      </c>
    </row>
    <row r="648" spans="1:24">
      <c r="A648" s="8"/>
      <c r="B648" s="8"/>
      <c r="C648" s="8"/>
      <c r="D648" s="54"/>
      <c r="E648" s="8"/>
      <c r="F648" s="8"/>
      <c r="G648" s="8"/>
      <c r="H648" s="8"/>
      <c r="I648" s="78"/>
      <c r="J648" s="42"/>
      <c r="K648" s="82" t="str">
        <f>IF(AND($I648&gt;0,$J648&lt;&gt;"",$J648&gt;40000),WORKDAY.INTL($J648,INT(($I648+项目参数!$J$29-1)/项目参数!$J$29)-1,1,项目参数!$B$2:$B$200),"")</f>
        <v/>
      </c>
      <c r="L648" s="83" t="str">
        <f>IF(AND($M648&lt;&gt;"",$M648&gt;40000,$N648&lt;&gt;"",$N648&gt;40000),(1+NETWORKDAYS.INTL($M648,$N648,1,项目参数!$B$2:$B$200))*项目参数!$J$29,"")</f>
        <v/>
      </c>
      <c r="M648" s="42"/>
      <c r="N648" s="42"/>
      <c r="O648" s="60"/>
      <c r="P648" s="63"/>
      <c r="X648" s="72" t="b">
        <f t="shared" si="10"/>
        <v>0</v>
      </c>
    </row>
    <row r="649" spans="1:24">
      <c r="A649" s="8"/>
      <c r="B649" s="8"/>
      <c r="C649" s="8"/>
      <c r="D649" s="54"/>
      <c r="E649" s="8"/>
      <c r="F649" s="8"/>
      <c r="G649" s="8"/>
      <c r="H649" s="8"/>
      <c r="I649" s="78"/>
      <c r="J649" s="42"/>
      <c r="K649" s="82" t="str">
        <f>IF(AND($I649&gt;0,$J649&lt;&gt;"",$J649&gt;40000),WORKDAY.INTL($J649,INT(($I649+项目参数!$J$29-1)/项目参数!$J$29)-1,1,项目参数!$B$2:$B$200),"")</f>
        <v/>
      </c>
      <c r="L649" s="83" t="str">
        <f>IF(AND($M649&lt;&gt;"",$M649&gt;40000,$N649&lt;&gt;"",$N649&gt;40000),(1+NETWORKDAYS.INTL($M649,$N649,1,项目参数!$B$2:$B$200))*项目参数!$J$29,"")</f>
        <v/>
      </c>
      <c r="M649" s="42"/>
      <c r="N649" s="42"/>
      <c r="O649" s="60"/>
      <c r="P649" s="63"/>
      <c r="X649" s="72" t="b">
        <f t="shared" si="10"/>
        <v>0</v>
      </c>
    </row>
    <row r="650" spans="1:24">
      <c r="A650" s="8"/>
      <c r="B650" s="8"/>
      <c r="C650" s="8"/>
      <c r="D650" s="54"/>
      <c r="E650" s="8"/>
      <c r="F650" s="8"/>
      <c r="G650" s="8"/>
      <c r="H650" s="8"/>
      <c r="I650" s="78"/>
      <c r="J650" s="42"/>
      <c r="K650" s="82" t="str">
        <f>IF(AND($I650&gt;0,$J650&lt;&gt;"",$J650&gt;40000),WORKDAY.INTL($J650,INT(($I650+项目参数!$J$29-1)/项目参数!$J$29)-1,1,项目参数!$B$2:$B$200),"")</f>
        <v/>
      </c>
      <c r="L650" s="83" t="str">
        <f>IF(AND($M650&lt;&gt;"",$M650&gt;40000,$N650&lt;&gt;"",$N650&gt;40000),(1+NETWORKDAYS.INTL($M650,$N650,1,项目参数!$B$2:$B$200))*项目参数!$J$29,"")</f>
        <v/>
      </c>
      <c r="M650" s="42"/>
      <c r="N650" s="42"/>
      <c r="O650" s="60"/>
      <c r="P650" s="63"/>
      <c r="X650" s="72" t="b">
        <f t="shared" si="10"/>
        <v>0</v>
      </c>
    </row>
    <row r="651" spans="1:24">
      <c r="A651" s="8"/>
      <c r="B651" s="8"/>
      <c r="C651" s="8"/>
      <c r="D651" s="54"/>
      <c r="E651" s="8"/>
      <c r="F651" s="8"/>
      <c r="G651" s="8"/>
      <c r="H651" s="8"/>
      <c r="I651" s="78"/>
      <c r="J651" s="42"/>
      <c r="K651" s="82" t="str">
        <f>IF(AND($I651&gt;0,$J651&lt;&gt;"",$J651&gt;40000),WORKDAY.INTL($J651,INT(($I651+项目参数!$J$29-1)/项目参数!$J$29)-1,1,项目参数!$B$2:$B$200),"")</f>
        <v/>
      </c>
      <c r="L651" s="83" t="str">
        <f>IF(AND($M651&lt;&gt;"",$M651&gt;40000,$N651&lt;&gt;"",$N651&gt;40000),(1+NETWORKDAYS.INTL($M651,$N651,1,项目参数!$B$2:$B$200))*项目参数!$J$29,"")</f>
        <v/>
      </c>
      <c r="M651" s="42"/>
      <c r="N651" s="42"/>
      <c r="O651" s="60"/>
      <c r="P651" s="63"/>
      <c r="X651" s="72" t="b">
        <f t="shared" si="10"/>
        <v>0</v>
      </c>
    </row>
    <row r="652" spans="1:24">
      <c r="A652" s="8"/>
      <c r="B652" s="8"/>
      <c r="C652" s="8"/>
      <c r="D652" s="54"/>
      <c r="E652" s="8"/>
      <c r="F652" s="8"/>
      <c r="G652" s="8"/>
      <c r="H652" s="8"/>
      <c r="I652" s="78"/>
      <c r="J652" s="42"/>
      <c r="K652" s="82" t="str">
        <f>IF(AND($I652&gt;0,$J652&lt;&gt;"",$J652&gt;40000),WORKDAY.INTL($J652,INT(($I652+项目参数!$J$29-1)/项目参数!$J$29)-1,1,项目参数!$B$2:$B$200),"")</f>
        <v/>
      </c>
      <c r="L652" s="83" t="str">
        <f>IF(AND($M652&lt;&gt;"",$M652&gt;40000,$N652&lt;&gt;"",$N652&gt;40000),(1+NETWORKDAYS.INTL($M652,$N652,1,项目参数!$B$2:$B$200))*项目参数!$J$29,"")</f>
        <v/>
      </c>
      <c r="M652" s="42"/>
      <c r="N652" s="42"/>
      <c r="O652" s="60"/>
      <c r="P652" s="63"/>
      <c r="X652" s="72" t="b">
        <f t="shared" si="10"/>
        <v>0</v>
      </c>
    </row>
    <row r="653" spans="1:24">
      <c r="A653" s="8"/>
      <c r="B653" s="8"/>
      <c r="C653" s="8"/>
      <c r="D653" s="54"/>
      <c r="E653" s="8"/>
      <c r="F653" s="8"/>
      <c r="G653" s="8"/>
      <c r="H653" s="8"/>
      <c r="I653" s="78"/>
      <c r="J653" s="42"/>
      <c r="K653" s="82" t="str">
        <f>IF(AND($I653&gt;0,$J653&lt;&gt;"",$J653&gt;40000),WORKDAY.INTL($J653,INT(($I653+项目参数!$J$29-1)/项目参数!$J$29)-1,1,项目参数!$B$2:$B$200),"")</f>
        <v/>
      </c>
      <c r="L653" s="83" t="str">
        <f>IF(AND($M653&lt;&gt;"",$M653&gt;40000,$N653&lt;&gt;"",$N653&gt;40000),(1+NETWORKDAYS.INTL($M653,$N653,1,项目参数!$B$2:$B$200))*项目参数!$J$29,"")</f>
        <v/>
      </c>
      <c r="M653" s="42"/>
      <c r="N653" s="42"/>
      <c r="O653" s="60"/>
      <c r="P653" s="63"/>
      <c r="X653" s="72" t="b">
        <f t="shared" si="10"/>
        <v>0</v>
      </c>
    </row>
    <row r="654" spans="1:24">
      <c r="A654" s="8"/>
      <c r="B654" s="8"/>
      <c r="C654" s="8"/>
      <c r="D654" s="54"/>
      <c r="E654" s="8"/>
      <c r="F654" s="8"/>
      <c r="G654" s="8"/>
      <c r="H654" s="8"/>
      <c r="I654" s="78"/>
      <c r="J654" s="42"/>
      <c r="K654" s="82" t="str">
        <f>IF(AND($I654&gt;0,$J654&lt;&gt;"",$J654&gt;40000),WORKDAY.INTL($J654,INT(($I654+项目参数!$J$29-1)/项目参数!$J$29)-1,1,项目参数!$B$2:$B$200),"")</f>
        <v/>
      </c>
      <c r="L654" s="83" t="str">
        <f>IF(AND($M654&lt;&gt;"",$M654&gt;40000,$N654&lt;&gt;"",$N654&gt;40000),(1+NETWORKDAYS.INTL($M654,$N654,1,项目参数!$B$2:$B$200))*项目参数!$J$29,"")</f>
        <v/>
      </c>
      <c r="M654" s="42"/>
      <c r="N654" s="42"/>
      <c r="O654" s="60"/>
      <c r="P654" s="63"/>
      <c r="X654" s="72" t="b">
        <f t="shared" si="10"/>
        <v>0</v>
      </c>
    </row>
    <row r="655" spans="1:24">
      <c r="A655" s="8"/>
      <c r="B655" s="8"/>
      <c r="C655" s="8"/>
      <c r="D655" s="54"/>
      <c r="E655" s="8"/>
      <c r="F655" s="8"/>
      <c r="G655" s="8"/>
      <c r="H655" s="8"/>
      <c r="I655" s="78"/>
      <c r="J655" s="42"/>
      <c r="K655" s="82" t="str">
        <f>IF(AND($I655&gt;0,$J655&lt;&gt;"",$J655&gt;40000),WORKDAY.INTL($J655,INT(($I655+项目参数!$J$29-1)/项目参数!$J$29)-1,1,项目参数!$B$2:$B$200),"")</f>
        <v/>
      </c>
      <c r="L655" s="83" t="str">
        <f>IF(AND($M655&lt;&gt;"",$M655&gt;40000,$N655&lt;&gt;"",$N655&gt;40000),(1+NETWORKDAYS.INTL($M655,$N655,1,项目参数!$B$2:$B$200))*项目参数!$J$29,"")</f>
        <v/>
      </c>
      <c r="M655" s="42"/>
      <c r="N655" s="42"/>
      <c r="O655" s="60"/>
      <c r="P655" s="63"/>
      <c r="X655" s="72" t="b">
        <f t="shared" si="10"/>
        <v>0</v>
      </c>
    </row>
    <row r="656" spans="1:24">
      <c r="A656" s="8"/>
      <c r="B656" s="8"/>
      <c r="C656" s="8"/>
      <c r="D656" s="54"/>
      <c r="E656" s="8"/>
      <c r="F656" s="8"/>
      <c r="G656" s="8"/>
      <c r="H656" s="8"/>
      <c r="I656" s="78"/>
      <c r="J656" s="42"/>
      <c r="K656" s="82" t="str">
        <f>IF(AND($I656&gt;0,$J656&lt;&gt;"",$J656&gt;40000),WORKDAY.INTL($J656,INT(($I656+项目参数!$J$29-1)/项目参数!$J$29)-1,1,项目参数!$B$2:$B$200),"")</f>
        <v/>
      </c>
      <c r="L656" s="83" t="str">
        <f>IF(AND($M656&lt;&gt;"",$M656&gt;40000,$N656&lt;&gt;"",$N656&gt;40000),(1+NETWORKDAYS.INTL($M656,$N656,1,项目参数!$B$2:$B$200))*项目参数!$J$29,"")</f>
        <v/>
      </c>
      <c r="M656" s="42"/>
      <c r="N656" s="42"/>
      <c r="O656" s="60"/>
      <c r="P656" s="63"/>
      <c r="X656" s="72" t="b">
        <f t="shared" si="10"/>
        <v>0</v>
      </c>
    </row>
    <row r="657" spans="1:24">
      <c r="A657" s="8"/>
      <c r="B657" s="8"/>
      <c r="C657" s="8"/>
      <c r="D657" s="54"/>
      <c r="E657" s="8"/>
      <c r="F657" s="8"/>
      <c r="G657" s="8"/>
      <c r="H657" s="8"/>
      <c r="I657" s="78"/>
      <c r="J657" s="42"/>
      <c r="K657" s="82" t="str">
        <f>IF(AND($I657&gt;0,$J657&lt;&gt;"",$J657&gt;40000),WORKDAY.INTL($J657,INT(($I657+项目参数!$J$29-1)/项目参数!$J$29)-1,1,项目参数!$B$2:$B$200),"")</f>
        <v/>
      </c>
      <c r="L657" s="83" t="str">
        <f>IF(AND($M657&lt;&gt;"",$M657&gt;40000,$N657&lt;&gt;"",$N657&gt;40000),(1+NETWORKDAYS.INTL($M657,$N657,1,项目参数!$B$2:$B$200))*项目参数!$J$29,"")</f>
        <v/>
      </c>
      <c r="M657" s="42"/>
      <c r="N657" s="42"/>
      <c r="O657" s="60"/>
      <c r="P657" s="63"/>
      <c r="X657" s="72" t="b">
        <f t="shared" si="10"/>
        <v>0</v>
      </c>
    </row>
    <row r="658" spans="1:24">
      <c r="A658" s="8"/>
      <c r="B658" s="8"/>
      <c r="C658" s="8"/>
      <c r="D658" s="54"/>
      <c r="E658" s="8"/>
      <c r="F658" s="8"/>
      <c r="G658" s="8"/>
      <c r="H658" s="8"/>
      <c r="I658" s="78"/>
      <c r="J658" s="42"/>
      <c r="K658" s="82" t="str">
        <f>IF(AND($I658&gt;0,$J658&lt;&gt;"",$J658&gt;40000),WORKDAY.INTL($J658,INT(($I658+项目参数!$J$29-1)/项目参数!$J$29)-1,1,项目参数!$B$2:$B$200),"")</f>
        <v/>
      </c>
      <c r="L658" s="83" t="str">
        <f>IF(AND($M658&lt;&gt;"",$M658&gt;40000,$N658&lt;&gt;"",$N658&gt;40000),(1+NETWORKDAYS.INTL($M658,$N658,1,项目参数!$B$2:$B$200))*项目参数!$J$29,"")</f>
        <v/>
      </c>
      <c r="M658" s="42"/>
      <c r="N658" s="42"/>
      <c r="O658" s="60"/>
      <c r="P658" s="63"/>
      <c r="X658" s="72" t="b">
        <f t="shared" si="10"/>
        <v>0</v>
      </c>
    </row>
    <row r="659" spans="1:24">
      <c r="A659" s="8"/>
      <c r="B659" s="8"/>
      <c r="C659" s="8"/>
      <c r="D659" s="54"/>
      <c r="E659" s="8"/>
      <c r="F659" s="8"/>
      <c r="G659" s="8"/>
      <c r="H659" s="8"/>
      <c r="I659" s="78"/>
      <c r="J659" s="42"/>
      <c r="K659" s="82" t="str">
        <f>IF(AND($I659&gt;0,$J659&lt;&gt;"",$J659&gt;40000),WORKDAY.INTL($J659,INT(($I659+项目参数!$J$29-1)/项目参数!$J$29)-1,1,项目参数!$B$2:$B$200),"")</f>
        <v/>
      </c>
      <c r="L659" s="83" t="str">
        <f>IF(AND($M659&lt;&gt;"",$M659&gt;40000,$N659&lt;&gt;"",$N659&gt;40000),(1+NETWORKDAYS.INTL($M659,$N659,1,项目参数!$B$2:$B$200))*项目参数!$J$29,"")</f>
        <v/>
      </c>
      <c r="M659" s="42"/>
      <c r="N659" s="42"/>
      <c r="O659" s="60"/>
      <c r="P659" s="63"/>
      <c r="X659" s="72" t="b">
        <f t="shared" si="10"/>
        <v>0</v>
      </c>
    </row>
    <row r="660" spans="1:24">
      <c r="A660" s="8"/>
      <c r="B660" s="8"/>
      <c r="C660" s="8"/>
      <c r="D660" s="54"/>
      <c r="E660" s="8"/>
      <c r="F660" s="8"/>
      <c r="G660" s="8"/>
      <c r="H660" s="8"/>
      <c r="I660" s="78"/>
      <c r="J660" s="42"/>
      <c r="K660" s="82" t="str">
        <f>IF(AND($I660&gt;0,$J660&lt;&gt;"",$J660&gt;40000),WORKDAY.INTL($J660,INT(($I660+项目参数!$J$29-1)/项目参数!$J$29)-1,1,项目参数!$B$2:$B$200),"")</f>
        <v/>
      </c>
      <c r="L660" s="83" t="str">
        <f>IF(AND($M660&lt;&gt;"",$M660&gt;40000,$N660&lt;&gt;"",$N660&gt;40000),(1+NETWORKDAYS.INTL($M660,$N660,1,项目参数!$B$2:$B$200))*项目参数!$J$29,"")</f>
        <v/>
      </c>
      <c r="M660" s="42"/>
      <c r="N660" s="42"/>
      <c r="O660" s="60"/>
      <c r="P660" s="63"/>
      <c r="X660" s="72" t="b">
        <f t="shared" si="10"/>
        <v>0</v>
      </c>
    </row>
    <row r="661" spans="1:24">
      <c r="A661" s="8"/>
      <c r="B661" s="8"/>
      <c r="C661" s="8"/>
      <c r="D661" s="54"/>
      <c r="E661" s="8"/>
      <c r="F661" s="8"/>
      <c r="G661" s="8"/>
      <c r="H661" s="8"/>
      <c r="I661" s="78"/>
      <c r="J661" s="42"/>
      <c r="K661" s="82" t="str">
        <f>IF(AND($I661&gt;0,$J661&lt;&gt;"",$J661&gt;40000),WORKDAY.INTL($J661,INT(($I661+项目参数!$J$29-1)/项目参数!$J$29)-1,1,项目参数!$B$2:$B$200),"")</f>
        <v/>
      </c>
      <c r="L661" s="83" t="str">
        <f>IF(AND($M661&lt;&gt;"",$M661&gt;40000,$N661&lt;&gt;"",$N661&gt;40000),(1+NETWORKDAYS.INTL($M661,$N661,1,项目参数!$B$2:$B$200))*项目参数!$J$29,"")</f>
        <v/>
      </c>
      <c r="M661" s="42"/>
      <c r="N661" s="42"/>
      <c r="O661" s="60"/>
      <c r="P661" s="63"/>
      <c r="X661" s="72" t="b">
        <f t="shared" si="10"/>
        <v>0</v>
      </c>
    </row>
    <row r="662" spans="1:24">
      <c r="A662" s="8"/>
      <c r="B662" s="8"/>
      <c r="C662" s="8"/>
      <c r="D662" s="54"/>
      <c r="E662" s="8"/>
      <c r="F662" s="8"/>
      <c r="G662" s="8"/>
      <c r="H662" s="8"/>
      <c r="I662" s="78"/>
      <c r="J662" s="42"/>
      <c r="K662" s="82" t="str">
        <f>IF(AND($I662&gt;0,$J662&lt;&gt;"",$J662&gt;40000),WORKDAY.INTL($J662,INT(($I662+项目参数!$J$29-1)/项目参数!$J$29)-1,1,项目参数!$B$2:$B$200),"")</f>
        <v/>
      </c>
      <c r="L662" s="83" t="str">
        <f>IF(AND($M662&lt;&gt;"",$M662&gt;40000,$N662&lt;&gt;"",$N662&gt;40000),(1+NETWORKDAYS.INTL($M662,$N662,1,项目参数!$B$2:$B$200))*项目参数!$J$29,"")</f>
        <v/>
      </c>
      <c r="M662" s="42"/>
      <c r="N662" s="42"/>
      <c r="O662" s="60"/>
      <c r="P662" s="63"/>
      <c r="X662" s="72" t="b">
        <f t="shared" si="10"/>
        <v>0</v>
      </c>
    </row>
    <row r="663" spans="1:24">
      <c r="A663" s="8"/>
      <c r="B663" s="8"/>
      <c r="C663" s="8"/>
      <c r="D663" s="54"/>
      <c r="E663" s="8"/>
      <c r="F663" s="8"/>
      <c r="G663" s="8"/>
      <c r="H663" s="8"/>
      <c r="I663" s="78"/>
      <c r="J663" s="42"/>
      <c r="K663" s="82" t="str">
        <f>IF(AND($I663&gt;0,$J663&lt;&gt;"",$J663&gt;40000),WORKDAY.INTL($J663,INT(($I663+项目参数!$J$29-1)/项目参数!$J$29)-1,1,项目参数!$B$2:$B$200),"")</f>
        <v/>
      </c>
      <c r="L663" s="83" t="str">
        <f>IF(AND($M663&lt;&gt;"",$M663&gt;40000,$N663&lt;&gt;"",$N663&gt;40000),(1+NETWORKDAYS.INTL($M663,$N663,1,项目参数!$B$2:$B$200))*项目参数!$J$29,"")</f>
        <v/>
      </c>
      <c r="M663" s="42"/>
      <c r="N663" s="42"/>
      <c r="O663" s="60"/>
      <c r="P663" s="63"/>
      <c r="X663" s="72" t="b">
        <f t="shared" si="10"/>
        <v>0</v>
      </c>
    </row>
    <row r="664" spans="1:24">
      <c r="A664" s="8"/>
      <c r="B664" s="8"/>
      <c r="C664" s="8"/>
      <c r="D664" s="54"/>
      <c r="E664" s="8"/>
      <c r="F664" s="8"/>
      <c r="G664" s="8"/>
      <c r="H664" s="8"/>
      <c r="I664" s="78"/>
      <c r="J664" s="42"/>
      <c r="K664" s="82" t="str">
        <f>IF(AND($I664&gt;0,$J664&lt;&gt;"",$J664&gt;40000),WORKDAY.INTL($J664,INT(($I664+项目参数!$J$29-1)/项目参数!$J$29)-1,1,项目参数!$B$2:$B$200),"")</f>
        <v/>
      </c>
      <c r="L664" s="83" t="str">
        <f>IF(AND($M664&lt;&gt;"",$M664&gt;40000,$N664&lt;&gt;"",$N664&gt;40000),(1+NETWORKDAYS.INTL($M664,$N664,1,项目参数!$B$2:$B$200))*项目参数!$J$29,"")</f>
        <v/>
      </c>
      <c r="M664" s="42"/>
      <c r="N664" s="42"/>
      <c r="O664" s="60"/>
      <c r="P664" s="63"/>
      <c r="X664" s="72" t="b">
        <f t="shared" si="10"/>
        <v>0</v>
      </c>
    </row>
    <row r="665" spans="1:24">
      <c r="A665" s="8"/>
      <c r="B665" s="8"/>
      <c r="C665" s="8"/>
      <c r="D665" s="54"/>
      <c r="E665" s="8"/>
      <c r="F665" s="8"/>
      <c r="G665" s="8"/>
      <c r="H665" s="8"/>
      <c r="I665" s="78"/>
      <c r="J665" s="42"/>
      <c r="K665" s="82" t="str">
        <f>IF(AND($I665&gt;0,$J665&lt;&gt;"",$J665&gt;40000),WORKDAY.INTL($J665,INT(($I665+项目参数!$J$29-1)/项目参数!$J$29)-1,1,项目参数!$B$2:$B$200),"")</f>
        <v/>
      </c>
      <c r="L665" s="83" t="str">
        <f>IF(AND($M665&lt;&gt;"",$M665&gt;40000,$N665&lt;&gt;"",$N665&gt;40000),(1+NETWORKDAYS.INTL($M665,$N665,1,项目参数!$B$2:$B$200))*项目参数!$J$29,"")</f>
        <v/>
      </c>
      <c r="M665" s="42"/>
      <c r="N665" s="42"/>
      <c r="O665" s="60"/>
      <c r="P665" s="63"/>
      <c r="X665" s="72" t="b">
        <f t="shared" si="10"/>
        <v>0</v>
      </c>
    </row>
    <row r="666" spans="1:24">
      <c r="A666" s="8"/>
      <c r="B666" s="8"/>
      <c r="C666" s="8"/>
      <c r="D666" s="54"/>
      <c r="E666" s="8"/>
      <c r="F666" s="8"/>
      <c r="G666" s="8"/>
      <c r="H666" s="8"/>
      <c r="I666" s="78"/>
      <c r="J666" s="42"/>
      <c r="K666" s="82" t="str">
        <f>IF(AND($I666&gt;0,$J666&lt;&gt;"",$J666&gt;40000),WORKDAY.INTL($J666,INT(($I666+项目参数!$J$29-1)/项目参数!$J$29)-1,1,项目参数!$B$2:$B$200),"")</f>
        <v/>
      </c>
      <c r="L666" s="83" t="str">
        <f>IF(AND($M666&lt;&gt;"",$M666&gt;40000,$N666&lt;&gt;"",$N666&gt;40000),(1+NETWORKDAYS.INTL($M666,$N666,1,项目参数!$B$2:$B$200))*项目参数!$J$29,"")</f>
        <v/>
      </c>
      <c r="M666" s="42"/>
      <c r="N666" s="42"/>
      <c r="O666" s="60"/>
      <c r="P666" s="63"/>
      <c r="X666" s="72" t="b">
        <f t="shared" si="10"/>
        <v>0</v>
      </c>
    </row>
    <row r="667" spans="1:24">
      <c r="A667" s="8"/>
      <c r="B667" s="8"/>
      <c r="C667" s="8"/>
      <c r="D667" s="54"/>
      <c r="E667" s="8"/>
      <c r="F667" s="8"/>
      <c r="G667" s="8"/>
      <c r="H667" s="8"/>
      <c r="I667" s="78"/>
      <c r="J667" s="42"/>
      <c r="K667" s="82" t="str">
        <f>IF(AND($I667&gt;0,$J667&lt;&gt;"",$J667&gt;40000),WORKDAY.INTL($J667,INT(($I667+项目参数!$J$29-1)/项目参数!$J$29)-1,1,项目参数!$B$2:$B$200),"")</f>
        <v/>
      </c>
      <c r="L667" s="83" t="str">
        <f>IF(AND($M667&lt;&gt;"",$M667&gt;40000,$N667&lt;&gt;"",$N667&gt;40000),(1+NETWORKDAYS.INTL($M667,$N667,1,项目参数!$B$2:$B$200))*项目参数!$J$29,"")</f>
        <v/>
      </c>
      <c r="M667" s="42"/>
      <c r="N667" s="42"/>
      <c r="O667" s="60"/>
      <c r="P667" s="63"/>
      <c r="X667" s="72" t="b">
        <f t="shared" si="10"/>
        <v>0</v>
      </c>
    </row>
    <row r="668" spans="1:24">
      <c r="A668" s="8"/>
      <c r="B668" s="8"/>
      <c r="C668" s="8"/>
      <c r="D668" s="54"/>
      <c r="E668" s="8"/>
      <c r="F668" s="8"/>
      <c r="G668" s="8"/>
      <c r="H668" s="8"/>
      <c r="I668" s="78"/>
      <c r="J668" s="42"/>
      <c r="K668" s="82" t="str">
        <f>IF(AND($I668&gt;0,$J668&lt;&gt;"",$J668&gt;40000),WORKDAY.INTL($J668,INT(($I668+项目参数!$J$29-1)/项目参数!$J$29)-1,1,项目参数!$B$2:$B$200),"")</f>
        <v/>
      </c>
      <c r="L668" s="83" t="str">
        <f>IF(AND($M668&lt;&gt;"",$M668&gt;40000,$N668&lt;&gt;"",$N668&gt;40000),(1+NETWORKDAYS.INTL($M668,$N668,1,项目参数!$B$2:$B$200))*项目参数!$J$29,"")</f>
        <v/>
      </c>
      <c r="M668" s="42"/>
      <c r="N668" s="42"/>
      <c r="O668" s="60"/>
      <c r="P668" s="63"/>
      <c r="X668" s="72" t="b">
        <f t="shared" si="10"/>
        <v>0</v>
      </c>
    </row>
    <row r="669" spans="1:24">
      <c r="A669" s="8"/>
      <c r="B669" s="8"/>
      <c r="C669" s="8"/>
      <c r="D669" s="54"/>
      <c r="E669" s="8"/>
      <c r="F669" s="8"/>
      <c r="G669" s="8"/>
      <c r="H669" s="8"/>
      <c r="I669" s="78"/>
      <c r="J669" s="42"/>
      <c r="K669" s="82" t="str">
        <f>IF(AND($I669&gt;0,$J669&lt;&gt;"",$J669&gt;40000),WORKDAY.INTL($J669,INT(($I669+项目参数!$J$29-1)/项目参数!$J$29)-1,1,项目参数!$B$2:$B$200),"")</f>
        <v/>
      </c>
      <c r="L669" s="83" t="str">
        <f>IF(AND($M669&lt;&gt;"",$M669&gt;40000,$N669&lt;&gt;"",$N669&gt;40000),(1+NETWORKDAYS.INTL($M669,$N669,1,项目参数!$B$2:$B$200))*项目参数!$J$29,"")</f>
        <v/>
      </c>
      <c r="M669" s="42"/>
      <c r="N669" s="42"/>
      <c r="O669" s="60"/>
      <c r="P669" s="63"/>
      <c r="X669" s="72" t="b">
        <f t="shared" si="10"/>
        <v>0</v>
      </c>
    </row>
    <row r="670" spans="1:24">
      <c r="A670" s="8"/>
      <c r="B670" s="8"/>
      <c r="C670" s="8"/>
      <c r="D670" s="54"/>
      <c r="E670" s="8"/>
      <c r="F670" s="8"/>
      <c r="G670" s="8"/>
      <c r="H670" s="8"/>
      <c r="I670" s="78"/>
      <c r="J670" s="42"/>
      <c r="K670" s="82" t="str">
        <f>IF(AND($I670&gt;0,$J670&lt;&gt;"",$J670&gt;40000),WORKDAY.INTL($J670,INT(($I670+项目参数!$J$29-1)/项目参数!$J$29)-1,1,项目参数!$B$2:$B$200),"")</f>
        <v/>
      </c>
      <c r="L670" s="83" t="str">
        <f>IF(AND($M670&lt;&gt;"",$M670&gt;40000,$N670&lt;&gt;"",$N670&gt;40000),(1+NETWORKDAYS.INTL($M670,$N670,1,项目参数!$B$2:$B$200))*项目参数!$J$29,"")</f>
        <v/>
      </c>
      <c r="M670" s="42"/>
      <c r="N670" s="42"/>
      <c r="O670" s="60"/>
      <c r="P670" s="63"/>
      <c r="X670" s="72" t="b">
        <f t="shared" si="10"/>
        <v>0</v>
      </c>
    </row>
    <row r="671" spans="1:24">
      <c r="A671" s="8"/>
      <c r="B671" s="8"/>
      <c r="C671" s="8"/>
      <c r="D671" s="54"/>
      <c r="E671" s="8"/>
      <c r="F671" s="8"/>
      <c r="G671" s="8"/>
      <c r="H671" s="8"/>
      <c r="I671" s="78"/>
      <c r="J671" s="42"/>
      <c r="K671" s="82" t="str">
        <f>IF(AND($I671&gt;0,$J671&lt;&gt;"",$J671&gt;40000),WORKDAY.INTL($J671,INT(($I671+项目参数!$J$29-1)/项目参数!$J$29)-1,1,项目参数!$B$2:$B$200),"")</f>
        <v/>
      </c>
      <c r="L671" s="83" t="str">
        <f>IF(AND($M671&lt;&gt;"",$M671&gt;40000,$N671&lt;&gt;"",$N671&gt;40000),(1+NETWORKDAYS.INTL($M671,$N671,1,项目参数!$B$2:$B$200))*项目参数!$J$29,"")</f>
        <v/>
      </c>
      <c r="M671" s="42"/>
      <c r="N671" s="42"/>
      <c r="O671" s="60"/>
      <c r="P671" s="63"/>
      <c r="X671" s="72" t="b">
        <f t="shared" si="10"/>
        <v>0</v>
      </c>
    </row>
    <row r="672" spans="1:24">
      <c r="A672" s="8"/>
      <c r="B672" s="8"/>
      <c r="C672" s="8"/>
      <c r="D672" s="54"/>
      <c r="E672" s="8"/>
      <c r="F672" s="8"/>
      <c r="G672" s="8"/>
      <c r="H672" s="8"/>
      <c r="I672" s="78"/>
      <c r="J672" s="42"/>
      <c r="K672" s="82" t="str">
        <f>IF(AND($I672&gt;0,$J672&lt;&gt;"",$J672&gt;40000),WORKDAY.INTL($J672,INT(($I672+项目参数!$J$29-1)/项目参数!$J$29)-1,1,项目参数!$B$2:$B$200),"")</f>
        <v/>
      </c>
      <c r="L672" s="83" t="str">
        <f>IF(AND($M672&lt;&gt;"",$M672&gt;40000,$N672&lt;&gt;"",$N672&gt;40000),(1+NETWORKDAYS.INTL($M672,$N672,1,项目参数!$B$2:$B$200))*项目参数!$J$29,"")</f>
        <v/>
      </c>
      <c r="M672" s="42"/>
      <c r="N672" s="42"/>
      <c r="O672" s="60"/>
      <c r="P672" s="63"/>
      <c r="X672" s="72" t="b">
        <f t="shared" si="10"/>
        <v>0</v>
      </c>
    </row>
    <row r="673" spans="1:24">
      <c r="A673" s="8"/>
      <c r="B673" s="8"/>
      <c r="C673" s="8"/>
      <c r="D673" s="54"/>
      <c r="E673" s="8"/>
      <c r="F673" s="8"/>
      <c r="G673" s="8"/>
      <c r="H673" s="8"/>
      <c r="I673" s="78"/>
      <c r="J673" s="42"/>
      <c r="K673" s="82" t="str">
        <f>IF(AND($I673&gt;0,$J673&lt;&gt;"",$J673&gt;40000),WORKDAY.INTL($J673,INT(($I673+项目参数!$J$29-1)/项目参数!$J$29)-1,1,项目参数!$B$2:$B$200),"")</f>
        <v/>
      </c>
      <c r="L673" s="83" t="str">
        <f>IF(AND($M673&lt;&gt;"",$M673&gt;40000,$N673&lt;&gt;"",$N673&gt;40000),(1+NETWORKDAYS.INTL($M673,$N673,1,项目参数!$B$2:$B$200))*项目参数!$J$29,"")</f>
        <v/>
      </c>
      <c r="M673" s="42"/>
      <c r="N673" s="42"/>
      <c r="O673" s="60"/>
      <c r="P673" s="63"/>
      <c r="X673" s="72" t="b">
        <f t="shared" si="10"/>
        <v>0</v>
      </c>
    </row>
    <row r="674" spans="1:24">
      <c r="A674" s="8"/>
      <c r="B674" s="8"/>
      <c r="C674" s="8"/>
      <c r="D674" s="54"/>
      <c r="E674" s="8"/>
      <c r="F674" s="8"/>
      <c r="G674" s="8"/>
      <c r="H674" s="8"/>
      <c r="I674" s="78"/>
      <c r="J674" s="42"/>
      <c r="K674" s="82" t="str">
        <f>IF(AND($I674&gt;0,$J674&lt;&gt;"",$J674&gt;40000),WORKDAY.INTL($J674,INT(($I674+项目参数!$J$29-1)/项目参数!$J$29)-1,1,项目参数!$B$2:$B$200),"")</f>
        <v/>
      </c>
      <c r="L674" s="83" t="str">
        <f>IF(AND($M674&lt;&gt;"",$M674&gt;40000,$N674&lt;&gt;"",$N674&gt;40000),(1+NETWORKDAYS.INTL($M674,$N674,1,项目参数!$B$2:$B$200))*项目参数!$J$29,"")</f>
        <v/>
      </c>
      <c r="M674" s="42"/>
      <c r="N674" s="42"/>
      <c r="O674" s="60"/>
      <c r="P674" s="63"/>
      <c r="X674" s="72" t="b">
        <f t="shared" si="10"/>
        <v>0</v>
      </c>
    </row>
    <row r="675" spans="1:24">
      <c r="A675" s="8"/>
      <c r="B675" s="8"/>
      <c r="C675" s="8"/>
      <c r="D675" s="54"/>
      <c r="E675" s="8"/>
      <c r="F675" s="8"/>
      <c r="G675" s="8"/>
      <c r="H675" s="8"/>
      <c r="I675" s="78"/>
      <c r="J675" s="42"/>
      <c r="K675" s="82" t="str">
        <f>IF(AND($I675&gt;0,$J675&lt;&gt;"",$J675&gt;40000),WORKDAY.INTL($J675,INT(($I675+项目参数!$J$29-1)/项目参数!$J$29)-1,1,项目参数!$B$2:$B$200),"")</f>
        <v/>
      </c>
      <c r="L675" s="83" t="str">
        <f>IF(AND($M675&lt;&gt;"",$M675&gt;40000,$N675&lt;&gt;"",$N675&gt;40000),(1+NETWORKDAYS.INTL($M675,$N675,1,项目参数!$B$2:$B$200))*项目参数!$J$29,"")</f>
        <v/>
      </c>
      <c r="M675" s="42"/>
      <c r="N675" s="42"/>
      <c r="O675" s="60"/>
      <c r="P675" s="63"/>
      <c r="X675" s="72" t="b">
        <f t="shared" si="10"/>
        <v>0</v>
      </c>
    </row>
    <row r="676" spans="1:24">
      <c r="A676" s="8"/>
      <c r="B676" s="8"/>
      <c r="C676" s="8"/>
      <c r="D676" s="54"/>
      <c r="E676" s="8"/>
      <c r="F676" s="8"/>
      <c r="G676" s="8"/>
      <c r="H676" s="8"/>
      <c r="I676" s="78"/>
      <c r="J676" s="42"/>
      <c r="K676" s="82" t="str">
        <f>IF(AND($I676&gt;0,$J676&lt;&gt;"",$J676&gt;40000),WORKDAY.INTL($J676,INT(($I676+项目参数!$J$29-1)/项目参数!$J$29)-1,1,项目参数!$B$2:$B$200),"")</f>
        <v/>
      </c>
      <c r="L676" s="83" t="str">
        <f>IF(AND($M676&lt;&gt;"",$M676&gt;40000,$N676&lt;&gt;"",$N676&gt;40000),(1+NETWORKDAYS.INTL($M676,$N676,1,项目参数!$B$2:$B$200))*项目参数!$J$29,"")</f>
        <v/>
      </c>
      <c r="M676" s="42"/>
      <c r="N676" s="42"/>
      <c r="O676" s="60"/>
      <c r="P676" s="63"/>
      <c r="X676" s="72" t="b">
        <f t="shared" si="10"/>
        <v>0</v>
      </c>
    </row>
    <row r="677" spans="1:24">
      <c r="A677" s="8"/>
      <c r="B677" s="8"/>
      <c r="C677" s="8"/>
      <c r="D677" s="54"/>
      <c r="E677" s="8"/>
      <c r="F677" s="8"/>
      <c r="G677" s="8"/>
      <c r="H677" s="8"/>
      <c r="I677" s="78"/>
      <c r="J677" s="42"/>
      <c r="K677" s="82" t="str">
        <f>IF(AND($I677&gt;0,$J677&lt;&gt;"",$J677&gt;40000),WORKDAY.INTL($J677,INT(($I677+项目参数!$J$29-1)/项目参数!$J$29)-1,1,项目参数!$B$2:$B$200),"")</f>
        <v/>
      </c>
      <c r="L677" s="83" t="str">
        <f>IF(AND($M677&lt;&gt;"",$M677&gt;40000,$N677&lt;&gt;"",$N677&gt;40000),(1+NETWORKDAYS.INTL($M677,$N677,1,项目参数!$B$2:$B$200))*项目参数!$J$29,"")</f>
        <v/>
      </c>
      <c r="M677" s="42"/>
      <c r="N677" s="42"/>
      <c r="O677" s="60"/>
      <c r="P677" s="63"/>
      <c r="X677" s="72" t="b">
        <f t="shared" si="10"/>
        <v>0</v>
      </c>
    </row>
    <row r="678" spans="1:24">
      <c r="A678" s="8"/>
      <c r="B678" s="8"/>
      <c r="C678" s="8"/>
      <c r="D678" s="54"/>
      <c r="E678" s="8"/>
      <c r="F678" s="8"/>
      <c r="G678" s="8"/>
      <c r="H678" s="8"/>
      <c r="I678" s="78"/>
      <c r="J678" s="42"/>
      <c r="K678" s="82" t="str">
        <f>IF(AND($I678&gt;0,$J678&lt;&gt;"",$J678&gt;40000),WORKDAY.INTL($J678,INT(($I678+项目参数!$J$29-1)/项目参数!$J$29)-1,1,项目参数!$B$2:$B$200),"")</f>
        <v/>
      </c>
      <c r="L678" s="83" t="str">
        <f>IF(AND($M678&lt;&gt;"",$M678&gt;40000,$N678&lt;&gt;"",$N678&gt;40000),(1+NETWORKDAYS.INTL($M678,$N678,1,项目参数!$B$2:$B$200))*项目参数!$J$29,"")</f>
        <v/>
      </c>
      <c r="M678" s="42"/>
      <c r="N678" s="42"/>
      <c r="O678" s="60"/>
      <c r="P678" s="63"/>
      <c r="X678" s="72" t="b">
        <f t="shared" si="10"/>
        <v>0</v>
      </c>
    </row>
    <row r="679" spans="1:24">
      <c r="A679" s="8"/>
      <c r="B679" s="8"/>
      <c r="C679" s="8"/>
      <c r="D679" s="54"/>
      <c r="E679" s="8"/>
      <c r="F679" s="8"/>
      <c r="G679" s="8"/>
      <c r="H679" s="8"/>
      <c r="I679" s="78"/>
      <c r="J679" s="42"/>
      <c r="K679" s="82" t="str">
        <f>IF(AND($I679&gt;0,$J679&lt;&gt;"",$J679&gt;40000),WORKDAY.INTL($J679,INT(($I679+项目参数!$J$29-1)/项目参数!$J$29)-1,1,项目参数!$B$2:$B$200),"")</f>
        <v/>
      </c>
      <c r="L679" s="83" t="str">
        <f>IF(AND($M679&lt;&gt;"",$M679&gt;40000,$N679&lt;&gt;"",$N679&gt;40000),(1+NETWORKDAYS.INTL($M679,$N679,1,项目参数!$B$2:$B$200))*项目参数!$J$29,"")</f>
        <v/>
      </c>
      <c r="M679" s="42"/>
      <c r="N679" s="42"/>
      <c r="O679" s="60"/>
      <c r="P679" s="63"/>
      <c r="X679" s="72" t="b">
        <f t="shared" si="10"/>
        <v>0</v>
      </c>
    </row>
    <row r="680" spans="1:24">
      <c r="A680" s="8"/>
      <c r="B680" s="8"/>
      <c r="C680" s="8"/>
      <c r="D680" s="54"/>
      <c r="E680" s="8"/>
      <c r="F680" s="8"/>
      <c r="G680" s="8"/>
      <c r="H680" s="8"/>
      <c r="I680" s="78"/>
      <c r="J680" s="42"/>
      <c r="K680" s="82" t="str">
        <f>IF(AND($I680&gt;0,$J680&lt;&gt;"",$J680&gt;40000),WORKDAY.INTL($J680,INT(($I680+项目参数!$J$29-1)/项目参数!$J$29)-1,1,项目参数!$B$2:$B$200),"")</f>
        <v/>
      </c>
      <c r="L680" s="83" t="str">
        <f>IF(AND($M680&lt;&gt;"",$M680&gt;40000,$N680&lt;&gt;"",$N680&gt;40000),(1+NETWORKDAYS.INTL($M680,$N680,1,项目参数!$B$2:$B$200))*项目参数!$J$29,"")</f>
        <v/>
      </c>
      <c r="M680" s="42"/>
      <c r="N680" s="42"/>
      <c r="O680" s="60"/>
      <c r="P680" s="63"/>
      <c r="X680" s="72" t="b">
        <f t="shared" si="10"/>
        <v>0</v>
      </c>
    </row>
    <row r="681" spans="1:24">
      <c r="A681" s="8"/>
      <c r="B681" s="8"/>
      <c r="C681" s="8"/>
      <c r="D681" s="54"/>
      <c r="E681" s="8"/>
      <c r="F681" s="8"/>
      <c r="G681" s="8"/>
      <c r="H681" s="8"/>
      <c r="I681" s="78"/>
      <c r="J681" s="42"/>
      <c r="K681" s="82" t="str">
        <f>IF(AND($I681&gt;0,$J681&lt;&gt;"",$J681&gt;40000),WORKDAY.INTL($J681,INT(($I681+项目参数!$J$29-1)/项目参数!$J$29)-1,1,项目参数!$B$2:$B$200),"")</f>
        <v/>
      </c>
      <c r="L681" s="83" t="str">
        <f>IF(AND($M681&lt;&gt;"",$M681&gt;40000,$N681&lt;&gt;"",$N681&gt;40000),(1+NETWORKDAYS.INTL($M681,$N681,1,项目参数!$B$2:$B$200))*项目参数!$J$29,"")</f>
        <v/>
      </c>
      <c r="M681" s="42"/>
      <c r="N681" s="42"/>
      <c r="O681" s="60"/>
      <c r="P681" s="63"/>
      <c r="X681" s="72" t="b">
        <f t="shared" si="10"/>
        <v>0</v>
      </c>
    </row>
    <row r="682" spans="1:24">
      <c r="A682" s="8"/>
      <c r="B682" s="8"/>
      <c r="C682" s="8"/>
      <c r="D682" s="54"/>
      <c r="E682" s="8"/>
      <c r="F682" s="8"/>
      <c r="G682" s="8"/>
      <c r="H682" s="8"/>
      <c r="I682" s="78"/>
      <c r="J682" s="42"/>
      <c r="K682" s="82" t="str">
        <f>IF(AND($I682&gt;0,$J682&lt;&gt;"",$J682&gt;40000),WORKDAY.INTL($J682,INT(($I682+项目参数!$J$29-1)/项目参数!$J$29)-1,1,项目参数!$B$2:$B$200),"")</f>
        <v/>
      </c>
      <c r="L682" s="83" t="str">
        <f>IF(AND($M682&lt;&gt;"",$M682&gt;40000,$N682&lt;&gt;"",$N682&gt;40000),(1+NETWORKDAYS.INTL($M682,$N682,1,项目参数!$B$2:$B$200))*项目参数!$J$29,"")</f>
        <v/>
      </c>
      <c r="M682" s="42"/>
      <c r="N682" s="42"/>
      <c r="O682" s="60"/>
      <c r="P682" s="63"/>
      <c r="X682" s="72" t="b">
        <f t="shared" si="10"/>
        <v>0</v>
      </c>
    </row>
    <row r="683" spans="1:24">
      <c r="A683" s="8"/>
      <c r="B683" s="8"/>
      <c r="C683" s="8"/>
      <c r="D683" s="54"/>
      <c r="E683" s="8"/>
      <c r="F683" s="8"/>
      <c r="G683" s="8"/>
      <c r="H683" s="8"/>
      <c r="I683" s="78"/>
      <c r="J683" s="42"/>
      <c r="K683" s="82" t="str">
        <f>IF(AND($I683&gt;0,$J683&lt;&gt;"",$J683&gt;40000),WORKDAY.INTL($J683,INT(($I683+项目参数!$J$29-1)/项目参数!$J$29)-1,1,项目参数!$B$2:$B$200),"")</f>
        <v/>
      </c>
      <c r="L683" s="83" t="str">
        <f>IF(AND($M683&lt;&gt;"",$M683&gt;40000,$N683&lt;&gt;"",$N683&gt;40000),(1+NETWORKDAYS.INTL($M683,$N683,1,项目参数!$B$2:$B$200))*项目参数!$J$29,"")</f>
        <v/>
      </c>
      <c r="M683" s="42"/>
      <c r="N683" s="42"/>
      <c r="O683" s="60"/>
      <c r="P683" s="63"/>
      <c r="X683" s="72" t="b">
        <f t="shared" si="10"/>
        <v>0</v>
      </c>
    </row>
    <row r="684" spans="1:24">
      <c r="A684" s="8"/>
      <c r="B684" s="8"/>
      <c r="C684" s="8"/>
      <c r="D684" s="54"/>
      <c r="E684" s="8"/>
      <c r="F684" s="8"/>
      <c r="G684" s="8"/>
      <c r="H684" s="8"/>
      <c r="I684" s="78"/>
      <c r="J684" s="42"/>
      <c r="K684" s="82" t="str">
        <f>IF(AND($I684&gt;0,$J684&lt;&gt;"",$J684&gt;40000),WORKDAY.INTL($J684,INT(($I684+项目参数!$J$29-1)/项目参数!$J$29)-1,1,项目参数!$B$2:$B$200),"")</f>
        <v/>
      </c>
      <c r="L684" s="83" t="str">
        <f>IF(AND($M684&lt;&gt;"",$M684&gt;40000,$N684&lt;&gt;"",$N684&gt;40000),(1+NETWORKDAYS.INTL($M684,$N684,1,项目参数!$B$2:$B$200))*项目参数!$J$29,"")</f>
        <v/>
      </c>
      <c r="M684" s="42"/>
      <c r="N684" s="42"/>
      <c r="O684" s="60"/>
      <c r="P684" s="63"/>
      <c r="X684" s="72" t="b">
        <f t="shared" si="10"/>
        <v>0</v>
      </c>
    </row>
    <row r="685" spans="1:24">
      <c r="A685" s="8"/>
      <c r="B685" s="8"/>
      <c r="C685" s="8"/>
      <c r="D685" s="54"/>
      <c r="E685" s="8"/>
      <c r="F685" s="8"/>
      <c r="G685" s="8"/>
      <c r="H685" s="8"/>
      <c r="I685" s="78"/>
      <c r="J685" s="42"/>
      <c r="K685" s="82" t="str">
        <f>IF(AND($I685&gt;0,$J685&lt;&gt;"",$J685&gt;40000),WORKDAY.INTL($J685,INT(($I685+项目参数!$J$29-1)/项目参数!$J$29)-1,1,项目参数!$B$2:$B$200),"")</f>
        <v/>
      </c>
      <c r="L685" s="83" t="str">
        <f>IF(AND($M685&lt;&gt;"",$M685&gt;40000,$N685&lt;&gt;"",$N685&gt;40000),(1+NETWORKDAYS.INTL($M685,$N685,1,项目参数!$B$2:$B$200))*项目参数!$J$29,"")</f>
        <v/>
      </c>
      <c r="M685" s="42"/>
      <c r="N685" s="42"/>
      <c r="O685" s="60"/>
      <c r="P685" s="63"/>
      <c r="X685" s="72" t="b">
        <f t="shared" si="10"/>
        <v>0</v>
      </c>
    </row>
    <row r="686" spans="1:24">
      <c r="A686" s="8"/>
      <c r="B686" s="8"/>
      <c r="C686" s="8"/>
      <c r="D686" s="54"/>
      <c r="E686" s="8"/>
      <c r="F686" s="8"/>
      <c r="G686" s="8"/>
      <c r="H686" s="8"/>
      <c r="I686" s="78"/>
      <c r="J686" s="42"/>
      <c r="K686" s="82" t="str">
        <f>IF(AND($I686&gt;0,$J686&lt;&gt;"",$J686&gt;40000),WORKDAY.INTL($J686,INT(($I686+项目参数!$J$29-1)/项目参数!$J$29)-1,1,项目参数!$B$2:$B$200),"")</f>
        <v/>
      </c>
      <c r="L686" s="83" t="str">
        <f>IF(AND($M686&lt;&gt;"",$M686&gt;40000,$N686&lt;&gt;"",$N686&gt;40000),(1+NETWORKDAYS.INTL($M686,$N686,1,项目参数!$B$2:$B$200))*项目参数!$J$29,"")</f>
        <v/>
      </c>
      <c r="M686" s="42"/>
      <c r="N686" s="42"/>
      <c r="O686" s="60"/>
      <c r="P686" s="63"/>
      <c r="X686" s="72" t="b">
        <f t="shared" si="10"/>
        <v>0</v>
      </c>
    </row>
    <row r="687" spans="1:24">
      <c r="A687" s="8"/>
      <c r="B687" s="8"/>
      <c r="C687" s="8"/>
      <c r="D687" s="54"/>
      <c r="E687" s="8"/>
      <c r="F687" s="8"/>
      <c r="G687" s="8"/>
      <c r="H687" s="8"/>
      <c r="I687" s="78"/>
      <c r="J687" s="42"/>
      <c r="K687" s="82" t="str">
        <f>IF(AND($I687&gt;0,$J687&lt;&gt;"",$J687&gt;40000),WORKDAY.INTL($J687,INT(($I687+项目参数!$J$29-1)/项目参数!$J$29)-1,1,项目参数!$B$2:$B$200),"")</f>
        <v/>
      </c>
      <c r="L687" s="83" t="str">
        <f>IF(AND($M687&lt;&gt;"",$M687&gt;40000,$N687&lt;&gt;"",$N687&gt;40000),(1+NETWORKDAYS.INTL($M687,$N687,1,项目参数!$B$2:$B$200))*项目参数!$J$29,"")</f>
        <v/>
      </c>
      <c r="M687" s="42"/>
      <c r="N687" s="42"/>
      <c r="O687" s="60"/>
      <c r="P687" s="63"/>
      <c r="X687" s="72" t="b">
        <f t="shared" si="10"/>
        <v>0</v>
      </c>
    </row>
    <row r="688" spans="1:24">
      <c r="A688" s="8"/>
      <c r="B688" s="8"/>
      <c r="C688" s="8"/>
      <c r="D688" s="54"/>
      <c r="E688" s="8"/>
      <c r="F688" s="8"/>
      <c r="G688" s="8"/>
      <c r="H688" s="8"/>
      <c r="I688" s="78"/>
      <c r="J688" s="42"/>
      <c r="K688" s="82" t="str">
        <f>IF(AND($I688&gt;0,$J688&lt;&gt;"",$J688&gt;40000),WORKDAY.INTL($J688,INT(($I688+项目参数!$J$29-1)/项目参数!$J$29)-1,1,项目参数!$B$2:$B$200),"")</f>
        <v/>
      </c>
      <c r="L688" s="83" t="str">
        <f>IF(AND($M688&lt;&gt;"",$M688&gt;40000,$N688&lt;&gt;"",$N688&gt;40000),(1+NETWORKDAYS.INTL($M688,$N688,1,项目参数!$B$2:$B$200))*项目参数!$J$29,"")</f>
        <v/>
      </c>
      <c r="M688" s="42"/>
      <c r="N688" s="42"/>
      <c r="O688" s="60"/>
      <c r="P688" s="63"/>
      <c r="X688" s="72" t="b">
        <f t="shared" si="10"/>
        <v>0</v>
      </c>
    </row>
    <row r="689" spans="1:24">
      <c r="A689" s="8"/>
      <c r="B689" s="8"/>
      <c r="C689" s="8"/>
      <c r="D689" s="54"/>
      <c r="E689" s="8"/>
      <c r="F689" s="8"/>
      <c r="G689" s="8"/>
      <c r="H689" s="8"/>
      <c r="I689" s="78"/>
      <c r="J689" s="42"/>
      <c r="K689" s="82" t="str">
        <f>IF(AND($I689&gt;0,$J689&lt;&gt;"",$J689&gt;40000),WORKDAY.INTL($J689,INT(($I689+项目参数!$J$29-1)/项目参数!$J$29)-1,1,项目参数!$B$2:$B$200),"")</f>
        <v/>
      </c>
      <c r="L689" s="83" t="str">
        <f>IF(AND($M689&lt;&gt;"",$M689&gt;40000,$N689&lt;&gt;"",$N689&gt;40000),(1+NETWORKDAYS.INTL($M689,$N689,1,项目参数!$B$2:$B$200))*项目参数!$J$29,"")</f>
        <v/>
      </c>
      <c r="M689" s="42"/>
      <c r="N689" s="42"/>
      <c r="O689" s="60"/>
      <c r="P689" s="63"/>
      <c r="X689" s="72" t="b">
        <f t="shared" si="10"/>
        <v>0</v>
      </c>
    </row>
    <row r="690" spans="1:24">
      <c r="A690" s="8"/>
      <c r="B690" s="8"/>
      <c r="C690" s="8"/>
      <c r="D690" s="54"/>
      <c r="E690" s="8"/>
      <c r="F690" s="8"/>
      <c r="G690" s="8"/>
      <c r="H690" s="8"/>
      <c r="I690" s="78"/>
      <c r="J690" s="42"/>
      <c r="K690" s="82" t="str">
        <f>IF(AND($I690&gt;0,$J690&lt;&gt;"",$J690&gt;40000),WORKDAY.INTL($J690,INT(($I690+项目参数!$J$29-1)/项目参数!$J$29)-1,1,项目参数!$B$2:$B$200),"")</f>
        <v/>
      </c>
      <c r="L690" s="83" t="str">
        <f>IF(AND($M690&lt;&gt;"",$M690&gt;40000,$N690&lt;&gt;"",$N690&gt;40000),(1+NETWORKDAYS.INTL($M690,$N690,1,项目参数!$B$2:$B$200))*项目参数!$J$29,"")</f>
        <v/>
      </c>
      <c r="M690" s="42"/>
      <c r="N690" s="42"/>
      <c r="O690" s="60"/>
      <c r="P690" s="63"/>
      <c r="X690" s="72" t="b">
        <f t="shared" si="10"/>
        <v>0</v>
      </c>
    </row>
    <row r="691" spans="1:24">
      <c r="A691" s="8"/>
      <c r="B691" s="8"/>
      <c r="C691" s="8"/>
      <c r="D691" s="54"/>
      <c r="E691" s="8"/>
      <c r="F691" s="8"/>
      <c r="G691" s="8"/>
      <c r="H691" s="8"/>
      <c r="I691" s="78"/>
      <c r="J691" s="42"/>
      <c r="K691" s="82" t="str">
        <f>IF(AND($I691&gt;0,$J691&lt;&gt;"",$J691&gt;40000),WORKDAY.INTL($J691,INT(($I691+项目参数!$J$29-1)/项目参数!$J$29)-1,1,项目参数!$B$2:$B$200),"")</f>
        <v/>
      </c>
      <c r="L691" s="83" t="str">
        <f>IF(AND($M691&lt;&gt;"",$M691&gt;40000,$N691&lt;&gt;"",$N691&gt;40000),(1+NETWORKDAYS.INTL($M691,$N691,1,项目参数!$B$2:$B$200))*项目参数!$J$29,"")</f>
        <v/>
      </c>
      <c r="M691" s="42"/>
      <c r="N691" s="42"/>
      <c r="O691" s="60"/>
      <c r="P691" s="63"/>
      <c r="X691" s="72" t="b">
        <f t="shared" si="10"/>
        <v>0</v>
      </c>
    </row>
    <row r="692" spans="1:24">
      <c r="A692" s="8"/>
      <c r="B692" s="8"/>
      <c r="C692" s="8"/>
      <c r="D692" s="54"/>
      <c r="E692" s="8"/>
      <c r="F692" s="8"/>
      <c r="G692" s="8"/>
      <c r="H692" s="8"/>
      <c r="I692" s="78"/>
      <c r="J692" s="42"/>
      <c r="K692" s="82" t="str">
        <f>IF(AND($I692&gt;0,$J692&lt;&gt;"",$J692&gt;40000),WORKDAY.INTL($J692,INT(($I692+项目参数!$J$29-1)/项目参数!$J$29)-1,1,项目参数!$B$2:$B$200),"")</f>
        <v/>
      </c>
      <c r="L692" s="83" t="str">
        <f>IF(AND($M692&lt;&gt;"",$M692&gt;40000,$N692&lt;&gt;"",$N692&gt;40000),(1+NETWORKDAYS.INTL($M692,$N692,1,项目参数!$B$2:$B$200))*项目参数!$J$29,"")</f>
        <v/>
      </c>
      <c r="M692" s="42"/>
      <c r="N692" s="42"/>
      <c r="O692" s="60"/>
      <c r="P692" s="63"/>
      <c r="X692" s="72" t="b">
        <f t="shared" si="10"/>
        <v>0</v>
      </c>
    </row>
    <row r="693" spans="1:24">
      <c r="A693" s="8"/>
      <c r="B693" s="8"/>
      <c r="C693" s="8"/>
      <c r="D693" s="54"/>
      <c r="E693" s="8"/>
      <c r="F693" s="8"/>
      <c r="G693" s="8"/>
      <c r="H693" s="8"/>
      <c r="I693" s="78"/>
      <c r="J693" s="42"/>
      <c r="K693" s="82" t="str">
        <f>IF(AND($I693&gt;0,$J693&lt;&gt;"",$J693&gt;40000),WORKDAY.INTL($J693,INT(($I693+项目参数!$J$29-1)/项目参数!$J$29)-1,1,项目参数!$B$2:$B$200),"")</f>
        <v/>
      </c>
      <c r="L693" s="83" t="str">
        <f>IF(AND($M693&lt;&gt;"",$M693&gt;40000,$N693&lt;&gt;"",$N693&gt;40000),(1+NETWORKDAYS.INTL($M693,$N693,1,项目参数!$B$2:$B$200))*项目参数!$J$29,"")</f>
        <v/>
      </c>
      <c r="M693" s="42"/>
      <c r="N693" s="42"/>
      <c r="O693" s="60"/>
      <c r="P693" s="63"/>
      <c r="X693" s="72" t="b">
        <f t="shared" si="10"/>
        <v>0</v>
      </c>
    </row>
    <row r="694" spans="1:24">
      <c r="A694" s="8"/>
      <c r="B694" s="8"/>
      <c r="C694" s="8"/>
      <c r="D694" s="54"/>
      <c r="E694" s="8"/>
      <c r="F694" s="8"/>
      <c r="G694" s="8"/>
      <c r="H694" s="8"/>
      <c r="I694" s="78"/>
      <c r="J694" s="42"/>
      <c r="K694" s="82" t="str">
        <f>IF(AND($I694&gt;0,$J694&lt;&gt;"",$J694&gt;40000),WORKDAY.INTL($J694,INT(($I694+项目参数!$J$29-1)/项目参数!$J$29)-1,1,项目参数!$B$2:$B$200),"")</f>
        <v/>
      </c>
      <c r="L694" s="83" t="str">
        <f>IF(AND($M694&lt;&gt;"",$M694&gt;40000,$N694&lt;&gt;"",$N694&gt;40000),(1+NETWORKDAYS.INTL($M694,$N694,1,项目参数!$B$2:$B$200))*项目参数!$J$29,"")</f>
        <v/>
      </c>
      <c r="M694" s="42"/>
      <c r="N694" s="42"/>
      <c r="O694" s="60"/>
      <c r="P694" s="63"/>
      <c r="X694" s="72" t="b">
        <f t="shared" si="10"/>
        <v>0</v>
      </c>
    </row>
    <row r="695" spans="1:24">
      <c r="A695" s="8"/>
      <c r="B695" s="8"/>
      <c r="C695" s="8"/>
      <c r="D695" s="54"/>
      <c r="E695" s="8"/>
      <c r="F695" s="8"/>
      <c r="G695" s="8"/>
      <c r="H695" s="8"/>
      <c r="I695" s="78"/>
      <c r="J695" s="42"/>
      <c r="K695" s="82" t="str">
        <f>IF(AND($I695&gt;0,$J695&lt;&gt;"",$J695&gt;40000),WORKDAY.INTL($J695,INT(($I695+项目参数!$J$29-1)/项目参数!$J$29)-1,1,项目参数!$B$2:$B$200),"")</f>
        <v/>
      </c>
      <c r="L695" s="83" t="str">
        <f>IF(AND($M695&lt;&gt;"",$M695&gt;40000,$N695&lt;&gt;"",$N695&gt;40000),(1+NETWORKDAYS.INTL($M695,$N695,1,项目参数!$B$2:$B$200))*项目参数!$J$29,"")</f>
        <v/>
      </c>
      <c r="M695" s="42"/>
      <c r="N695" s="42"/>
      <c r="O695" s="60"/>
      <c r="P695" s="63"/>
      <c r="X695" s="72" t="b">
        <f t="shared" si="10"/>
        <v>0</v>
      </c>
    </row>
    <row r="696" spans="1:24">
      <c r="A696" s="8"/>
      <c r="B696" s="8"/>
      <c r="C696" s="8"/>
      <c r="D696" s="54"/>
      <c r="E696" s="8"/>
      <c r="F696" s="8"/>
      <c r="G696" s="8"/>
      <c r="H696" s="8"/>
      <c r="I696" s="78"/>
      <c r="J696" s="42"/>
      <c r="K696" s="82" t="str">
        <f>IF(AND($I696&gt;0,$J696&lt;&gt;"",$J696&gt;40000),WORKDAY.INTL($J696,INT(($I696+项目参数!$J$29-1)/项目参数!$J$29)-1,1,项目参数!$B$2:$B$200),"")</f>
        <v/>
      </c>
      <c r="L696" s="83" t="str">
        <f>IF(AND($M696&lt;&gt;"",$M696&gt;40000,$N696&lt;&gt;"",$N696&gt;40000),(1+NETWORKDAYS.INTL($M696,$N696,1,项目参数!$B$2:$B$200))*项目参数!$J$29,"")</f>
        <v/>
      </c>
      <c r="M696" s="42"/>
      <c r="N696" s="42"/>
      <c r="O696" s="60"/>
      <c r="P696" s="63"/>
      <c r="X696" s="72" t="b">
        <f t="shared" si="10"/>
        <v>0</v>
      </c>
    </row>
    <row r="697" spans="1:24">
      <c r="A697" s="8"/>
      <c r="B697" s="8"/>
      <c r="C697" s="8"/>
      <c r="D697" s="54"/>
      <c r="E697" s="8"/>
      <c r="F697" s="8"/>
      <c r="G697" s="8"/>
      <c r="H697" s="8"/>
      <c r="I697" s="78"/>
      <c r="J697" s="42"/>
      <c r="K697" s="82" t="str">
        <f>IF(AND($I697&gt;0,$J697&lt;&gt;"",$J697&gt;40000),WORKDAY.INTL($J697,INT(($I697+项目参数!$J$29-1)/项目参数!$J$29)-1,1,项目参数!$B$2:$B$200),"")</f>
        <v/>
      </c>
      <c r="L697" s="83" t="str">
        <f>IF(AND($M697&lt;&gt;"",$M697&gt;40000,$N697&lt;&gt;"",$N697&gt;40000),(1+NETWORKDAYS.INTL($M697,$N697,1,项目参数!$B$2:$B$200))*项目参数!$J$29,"")</f>
        <v/>
      </c>
      <c r="M697" s="42"/>
      <c r="N697" s="42"/>
      <c r="O697" s="60"/>
      <c r="P697" s="63"/>
      <c r="X697" s="72" t="b">
        <f t="shared" si="10"/>
        <v>0</v>
      </c>
    </row>
    <row r="698" spans="1:24">
      <c r="A698" s="8"/>
      <c r="B698" s="8"/>
      <c r="C698" s="8"/>
      <c r="D698" s="54"/>
      <c r="E698" s="8"/>
      <c r="F698" s="8"/>
      <c r="G698" s="8"/>
      <c r="H698" s="8"/>
      <c r="I698" s="78"/>
      <c r="J698" s="42"/>
      <c r="K698" s="82" t="str">
        <f>IF(AND($I698&gt;0,$J698&lt;&gt;"",$J698&gt;40000),WORKDAY.INTL($J698,INT(($I698+项目参数!$J$29-1)/项目参数!$J$29)-1,1,项目参数!$B$2:$B$200),"")</f>
        <v/>
      </c>
      <c r="L698" s="83" t="str">
        <f>IF(AND($M698&lt;&gt;"",$M698&gt;40000,$N698&lt;&gt;"",$N698&gt;40000),(1+NETWORKDAYS.INTL($M698,$N698,1,项目参数!$B$2:$B$200))*项目参数!$J$29,"")</f>
        <v/>
      </c>
      <c r="M698" s="42"/>
      <c r="N698" s="42"/>
      <c r="O698" s="60"/>
      <c r="P698" s="63"/>
      <c r="X698" s="72" t="b">
        <f t="shared" si="10"/>
        <v>0</v>
      </c>
    </row>
    <row r="699" spans="1:24">
      <c r="A699" s="8"/>
      <c r="B699" s="8"/>
      <c r="C699" s="8"/>
      <c r="D699" s="54"/>
      <c r="E699" s="8"/>
      <c r="F699" s="8"/>
      <c r="G699" s="8"/>
      <c r="H699" s="8"/>
      <c r="I699" s="78"/>
      <c r="J699" s="42"/>
      <c r="K699" s="82" t="str">
        <f>IF(AND($I699&gt;0,$J699&lt;&gt;"",$J699&gt;40000),WORKDAY.INTL($J699,INT(($I699+项目参数!$J$29-1)/项目参数!$J$29)-1,1,项目参数!$B$2:$B$200),"")</f>
        <v/>
      </c>
      <c r="L699" s="83" t="str">
        <f>IF(AND($M699&lt;&gt;"",$M699&gt;40000,$N699&lt;&gt;"",$N699&gt;40000),(1+NETWORKDAYS.INTL($M699,$N699,1,项目参数!$B$2:$B$200))*项目参数!$J$29,"")</f>
        <v/>
      </c>
      <c r="M699" s="42"/>
      <c r="N699" s="42"/>
      <c r="O699" s="60"/>
      <c r="P699" s="63"/>
      <c r="X699" s="72" t="b">
        <f t="shared" si="10"/>
        <v>0</v>
      </c>
    </row>
    <row r="700" spans="1:24">
      <c r="A700" s="8"/>
      <c r="B700" s="8"/>
      <c r="C700" s="8"/>
      <c r="D700" s="54"/>
      <c r="E700" s="8"/>
      <c r="F700" s="8"/>
      <c r="G700" s="8"/>
      <c r="H700" s="8"/>
      <c r="I700" s="78"/>
      <c r="J700" s="42"/>
      <c r="K700" s="82" t="str">
        <f>IF(AND($I700&gt;0,$J700&lt;&gt;"",$J700&gt;40000),WORKDAY.INTL($J700,INT(($I700+项目参数!$J$29-1)/项目参数!$J$29)-1,1,项目参数!$B$2:$B$200),"")</f>
        <v/>
      </c>
      <c r="L700" s="83" t="str">
        <f>IF(AND($M700&lt;&gt;"",$M700&gt;40000,$N700&lt;&gt;"",$N700&gt;40000),(1+NETWORKDAYS.INTL($M700,$N700,1,项目参数!$B$2:$B$200))*项目参数!$J$29,"")</f>
        <v/>
      </c>
      <c r="M700" s="42"/>
      <c r="N700" s="42"/>
      <c r="O700" s="60"/>
      <c r="P700" s="63"/>
      <c r="X700" s="72" t="b">
        <f t="shared" si="10"/>
        <v>0</v>
      </c>
    </row>
    <row r="701" spans="1:24">
      <c r="A701" s="8"/>
      <c r="B701" s="8"/>
      <c r="C701" s="8"/>
      <c r="D701" s="54"/>
      <c r="E701" s="8"/>
      <c r="F701" s="8"/>
      <c r="G701" s="8"/>
      <c r="H701" s="8"/>
      <c r="I701" s="78"/>
      <c r="J701" s="42"/>
      <c r="K701" s="82" t="str">
        <f>IF(AND($I701&gt;0,$J701&lt;&gt;"",$J701&gt;40000),WORKDAY.INTL($J701,INT(($I701+项目参数!$J$29-1)/项目参数!$J$29)-1,1,项目参数!$B$2:$B$200),"")</f>
        <v/>
      </c>
      <c r="L701" s="83" t="str">
        <f>IF(AND($M701&lt;&gt;"",$M701&gt;40000,$N701&lt;&gt;"",$N701&gt;40000),(1+NETWORKDAYS.INTL($M701,$N701,1,项目参数!$B$2:$B$200))*项目参数!$J$29,"")</f>
        <v/>
      </c>
      <c r="M701" s="42"/>
      <c r="N701" s="42"/>
      <c r="O701" s="60"/>
      <c r="P701" s="63"/>
      <c r="X701" s="72" t="b">
        <f t="shared" si="10"/>
        <v>0</v>
      </c>
    </row>
    <row r="702" spans="1:24">
      <c r="A702" s="8"/>
      <c r="B702" s="8"/>
      <c r="C702" s="8"/>
      <c r="D702" s="54"/>
      <c r="E702" s="8"/>
      <c r="F702" s="8"/>
      <c r="G702" s="8"/>
      <c r="H702" s="8"/>
      <c r="I702" s="78"/>
      <c r="J702" s="42"/>
      <c r="K702" s="82" t="str">
        <f>IF(AND($I702&gt;0,$J702&lt;&gt;"",$J702&gt;40000),WORKDAY.INTL($J702,INT(($I702+项目参数!$J$29-1)/项目参数!$J$29)-1,1,项目参数!$B$2:$B$200),"")</f>
        <v/>
      </c>
      <c r="L702" s="83" t="str">
        <f>IF(AND($M702&lt;&gt;"",$M702&gt;40000,$N702&lt;&gt;"",$N702&gt;40000),(1+NETWORKDAYS.INTL($M702,$N702,1,项目参数!$B$2:$B$200))*项目参数!$J$29,"")</f>
        <v/>
      </c>
      <c r="M702" s="42"/>
      <c r="N702" s="42"/>
      <c r="O702" s="60"/>
      <c r="P702" s="63"/>
      <c r="X702" s="72" t="b">
        <f t="shared" si="10"/>
        <v>0</v>
      </c>
    </row>
    <row r="703" spans="1:24">
      <c r="A703" s="8"/>
      <c r="B703" s="8"/>
      <c r="C703" s="8"/>
      <c r="D703" s="54"/>
      <c r="E703" s="8"/>
      <c r="F703" s="8"/>
      <c r="G703" s="8"/>
      <c r="H703" s="8"/>
      <c r="I703" s="78"/>
      <c r="J703" s="42"/>
      <c r="K703" s="82" t="str">
        <f>IF(AND($I703&gt;0,$J703&lt;&gt;"",$J703&gt;40000),WORKDAY.INTL($J703,INT(($I703+项目参数!$J$29-1)/项目参数!$J$29)-1,1,项目参数!$B$2:$B$200),"")</f>
        <v/>
      </c>
      <c r="L703" s="83" t="str">
        <f>IF(AND($M703&lt;&gt;"",$M703&gt;40000,$N703&lt;&gt;"",$N703&gt;40000),(1+NETWORKDAYS.INTL($M703,$N703,1,项目参数!$B$2:$B$200))*项目参数!$J$29,"")</f>
        <v/>
      </c>
      <c r="M703" s="42"/>
      <c r="N703" s="42"/>
      <c r="O703" s="60"/>
      <c r="P703" s="63"/>
      <c r="X703" s="72" t="b">
        <f t="shared" si="10"/>
        <v>0</v>
      </c>
    </row>
    <row r="704" spans="1:24">
      <c r="A704" s="8"/>
      <c r="B704" s="8"/>
      <c r="C704" s="8"/>
      <c r="D704" s="54"/>
      <c r="E704" s="8"/>
      <c r="F704" s="8"/>
      <c r="G704" s="8"/>
      <c r="H704" s="8"/>
      <c r="I704" s="78"/>
      <c r="J704" s="42"/>
      <c r="K704" s="82" t="str">
        <f>IF(AND($I704&gt;0,$J704&lt;&gt;"",$J704&gt;40000),WORKDAY.INTL($J704,INT(($I704+项目参数!$J$29-1)/项目参数!$J$29)-1,1,项目参数!$B$2:$B$200),"")</f>
        <v/>
      </c>
      <c r="L704" s="83" t="str">
        <f>IF(AND($M704&lt;&gt;"",$M704&gt;40000,$N704&lt;&gt;"",$N704&gt;40000),(1+NETWORKDAYS.INTL($M704,$N704,1,项目参数!$B$2:$B$200))*项目参数!$J$29,"")</f>
        <v/>
      </c>
      <c r="M704" s="42"/>
      <c r="N704" s="42"/>
      <c r="O704" s="60"/>
      <c r="P704" s="63"/>
      <c r="X704" s="72" t="b">
        <f t="shared" si="10"/>
        <v>0</v>
      </c>
    </row>
    <row r="705" spans="1:24">
      <c r="A705" s="8"/>
      <c r="B705" s="8"/>
      <c r="C705" s="8"/>
      <c r="D705" s="54"/>
      <c r="E705" s="8"/>
      <c r="F705" s="8"/>
      <c r="G705" s="8"/>
      <c r="H705" s="8"/>
      <c r="I705" s="78"/>
      <c r="J705" s="42"/>
      <c r="K705" s="82" t="str">
        <f>IF(AND($I705&gt;0,$J705&lt;&gt;"",$J705&gt;40000),WORKDAY.INTL($J705,INT(($I705+项目参数!$J$29-1)/项目参数!$J$29)-1,1,项目参数!$B$2:$B$200),"")</f>
        <v/>
      </c>
      <c r="L705" s="83" t="str">
        <f>IF(AND($M705&lt;&gt;"",$M705&gt;40000,$N705&lt;&gt;"",$N705&gt;40000),(1+NETWORKDAYS.INTL($M705,$N705,1,项目参数!$B$2:$B$200))*项目参数!$J$29,"")</f>
        <v/>
      </c>
      <c r="M705" s="42"/>
      <c r="N705" s="42"/>
      <c r="O705" s="60"/>
      <c r="P705" s="63"/>
      <c r="X705" s="72" t="b">
        <f t="shared" si="10"/>
        <v>0</v>
      </c>
    </row>
    <row r="706" spans="1:24">
      <c r="A706" s="8"/>
      <c r="B706" s="8"/>
      <c r="C706" s="8"/>
      <c r="D706" s="54"/>
      <c r="E706" s="8"/>
      <c r="F706" s="8"/>
      <c r="G706" s="8"/>
      <c r="H706" s="8"/>
      <c r="I706" s="78"/>
      <c r="J706" s="42"/>
      <c r="K706" s="82" t="str">
        <f>IF(AND($I706&gt;0,$J706&lt;&gt;"",$J706&gt;40000),WORKDAY.INTL($J706,INT(($I706+项目参数!$J$29-1)/项目参数!$J$29)-1,1,项目参数!$B$2:$B$200),"")</f>
        <v/>
      </c>
      <c r="L706" s="83" t="str">
        <f>IF(AND($M706&lt;&gt;"",$M706&gt;40000,$N706&lt;&gt;"",$N706&gt;40000),(1+NETWORKDAYS.INTL($M706,$N706,1,项目参数!$B$2:$B$200))*项目参数!$J$29,"")</f>
        <v/>
      </c>
      <c r="M706" s="42"/>
      <c r="N706" s="42"/>
      <c r="O706" s="60"/>
      <c r="P706" s="63"/>
      <c r="X706" s="72" t="b">
        <f t="shared" ref="X706:X769" si="11">AND(LEN(A706)&gt;0,LEN(C706)&gt;3,LEN(G706)&gt;1,OR(J706=0,AND(I706&gt;0,J706&gt;40000)),OR(M706=0,M706&gt;40000))</f>
        <v>0</v>
      </c>
    </row>
    <row r="707" spans="1:24">
      <c r="A707" s="8"/>
      <c r="B707" s="8"/>
      <c r="C707" s="8"/>
      <c r="D707" s="54"/>
      <c r="E707" s="8"/>
      <c r="F707" s="8"/>
      <c r="G707" s="8"/>
      <c r="H707" s="8"/>
      <c r="I707" s="78"/>
      <c r="J707" s="42"/>
      <c r="K707" s="82" t="str">
        <f>IF(AND($I707&gt;0,$J707&lt;&gt;"",$J707&gt;40000),WORKDAY.INTL($J707,INT(($I707+项目参数!$J$29-1)/项目参数!$J$29)-1,1,项目参数!$B$2:$B$200),"")</f>
        <v/>
      </c>
      <c r="L707" s="83" t="str">
        <f>IF(AND($M707&lt;&gt;"",$M707&gt;40000,$N707&lt;&gt;"",$N707&gt;40000),(1+NETWORKDAYS.INTL($M707,$N707,1,项目参数!$B$2:$B$200))*项目参数!$J$29,"")</f>
        <v/>
      </c>
      <c r="M707" s="42"/>
      <c r="N707" s="42"/>
      <c r="O707" s="60"/>
      <c r="P707" s="63"/>
      <c r="X707" s="72" t="b">
        <f t="shared" si="11"/>
        <v>0</v>
      </c>
    </row>
    <row r="708" spans="1:24">
      <c r="A708" s="8"/>
      <c r="B708" s="8"/>
      <c r="C708" s="8"/>
      <c r="D708" s="54"/>
      <c r="E708" s="8"/>
      <c r="F708" s="8"/>
      <c r="G708" s="8"/>
      <c r="H708" s="8"/>
      <c r="I708" s="78"/>
      <c r="J708" s="42"/>
      <c r="K708" s="82" t="str">
        <f>IF(AND($I708&gt;0,$J708&lt;&gt;"",$J708&gt;40000),WORKDAY.INTL($J708,INT(($I708+项目参数!$J$29-1)/项目参数!$J$29)-1,1,项目参数!$B$2:$B$200),"")</f>
        <v/>
      </c>
      <c r="L708" s="83" t="str">
        <f>IF(AND($M708&lt;&gt;"",$M708&gt;40000,$N708&lt;&gt;"",$N708&gt;40000),(1+NETWORKDAYS.INTL($M708,$N708,1,项目参数!$B$2:$B$200))*项目参数!$J$29,"")</f>
        <v/>
      </c>
      <c r="M708" s="42"/>
      <c r="N708" s="42"/>
      <c r="O708" s="60"/>
      <c r="P708" s="63"/>
      <c r="X708" s="72" t="b">
        <f t="shared" si="11"/>
        <v>0</v>
      </c>
    </row>
    <row r="709" spans="1:24">
      <c r="A709" s="8"/>
      <c r="B709" s="8"/>
      <c r="C709" s="8"/>
      <c r="D709" s="54"/>
      <c r="E709" s="8"/>
      <c r="F709" s="8"/>
      <c r="G709" s="8"/>
      <c r="H709" s="8"/>
      <c r="I709" s="78"/>
      <c r="J709" s="42"/>
      <c r="K709" s="82" t="str">
        <f>IF(AND($I709&gt;0,$J709&lt;&gt;"",$J709&gt;40000),WORKDAY.INTL($J709,INT(($I709+项目参数!$J$29-1)/项目参数!$J$29)-1,1,项目参数!$B$2:$B$200),"")</f>
        <v/>
      </c>
      <c r="L709" s="83" t="str">
        <f>IF(AND($M709&lt;&gt;"",$M709&gt;40000,$N709&lt;&gt;"",$N709&gt;40000),(1+NETWORKDAYS.INTL($M709,$N709,1,项目参数!$B$2:$B$200))*项目参数!$J$29,"")</f>
        <v/>
      </c>
      <c r="M709" s="42"/>
      <c r="N709" s="42"/>
      <c r="O709" s="60"/>
      <c r="P709" s="63"/>
      <c r="X709" s="72" t="b">
        <f t="shared" si="11"/>
        <v>0</v>
      </c>
    </row>
    <row r="710" spans="1:24">
      <c r="A710" s="8"/>
      <c r="B710" s="8"/>
      <c r="C710" s="8"/>
      <c r="D710" s="54"/>
      <c r="E710" s="8"/>
      <c r="F710" s="8"/>
      <c r="G710" s="8"/>
      <c r="H710" s="8"/>
      <c r="I710" s="78"/>
      <c r="J710" s="42"/>
      <c r="K710" s="82" t="str">
        <f>IF(AND($I710&gt;0,$J710&lt;&gt;"",$J710&gt;40000),WORKDAY.INTL($J710,INT(($I710+项目参数!$J$29-1)/项目参数!$J$29)-1,1,项目参数!$B$2:$B$200),"")</f>
        <v/>
      </c>
      <c r="L710" s="83" t="str">
        <f>IF(AND($M710&lt;&gt;"",$M710&gt;40000,$N710&lt;&gt;"",$N710&gt;40000),(1+NETWORKDAYS.INTL($M710,$N710,1,项目参数!$B$2:$B$200))*项目参数!$J$29,"")</f>
        <v/>
      </c>
      <c r="M710" s="42"/>
      <c r="N710" s="42"/>
      <c r="O710" s="60"/>
      <c r="P710" s="63"/>
      <c r="X710" s="72" t="b">
        <f t="shared" si="11"/>
        <v>0</v>
      </c>
    </row>
    <row r="711" spans="1:24">
      <c r="A711" s="8"/>
      <c r="B711" s="8"/>
      <c r="C711" s="8"/>
      <c r="D711" s="54"/>
      <c r="E711" s="8"/>
      <c r="F711" s="8"/>
      <c r="G711" s="8"/>
      <c r="H711" s="8"/>
      <c r="I711" s="78"/>
      <c r="J711" s="42"/>
      <c r="K711" s="82" t="str">
        <f>IF(AND($I711&gt;0,$J711&lt;&gt;"",$J711&gt;40000),WORKDAY.INTL($J711,INT(($I711+项目参数!$J$29-1)/项目参数!$J$29)-1,1,项目参数!$B$2:$B$200),"")</f>
        <v/>
      </c>
      <c r="L711" s="83" t="str">
        <f>IF(AND($M711&lt;&gt;"",$M711&gt;40000,$N711&lt;&gt;"",$N711&gt;40000),(1+NETWORKDAYS.INTL($M711,$N711,1,项目参数!$B$2:$B$200))*项目参数!$J$29,"")</f>
        <v/>
      </c>
      <c r="M711" s="42"/>
      <c r="N711" s="42"/>
      <c r="O711" s="60"/>
      <c r="P711" s="63"/>
      <c r="X711" s="72" t="b">
        <f t="shared" si="11"/>
        <v>0</v>
      </c>
    </row>
    <row r="712" spans="1:24">
      <c r="A712" s="8"/>
      <c r="B712" s="8"/>
      <c r="C712" s="8"/>
      <c r="D712" s="54"/>
      <c r="E712" s="8"/>
      <c r="F712" s="8"/>
      <c r="G712" s="8"/>
      <c r="H712" s="8"/>
      <c r="I712" s="78"/>
      <c r="J712" s="42"/>
      <c r="K712" s="82" t="str">
        <f>IF(AND($I712&gt;0,$J712&lt;&gt;"",$J712&gt;40000),WORKDAY.INTL($J712,INT(($I712+项目参数!$J$29-1)/项目参数!$J$29)-1,1,项目参数!$B$2:$B$200),"")</f>
        <v/>
      </c>
      <c r="L712" s="83" t="str">
        <f>IF(AND($M712&lt;&gt;"",$M712&gt;40000,$N712&lt;&gt;"",$N712&gt;40000),(1+NETWORKDAYS.INTL($M712,$N712,1,项目参数!$B$2:$B$200))*项目参数!$J$29,"")</f>
        <v/>
      </c>
      <c r="M712" s="42"/>
      <c r="N712" s="42"/>
      <c r="O712" s="60"/>
      <c r="P712" s="63"/>
      <c r="X712" s="72" t="b">
        <f t="shared" si="11"/>
        <v>0</v>
      </c>
    </row>
    <row r="713" spans="1:24">
      <c r="A713" s="8"/>
      <c r="B713" s="8"/>
      <c r="C713" s="8"/>
      <c r="D713" s="54"/>
      <c r="E713" s="8"/>
      <c r="F713" s="8"/>
      <c r="G713" s="8"/>
      <c r="H713" s="8"/>
      <c r="I713" s="78"/>
      <c r="J713" s="42"/>
      <c r="K713" s="82" t="str">
        <f>IF(AND($I713&gt;0,$J713&lt;&gt;"",$J713&gt;40000),WORKDAY.INTL($J713,INT(($I713+项目参数!$J$29-1)/项目参数!$J$29)-1,1,项目参数!$B$2:$B$200),"")</f>
        <v/>
      </c>
      <c r="L713" s="83" t="str">
        <f>IF(AND($M713&lt;&gt;"",$M713&gt;40000,$N713&lt;&gt;"",$N713&gt;40000),(1+NETWORKDAYS.INTL($M713,$N713,1,项目参数!$B$2:$B$200))*项目参数!$J$29,"")</f>
        <v/>
      </c>
      <c r="M713" s="42"/>
      <c r="N713" s="42"/>
      <c r="O713" s="60"/>
      <c r="P713" s="63"/>
      <c r="X713" s="72" t="b">
        <f t="shared" si="11"/>
        <v>0</v>
      </c>
    </row>
    <row r="714" spans="1:24">
      <c r="A714" s="8"/>
      <c r="B714" s="8"/>
      <c r="C714" s="8"/>
      <c r="D714" s="54"/>
      <c r="E714" s="8"/>
      <c r="F714" s="8"/>
      <c r="G714" s="8"/>
      <c r="H714" s="8"/>
      <c r="I714" s="78"/>
      <c r="J714" s="42"/>
      <c r="K714" s="82" t="str">
        <f>IF(AND($I714&gt;0,$J714&lt;&gt;"",$J714&gt;40000),WORKDAY.INTL($J714,INT(($I714+项目参数!$J$29-1)/项目参数!$J$29)-1,1,项目参数!$B$2:$B$200),"")</f>
        <v/>
      </c>
      <c r="L714" s="83" t="str">
        <f>IF(AND($M714&lt;&gt;"",$M714&gt;40000,$N714&lt;&gt;"",$N714&gt;40000),(1+NETWORKDAYS.INTL($M714,$N714,1,项目参数!$B$2:$B$200))*项目参数!$J$29,"")</f>
        <v/>
      </c>
      <c r="M714" s="42"/>
      <c r="N714" s="42"/>
      <c r="O714" s="60"/>
      <c r="P714" s="63"/>
      <c r="X714" s="72" t="b">
        <f t="shared" si="11"/>
        <v>0</v>
      </c>
    </row>
    <row r="715" spans="1:24">
      <c r="A715" s="8"/>
      <c r="B715" s="8"/>
      <c r="C715" s="8"/>
      <c r="D715" s="54"/>
      <c r="E715" s="8"/>
      <c r="F715" s="8"/>
      <c r="G715" s="8"/>
      <c r="H715" s="8"/>
      <c r="I715" s="78"/>
      <c r="J715" s="42"/>
      <c r="K715" s="82" t="str">
        <f>IF(AND($I715&gt;0,$J715&lt;&gt;"",$J715&gt;40000),WORKDAY.INTL($J715,INT(($I715+项目参数!$J$29-1)/项目参数!$J$29)-1,1,项目参数!$B$2:$B$200),"")</f>
        <v/>
      </c>
      <c r="L715" s="83" t="str">
        <f>IF(AND($M715&lt;&gt;"",$M715&gt;40000,$N715&lt;&gt;"",$N715&gt;40000),(1+NETWORKDAYS.INTL($M715,$N715,1,项目参数!$B$2:$B$200))*项目参数!$J$29,"")</f>
        <v/>
      </c>
      <c r="M715" s="42"/>
      <c r="N715" s="42"/>
      <c r="O715" s="60"/>
      <c r="P715" s="63"/>
      <c r="X715" s="72" t="b">
        <f t="shared" si="11"/>
        <v>0</v>
      </c>
    </row>
    <row r="716" spans="1:24">
      <c r="A716" s="8"/>
      <c r="B716" s="8"/>
      <c r="C716" s="8"/>
      <c r="D716" s="54"/>
      <c r="E716" s="8"/>
      <c r="F716" s="8"/>
      <c r="G716" s="8"/>
      <c r="H716" s="8"/>
      <c r="I716" s="78"/>
      <c r="J716" s="42"/>
      <c r="K716" s="82" t="str">
        <f>IF(AND($I716&gt;0,$J716&lt;&gt;"",$J716&gt;40000),WORKDAY.INTL($J716,INT(($I716+项目参数!$J$29-1)/项目参数!$J$29)-1,1,项目参数!$B$2:$B$200),"")</f>
        <v/>
      </c>
      <c r="L716" s="83" t="str">
        <f>IF(AND($M716&lt;&gt;"",$M716&gt;40000,$N716&lt;&gt;"",$N716&gt;40000),(1+NETWORKDAYS.INTL($M716,$N716,1,项目参数!$B$2:$B$200))*项目参数!$J$29,"")</f>
        <v/>
      </c>
      <c r="M716" s="42"/>
      <c r="N716" s="42"/>
      <c r="O716" s="60"/>
      <c r="P716" s="63"/>
      <c r="X716" s="72" t="b">
        <f t="shared" si="11"/>
        <v>0</v>
      </c>
    </row>
    <row r="717" spans="1:24">
      <c r="A717" s="8"/>
      <c r="B717" s="8"/>
      <c r="C717" s="8"/>
      <c r="D717" s="54"/>
      <c r="E717" s="8"/>
      <c r="F717" s="8"/>
      <c r="G717" s="8"/>
      <c r="H717" s="8"/>
      <c r="I717" s="78"/>
      <c r="J717" s="42"/>
      <c r="K717" s="82" t="str">
        <f>IF(AND($I717&gt;0,$J717&lt;&gt;"",$J717&gt;40000),WORKDAY.INTL($J717,INT(($I717+项目参数!$J$29-1)/项目参数!$J$29)-1,1,项目参数!$B$2:$B$200),"")</f>
        <v/>
      </c>
      <c r="L717" s="83" t="str">
        <f>IF(AND($M717&lt;&gt;"",$M717&gt;40000,$N717&lt;&gt;"",$N717&gt;40000),(1+NETWORKDAYS.INTL($M717,$N717,1,项目参数!$B$2:$B$200))*项目参数!$J$29,"")</f>
        <v/>
      </c>
      <c r="M717" s="42"/>
      <c r="N717" s="42"/>
      <c r="O717" s="60"/>
      <c r="P717" s="63"/>
      <c r="X717" s="72" t="b">
        <f t="shared" si="11"/>
        <v>0</v>
      </c>
    </row>
    <row r="718" spans="1:24">
      <c r="A718" s="8"/>
      <c r="B718" s="8"/>
      <c r="C718" s="8"/>
      <c r="D718" s="54"/>
      <c r="E718" s="8"/>
      <c r="F718" s="8"/>
      <c r="G718" s="8"/>
      <c r="H718" s="8"/>
      <c r="I718" s="78"/>
      <c r="J718" s="42"/>
      <c r="K718" s="82" t="str">
        <f>IF(AND($I718&gt;0,$J718&lt;&gt;"",$J718&gt;40000),WORKDAY.INTL($J718,INT(($I718+项目参数!$J$29-1)/项目参数!$J$29)-1,1,项目参数!$B$2:$B$200),"")</f>
        <v/>
      </c>
      <c r="L718" s="83" t="str">
        <f>IF(AND($M718&lt;&gt;"",$M718&gt;40000,$N718&lt;&gt;"",$N718&gt;40000),(1+NETWORKDAYS.INTL($M718,$N718,1,项目参数!$B$2:$B$200))*项目参数!$J$29,"")</f>
        <v/>
      </c>
      <c r="M718" s="42"/>
      <c r="N718" s="42"/>
      <c r="O718" s="60"/>
      <c r="P718" s="63"/>
      <c r="X718" s="72" t="b">
        <f t="shared" si="11"/>
        <v>0</v>
      </c>
    </row>
    <row r="719" spans="1:24">
      <c r="A719" s="8"/>
      <c r="B719" s="8"/>
      <c r="C719" s="8"/>
      <c r="D719" s="54"/>
      <c r="E719" s="8"/>
      <c r="F719" s="8"/>
      <c r="G719" s="8"/>
      <c r="H719" s="8"/>
      <c r="I719" s="78"/>
      <c r="J719" s="42"/>
      <c r="K719" s="82" t="str">
        <f>IF(AND($I719&gt;0,$J719&lt;&gt;"",$J719&gt;40000),WORKDAY.INTL($J719,INT(($I719+项目参数!$J$29-1)/项目参数!$J$29)-1,1,项目参数!$B$2:$B$200),"")</f>
        <v/>
      </c>
      <c r="L719" s="83" t="str">
        <f>IF(AND($M719&lt;&gt;"",$M719&gt;40000,$N719&lt;&gt;"",$N719&gt;40000),(1+NETWORKDAYS.INTL($M719,$N719,1,项目参数!$B$2:$B$200))*项目参数!$J$29,"")</f>
        <v/>
      </c>
      <c r="M719" s="42"/>
      <c r="N719" s="42"/>
      <c r="O719" s="60"/>
      <c r="P719" s="63"/>
      <c r="X719" s="72" t="b">
        <f t="shared" si="11"/>
        <v>0</v>
      </c>
    </row>
    <row r="720" spans="1:24">
      <c r="A720" s="8"/>
      <c r="B720" s="8"/>
      <c r="C720" s="8"/>
      <c r="D720" s="54"/>
      <c r="E720" s="8"/>
      <c r="F720" s="8"/>
      <c r="G720" s="8"/>
      <c r="H720" s="8"/>
      <c r="I720" s="78"/>
      <c r="J720" s="42"/>
      <c r="K720" s="82" t="str">
        <f>IF(AND($I720&gt;0,$J720&lt;&gt;"",$J720&gt;40000),WORKDAY.INTL($J720,INT(($I720+项目参数!$J$29-1)/项目参数!$J$29)-1,1,项目参数!$B$2:$B$200),"")</f>
        <v/>
      </c>
      <c r="L720" s="83" t="str">
        <f>IF(AND($M720&lt;&gt;"",$M720&gt;40000,$N720&lt;&gt;"",$N720&gt;40000),(1+NETWORKDAYS.INTL($M720,$N720,1,项目参数!$B$2:$B$200))*项目参数!$J$29,"")</f>
        <v/>
      </c>
      <c r="M720" s="42"/>
      <c r="N720" s="42"/>
      <c r="O720" s="60"/>
      <c r="P720" s="63"/>
      <c r="X720" s="72" t="b">
        <f t="shared" si="11"/>
        <v>0</v>
      </c>
    </row>
    <row r="721" spans="1:24">
      <c r="A721" s="8"/>
      <c r="B721" s="8"/>
      <c r="C721" s="8"/>
      <c r="D721" s="54"/>
      <c r="E721" s="8"/>
      <c r="F721" s="8"/>
      <c r="G721" s="8"/>
      <c r="H721" s="8"/>
      <c r="I721" s="78"/>
      <c r="J721" s="42"/>
      <c r="K721" s="82" t="str">
        <f>IF(AND($I721&gt;0,$J721&lt;&gt;"",$J721&gt;40000),WORKDAY.INTL($J721,INT(($I721+项目参数!$J$29-1)/项目参数!$J$29)-1,1,项目参数!$B$2:$B$200),"")</f>
        <v/>
      </c>
      <c r="L721" s="83" t="str">
        <f>IF(AND($M721&lt;&gt;"",$M721&gt;40000,$N721&lt;&gt;"",$N721&gt;40000),(1+NETWORKDAYS.INTL($M721,$N721,1,项目参数!$B$2:$B$200))*项目参数!$J$29,"")</f>
        <v/>
      </c>
      <c r="M721" s="42"/>
      <c r="N721" s="42"/>
      <c r="O721" s="60"/>
      <c r="P721" s="63"/>
      <c r="X721" s="72" t="b">
        <f t="shared" si="11"/>
        <v>0</v>
      </c>
    </row>
    <row r="722" spans="1:24">
      <c r="A722" s="8"/>
      <c r="B722" s="8"/>
      <c r="C722" s="8"/>
      <c r="D722" s="54"/>
      <c r="E722" s="8"/>
      <c r="F722" s="8"/>
      <c r="G722" s="8"/>
      <c r="H722" s="8"/>
      <c r="I722" s="78"/>
      <c r="J722" s="42"/>
      <c r="K722" s="82" t="str">
        <f>IF(AND($I722&gt;0,$J722&lt;&gt;"",$J722&gt;40000),WORKDAY.INTL($J722,INT(($I722+项目参数!$J$29-1)/项目参数!$J$29)-1,1,项目参数!$B$2:$B$200),"")</f>
        <v/>
      </c>
      <c r="L722" s="83" t="str">
        <f>IF(AND($M722&lt;&gt;"",$M722&gt;40000,$N722&lt;&gt;"",$N722&gt;40000),(1+NETWORKDAYS.INTL($M722,$N722,1,项目参数!$B$2:$B$200))*项目参数!$J$29,"")</f>
        <v/>
      </c>
      <c r="M722" s="42"/>
      <c r="N722" s="42"/>
      <c r="O722" s="60"/>
      <c r="P722" s="63"/>
      <c r="X722" s="72" t="b">
        <f t="shared" si="11"/>
        <v>0</v>
      </c>
    </row>
    <row r="723" spans="1:24">
      <c r="A723" s="8"/>
      <c r="B723" s="8"/>
      <c r="C723" s="8"/>
      <c r="D723" s="54"/>
      <c r="E723" s="8"/>
      <c r="F723" s="8"/>
      <c r="G723" s="8"/>
      <c r="H723" s="8"/>
      <c r="I723" s="78"/>
      <c r="J723" s="42"/>
      <c r="K723" s="82" t="str">
        <f>IF(AND($I723&gt;0,$J723&lt;&gt;"",$J723&gt;40000),WORKDAY.INTL($J723,INT(($I723+项目参数!$J$29-1)/项目参数!$J$29)-1,1,项目参数!$B$2:$B$200),"")</f>
        <v/>
      </c>
      <c r="L723" s="83" t="str">
        <f>IF(AND($M723&lt;&gt;"",$M723&gt;40000,$N723&lt;&gt;"",$N723&gt;40000),(1+NETWORKDAYS.INTL($M723,$N723,1,项目参数!$B$2:$B$200))*项目参数!$J$29,"")</f>
        <v/>
      </c>
      <c r="M723" s="42"/>
      <c r="N723" s="42"/>
      <c r="O723" s="60"/>
      <c r="P723" s="63"/>
      <c r="X723" s="72" t="b">
        <f t="shared" si="11"/>
        <v>0</v>
      </c>
    </row>
    <row r="724" spans="1:24">
      <c r="A724" s="8"/>
      <c r="B724" s="8"/>
      <c r="C724" s="8"/>
      <c r="D724" s="54"/>
      <c r="E724" s="8"/>
      <c r="F724" s="8"/>
      <c r="G724" s="8"/>
      <c r="H724" s="8"/>
      <c r="I724" s="78"/>
      <c r="J724" s="42"/>
      <c r="K724" s="82" t="str">
        <f>IF(AND($I724&gt;0,$J724&lt;&gt;"",$J724&gt;40000),WORKDAY.INTL($J724,INT(($I724+项目参数!$J$29-1)/项目参数!$J$29)-1,1,项目参数!$B$2:$B$200),"")</f>
        <v/>
      </c>
      <c r="L724" s="83" t="str">
        <f>IF(AND($M724&lt;&gt;"",$M724&gt;40000,$N724&lt;&gt;"",$N724&gt;40000),(1+NETWORKDAYS.INTL($M724,$N724,1,项目参数!$B$2:$B$200))*项目参数!$J$29,"")</f>
        <v/>
      </c>
      <c r="M724" s="42"/>
      <c r="N724" s="42"/>
      <c r="O724" s="60"/>
      <c r="P724" s="63"/>
      <c r="X724" s="72" t="b">
        <f t="shared" si="11"/>
        <v>0</v>
      </c>
    </row>
    <row r="725" spans="1:24">
      <c r="A725" s="8"/>
      <c r="B725" s="8"/>
      <c r="C725" s="8"/>
      <c r="D725" s="54"/>
      <c r="E725" s="8"/>
      <c r="F725" s="8"/>
      <c r="G725" s="8"/>
      <c r="H725" s="8"/>
      <c r="I725" s="78"/>
      <c r="J725" s="42"/>
      <c r="K725" s="82" t="str">
        <f>IF(AND($I725&gt;0,$J725&lt;&gt;"",$J725&gt;40000),WORKDAY.INTL($J725,INT(($I725+项目参数!$J$29-1)/项目参数!$J$29)-1,1,项目参数!$B$2:$B$200),"")</f>
        <v/>
      </c>
      <c r="L725" s="83" t="str">
        <f>IF(AND($M725&lt;&gt;"",$M725&gt;40000,$N725&lt;&gt;"",$N725&gt;40000),(1+NETWORKDAYS.INTL($M725,$N725,1,项目参数!$B$2:$B$200))*项目参数!$J$29,"")</f>
        <v/>
      </c>
      <c r="M725" s="42"/>
      <c r="N725" s="42"/>
      <c r="O725" s="60"/>
      <c r="P725" s="63"/>
      <c r="X725" s="72" t="b">
        <f t="shared" si="11"/>
        <v>0</v>
      </c>
    </row>
    <row r="726" spans="1:24">
      <c r="A726" s="8"/>
      <c r="B726" s="8"/>
      <c r="C726" s="8"/>
      <c r="D726" s="54"/>
      <c r="E726" s="8"/>
      <c r="F726" s="8"/>
      <c r="G726" s="8"/>
      <c r="H726" s="8"/>
      <c r="I726" s="78"/>
      <c r="J726" s="42"/>
      <c r="K726" s="82" t="str">
        <f>IF(AND($I726&gt;0,$J726&lt;&gt;"",$J726&gt;40000),WORKDAY.INTL($J726,INT(($I726+项目参数!$J$29-1)/项目参数!$J$29)-1,1,项目参数!$B$2:$B$200),"")</f>
        <v/>
      </c>
      <c r="L726" s="83" t="str">
        <f>IF(AND($M726&lt;&gt;"",$M726&gt;40000,$N726&lt;&gt;"",$N726&gt;40000),(1+NETWORKDAYS.INTL($M726,$N726,1,项目参数!$B$2:$B$200))*项目参数!$J$29,"")</f>
        <v/>
      </c>
      <c r="M726" s="42"/>
      <c r="N726" s="42"/>
      <c r="O726" s="60"/>
      <c r="P726" s="63"/>
      <c r="X726" s="72" t="b">
        <f t="shared" si="11"/>
        <v>0</v>
      </c>
    </row>
    <row r="727" spans="1:24">
      <c r="A727" s="8"/>
      <c r="B727" s="8"/>
      <c r="C727" s="8"/>
      <c r="D727" s="54"/>
      <c r="E727" s="8"/>
      <c r="F727" s="8"/>
      <c r="G727" s="8"/>
      <c r="H727" s="8"/>
      <c r="I727" s="78"/>
      <c r="J727" s="42"/>
      <c r="K727" s="82" t="str">
        <f>IF(AND($I727&gt;0,$J727&lt;&gt;"",$J727&gt;40000),WORKDAY.INTL($J727,INT(($I727+项目参数!$J$29-1)/项目参数!$J$29)-1,1,项目参数!$B$2:$B$200),"")</f>
        <v/>
      </c>
      <c r="L727" s="83" t="str">
        <f>IF(AND($M727&lt;&gt;"",$M727&gt;40000,$N727&lt;&gt;"",$N727&gt;40000),(1+NETWORKDAYS.INTL($M727,$N727,1,项目参数!$B$2:$B$200))*项目参数!$J$29,"")</f>
        <v/>
      </c>
      <c r="M727" s="42"/>
      <c r="N727" s="42"/>
      <c r="O727" s="60"/>
      <c r="P727" s="63"/>
      <c r="X727" s="72" t="b">
        <f t="shared" si="11"/>
        <v>0</v>
      </c>
    </row>
    <row r="728" spans="1:24">
      <c r="A728" s="8"/>
      <c r="B728" s="8"/>
      <c r="C728" s="8"/>
      <c r="D728" s="54"/>
      <c r="E728" s="8"/>
      <c r="F728" s="8"/>
      <c r="G728" s="8"/>
      <c r="H728" s="8"/>
      <c r="I728" s="78"/>
      <c r="J728" s="42"/>
      <c r="K728" s="82" t="str">
        <f>IF(AND($I728&gt;0,$J728&lt;&gt;"",$J728&gt;40000),WORKDAY.INTL($J728,INT(($I728+项目参数!$J$29-1)/项目参数!$J$29)-1,1,项目参数!$B$2:$B$200),"")</f>
        <v/>
      </c>
      <c r="L728" s="83" t="str">
        <f>IF(AND($M728&lt;&gt;"",$M728&gt;40000,$N728&lt;&gt;"",$N728&gt;40000),(1+NETWORKDAYS.INTL($M728,$N728,1,项目参数!$B$2:$B$200))*项目参数!$J$29,"")</f>
        <v/>
      </c>
      <c r="M728" s="42"/>
      <c r="N728" s="42"/>
      <c r="O728" s="60"/>
      <c r="P728" s="63"/>
      <c r="X728" s="72" t="b">
        <f t="shared" si="11"/>
        <v>0</v>
      </c>
    </row>
    <row r="729" spans="1:24">
      <c r="A729" s="8"/>
      <c r="B729" s="8"/>
      <c r="C729" s="8"/>
      <c r="D729" s="54"/>
      <c r="E729" s="8"/>
      <c r="F729" s="8"/>
      <c r="G729" s="8"/>
      <c r="H729" s="8"/>
      <c r="I729" s="78"/>
      <c r="J729" s="42"/>
      <c r="K729" s="82" t="str">
        <f>IF(AND($I729&gt;0,$J729&lt;&gt;"",$J729&gt;40000),WORKDAY.INTL($J729,INT(($I729+项目参数!$J$29-1)/项目参数!$J$29)-1,1,项目参数!$B$2:$B$200),"")</f>
        <v/>
      </c>
      <c r="L729" s="83" t="str">
        <f>IF(AND($M729&lt;&gt;"",$M729&gt;40000,$N729&lt;&gt;"",$N729&gt;40000),(1+NETWORKDAYS.INTL($M729,$N729,1,项目参数!$B$2:$B$200))*项目参数!$J$29,"")</f>
        <v/>
      </c>
      <c r="M729" s="42"/>
      <c r="N729" s="42"/>
      <c r="O729" s="60"/>
      <c r="P729" s="63"/>
      <c r="X729" s="72" t="b">
        <f t="shared" si="11"/>
        <v>0</v>
      </c>
    </row>
    <row r="730" spans="1:24">
      <c r="A730" s="8"/>
      <c r="B730" s="8"/>
      <c r="C730" s="8"/>
      <c r="D730" s="54"/>
      <c r="E730" s="8"/>
      <c r="F730" s="8"/>
      <c r="G730" s="8"/>
      <c r="H730" s="8"/>
      <c r="I730" s="78"/>
      <c r="J730" s="42"/>
      <c r="K730" s="82" t="str">
        <f>IF(AND($I730&gt;0,$J730&lt;&gt;"",$J730&gt;40000),WORKDAY.INTL($J730,INT(($I730+项目参数!$J$29-1)/项目参数!$J$29)-1,1,项目参数!$B$2:$B$200),"")</f>
        <v/>
      </c>
      <c r="L730" s="83" t="str">
        <f>IF(AND($M730&lt;&gt;"",$M730&gt;40000,$N730&lt;&gt;"",$N730&gt;40000),(1+NETWORKDAYS.INTL($M730,$N730,1,项目参数!$B$2:$B$200))*项目参数!$J$29,"")</f>
        <v/>
      </c>
      <c r="M730" s="42"/>
      <c r="N730" s="42"/>
      <c r="O730" s="60"/>
      <c r="P730" s="63"/>
      <c r="X730" s="72" t="b">
        <f t="shared" si="11"/>
        <v>0</v>
      </c>
    </row>
    <row r="731" spans="1:24">
      <c r="A731" s="8"/>
      <c r="B731" s="8"/>
      <c r="C731" s="8"/>
      <c r="D731" s="54"/>
      <c r="E731" s="8"/>
      <c r="F731" s="8"/>
      <c r="G731" s="8"/>
      <c r="H731" s="8"/>
      <c r="I731" s="78"/>
      <c r="J731" s="42"/>
      <c r="K731" s="82" t="str">
        <f>IF(AND($I731&gt;0,$J731&lt;&gt;"",$J731&gt;40000),WORKDAY.INTL($J731,INT(($I731+项目参数!$J$29-1)/项目参数!$J$29)-1,1,项目参数!$B$2:$B$200),"")</f>
        <v/>
      </c>
      <c r="L731" s="83" t="str">
        <f>IF(AND($M731&lt;&gt;"",$M731&gt;40000,$N731&lt;&gt;"",$N731&gt;40000),(1+NETWORKDAYS.INTL($M731,$N731,1,项目参数!$B$2:$B$200))*项目参数!$J$29,"")</f>
        <v/>
      </c>
      <c r="M731" s="42"/>
      <c r="N731" s="42"/>
      <c r="O731" s="60"/>
      <c r="P731" s="63"/>
      <c r="X731" s="72" t="b">
        <f t="shared" si="11"/>
        <v>0</v>
      </c>
    </row>
    <row r="732" spans="1:24">
      <c r="A732" s="8"/>
      <c r="B732" s="8"/>
      <c r="C732" s="8"/>
      <c r="D732" s="54"/>
      <c r="E732" s="8"/>
      <c r="F732" s="8"/>
      <c r="G732" s="8"/>
      <c r="H732" s="8"/>
      <c r="I732" s="78"/>
      <c r="J732" s="42"/>
      <c r="K732" s="82" t="str">
        <f>IF(AND($I732&gt;0,$J732&lt;&gt;"",$J732&gt;40000),WORKDAY.INTL($J732,INT(($I732+项目参数!$J$29-1)/项目参数!$J$29)-1,1,项目参数!$B$2:$B$200),"")</f>
        <v/>
      </c>
      <c r="L732" s="83" t="str">
        <f>IF(AND($M732&lt;&gt;"",$M732&gt;40000,$N732&lt;&gt;"",$N732&gt;40000),(1+NETWORKDAYS.INTL($M732,$N732,1,项目参数!$B$2:$B$200))*项目参数!$J$29,"")</f>
        <v/>
      </c>
      <c r="M732" s="42"/>
      <c r="N732" s="42"/>
      <c r="O732" s="60"/>
      <c r="P732" s="63"/>
      <c r="X732" s="72" t="b">
        <f t="shared" si="11"/>
        <v>0</v>
      </c>
    </row>
    <row r="733" spans="1:24">
      <c r="A733" s="8"/>
      <c r="B733" s="8"/>
      <c r="C733" s="8"/>
      <c r="D733" s="54"/>
      <c r="E733" s="8"/>
      <c r="F733" s="8"/>
      <c r="G733" s="8"/>
      <c r="H733" s="8"/>
      <c r="I733" s="78"/>
      <c r="J733" s="42"/>
      <c r="K733" s="82" t="str">
        <f>IF(AND($I733&gt;0,$J733&lt;&gt;"",$J733&gt;40000),WORKDAY.INTL($J733,INT(($I733+项目参数!$J$29-1)/项目参数!$J$29)-1,1,项目参数!$B$2:$B$200),"")</f>
        <v/>
      </c>
      <c r="L733" s="83" t="str">
        <f>IF(AND($M733&lt;&gt;"",$M733&gt;40000,$N733&lt;&gt;"",$N733&gt;40000),(1+NETWORKDAYS.INTL($M733,$N733,1,项目参数!$B$2:$B$200))*项目参数!$J$29,"")</f>
        <v/>
      </c>
      <c r="M733" s="42"/>
      <c r="N733" s="42"/>
      <c r="O733" s="60"/>
      <c r="P733" s="63"/>
      <c r="X733" s="72" t="b">
        <f t="shared" si="11"/>
        <v>0</v>
      </c>
    </row>
    <row r="734" spans="1:24">
      <c r="A734" s="8"/>
      <c r="B734" s="8"/>
      <c r="C734" s="8"/>
      <c r="D734" s="54"/>
      <c r="E734" s="8"/>
      <c r="F734" s="8"/>
      <c r="G734" s="8"/>
      <c r="H734" s="8"/>
      <c r="I734" s="78"/>
      <c r="J734" s="42"/>
      <c r="K734" s="82" t="str">
        <f>IF(AND($I734&gt;0,$J734&lt;&gt;"",$J734&gt;40000),WORKDAY.INTL($J734,INT(($I734+项目参数!$J$29-1)/项目参数!$J$29)-1,1,项目参数!$B$2:$B$200),"")</f>
        <v/>
      </c>
      <c r="L734" s="83" t="str">
        <f>IF(AND($M734&lt;&gt;"",$M734&gt;40000,$N734&lt;&gt;"",$N734&gt;40000),(1+NETWORKDAYS.INTL($M734,$N734,1,项目参数!$B$2:$B$200))*项目参数!$J$29,"")</f>
        <v/>
      </c>
      <c r="M734" s="42"/>
      <c r="N734" s="42"/>
      <c r="O734" s="60"/>
      <c r="P734" s="63"/>
      <c r="X734" s="72" t="b">
        <f t="shared" si="11"/>
        <v>0</v>
      </c>
    </row>
    <row r="735" spans="1:24">
      <c r="A735" s="8"/>
      <c r="B735" s="8"/>
      <c r="C735" s="8"/>
      <c r="D735" s="54"/>
      <c r="E735" s="8"/>
      <c r="F735" s="8"/>
      <c r="G735" s="8"/>
      <c r="H735" s="8"/>
      <c r="I735" s="78"/>
      <c r="J735" s="42"/>
      <c r="K735" s="82" t="str">
        <f>IF(AND($I735&gt;0,$J735&lt;&gt;"",$J735&gt;40000),WORKDAY.INTL($J735,INT(($I735+项目参数!$J$29-1)/项目参数!$J$29)-1,1,项目参数!$B$2:$B$200),"")</f>
        <v/>
      </c>
      <c r="L735" s="83" t="str">
        <f>IF(AND($M735&lt;&gt;"",$M735&gt;40000,$N735&lt;&gt;"",$N735&gt;40000),(1+NETWORKDAYS.INTL($M735,$N735,1,项目参数!$B$2:$B$200))*项目参数!$J$29,"")</f>
        <v/>
      </c>
      <c r="M735" s="42"/>
      <c r="N735" s="42"/>
      <c r="O735" s="60"/>
      <c r="P735" s="63"/>
      <c r="X735" s="72" t="b">
        <f t="shared" si="11"/>
        <v>0</v>
      </c>
    </row>
    <row r="736" spans="1:24">
      <c r="A736" s="8"/>
      <c r="B736" s="8"/>
      <c r="C736" s="8"/>
      <c r="D736" s="54"/>
      <c r="E736" s="8"/>
      <c r="F736" s="8"/>
      <c r="G736" s="8"/>
      <c r="H736" s="8"/>
      <c r="I736" s="78"/>
      <c r="J736" s="42"/>
      <c r="K736" s="82" t="str">
        <f>IF(AND($I736&gt;0,$J736&lt;&gt;"",$J736&gt;40000),WORKDAY.INTL($J736,INT(($I736+项目参数!$J$29-1)/项目参数!$J$29)-1,1,项目参数!$B$2:$B$200),"")</f>
        <v/>
      </c>
      <c r="L736" s="83" t="str">
        <f>IF(AND($M736&lt;&gt;"",$M736&gt;40000,$N736&lt;&gt;"",$N736&gt;40000),(1+NETWORKDAYS.INTL($M736,$N736,1,项目参数!$B$2:$B$200))*项目参数!$J$29,"")</f>
        <v/>
      </c>
      <c r="M736" s="42"/>
      <c r="N736" s="42"/>
      <c r="O736" s="60"/>
      <c r="P736" s="63"/>
      <c r="X736" s="72" t="b">
        <f t="shared" si="11"/>
        <v>0</v>
      </c>
    </row>
    <row r="737" spans="1:24">
      <c r="A737" s="8"/>
      <c r="B737" s="8"/>
      <c r="C737" s="8"/>
      <c r="D737" s="54"/>
      <c r="E737" s="8"/>
      <c r="F737" s="8"/>
      <c r="G737" s="8"/>
      <c r="H737" s="8"/>
      <c r="I737" s="78"/>
      <c r="J737" s="42"/>
      <c r="K737" s="82" t="str">
        <f>IF(AND($I737&gt;0,$J737&lt;&gt;"",$J737&gt;40000),WORKDAY.INTL($J737,INT(($I737+项目参数!$J$29-1)/项目参数!$J$29)-1,1,项目参数!$B$2:$B$200),"")</f>
        <v/>
      </c>
      <c r="L737" s="83" t="str">
        <f>IF(AND($M737&lt;&gt;"",$M737&gt;40000,$N737&lt;&gt;"",$N737&gt;40000),(1+NETWORKDAYS.INTL($M737,$N737,1,项目参数!$B$2:$B$200))*项目参数!$J$29,"")</f>
        <v/>
      </c>
      <c r="M737" s="42"/>
      <c r="N737" s="42"/>
      <c r="O737" s="60"/>
      <c r="P737" s="63"/>
      <c r="X737" s="72" t="b">
        <f t="shared" si="11"/>
        <v>0</v>
      </c>
    </row>
    <row r="738" spans="1:24">
      <c r="A738" s="8"/>
      <c r="B738" s="8"/>
      <c r="C738" s="8"/>
      <c r="D738" s="54"/>
      <c r="E738" s="8"/>
      <c r="F738" s="8"/>
      <c r="G738" s="8"/>
      <c r="H738" s="8"/>
      <c r="I738" s="78"/>
      <c r="J738" s="42"/>
      <c r="K738" s="82" t="str">
        <f>IF(AND($I738&gt;0,$J738&lt;&gt;"",$J738&gt;40000),WORKDAY.INTL($J738,INT(($I738+项目参数!$J$29-1)/项目参数!$J$29)-1,1,项目参数!$B$2:$B$200),"")</f>
        <v/>
      </c>
      <c r="L738" s="83" t="str">
        <f>IF(AND($M738&lt;&gt;"",$M738&gt;40000,$N738&lt;&gt;"",$N738&gt;40000),(1+NETWORKDAYS.INTL($M738,$N738,1,项目参数!$B$2:$B$200))*项目参数!$J$29,"")</f>
        <v/>
      </c>
      <c r="M738" s="42"/>
      <c r="N738" s="42"/>
      <c r="O738" s="60"/>
      <c r="P738" s="63"/>
      <c r="X738" s="72" t="b">
        <f t="shared" si="11"/>
        <v>0</v>
      </c>
    </row>
    <row r="739" spans="1:24">
      <c r="A739" s="8"/>
      <c r="B739" s="8"/>
      <c r="C739" s="8"/>
      <c r="D739" s="54"/>
      <c r="E739" s="8"/>
      <c r="F739" s="8"/>
      <c r="G739" s="8"/>
      <c r="H739" s="8"/>
      <c r="I739" s="78"/>
      <c r="J739" s="42"/>
      <c r="K739" s="82" t="str">
        <f>IF(AND($I739&gt;0,$J739&lt;&gt;"",$J739&gt;40000),WORKDAY.INTL($J739,INT(($I739+项目参数!$J$29-1)/项目参数!$J$29)-1,1,项目参数!$B$2:$B$200),"")</f>
        <v/>
      </c>
      <c r="L739" s="83" t="str">
        <f>IF(AND($M739&lt;&gt;"",$M739&gt;40000,$N739&lt;&gt;"",$N739&gt;40000),(1+NETWORKDAYS.INTL($M739,$N739,1,项目参数!$B$2:$B$200))*项目参数!$J$29,"")</f>
        <v/>
      </c>
      <c r="M739" s="42"/>
      <c r="N739" s="42"/>
      <c r="O739" s="60"/>
      <c r="P739" s="63"/>
      <c r="X739" s="72" t="b">
        <f t="shared" si="11"/>
        <v>0</v>
      </c>
    </row>
    <row r="740" spans="1:24">
      <c r="A740" s="8"/>
      <c r="B740" s="8"/>
      <c r="C740" s="8"/>
      <c r="D740" s="54"/>
      <c r="E740" s="8"/>
      <c r="F740" s="8"/>
      <c r="G740" s="8"/>
      <c r="H740" s="8"/>
      <c r="I740" s="78"/>
      <c r="J740" s="42"/>
      <c r="K740" s="82" t="str">
        <f>IF(AND($I740&gt;0,$J740&lt;&gt;"",$J740&gt;40000),WORKDAY.INTL($J740,INT(($I740+项目参数!$J$29-1)/项目参数!$J$29)-1,1,项目参数!$B$2:$B$200),"")</f>
        <v/>
      </c>
      <c r="L740" s="83" t="str">
        <f>IF(AND($M740&lt;&gt;"",$M740&gt;40000,$N740&lt;&gt;"",$N740&gt;40000),(1+NETWORKDAYS.INTL($M740,$N740,1,项目参数!$B$2:$B$200))*项目参数!$J$29,"")</f>
        <v/>
      </c>
      <c r="M740" s="42"/>
      <c r="N740" s="42"/>
      <c r="O740" s="60"/>
      <c r="P740" s="63"/>
      <c r="X740" s="72" t="b">
        <f t="shared" si="11"/>
        <v>0</v>
      </c>
    </row>
    <row r="741" spans="1:24">
      <c r="A741" s="8"/>
      <c r="B741" s="8"/>
      <c r="C741" s="8"/>
      <c r="D741" s="54"/>
      <c r="E741" s="8"/>
      <c r="F741" s="8"/>
      <c r="G741" s="8"/>
      <c r="H741" s="8"/>
      <c r="I741" s="78"/>
      <c r="J741" s="42"/>
      <c r="K741" s="82" t="str">
        <f>IF(AND($I741&gt;0,$J741&lt;&gt;"",$J741&gt;40000),WORKDAY.INTL($J741,INT(($I741+项目参数!$J$29-1)/项目参数!$J$29)-1,1,项目参数!$B$2:$B$200),"")</f>
        <v/>
      </c>
      <c r="L741" s="83" t="str">
        <f>IF(AND($M741&lt;&gt;"",$M741&gt;40000,$N741&lt;&gt;"",$N741&gt;40000),(1+NETWORKDAYS.INTL($M741,$N741,1,项目参数!$B$2:$B$200))*项目参数!$J$29,"")</f>
        <v/>
      </c>
      <c r="M741" s="42"/>
      <c r="N741" s="42"/>
      <c r="O741" s="60"/>
      <c r="P741" s="63"/>
      <c r="X741" s="72" t="b">
        <f t="shared" si="11"/>
        <v>0</v>
      </c>
    </row>
    <row r="742" spans="1:24">
      <c r="A742" s="8"/>
      <c r="B742" s="8"/>
      <c r="C742" s="8"/>
      <c r="D742" s="54"/>
      <c r="E742" s="8"/>
      <c r="F742" s="8"/>
      <c r="G742" s="8"/>
      <c r="H742" s="8"/>
      <c r="I742" s="78"/>
      <c r="J742" s="42"/>
      <c r="K742" s="82" t="str">
        <f>IF(AND($I742&gt;0,$J742&lt;&gt;"",$J742&gt;40000),WORKDAY.INTL($J742,INT(($I742+项目参数!$J$29-1)/项目参数!$J$29)-1,1,项目参数!$B$2:$B$200),"")</f>
        <v/>
      </c>
      <c r="L742" s="83" t="str">
        <f>IF(AND($M742&lt;&gt;"",$M742&gt;40000,$N742&lt;&gt;"",$N742&gt;40000),(1+NETWORKDAYS.INTL($M742,$N742,1,项目参数!$B$2:$B$200))*项目参数!$J$29,"")</f>
        <v/>
      </c>
      <c r="M742" s="42"/>
      <c r="N742" s="42"/>
      <c r="O742" s="60"/>
      <c r="P742" s="63"/>
      <c r="X742" s="72" t="b">
        <f t="shared" si="11"/>
        <v>0</v>
      </c>
    </row>
    <row r="743" spans="1:24">
      <c r="A743" s="8"/>
      <c r="B743" s="8"/>
      <c r="C743" s="8"/>
      <c r="D743" s="54"/>
      <c r="E743" s="8"/>
      <c r="F743" s="8"/>
      <c r="G743" s="8"/>
      <c r="H743" s="8"/>
      <c r="I743" s="78"/>
      <c r="J743" s="42"/>
      <c r="K743" s="82" t="str">
        <f>IF(AND($I743&gt;0,$J743&lt;&gt;"",$J743&gt;40000),WORKDAY.INTL($J743,INT(($I743+项目参数!$J$29-1)/项目参数!$J$29)-1,1,项目参数!$B$2:$B$200),"")</f>
        <v/>
      </c>
      <c r="L743" s="83" t="str">
        <f>IF(AND($M743&lt;&gt;"",$M743&gt;40000,$N743&lt;&gt;"",$N743&gt;40000),(1+NETWORKDAYS.INTL($M743,$N743,1,项目参数!$B$2:$B$200))*项目参数!$J$29,"")</f>
        <v/>
      </c>
      <c r="M743" s="42"/>
      <c r="N743" s="42"/>
      <c r="O743" s="60"/>
      <c r="P743" s="63"/>
      <c r="X743" s="72" t="b">
        <f t="shared" si="11"/>
        <v>0</v>
      </c>
    </row>
    <row r="744" spans="1:24">
      <c r="A744" s="8"/>
      <c r="B744" s="8"/>
      <c r="C744" s="8"/>
      <c r="D744" s="54"/>
      <c r="E744" s="8"/>
      <c r="F744" s="8"/>
      <c r="G744" s="8"/>
      <c r="H744" s="8"/>
      <c r="I744" s="78"/>
      <c r="J744" s="42"/>
      <c r="K744" s="82" t="str">
        <f>IF(AND($I744&gt;0,$J744&lt;&gt;"",$J744&gt;40000),WORKDAY.INTL($J744,INT(($I744+项目参数!$J$29-1)/项目参数!$J$29)-1,1,项目参数!$B$2:$B$200),"")</f>
        <v/>
      </c>
      <c r="L744" s="83" t="str">
        <f>IF(AND($M744&lt;&gt;"",$M744&gt;40000,$N744&lt;&gt;"",$N744&gt;40000),(1+NETWORKDAYS.INTL($M744,$N744,1,项目参数!$B$2:$B$200))*项目参数!$J$29,"")</f>
        <v/>
      </c>
      <c r="M744" s="42"/>
      <c r="N744" s="42"/>
      <c r="O744" s="60"/>
      <c r="P744" s="63"/>
      <c r="X744" s="72" t="b">
        <f t="shared" si="11"/>
        <v>0</v>
      </c>
    </row>
    <row r="745" spans="1:24">
      <c r="A745" s="8"/>
      <c r="B745" s="8"/>
      <c r="C745" s="8"/>
      <c r="D745" s="54"/>
      <c r="E745" s="8"/>
      <c r="F745" s="8"/>
      <c r="G745" s="8"/>
      <c r="H745" s="8"/>
      <c r="I745" s="78"/>
      <c r="J745" s="42"/>
      <c r="K745" s="82" t="str">
        <f>IF(AND($I745&gt;0,$J745&lt;&gt;"",$J745&gt;40000),WORKDAY.INTL($J745,INT(($I745+项目参数!$J$29-1)/项目参数!$J$29)-1,1,项目参数!$B$2:$B$200),"")</f>
        <v/>
      </c>
      <c r="L745" s="83" t="str">
        <f>IF(AND($M745&lt;&gt;"",$M745&gt;40000,$N745&lt;&gt;"",$N745&gt;40000),(1+NETWORKDAYS.INTL($M745,$N745,1,项目参数!$B$2:$B$200))*项目参数!$J$29,"")</f>
        <v/>
      </c>
      <c r="M745" s="42"/>
      <c r="N745" s="42"/>
      <c r="O745" s="60"/>
      <c r="P745" s="63"/>
      <c r="X745" s="72" t="b">
        <f t="shared" si="11"/>
        <v>0</v>
      </c>
    </row>
    <row r="746" spans="1:24">
      <c r="A746" s="8"/>
      <c r="B746" s="8"/>
      <c r="C746" s="8"/>
      <c r="D746" s="54"/>
      <c r="E746" s="8"/>
      <c r="F746" s="8"/>
      <c r="G746" s="8"/>
      <c r="H746" s="8"/>
      <c r="I746" s="78"/>
      <c r="J746" s="42"/>
      <c r="K746" s="82" t="str">
        <f>IF(AND($I746&gt;0,$J746&lt;&gt;"",$J746&gt;40000),WORKDAY.INTL($J746,INT(($I746+项目参数!$J$29-1)/项目参数!$J$29)-1,1,项目参数!$B$2:$B$200),"")</f>
        <v/>
      </c>
      <c r="L746" s="83" t="str">
        <f>IF(AND($M746&lt;&gt;"",$M746&gt;40000,$N746&lt;&gt;"",$N746&gt;40000),(1+NETWORKDAYS.INTL($M746,$N746,1,项目参数!$B$2:$B$200))*项目参数!$J$29,"")</f>
        <v/>
      </c>
      <c r="M746" s="42"/>
      <c r="N746" s="42"/>
      <c r="O746" s="60"/>
      <c r="P746" s="63"/>
      <c r="X746" s="72" t="b">
        <f t="shared" si="11"/>
        <v>0</v>
      </c>
    </row>
    <row r="747" spans="1:24">
      <c r="A747" s="8"/>
      <c r="B747" s="8"/>
      <c r="C747" s="8"/>
      <c r="D747" s="54"/>
      <c r="E747" s="8"/>
      <c r="F747" s="8"/>
      <c r="G747" s="8"/>
      <c r="H747" s="8"/>
      <c r="I747" s="78"/>
      <c r="J747" s="42"/>
      <c r="K747" s="82" t="str">
        <f>IF(AND($I747&gt;0,$J747&lt;&gt;"",$J747&gt;40000),WORKDAY.INTL($J747,INT(($I747+项目参数!$J$29-1)/项目参数!$J$29)-1,1,项目参数!$B$2:$B$200),"")</f>
        <v/>
      </c>
      <c r="L747" s="83" t="str">
        <f>IF(AND($M747&lt;&gt;"",$M747&gt;40000,$N747&lt;&gt;"",$N747&gt;40000),(1+NETWORKDAYS.INTL($M747,$N747,1,项目参数!$B$2:$B$200))*项目参数!$J$29,"")</f>
        <v/>
      </c>
      <c r="M747" s="42"/>
      <c r="N747" s="42"/>
      <c r="O747" s="60"/>
      <c r="P747" s="63"/>
      <c r="X747" s="72" t="b">
        <f t="shared" si="11"/>
        <v>0</v>
      </c>
    </row>
    <row r="748" spans="1:24">
      <c r="A748" s="8"/>
      <c r="B748" s="8"/>
      <c r="C748" s="8"/>
      <c r="D748" s="54"/>
      <c r="E748" s="8"/>
      <c r="F748" s="8"/>
      <c r="G748" s="8"/>
      <c r="H748" s="8"/>
      <c r="I748" s="78"/>
      <c r="J748" s="42"/>
      <c r="K748" s="82" t="str">
        <f>IF(AND($I748&gt;0,$J748&lt;&gt;"",$J748&gt;40000),WORKDAY.INTL($J748,INT(($I748+项目参数!$J$29-1)/项目参数!$J$29)-1,1,项目参数!$B$2:$B$200),"")</f>
        <v/>
      </c>
      <c r="L748" s="83" t="str">
        <f>IF(AND($M748&lt;&gt;"",$M748&gt;40000,$N748&lt;&gt;"",$N748&gt;40000),(1+NETWORKDAYS.INTL($M748,$N748,1,项目参数!$B$2:$B$200))*项目参数!$J$29,"")</f>
        <v/>
      </c>
      <c r="M748" s="42"/>
      <c r="N748" s="42"/>
      <c r="O748" s="60"/>
      <c r="P748" s="63"/>
      <c r="X748" s="72" t="b">
        <f t="shared" si="11"/>
        <v>0</v>
      </c>
    </row>
    <row r="749" spans="1:24">
      <c r="A749" s="8"/>
      <c r="B749" s="8"/>
      <c r="C749" s="8"/>
      <c r="D749" s="54"/>
      <c r="E749" s="8"/>
      <c r="F749" s="8"/>
      <c r="G749" s="8"/>
      <c r="H749" s="8"/>
      <c r="I749" s="78"/>
      <c r="J749" s="42"/>
      <c r="K749" s="82" t="str">
        <f>IF(AND($I749&gt;0,$J749&lt;&gt;"",$J749&gt;40000),WORKDAY.INTL($J749,INT(($I749+项目参数!$J$29-1)/项目参数!$J$29)-1,1,项目参数!$B$2:$B$200),"")</f>
        <v/>
      </c>
      <c r="L749" s="83" t="str">
        <f>IF(AND($M749&lt;&gt;"",$M749&gt;40000,$N749&lt;&gt;"",$N749&gt;40000),(1+NETWORKDAYS.INTL($M749,$N749,1,项目参数!$B$2:$B$200))*项目参数!$J$29,"")</f>
        <v/>
      </c>
      <c r="M749" s="42"/>
      <c r="N749" s="42"/>
      <c r="O749" s="60"/>
      <c r="P749" s="63"/>
      <c r="X749" s="72" t="b">
        <f t="shared" si="11"/>
        <v>0</v>
      </c>
    </row>
    <row r="750" spans="1:24">
      <c r="A750" s="8"/>
      <c r="B750" s="8"/>
      <c r="C750" s="8"/>
      <c r="D750" s="54"/>
      <c r="E750" s="8"/>
      <c r="F750" s="8"/>
      <c r="G750" s="8"/>
      <c r="H750" s="8"/>
      <c r="I750" s="78"/>
      <c r="J750" s="42"/>
      <c r="K750" s="82" t="str">
        <f>IF(AND($I750&gt;0,$J750&lt;&gt;"",$J750&gt;40000),WORKDAY.INTL($J750,INT(($I750+项目参数!$J$29-1)/项目参数!$J$29)-1,1,项目参数!$B$2:$B$200),"")</f>
        <v/>
      </c>
      <c r="L750" s="83" t="str">
        <f>IF(AND($M750&lt;&gt;"",$M750&gt;40000,$N750&lt;&gt;"",$N750&gt;40000),(1+NETWORKDAYS.INTL($M750,$N750,1,项目参数!$B$2:$B$200))*项目参数!$J$29,"")</f>
        <v/>
      </c>
      <c r="M750" s="42"/>
      <c r="N750" s="42"/>
      <c r="O750" s="60"/>
      <c r="P750" s="63"/>
      <c r="X750" s="72" t="b">
        <f t="shared" si="11"/>
        <v>0</v>
      </c>
    </row>
    <row r="751" spans="1:24">
      <c r="A751" s="8"/>
      <c r="B751" s="8"/>
      <c r="C751" s="8"/>
      <c r="D751" s="54"/>
      <c r="E751" s="8"/>
      <c r="F751" s="8"/>
      <c r="G751" s="8"/>
      <c r="H751" s="8"/>
      <c r="I751" s="78"/>
      <c r="J751" s="42"/>
      <c r="K751" s="82" t="str">
        <f>IF(AND($I751&gt;0,$J751&lt;&gt;"",$J751&gt;40000),WORKDAY.INTL($J751,INT(($I751+项目参数!$J$29-1)/项目参数!$J$29)-1,1,项目参数!$B$2:$B$200),"")</f>
        <v/>
      </c>
      <c r="L751" s="83" t="str">
        <f>IF(AND($M751&lt;&gt;"",$M751&gt;40000,$N751&lt;&gt;"",$N751&gt;40000),(1+NETWORKDAYS.INTL($M751,$N751,1,项目参数!$B$2:$B$200))*项目参数!$J$29,"")</f>
        <v/>
      </c>
      <c r="M751" s="42"/>
      <c r="N751" s="42"/>
      <c r="O751" s="60"/>
      <c r="P751" s="63"/>
      <c r="X751" s="72" t="b">
        <f t="shared" si="11"/>
        <v>0</v>
      </c>
    </row>
    <row r="752" spans="1:24">
      <c r="A752" s="8"/>
      <c r="B752" s="8"/>
      <c r="C752" s="8"/>
      <c r="D752" s="54"/>
      <c r="E752" s="8"/>
      <c r="F752" s="8"/>
      <c r="G752" s="8"/>
      <c r="H752" s="8"/>
      <c r="I752" s="78"/>
      <c r="J752" s="42"/>
      <c r="K752" s="82" t="str">
        <f>IF(AND($I752&gt;0,$J752&lt;&gt;"",$J752&gt;40000),WORKDAY.INTL($J752,INT(($I752+项目参数!$J$29-1)/项目参数!$J$29)-1,1,项目参数!$B$2:$B$200),"")</f>
        <v/>
      </c>
      <c r="L752" s="83" t="str">
        <f>IF(AND($M752&lt;&gt;"",$M752&gt;40000,$N752&lt;&gt;"",$N752&gt;40000),(1+NETWORKDAYS.INTL($M752,$N752,1,项目参数!$B$2:$B$200))*项目参数!$J$29,"")</f>
        <v/>
      </c>
      <c r="M752" s="42"/>
      <c r="N752" s="42"/>
      <c r="O752" s="60"/>
      <c r="P752" s="63"/>
      <c r="X752" s="72" t="b">
        <f t="shared" si="11"/>
        <v>0</v>
      </c>
    </row>
    <row r="753" spans="1:24">
      <c r="A753" s="8"/>
      <c r="B753" s="8"/>
      <c r="C753" s="8"/>
      <c r="D753" s="54"/>
      <c r="E753" s="8"/>
      <c r="F753" s="8"/>
      <c r="G753" s="8"/>
      <c r="H753" s="8"/>
      <c r="I753" s="78"/>
      <c r="J753" s="42"/>
      <c r="K753" s="82" t="str">
        <f>IF(AND($I753&gt;0,$J753&lt;&gt;"",$J753&gt;40000),WORKDAY.INTL($J753,INT(($I753+项目参数!$J$29-1)/项目参数!$J$29)-1,1,项目参数!$B$2:$B$200),"")</f>
        <v/>
      </c>
      <c r="L753" s="83" t="str">
        <f>IF(AND($M753&lt;&gt;"",$M753&gt;40000,$N753&lt;&gt;"",$N753&gt;40000),(1+NETWORKDAYS.INTL($M753,$N753,1,项目参数!$B$2:$B$200))*项目参数!$J$29,"")</f>
        <v/>
      </c>
      <c r="M753" s="42"/>
      <c r="N753" s="42"/>
      <c r="O753" s="60"/>
      <c r="P753" s="63"/>
      <c r="X753" s="72" t="b">
        <f t="shared" si="11"/>
        <v>0</v>
      </c>
    </row>
    <row r="754" spans="1:24">
      <c r="A754" s="8"/>
      <c r="B754" s="8"/>
      <c r="C754" s="8"/>
      <c r="D754" s="54"/>
      <c r="E754" s="8"/>
      <c r="F754" s="8"/>
      <c r="G754" s="8"/>
      <c r="H754" s="8"/>
      <c r="I754" s="78"/>
      <c r="J754" s="42"/>
      <c r="K754" s="82" t="str">
        <f>IF(AND($I754&gt;0,$J754&lt;&gt;"",$J754&gt;40000),WORKDAY.INTL($J754,INT(($I754+项目参数!$J$29-1)/项目参数!$J$29)-1,1,项目参数!$B$2:$B$200),"")</f>
        <v/>
      </c>
      <c r="L754" s="83" t="str">
        <f>IF(AND($M754&lt;&gt;"",$M754&gt;40000,$N754&lt;&gt;"",$N754&gt;40000),(1+NETWORKDAYS.INTL($M754,$N754,1,项目参数!$B$2:$B$200))*项目参数!$J$29,"")</f>
        <v/>
      </c>
      <c r="M754" s="42"/>
      <c r="N754" s="42"/>
      <c r="O754" s="60"/>
      <c r="P754" s="63"/>
      <c r="X754" s="72" t="b">
        <f t="shared" si="11"/>
        <v>0</v>
      </c>
    </row>
    <row r="755" spans="1:24">
      <c r="A755" s="8"/>
      <c r="B755" s="8"/>
      <c r="C755" s="8"/>
      <c r="D755" s="54"/>
      <c r="E755" s="8"/>
      <c r="F755" s="8"/>
      <c r="G755" s="8"/>
      <c r="H755" s="8"/>
      <c r="I755" s="78"/>
      <c r="J755" s="42"/>
      <c r="K755" s="82" t="str">
        <f>IF(AND($I755&gt;0,$J755&lt;&gt;"",$J755&gt;40000),WORKDAY.INTL($J755,INT(($I755+项目参数!$J$29-1)/项目参数!$J$29)-1,1,项目参数!$B$2:$B$200),"")</f>
        <v/>
      </c>
      <c r="L755" s="83" t="str">
        <f>IF(AND($M755&lt;&gt;"",$M755&gt;40000,$N755&lt;&gt;"",$N755&gt;40000),(1+NETWORKDAYS.INTL($M755,$N755,1,项目参数!$B$2:$B$200))*项目参数!$J$29,"")</f>
        <v/>
      </c>
      <c r="M755" s="42"/>
      <c r="N755" s="42"/>
      <c r="O755" s="60"/>
      <c r="P755" s="63"/>
      <c r="X755" s="72" t="b">
        <f t="shared" si="11"/>
        <v>0</v>
      </c>
    </row>
    <row r="756" spans="1:24">
      <c r="A756" s="8"/>
      <c r="B756" s="8"/>
      <c r="C756" s="8"/>
      <c r="D756" s="54"/>
      <c r="E756" s="8"/>
      <c r="F756" s="8"/>
      <c r="G756" s="8"/>
      <c r="H756" s="8"/>
      <c r="I756" s="78"/>
      <c r="J756" s="42"/>
      <c r="K756" s="82" t="str">
        <f>IF(AND($I756&gt;0,$J756&lt;&gt;"",$J756&gt;40000),WORKDAY.INTL($J756,INT(($I756+项目参数!$J$29-1)/项目参数!$J$29)-1,1,项目参数!$B$2:$B$200),"")</f>
        <v/>
      </c>
      <c r="L756" s="83" t="str">
        <f>IF(AND($M756&lt;&gt;"",$M756&gt;40000,$N756&lt;&gt;"",$N756&gt;40000),(1+NETWORKDAYS.INTL($M756,$N756,1,项目参数!$B$2:$B$200))*项目参数!$J$29,"")</f>
        <v/>
      </c>
      <c r="M756" s="42"/>
      <c r="N756" s="42"/>
      <c r="O756" s="60"/>
      <c r="P756" s="63"/>
      <c r="X756" s="72" t="b">
        <f t="shared" si="11"/>
        <v>0</v>
      </c>
    </row>
    <row r="757" spans="1:24">
      <c r="A757" s="8"/>
      <c r="B757" s="8"/>
      <c r="C757" s="8"/>
      <c r="D757" s="54"/>
      <c r="E757" s="8"/>
      <c r="F757" s="8"/>
      <c r="G757" s="8"/>
      <c r="H757" s="8"/>
      <c r="I757" s="78"/>
      <c r="J757" s="42"/>
      <c r="K757" s="82" t="str">
        <f>IF(AND($I757&gt;0,$J757&lt;&gt;"",$J757&gt;40000),WORKDAY.INTL($J757,INT(($I757+项目参数!$J$29-1)/项目参数!$J$29)-1,1,项目参数!$B$2:$B$200),"")</f>
        <v/>
      </c>
      <c r="L757" s="83" t="str">
        <f>IF(AND($M757&lt;&gt;"",$M757&gt;40000,$N757&lt;&gt;"",$N757&gt;40000),(1+NETWORKDAYS.INTL($M757,$N757,1,项目参数!$B$2:$B$200))*项目参数!$J$29,"")</f>
        <v/>
      </c>
      <c r="M757" s="42"/>
      <c r="N757" s="42"/>
      <c r="O757" s="60"/>
      <c r="P757" s="63"/>
      <c r="X757" s="72" t="b">
        <f t="shared" si="11"/>
        <v>0</v>
      </c>
    </row>
    <row r="758" spans="1:24">
      <c r="A758" s="8"/>
      <c r="B758" s="8"/>
      <c r="C758" s="8"/>
      <c r="D758" s="54"/>
      <c r="E758" s="8"/>
      <c r="F758" s="8"/>
      <c r="G758" s="8"/>
      <c r="H758" s="8"/>
      <c r="I758" s="78"/>
      <c r="J758" s="42"/>
      <c r="K758" s="82" t="str">
        <f>IF(AND($I758&gt;0,$J758&lt;&gt;"",$J758&gt;40000),WORKDAY.INTL($J758,INT(($I758+项目参数!$J$29-1)/项目参数!$J$29)-1,1,项目参数!$B$2:$B$200),"")</f>
        <v/>
      </c>
      <c r="L758" s="83" t="str">
        <f>IF(AND($M758&lt;&gt;"",$M758&gt;40000,$N758&lt;&gt;"",$N758&gt;40000),(1+NETWORKDAYS.INTL($M758,$N758,1,项目参数!$B$2:$B$200))*项目参数!$J$29,"")</f>
        <v/>
      </c>
      <c r="M758" s="42"/>
      <c r="N758" s="42"/>
      <c r="O758" s="60"/>
      <c r="P758" s="63"/>
      <c r="X758" s="72" t="b">
        <f t="shared" si="11"/>
        <v>0</v>
      </c>
    </row>
    <row r="759" spans="1:24">
      <c r="A759" s="8"/>
      <c r="B759" s="8"/>
      <c r="C759" s="8"/>
      <c r="D759" s="54"/>
      <c r="E759" s="8"/>
      <c r="F759" s="8"/>
      <c r="G759" s="8"/>
      <c r="H759" s="8"/>
      <c r="I759" s="78"/>
      <c r="J759" s="42"/>
      <c r="K759" s="82" t="str">
        <f>IF(AND($I759&gt;0,$J759&lt;&gt;"",$J759&gt;40000),WORKDAY.INTL($J759,INT(($I759+项目参数!$J$29-1)/项目参数!$J$29)-1,1,项目参数!$B$2:$B$200),"")</f>
        <v/>
      </c>
      <c r="L759" s="83" t="str">
        <f>IF(AND($M759&lt;&gt;"",$M759&gt;40000,$N759&lt;&gt;"",$N759&gt;40000),(1+NETWORKDAYS.INTL($M759,$N759,1,项目参数!$B$2:$B$200))*项目参数!$J$29,"")</f>
        <v/>
      </c>
      <c r="M759" s="42"/>
      <c r="N759" s="42"/>
      <c r="O759" s="60"/>
      <c r="P759" s="63"/>
      <c r="X759" s="72" t="b">
        <f t="shared" si="11"/>
        <v>0</v>
      </c>
    </row>
    <row r="760" spans="1:24">
      <c r="A760" s="8"/>
      <c r="B760" s="8"/>
      <c r="C760" s="8"/>
      <c r="D760" s="54"/>
      <c r="E760" s="8"/>
      <c r="F760" s="8"/>
      <c r="G760" s="8"/>
      <c r="H760" s="8"/>
      <c r="I760" s="78"/>
      <c r="J760" s="42"/>
      <c r="K760" s="82" t="str">
        <f>IF(AND($I760&gt;0,$J760&lt;&gt;"",$J760&gt;40000),WORKDAY.INTL($J760,INT(($I760+项目参数!$J$29-1)/项目参数!$J$29)-1,1,项目参数!$B$2:$B$200),"")</f>
        <v/>
      </c>
      <c r="L760" s="83" t="str">
        <f>IF(AND($M760&lt;&gt;"",$M760&gt;40000,$N760&lt;&gt;"",$N760&gt;40000),(1+NETWORKDAYS.INTL($M760,$N760,1,项目参数!$B$2:$B$200))*项目参数!$J$29,"")</f>
        <v/>
      </c>
      <c r="M760" s="42"/>
      <c r="N760" s="42"/>
      <c r="O760" s="60"/>
      <c r="P760" s="63"/>
      <c r="X760" s="72" t="b">
        <f t="shared" si="11"/>
        <v>0</v>
      </c>
    </row>
    <row r="761" spans="1:24">
      <c r="A761" s="8"/>
      <c r="B761" s="8"/>
      <c r="C761" s="8"/>
      <c r="D761" s="54"/>
      <c r="E761" s="8"/>
      <c r="F761" s="8"/>
      <c r="G761" s="8"/>
      <c r="H761" s="8"/>
      <c r="I761" s="78"/>
      <c r="J761" s="42"/>
      <c r="K761" s="82" t="str">
        <f>IF(AND($I761&gt;0,$J761&lt;&gt;"",$J761&gt;40000),WORKDAY.INTL($J761,INT(($I761+项目参数!$J$29-1)/项目参数!$J$29)-1,1,项目参数!$B$2:$B$200),"")</f>
        <v/>
      </c>
      <c r="L761" s="83" t="str">
        <f>IF(AND($M761&lt;&gt;"",$M761&gt;40000,$N761&lt;&gt;"",$N761&gt;40000),(1+NETWORKDAYS.INTL($M761,$N761,1,项目参数!$B$2:$B$200))*项目参数!$J$29,"")</f>
        <v/>
      </c>
      <c r="M761" s="42"/>
      <c r="N761" s="42"/>
      <c r="O761" s="60"/>
      <c r="P761" s="63"/>
      <c r="X761" s="72" t="b">
        <f t="shared" si="11"/>
        <v>0</v>
      </c>
    </row>
    <row r="762" spans="1:24">
      <c r="A762" s="8"/>
      <c r="B762" s="8"/>
      <c r="C762" s="8"/>
      <c r="D762" s="54"/>
      <c r="E762" s="8"/>
      <c r="F762" s="8"/>
      <c r="G762" s="8"/>
      <c r="H762" s="8"/>
      <c r="I762" s="78"/>
      <c r="J762" s="42"/>
      <c r="K762" s="82" t="str">
        <f>IF(AND($I762&gt;0,$J762&lt;&gt;"",$J762&gt;40000),WORKDAY.INTL($J762,INT(($I762+项目参数!$J$29-1)/项目参数!$J$29)-1,1,项目参数!$B$2:$B$200),"")</f>
        <v/>
      </c>
      <c r="L762" s="83" t="str">
        <f>IF(AND($M762&lt;&gt;"",$M762&gt;40000,$N762&lt;&gt;"",$N762&gt;40000),(1+NETWORKDAYS.INTL($M762,$N762,1,项目参数!$B$2:$B$200))*项目参数!$J$29,"")</f>
        <v/>
      </c>
      <c r="M762" s="42"/>
      <c r="N762" s="42"/>
      <c r="O762" s="60"/>
      <c r="P762" s="63"/>
      <c r="X762" s="72" t="b">
        <f t="shared" si="11"/>
        <v>0</v>
      </c>
    </row>
    <row r="763" spans="1:24">
      <c r="A763" s="8"/>
      <c r="B763" s="8"/>
      <c r="C763" s="8"/>
      <c r="D763" s="54"/>
      <c r="E763" s="8"/>
      <c r="F763" s="8"/>
      <c r="G763" s="8"/>
      <c r="H763" s="8"/>
      <c r="I763" s="78"/>
      <c r="J763" s="42"/>
      <c r="K763" s="82" t="str">
        <f>IF(AND($I763&gt;0,$J763&lt;&gt;"",$J763&gt;40000),WORKDAY.INTL($J763,INT(($I763+项目参数!$J$29-1)/项目参数!$J$29)-1,1,项目参数!$B$2:$B$200),"")</f>
        <v/>
      </c>
      <c r="L763" s="83" t="str">
        <f>IF(AND($M763&lt;&gt;"",$M763&gt;40000,$N763&lt;&gt;"",$N763&gt;40000),(1+NETWORKDAYS.INTL($M763,$N763,1,项目参数!$B$2:$B$200))*项目参数!$J$29,"")</f>
        <v/>
      </c>
      <c r="M763" s="42"/>
      <c r="N763" s="42"/>
      <c r="O763" s="60"/>
      <c r="P763" s="63"/>
      <c r="X763" s="72" t="b">
        <f t="shared" si="11"/>
        <v>0</v>
      </c>
    </row>
    <row r="764" spans="1:24">
      <c r="A764" s="8"/>
      <c r="B764" s="8"/>
      <c r="C764" s="8"/>
      <c r="D764" s="54"/>
      <c r="E764" s="8"/>
      <c r="F764" s="8"/>
      <c r="G764" s="8"/>
      <c r="H764" s="8"/>
      <c r="I764" s="78"/>
      <c r="J764" s="42"/>
      <c r="K764" s="82" t="str">
        <f>IF(AND($I764&gt;0,$J764&lt;&gt;"",$J764&gt;40000),WORKDAY.INTL($J764,INT(($I764+项目参数!$J$29-1)/项目参数!$J$29)-1,1,项目参数!$B$2:$B$200),"")</f>
        <v/>
      </c>
      <c r="L764" s="83" t="str">
        <f>IF(AND($M764&lt;&gt;"",$M764&gt;40000,$N764&lt;&gt;"",$N764&gt;40000),(1+NETWORKDAYS.INTL($M764,$N764,1,项目参数!$B$2:$B$200))*项目参数!$J$29,"")</f>
        <v/>
      </c>
      <c r="M764" s="42"/>
      <c r="N764" s="42"/>
      <c r="O764" s="60"/>
      <c r="P764" s="63"/>
      <c r="X764" s="72" t="b">
        <f t="shared" si="11"/>
        <v>0</v>
      </c>
    </row>
    <row r="765" spans="1:24">
      <c r="A765" s="8"/>
      <c r="B765" s="8"/>
      <c r="C765" s="8"/>
      <c r="D765" s="54"/>
      <c r="E765" s="8"/>
      <c r="F765" s="8"/>
      <c r="G765" s="8"/>
      <c r="H765" s="8"/>
      <c r="I765" s="78"/>
      <c r="J765" s="42"/>
      <c r="K765" s="82" t="str">
        <f>IF(AND($I765&gt;0,$J765&lt;&gt;"",$J765&gt;40000),WORKDAY.INTL($J765,INT(($I765+项目参数!$J$29-1)/项目参数!$J$29)-1,1,项目参数!$B$2:$B$200),"")</f>
        <v/>
      </c>
      <c r="L765" s="83" t="str">
        <f>IF(AND($M765&lt;&gt;"",$M765&gt;40000,$N765&lt;&gt;"",$N765&gt;40000),(1+NETWORKDAYS.INTL($M765,$N765,1,项目参数!$B$2:$B$200))*项目参数!$J$29,"")</f>
        <v/>
      </c>
      <c r="M765" s="42"/>
      <c r="N765" s="42"/>
      <c r="O765" s="60"/>
      <c r="P765" s="63"/>
      <c r="X765" s="72" t="b">
        <f t="shared" si="11"/>
        <v>0</v>
      </c>
    </row>
    <row r="766" spans="1:24">
      <c r="A766" s="8"/>
      <c r="B766" s="8"/>
      <c r="C766" s="8"/>
      <c r="D766" s="54"/>
      <c r="E766" s="8"/>
      <c r="F766" s="8"/>
      <c r="G766" s="8"/>
      <c r="H766" s="8"/>
      <c r="I766" s="78"/>
      <c r="J766" s="42"/>
      <c r="K766" s="82" t="str">
        <f>IF(AND($I766&gt;0,$J766&lt;&gt;"",$J766&gt;40000),WORKDAY.INTL($J766,INT(($I766+项目参数!$J$29-1)/项目参数!$J$29)-1,1,项目参数!$B$2:$B$200),"")</f>
        <v/>
      </c>
      <c r="L766" s="83" t="str">
        <f>IF(AND($M766&lt;&gt;"",$M766&gt;40000,$N766&lt;&gt;"",$N766&gt;40000),(1+NETWORKDAYS.INTL($M766,$N766,1,项目参数!$B$2:$B$200))*项目参数!$J$29,"")</f>
        <v/>
      </c>
      <c r="M766" s="42"/>
      <c r="N766" s="42"/>
      <c r="O766" s="60"/>
      <c r="P766" s="63"/>
      <c r="X766" s="72" t="b">
        <f t="shared" si="11"/>
        <v>0</v>
      </c>
    </row>
    <row r="767" spans="1:24">
      <c r="A767" s="8"/>
      <c r="B767" s="8"/>
      <c r="C767" s="8"/>
      <c r="D767" s="54"/>
      <c r="E767" s="8"/>
      <c r="F767" s="8"/>
      <c r="G767" s="8"/>
      <c r="H767" s="8"/>
      <c r="I767" s="78"/>
      <c r="J767" s="42"/>
      <c r="K767" s="82" t="str">
        <f>IF(AND($I767&gt;0,$J767&lt;&gt;"",$J767&gt;40000),WORKDAY.INTL($J767,INT(($I767+项目参数!$J$29-1)/项目参数!$J$29)-1,1,项目参数!$B$2:$B$200),"")</f>
        <v/>
      </c>
      <c r="L767" s="83" t="str">
        <f>IF(AND($M767&lt;&gt;"",$M767&gt;40000,$N767&lt;&gt;"",$N767&gt;40000),(1+NETWORKDAYS.INTL($M767,$N767,1,项目参数!$B$2:$B$200))*项目参数!$J$29,"")</f>
        <v/>
      </c>
      <c r="M767" s="42"/>
      <c r="N767" s="42"/>
      <c r="O767" s="60"/>
      <c r="P767" s="63"/>
      <c r="X767" s="72" t="b">
        <f t="shared" si="11"/>
        <v>0</v>
      </c>
    </row>
    <row r="768" spans="1:24">
      <c r="A768" s="8"/>
      <c r="B768" s="8"/>
      <c r="C768" s="8"/>
      <c r="D768" s="54"/>
      <c r="E768" s="8"/>
      <c r="F768" s="8"/>
      <c r="G768" s="8"/>
      <c r="H768" s="8"/>
      <c r="I768" s="78"/>
      <c r="J768" s="42"/>
      <c r="K768" s="82" t="str">
        <f>IF(AND($I768&gt;0,$J768&lt;&gt;"",$J768&gt;40000),WORKDAY.INTL($J768,INT(($I768+项目参数!$J$29-1)/项目参数!$J$29)-1,1,项目参数!$B$2:$B$200),"")</f>
        <v/>
      </c>
      <c r="L768" s="83" t="str">
        <f>IF(AND($M768&lt;&gt;"",$M768&gt;40000,$N768&lt;&gt;"",$N768&gt;40000),(1+NETWORKDAYS.INTL($M768,$N768,1,项目参数!$B$2:$B$200))*项目参数!$J$29,"")</f>
        <v/>
      </c>
      <c r="M768" s="42"/>
      <c r="N768" s="42"/>
      <c r="O768" s="60"/>
      <c r="P768" s="63"/>
      <c r="X768" s="72" t="b">
        <f t="shared" si="11"/>
        <v>0</v>
      </c>
    </row>
    <row r="769" spans="1:24">
      <c r="A769" s="8"/>
      <c r="B769" s="8"/>
      <c r="C769" s="8"/>
      <c r="D769" s="54"/>
      <c r="E769" s="8"/>
      <c r="F769" s="8"/>
      <c r="G769" s="8"/>
      <c r="H769" s="8"/>
      <c r="I769" s="78"/>
      <c r="J769" s="42"/>
      <c r="K769" s="82" t="str">
        <f>IF(AND($I769&gt;0,$J769&lt;&gt;"",$J769&gt;40000),WORKDAY.INTL($J769,INT(($I769+项目参数!$J$29-1)/项目参数!$J$29)-1,1,项目参数!$B$2:$B$200),"")</f>
        <v/>
      </c>
      <c r="L769" s="83" t="str">
        <f>IF(AND($M769&lt;&gt;"",$M769&gt;40000,$N769&lt;&gt;"",$N769&gt;40000),(1+NETWORKDAYS.INTL($M769,$N769,1,项目参数!$B$2:$B$200))*项目参数!$J$29,"")</f>
        <v/>
      </c>
      <c r="M769" s="42"/>
      <c r="N769" s="42"/>
      <c r="O769" s="60"/>
      <c r="P769" s="63"/>
      <c r="X769" s="72" t="b">
        <f t="shared" si="11"/>
        <v>0</v>
      </c>
    </row>
    <row r="770" spans="1:24">
      <c r="A770" s="8"/>
      <c r="B770" s="8"/>
      <c r="C770" s="8"/>
      <c r="D770" s="54"/>
      <c r="E770" s="8"/>
      <c r="F770" s="8"/>
      <c r="G770" s="8"/>
      <c r="H770" s="8"/>
      <c r="I770" s="78"/>
      <c r="J770" s="42"/>
      <c r="K770" s="82" t="str">
        <f>IF(AND($I770&gt;0,$J770&lt;&gt;"",$J770&gt;40000),WORKDAY.INTL($J770,INT(($I770+项目参数!$J$29-1)/项目参数!$J$29)-1,1,项目参数!$B$2:$B$200),"")</f>
        <v/>
      </c>
      <c r="L770" s="83" t="str">
        <f>IF(AND($M770&lt;&gt;"",$M770&gt;40000,$N770&lt;&gt;"",$N770&gt;40000),(1+NETWORKDAYS.INTL($M770,$N770,1,项目参数!$B$2:$B$200))*项目参数!$J$29,"")</f>
        <v/>
      </c>
      <c r="M770" s="42"/>
      <c r="N770" s="42"/>
      <c r="O770" s="60"/>
      <c r="P770" s="63"/>
      <c r="X770" s="72" t="b">
        <f t="shared" ref="X770:X833" si="12">AND(LEN(A770)&gt;0,LEN(C770)&gt;3,LEN(G770)&gt;1,OR(J770=0,AND(I770&gt;0,J770&gt;40000)),OR(M770=0,M770&gt;40000))</f>
        <v>0</v>
      </c>
    </row>
    <row r="771" spans="1:24">
      <c r="A771" s="8"/>
      <c r="B771" s="8"/>
      <c r="C771" s="8"/>
      <c r="D771" s="54"/>
      <c r="E771" s="8"/>
      <c r="F771" s="8"/>
      <c r="G771" s="8"/>
      <c r="H771" s="8"/>
      <c r="I771" s="78"/>
      <c r="J771" s="42"/>
      <c r="K771" s="82" t="str">
        <f>IF(AND($I771&gt;0,$J771&lt;&gt;"",$J771&gt;40000),WORKDAY.INTL($J771,INT(($I771+项目参数!$J$29-1)/项目参数!$J$29)-1,1,项目参数!$B$2:$B$200),"")</f>
        <v/>
      </c>
      <c r="L771" s="83" t="str">
        <f>IF(AND($M771&lt;&gt;"",$M771&gt;40000,$N771&lt;&gt;"",$N771&gt;40000),(1+NETWORKDAYS.INTL($M771,$N771,1,项目参数!$B$2:$B$200))*项目参数!$J$29,"")</f>
        <v/>
      </c>
      <c r="M771" s="42"/>
      <c r="N771" s="42"/>
      <c r="O771" s="60"/>
      <c r="P771" s="63"/>
      <c r="X771" s="72" t="b">
        <f t="shared" si="12"/>
        <v>0</v>
      </c>
    </row>
    <row r="772" spans="1:24">
      <c r="A772" s="8"/>
      <c r="B772" s="8"/>
      <c r="C772" s="8"/>
      <c r="D772" s="54"/>
      <c r="E772" s="8"/>
      <c r="F772" s="8"/>
      <c r="G772" s="8"/>
      <c r="H772" s="8"/>
      <c r="I772" s="78"/>
      <c r="J772" s="42"/>
      <c r="K772" s="82" t="str">
        <f>IF(AND($I772&gt;0,$J772&lt;&gt;"",$J772&gt;40000),WORKDAY.INTL($J772,INT(($I772+项目参数!$J$29-1)/项目参数!$J$29)-1,1,项目参数!$B$2:$B$200),"")</f>
        <v/>
      </c>
      <c r="L772" s="83" t="str">
        <f>IF(AND($M772&lt;&gt;"",$M772&gt;40000,$N772&lt;&gt;"",$N772&gt;40000),(1+NETWORKDAYS.INTL($M772,$N772,1,项目参数!$B$2:$B$200))*项目参数!$J$29,"")</f>
        <v/>
      </c>
      <c r="M772" s="42"/>
      <c r="N772" s="42"/>
      <c r="O772" s="60"/>
      <c r="P772" s="63"/>
      <c r="X772" s="72" t="b">
        <f t="shared" si="12"/>
        <v>0</v>
      </c>
    </row>
    <row r="773" spans="1:24">
      <c r="A773" s="8"/>
      <c r="B773" s="8"/>
      <c r="C773" s="8"/>
      <c r="D773" s="54"/>
      <c r="E773" s="8"/>
      <c r="F773" s="8"/>
      <c r="G773" s="8"/>
      <c r="H773" s="8"/>
      <c r="I773" s="78"/>
      <c r="J773" s="42"/>
      <c r="K773" s="82" t="str">
        <f>IF(AND($I773&gt;0,$J773&lt;&gt;"",$J773&gt;40000),WORKDAY.INTL($J773,INT(($I773+项目参数!$J$29-1)/项目参数!$J$29)-1,1,项目参数!$B$2:$B$200),"")</f>
        <v/>
      </c>
      <c r="L773" s="83" t="str">
        <f>IF(AND($M773&lt;&gt;"",$M773&gt;40000,$N773&lt;&gt;"",$N773&gt;40000),(1+NETWORKDAYS.INTL($M773,$N773,1,项目参数!$B$2:$B$200))*项目参数!$J$29,"")</f>
        <v/>
      </c>
      <c r="M773" s="42"/>
      <c r="N773" s="42"/>
      <c r="O773" s="60"/>
      <c r="P773" s="63"/>
      <c r="X773" s="72" t="b">
        <f t="shared" si="12"/>
        <v>0</v>
      </c>
    </row>
    <row r="774" spans="1:24">
      <c r="A774" s="8"/>
      <c r="B774" s="8"/>
      <c r="C774" s="8"/>
      <c r="D774" s="54"/>
      <c r="E774" s="8"/>
      <c r="F774" s="8"/>
      <c r="G774" s="8"/>
      <c r="H774" s="8"/>
      <c r="I774" s="78"/>
      <c r="J774" s="42"/>
      <c r="K774" s="82" t="str">
        <f>IF(AND($I774&gt;0,$J774&lt;&gt;"",$J774&gt;40000),WORKDAY.INTL($J774,INT(($I774+项目参数!$J$29-1)/项目参数!$J$29)-1,1,项目参数!$B$2:$B$200),"")</f>
        <v/>
      </c>
      <c r="L774" s="83" t="str">
        <f>IF(AND($M774&lt;&gt;"",$M774&gt;40000,$N774&lt;&gt;"",$N774&gt;40000),(1+NETWORKDAYS.INTL($M774,$N774,1,项目参数!$B$2:$B$200))*项目参数!$J$29,"")</f>
        <v/>
      </c>
      <c r="M774" s="42"/>
      <c r="N774" s="42"/>
      <c r="O774" s="60"/>
      <c r="P774" s="63"/>
      <c r="X774" s="72" t="b">
        <f t="shared" si="12"/>
        <v>0</v>
      </c>
    </row>
    <row r="775" spans="1:24">
      <c r="A775" s="8"/>
      <c r="B775" s="8"/>
      <c r="C775" s="8"/>
      <c r="D775" s="54"/>
      <c r="E775" s="8"/>
      <c r="F775" s="8"/>
      <c r="G775" s="8"/>
      <c r="H775" s="8"/>
      <c r="I775" s="78"/>
      <c r="J775" s="42"/>
      <c r="K775" s="82" t="str">
        <f>IF(AND($I775&gt;0,$J775&lt;&gt;"",$J775&gt;40000),WORKDAY.INTL($J775,INT(($I775+项目参数!$J$29-1)/项目参数!$J$29)-1,1,项目参数!$B$2:$B$200),"")</f>
        <v/>
      </c>
      <c r="L775" s="83" t="str">
        <f>IF(AND($M775&lt;&gt;"",$M775&gt;40000,$N775&lt;&gt;"",$N775&gt;40000),(1+NETWORKDAYS.INTL($M775,$N775,1,项目参数!$B$2:$B$200))*项目参数!$J$29,"")</f>
        <v/>
      </c>
      <c r="M775" s="42"/>
      <c r="N775" s="42"/>
      <c r="O775" s="60"/>
      <c r="P775" s="63"/>
      <c r="X775" s="72" t="b">
        <f t="shared" si="12"/>
        <v>0</v>
      </c>
    </row>
    <row r="776" spans="1:24">
      <c r="A776" s="8"/>
      <c r="B776" s="8"/>
      <c r="C776" s="8"/>
      <c r="D776" s="54"/>
      <c r="E776" s="8"/>
      <c r="F776" s="8"/>
      <c r="G776" s="8"/>
      <c r="H776" s="8"/>
      <c r="I776" s="78"/>
      <c r="J776" s="42"/>
      <c r="K776" s="82" t="str">
        <f>IF(AND($I776&gt;0,$J776&lt;&gt;"",$J776&gt;40000),WORKDAY.INTL($J776,INT(($I776+项目参数!$J$29-1)/项目参数!$J$29)-1,1,项目参数!$B$2:$B$200),"")</f>
        <v/>
      </c>
      <c r="L776" s="83" t="str">
        <f>IF(AND($M776&lt;&gt;"",$M776&gt;40000,$N776&lt;&gt;"",$N776&gt;40000),(1+NETWORKDAYS.INTL($M776,$N776,1,项目参数!$B$2:$B$200))*项目参数!$J$29,"")</f>
        <v/>
      </c>
      <c r="M776" s="42"/>
      <c r="N776" s="42"/>
      <c r="O776" s="60"/>
      <c r="P776" s="63"/>
      <c r="X776" s="72" t="b">
        <f t="shared" si="12"/>
        <v>0</v>
      </c>
    </row>
    <row r="777" spans="1:24">
      <c r="A777" s="8"/>
      <c r="B777" s="8"/>
      <c r="C777" s="8"/>
      <c r="D777" s="54"/>
      <c r="E777" s="8"/>
      <c r="F777" s="8"/>
      <c r="G777" s="8"/>
      <c r="H777" s="8"/>
      <c r="I777" s="78"/>
      <c r="J777" s="42"/>
      <c r="K777" s="82" t="str">
        <f>IF(AND($I777&gt;0,$J777&lt;&gt;"",$J777&gt;40000),WORKDAY.INTL($J777,INT(($I777+项目参数!$J$29-1)/项目参数!$J$29)-1,1,项目参数!$B$2:$B$200),"")</f>
        <v/>
      </c>
      <c r="L777" s="83" t="str">
        <f>IF(AND($M777&lt;&gt;"",$M777&gt;40000,$N777&lt;&gt;"",$N777&gt;40000),(1+NETWORKDAYS.INTL($M777,$N777,1,项目参数!$B$2:$B$200))*项目参数!$J$29,"")</f>
        <v/>
      </c>
      <c r="M777" s="42"/>
      <c r="N777" s="42"/>
      <c r="O777" s="60"/>
      <c r="P777" s="63"/>
      <c r="X777" s="72" t="b">
        <f t="shared" si="12"/>
        <v>0</v>
      </c>
    </row>
    <row r="778" spans="1:24">
      <c r="A778" s="8"/>
      <c r="B778" s="8"/>
      <c r="C778" s="8"/>
      <c r="D778" s="54"/>
      <c r="E778" s="8"/>
      <c r="F778" s="8"/>
      <c r="G778" s="8"/>
      <c r="H778" s="8"/>
      <c r="I778" s="78"/>
      <c r="J778" s="42"/>
      <c r="K778" s="82" t="str">
        <f>IF(AND($I778&gt;0,$J778&lt;&gt;"",$J778&gt;40000),WORKDAY.INTL($J778,INT(($I778+项目参数!$J$29-1)/项目参数!$J$29)-1,1,项目参数!$B$2:$B$200),"")</f>
        <v/>
      </c>
      <c r="L778" s="83" t="str">
        <f>IF(AND($M778&lt;&gt;"",$M778&gt;40000,$N778&lt;&gt;"",$N778&gt;40000),(1+NETWORKDAYS.INTL($M778,$N778,1,项目参数!$B$2:$B$200))*项目参数!$J$29,"")</f>
        <v/>
      </c>
      <c r="M778" s="42"/>
      <c r="N778" s="42"/>
      <c r="O778" s="60"/>
      <c r="P778" s="63"/>
      <c r="X778" s="72" t="b">
        <f t="shared" si="12"/>
        <v>0</v>
      </c>
    </row>
    <row r="779" spans="1:24">
      <c r="A779" s="8"/>
      <c r="B779" s="8"/>
      <c r="C779" s="8"/>
      <c r="D779" s="54"/>
      <c r="E779" s="8"/>
      <c r="F779" s="8"/>
      <c r="G779" s="8"/>
      <c r="H779" s="8"/>
      <c r="I779" s="78"/>
      <c r="J779" s="42"/>
      <c r="K779" s="82" t="str">
        <f>IF(AND($I779&gt;0,$J779&lt;&gt;"",$J779&gt;40000),WORKDAY.INTL($J779,INT(($I779+项目参数!$J$29-1)/项目参数!$J$29)-1,1,项目参数!$B$2:$B$200),"")</f>
        <v/>
      </c>
      <c r="L779" s="83" t="str">
        <f>IF(AND($M779&lt;&gt;"",$M779&gt;40000,$N779&lt;&gt;"",$N779&gt;40000),(1+NETWORKDAYS.INTL($M779,$N779,1,项目参数!$B$2:$B$200))*项目参数!$J$29,"")</f>
        <v/>
      </c>
      <c r="M779" s="42"/>
      <c r="N779" s="42"/>
      <c r="O779" s="60"/>
      <c r="P779" s="63"/>
      <c r="X779" s="72" t="b">
        <f t="shared" si="12"/>
        <v>0</v>
      </c>
    </row>
    <row r="780" spans="1:24">
      <c r="A780" s="8"/>
      <c r="B780" s="8"/>
      <c r="C780" s="8"/>
      <c r="D780" s="54"/>
      <c r="E780" s="8"/>
      <c r="F780" s="8"/>
      <c r="G780" s="8"/>
      <c r="H780" s="8"/>
      <c r="I780" s="78"/>
      <c r="J780" s="42"/>
      <c r="K780" s="82" t="str">
        <f>IF(AND($I780&gt;0,$J780&lt;&gt;"",$J780&gt;40000),WORKDAY.INTL($J780,INT(($I780+项目参数!$J$29-1)/项目参数!$J$29)-1,1,项目参数!$B$2:$B$200),"")</f>
        <v/>
      </c>
      <c r="L780" s="83" t="str">
        <f>IF(AND($M780&lt;&gt;"",$M780&gt;40000,$N780&lt;&gt;"",$N780&gt;40000),(1+NETWORKDAYS.INTL($M780,$N780,1,项目参数!$B$2:$B$200))*项目参数!$J$29,"")</f>
        <v/>
      </c>
      <c r="M780" s="42"/>
      <c r="N780" s="42"/>
      <c r="O780" s="60"/>
      <c r="P780" s="63"/>
      <c r="X780" s="72" t="b">
        <f t="shared" si="12"/>
        <v>0</v>
      </c>
    </row>
    <row r="781" spans="1:24">
      <c r="A781" s="8"/>
      <c r="B781" s="8"/>
      <c r="C781" s="8"/>
      <c r="D781" s="54"/>
      <c r="E781" s="8"/>
      <c r="F781" s="8"/>
      <c r="G781" s="8"/>
      <c r="H781" s="8"/>
      <c r="I781" s="78"/>
      <c r="J781" s="42"/>
      <c r="K781" s="82" t="str">
        <f>IF(AND($I781&gt;0,$J781&lt;&gt;"",$J781&gt;40000),WORKDAY.INTL($J781,INT(($I781+项目参数!$J$29-1)/项目参数!$J$29)-1,1,项目参数!$B$2:$B$200),"")</f>
        <v/>
      </c>
      <c r="L781" s="83" t="str">
        <f>IF(AND($M781&lt;&gt;"",$M781&gt;40000,$N781&lt;&gt;"",$N781&gt;40000),(1+NETWORKDAYS.INTL($M781,$N781,1,项目参数!$B$2:$B$200))*项目参数!$J$29,"")</f>
        <v/>
      </c>
      <c r="M781" s="42"/>
      <c r="N781" s="42"/>
      <c r="O781" s="60"/>
      <c r="P781" s="63"/>
      <c r="X781" s="72" t="b">
        <f t="shared" si="12"/>
        <v>0</v>
      </c>
    </row>
    <row r="782" spans="1:24">
      <c r="A782" s="8"/>
      <c r="B782" s="8"/>
      <c r="C782" s="8"/>
      <c r="D782" s="54"/>
      <c r="E782" s="8"/>
      <c r="F782" s="8"/>
      <c r="G782" s="8"/>
      <c r="H782" s="8"/>
      <c r="I782" s="78"/>
      <c r="J782" s="42"/>
      <c r="K782" s="82" t="str">
        <f>IF(AND($I782&gt;0,$J782&lt;&gt;"",$J782&gt;40000),WORKDAY.INTL($J782,INT(($I782+项目参数!$J$29-1)/项目参数!$J$29)-1,1,项目参数!$B$2:$B$200),"")</f>
        <v/>
      </c>
      <c r="L782" s="83" t="str">
        <f>IF(AND($M782&lt;&gt;"",$M782&gt;40000,$N782&lt;&gt;"",$N782&gt;40000),(1+NETWORKDAYS.INTL($M782,$N782,1,项目参数!$B$2:$B$200))*项目参数!$J$29,"")</f>
        <v/>
      </c>
      <c r="M782" s="42"/>
      <c r="N782" s="42"/>
      <c r="O782" s="60"/>
      <c r="P782" s="63"/>
      <c r="X782" s="72" t="b">
        <f t="shared" si="12"/>
        <v>0</v>
      </c>
    </row>
    <row r="783" spans="1:24">
      <c r="A783" s="8"/>
      <c r="B783" s="8"/>
      <c r="C783" s="8"/>
      <c r="D783" s="54"/>
      <c r="E783" s="8"/>
      <c r="F783" s="8"/>
      <c r="G783" s="8"/>
      <c r="H783" s="8"/>
      <c r="I783" s="78"/>
      <c r="J783" s="42"/>
      <c r="K783" s="82" t="str">
        <f>IF(AND($I783&gt;0,$J783&lt;&gt;"",$J783&gt;40000),WORKDAY.INTL($J783,INT(($I783+项目参数!$J$29-1)/项目参数!$J$29)-1,1,项目参数!$B$2:$B$200),"")</f>
        <v/>
      </c>
      <c r="L783" s="83" t="str">
        <f>IF(AND($M783&lt;&gt;"",$M783&gt;40000,$N783&lt;&gt;"",$N783&gt;40000),(1+NETWORKDAYS.INTL($M783,$N783,1,项目参数!$B$2:$B$200))*项目参数!$J$29,"")</f>
        <v/>
      </c>
      <c r="M783" s="42"/>
      <c r="N783" s="42"/>
      <c r="O783" s="60"/>
      <c r="P783" s="63"/>
      <c r="X783" s="72" t="b">
        <f t="shared" si="12"/>
        <v>0</v>
      </c>
    </row>
    <row r="784" spans="1:24">
      <c r="A784" s="8"/>
      <c r="B784" s="8"/>
      <c r="C784" s="8"/>
      <c r="D784" s="54"/>
      <c r="E784" s="8"/>
      <c r="F784" s="8"/>
      <c r="G784" s="8"/>
      <c r="H784" s="8"/>
      <c r="I784" s="78"/>
      <c r="J784" s="42"/>
      <c r="K784" s="82" t="str">
        <f>IF(AND($I784&gt;0,$J784&lt;&gt;"",$J784&gt;40000),WORKDAY.INTL($J784,INT(($I784+项目参数!$J$29-1)/项目参数!$J$29)-1,1,项目参数!$B$2:$B$200),"")</f>
        <v/>
      </c>
      <c r="L784" s="83" t="str">
        <f>IF(AND($M784&lt;&gt;"",$M784&gt;40000,$N784&lt;&gt;"",$N784&gt;40000),(1+NETWORKDAYS.INTL($M784,$N784,1,项目参数!$B$2:$B$200))*项目参数!$J$29,"")</f>
        <v/>
      </c>
      <c r="M784" s="42"/>
      <c r="N784" s="42"/>
      <c r="O784" s="60"/>
      <c r="P784" s="63"/>
      <c r="X784" s="72" t="b">
        <f t="shared" si="12"/>
        <v>0</v>
      </c>
    </row>
    <row r="785" spans="1:24">
      <c r="A785" s="8"/>
      <c r="B785" s="8"/>
      <c r="C785" s="8"/>
      <c r="D785" s="54"/>
      <c r="E785" s="8"/>
      <c r="F785" s="8"/>
      <c r="G785" s="8"/>
      <c r="H785" s="8"/>
      <c r="I785" s="78"/>
      <c r="J785" s="42"/>
      <c r="K785" s="82" t="str">
        <f>IF(AND($I785&gt;0,$J785&lt;&gt;"",$J785&gt;40000),WORKDAY.INTL($J785,INT(($I785+项目参数!$J$29-1)/项目参数!$J$29)-1,1,项目参数!$B$2:$B$200),"")</f>
        <v/>
      </c>
      <c r="L785" s="83" t="str">
        <f>IF(AND($M785&lt;&gt;"",$M785&gt;40000,$N785&lt;&gt;"",$N785&gt;40000),(1+NETWORKDAYS.INTL($M785,$N785,1,项目参数!$B$2:$B$200))*项目参数!$J$29,"")</f>
        <v/>
      </c>
      <c r="M785" s="42"/>
      <c r="N785" s="42"/>
      <c r="O785" s="60"/>
      <c r="P785" s="63"/>
      <c r="X785" s="72" t="b">
        <f t="shared" si="12"/>
        <v>0</v>
      </c>
    </row>
    <row r="786" spans="1:24">
      <c r="A786" s="8"/>
      <c r="B786" s="8"/>
      <c r="C786" s="8"/>
      <c r="D786" s="54"/>
      <c r="E786" s="8"/>
      <c r="F786" s="8"/>
      <c r="G786" s="8"/>
      <c r="H786" s="8"/>
      <c r="I786" s="78"/>
      <c r="J786" s="42"/>
      <c r="K786" s="82" t="str">
        <f>IF(AND($I786&gt;0,$J786&lt;&gt;"",$J786&gt;40000),WORKDAY.INTL($J786,INT(($I786+项目参数!$J$29-1)/项目参数!$J$29)-1,1,项目参数!$B$2:$B$200),"")</f>
        <v/>
      </c>
      <c r="L786" s="83" t="str">
        <f>IF(AND($M786&lt;&gt;"",$M786&gt;40000,$N786&lt;&gt;"",$N786&gt;40000),(1+NETWORKDAYS.INTL($M786,$N786,1,项目参数!$B$2:$B$200))*项目参数!$J$29,"")</f>
        <v/>
      </c>
      <c r="M786" s="42"/>
      <c r="N786" s="42"/>
      <c r="O786" s="60"/>
      <c r="P786" s="63"/>
      <c r="X786" s="72" t="b">
        <f t="shared" si="12"/>
        <v>0</v>
      </c>
    </row>
    <row r="787" spans="1:24">
      <c r="A787" s="8"/>
      <c r="B787" s="8"/>
      <c r="C787" s="8"/>
      <c r="D787" s="54"/>
      <c r="E787" s="8"/>
      <c r="F787" s="8"/>
      <c r="G787" s="8"/>
      <c r="H787" s="8"/>
      <c r="I787" s="78"/>
      <c r="J787" s="42"/>
      <c r="K787" s="82" t="str">
        <f>IF(AND($I787&gt;0,$J787&lt;&gt;"",$J787&gt;40000),WORKDAY.INTL($J787,INT(($I787+项目参数!$J$29-1)/项目参数!$J$29)-1,1,项目参数!$B$2:$B$200),"")</f>
        <v/>
      </c>
      <c r="L787" s="83" t="str">
        <f>IF(AND($M787&lt;&gt;"",$M787&gt;40000,$N787&lt;&gt;"",$N787&gt;40000),(1+NETWORKDAYS.INTL($M787,$N787,1,项目参数!$B$2:$B$200))*项目参数!$J$29,"")</f>
        <v/>
      </c>
      <c r="M787" s="42"/>
      <c r="N787" s="42"/>
      <c r="O787" s="60"/>
      <c r="P787" s="63"/>
      <c r="X787" s="72" t="b">
        <f t="shared" si="12"/>
        <v>0</v>
      </c>
    </row>
    <row r="788" spans="1:24">
      <c r="A788" s="8"/>
      <c r="B788" s="8"/>
      <c r="C788" s="8"/>
      <c r="D788" s="54"/>
      <c r="E788" s="8"/>
      <c r="F788" s="8"/>
      <c r="G788" s="8"/>
      <c r="H788" s="8"/>
      <c r="I788" s="78"/>
      <c r="J788" s="42"/>
      <c r="K788" s="82" t="str">
        <f>IF(AND($I788&gt;0,$J788&lt;&gt;"",$J788&gt;40000),WORKDAY.INTL($J788,INT(($I788+项目参数!$J$29-1)/项目参数!$J$29)-1,1,项目参数!$B$2:$B$200),"")</f>
        <v/>
      </c>
      <c r="L788" s="83" t="str">
        <f>IF(AND($M788&lt;&gt;"",$M788&gt;40000,$N788&lt;&gt;"",$N788&gt;40000),(1+NETWORKDAYS.INTL($M788,$N788,1,项目参数!$B$2:$B$200))*项目参数!$J$29,"")</f>
        <v/>
      </c>
      <c r="M788" s="42"/>
      <c r="N788" s="42"/>
      <c r="O788" s="60"/>
      <c r="P788" s="63"/>
      <c r="X788" s="72" t="b">
        <f t="shared" si="12"/>
        <v>0</v>
      </c>
    </row>
    <row r="789" spans="1:24">
      <c r="A789" s="8"/>
      <c r="B789" s="8"/>
      <c r="C789" s="8"/>
      <c r="D789" s="54"/>
      <c r="E789" s="8"/>
      <c r="F789" s="8"/>
      <c r="G789" s="8"/>
      <c r="H789" s="8"/>
      <c r="I789" s="78"/>
      <c r="J789" s="42"/>
      <c r="K789" s="82" t="str">
        <f>IF(AND($I789&gt;0,$J789&lt;&gt;"",$J789&gt;40000),WORKDAY.INTL($J789,INT(($I789+项目参数!$J$29-1)/项目参数!$J$29)-1,1,项目参数!$B$2:$B$200),"")</f>
        <v/>
      </c>
      <c r="L789" s="83" t="str">
        <f>IF(AND($M789&lt;&gt;"",$M789&gt;40000,$N789&lt;&gt;"",$N789&gt;40000),(1+NETWORKDAYS.INTL($M789,$N789,1,项目参数!$B$2:$B$200))*项目参数!$J$29,"")</f>
        <v/>
      </c>
      <c r="M789" s="42"/>
      <c r="N789" s="42"/>
      <c r="O789" s="60"/>
      <c r="P789" s="63"/>
      <c r="X789" s="72" t="b">
        <f t="shared" si="12"/>
        <v>0</v>
      </c>
    </row>
    <row r="790" spans="1:24">
      <c r="A790" s="8"/>
      <c r="B790" s="8"/>
      <c r="C790" s="8"/>
      <c r="D790" s="54"/>
      <c r="E790" s="8"/>
      <c r="F790" s="8"/>
      <c r="G790" s="8"/>
      <c r="H790" s="8"/>
      <c r="I790" s="78"/>
      <c r="J790" s="42"/>
      <c r="K790" s="82" t="str">
        <f>IF(AND($I790&gt;0,$J790&lt;&gt;"",$J790&gt;40000),WORKDAY.INTL($J790,INT(($I790+项目参数!$J$29-1)/项目参数!$J$29)-1,1,项目参数!$B$2:$B$200),"")</f>
        <v/>
      </c>
      <c r="L790" s="83" t="str">
        <f>IF(AND($M790&lt;&gt;"",$M790&gt;40000,$N790&lt;&gt;"",$N790&gt;40000),(1+NETWORKDAYS.INTL($M790,$N790,1,项目参数!$B$2:$B$200))*项目参数!$J$29,"")</f>
        <v/>
      </c>
      <c r="M790" s="42"/>
      <c r="N790" s="42"/>
      <c r="O790" s="60"/>
      <c r="P790" s="63"/>
      <c r="X790" s="72" t="b">
        <f t="shared" si="12"/>
        <v>0</v>
      </c>
    </row>
    <row r="791" spans="1:24">
      <c r="A791" s="8"/>
      <c r="B791" s="8"/>
      <c r="C791" s="8"/>
      <c r="D791" s="54"/>
      <c r="E791" s="8"/>
      <c r="F791" s="8"/>
      <c r="G791" s="8"/>
      <c r="H791" s="8"/>
      <c r="I791" s="78"/>
      <c r="J791" s="42"/>
      <c r="K791" s="82" t="str">
        <f>IF(AND($I791&gt;0,$J791&lt;&gt;"",$J791&gt;40000),WORKDAY.INTL($J791,INT(($I791+项目参数!$J$29-1)/项目参数!$J$29)-1,1,项目参数!$B$2:$B$200),"")</f>
        <v/>
      </c>
      <c r="L791" s="83" t="str">
        <f>IF(AND($M791&lt;&gt;"",$M791&gt;40000,$N791&lt;&gt;"",$N791&gt;40000),(1+NETWORKDAYS.INTL($M791,$N791,1,项目参数!$B$2:$B$200))*项目参数!$J$29,"")</f>
        <v/>
      </c>
      <c r="M791" s="42"/>
      <c r="N791" s="42"/>
      <c r="O791" s="60"/>
      <c r="P791" s="63"/>
      <c r="X791" s="72" t="b">
        <f t="shared" si="12"/>
        <v>0</v>
      </c>
    </row>
    <row r="792" spans="1:24">
      <c r="A792" s="8"/>
      <c r="B792" s="8"/>
      <c r="C792" s="8"/>
      <c r="D792" s="54"/>
      <c r="E792" s="8"/>
      <c r="F792" s="8"/>
      <c r="G792" s="8"/>
      <c r="H792" s="8"/>
      <c r="I792" s="78"/>
      <c r="J792" s="42"/>
      <c r="K792" s="82" t="str">
        <f>IF(AND($I792&gt;0,$J792&lt;&gt;"",$J792&gt;40000),WORKDAY.INTL($J792,INT(($I792+项目参数!$J$29-1)/项目参数!$J$29)-1,1,项目参数!$B$2:$B$200),"")</f>
        <v/>
      </c>
      <c r="L792" s="83" t="str">
        <f>IF(AND($M792&lt;&gt;"",$M792&gt;40000,$N792&lt;&gt;"",$N792&gt;40000),(1+NETWORKDAYS.INTL($M792,$N792,1,项目参数!$B$2:$B$200))*项目参数!$J$29,"")</f>
        <v/>
      </c>
      <c r="M792" s="42"/>
      <c r="N792" s="42"/>
      <c r="O792" s="60"/>
      <c r="P792" s="63"/>
      <c r="X792" s="72" t="b">
        <f t="shared" si="12"/>
        <v>0</v>
      </c>
    </row>
    <row r="793" spans="1:24">
      <c r="A793" s="8"/>
      <c r="B793" s="8"/>
      <c r="C793" s="8"/>
      <c r="D793" s="54"/>
      <c r="E793" s="8"/>
      <c r="F793" s="8"/>
      <c r="G793" s="8"/>
      <c r="H793" s="8"/>
      <c r="I793" s="78"/>
      <c r="J793" s="42"/>
      <c r="K793" s="82" t="str">
        <f>IF(AND($I793&gt;0,$J793&lt;&gt;"",$J793&gt;40000),WORKDAY.INTL($J793,INT(($I793+项目参数!$J$29-1)/项目参数!$J$29)-1,1,项目参数!$B$2:$B$200),"")</f>
        <v/>
      </c>
      <c r="L793" s="83" t="str">
        <f>IF(AND($M793&lt;&gt;"",$M793&gt;40000,$N793&lt;&gt;"",$N793&gt;40000),(1+NETWORKDAYS.INTL($M793,$N793,1,项目参数!$B$2:$B$200))*项目参数!$J$29,"")</f>
        <v/>
      </c>
      <c r="M793" s="42"/>
      <c r="N793" s="42"/>
      <c r="O793" s="60"/>
      <c r="P793" s="63"/>
      <c r="X793" s="72" t="b">
        <f t="shared" si="12"/>
        <v>0</v>
      </c>
    </row>
    <row r="794" spans="1:24">
      <c r="A794" s="8"/>
      <c r="B794" s="8"/>
      <c r="C794" s="8"/>
      <c r="D794" s="54"/>
      <c r="E794" s="8"/>
      <c r="F794" s="8"/>
      <c r="G794" s="8"/>
      <c r="H794" s="8"/>
      <c r="I794" s="78"/>
      <c r="J794" s="42"/>
      <c r="K794" s="82" t="str">
        <f>IF(AND($I794&gt;0,$J794&lt;&gt;"",$J794&gt;40000),WORKDAY.INTL($J794,INT(($I794+项目参数!$J$29-1)/项目参数!$J$29)-1,1,项目参数!$B$2:$B$200),"")</f>
        <v/>
      </c>
      <c r="L794" s="83" t="str">
        <f>IF(AND($M794&lt;&gt;"",$M794&gt;40000,$N794&lt;&gt;"",$N794&gt;40000),(1+NETWORKDAYS.INTL($M794,$N794,1,项目参数!$B$2:$B$200))*项目参数!$J$29,"")</f>
        <v/>
      </c>
      <c r="M794" s="42"/>
      <c r="N794" s="42"/>
      <c r="O794" s="60"/>
      <c r="P794" s="63"/>
      <c r="X794" s="72" t="b">
        <f t="shared" si="12"/>
        <v>0</v>
      </c>
    </row>
    <row r="795" spans="1:24">
      <c r="A795" s="8"/>
      <c r="B795" s="8"/>
      <c r="C795" s="8"/>
      <c r="D795" s="54"/>
      <c r="E795" s="8"/>
      <c r="F795" s="8"/>
      <c r="G795" s="8"/>
      <c r="H795" s="8"/>
      <c r="I795" s="78"/>
      <c r="J795" s="42"/>
      <c r="K795" s="82" t="str">
        <f>IF(AND($I795&gt;0,$J795&lt;&gt;"",$J795&gt;40000),WORKDAY.INTL($J795,INT(($I795+项目参数!$J$29-1)/项目参数!$J$29)-1,1,项目参数!$B$2:$B$200),"")</f>
        <v/>
      </c>
      <c r="L795" s="83" t="str">
        <f>IF(AND($M795&lt;&gt;"",$M795&gt;40000,$N795&lt;&gt;"",$N795&gt;40000),(1+NETWORKDAYS.INTL($M795,$N795,1,项目参数!$B$2:$B$200))*项目参数!$J$29,"")</f>
        <v/>
      </c>
      <c r="M795" s="42"/>
      <c r="N795" s="42"/>
      <c r="O795" s="60"/>
      <c r="P795" s="63"/>
      <c r="X795" s="72" t="b">
        <f t="shared" si="12"/>
        <v>0</v>
      </c>
    </row>
    <row r="796" spans="1:24">
      <c r="A796" s="8"/>
      <c r="B796" s="8"/>
      <c r="C796" s="8"/>
      <c r="D796" s="54"/>
      <c r="E796" s="8"/>
      <c r="F796" s="8"/>
      <c r="G796" s="8"/>
      <c r="H796" s="8"/>
      <c r="I796" s="78"/>
      <c r="J796" s="42"/>
      <c r="K796" s="82" t="str">
        <f>IF(AND($I796&gt;0,$J796&lt;&gt;"",$J796&gt;40000),WORKDAY.INTL($J796,INT(($I796+项目参数!$J$29-1)/项目参数!$J$29)-1,1,项目参数!$B$2:$B$200),"")</f>
        <v/>
      </c>
      <c r="L796" s="83" t="str">
        <f>IF(AND($M796&lt;&gt;"",$M796&gt;40000,$N796&lt;&gt;"",$N796&gt;40000),(1+NETWORKDAYS.INTL($M796,$N796,1,项目参数!$B$2:$B$200))*项目参数!$J$29,"")</f>
        <v/>
      </c>
      <c r="M796" s="42"/>
      <c r="N796" s="42"/>
      <c r="O796" s="60"/>
      <c r="P796" s="63"/>
      <c r="X796" s="72" t="b">
        <f t="shared" si="12"/>
        <v>0</v>
      </c>
    </row>
    <row r="797" spans="1:24">
      <c r="A797" s="8"/>
      <c r="B797" s="8"/>
      <c r="C797" s="8"/>
      <c r="D797" s="54"/>
      <c r="E797" s="8"/>
      <c r="F797" s="8"/>
      <c r="G797" s="8"/>
      <c r="H797" s="8"/>
      <c r="I797" s="78"/>
      <c r="J797" s="42"/>
      <c r="K797" s="82" t="str">
        <f>IF(AND($I797&gt;0,$J797&lt;&gt;"",$J797&gt;40000),WORKDAY.INTL($J797,INT(($I797+项目参数!$J$29-1)/项目参数!$J$29)-1,1,项目参数!$B$2:$B$200),"")</f>
        <v/>
      </c>
      <c r="L797" s="83" t="str">
        <f>IF(AND($M797&lt;&gt;"",$M797&gt;40000,$N797&lt;&gt;"",$N797&gt;40000),(1+NETWORKDAYS.INTL($M797,$N797,1,项目参数!$B$2:$B$200))*项目参数!$J$29,"")</f>
        <v/>
      </c>
      <c r="M797" s="42"/>
      <c r="N797" s="42"/>
      <c r="O797" s="60"/>
      <c r="P797" s="63"/>
      <c r="X797" s="72" t="b">
        <f t="shared" si="12"/>
        <v>0</v>
      </c>
    </row>
    <row r="798" spans="1:24">
      <c r="A798" s="8"/>
      <c r="B798" s="8"/>
      <c r="C798" s="8"/>
      <c r="D798" s="54"/>
      <c r="E798" s="8"/>
      <c r="F798" s="8"/>
      <c r="G798" s="8"/>
      <c r="H798" s="8"/>
      <c r="I798" s="78"/>
      <c r="J798" s="42"/>
      <c r="K798" s="82" t="str">
        <f>IF(AND($I798&gt;0,$J798&lt;&gt;"",$J798&gt;40000),WORKDAY.INTL($J798,INT(($I798+项目参数!$J$29-1)/项目参数!$J$29)-1,1,项目参数!$B$2:$B$200),"")</f>
        <v/>
      </c>
      <c r="L798" s="83" t="str">
        <f>IF(AND($M798&lt;&gt;"",$M798&gt;40000,$N798&lt;&gt;"",$N798&gt;40000),(1+NETWORKDAYS.INTL($M798,$N798,1,项目参数!$B$2:$B$200))*项目参数!$J$29,"")</f>
        <v/>
      </c>
      <c r="M798" s="42"/>
      <c r="N798" s="42"/>
      <c r="O798" s="60"/>
      <c r="P798" s="63"/>
      <c r="X798" s="72" t="b">
        <f t="shared" si="12"/>
        <v>0</v>
      </c>
    </row>
    <row r="799" spans="1:24">
      <c r="A799" s="8"/>
      <c r="B799" s="8"/>
      <c r="C799" s="8"/>
      <c r="D799" s="54"/>
      <c r="E799" s="8"/>
      <c r="F799" s="8"/>
      <c r="G799" s="8"/>
      <c r="H799" s="8"/>
      <c r="I799" s="78"/>
      <c r="J799" s="42"/>
      <c r="K799" s="82" t="str">
        <f>IF(AND($I799&gt;0,$J799&lt;&gt;"",$J799&gt;40000),WORKDAY.INTL($J799,INT(($I799+项目参数!$J$29-1)/项目参数!$J$29)-1,1,项目参数!$B$2:$B$200),"")</f>
        <v/>
      </c>
      <c r="L799" s="83" t="str">
        <f>IF(AND($M799&lt;&gt;"",$M799&gt;40000,$N799&lt;&gt;"",$N799&gt;40000),(1+NETWORKDAYS.INTL($M799,$N799,1,项目参数!$B$2:$B$200))*项目参数!$J$29,"")</f>
        <v/>
      </c>
      <c r="M799" s="42"/>
      <c r="N799" s="42"/>
      <c r="O799" s="60"/>
      <c r="P799" s="63"/>
      <c r="X799" s="72" t="b">
        <f t="shared" si="12"/>
        <v>0</v>
      </c>
    </row>
    <row r="800" spans="1:24">
      <c r="A800" s="8"/>
      <c r="B800" s="8"/>
      <c r="C800" s="8"/>
      <c r="D800" s="54"/>
      <c r="E800" s="8"/>
      <c r="F800" s="8"/>
      <c r="G800" s="8"/>
      <c r="H800" s="8"/>
      <c r="I800" s="78"/>
      <c r="J800" s="42"/>
      <c r="K800" s="82" t="str">
        <f>IF(AND($I800&gt;0,$J800&lt;&gt;"",$J800&gt;40000),WORKDAY.INTL($J800,INT(($I800+项目参数!$J$29-1)/项目参数!$J$29)-1,1,项目参数!$B$2:$B$200),"")</f>
        <v/>
      </c>
      <c r="L800" s="83" t="str">
        <f>IF(AND($M800&lt;&gt;"",$M800&gt;40000,$N800&lt;&gt;"",$N800&gt;40000),(1+NETWORKDAYS.INTL($M800,$N800,1,项目参数!$B$2:$B$200))*项目参数!$J$29,"")</f>
        <v/>
      </c>
      <c r="M800" s="42"/>
      <c r="N800" s="42"/>
      <c r="O800" s="60"/>
      <c r="P800" s="63"/>
      <c r="X800" s="72" t="b">
        <f t="shared" si="12"/>
        <v>0</v>
      </c>
    </row>
    <row r="801" spans="1:24">
      <c r="A801" s="8"/>
      <c r="B801" s="8"/>
      <c r="C801" s="8"/>
      <c r="D801" s="54"/>
      <c r="E801" s="8"/>
      <c r="F801" s="8"/>
      <c r="G801" s="8"/>
      <c r="H801" s="8"/>
      <c r="I801" s="78"/>
      <c r="J801" s="42"/>
      <c r="K801" s="82" t="str">
        <f>IF(AND($I801&gt;0,$J801&lt;&gt;"",$J801&gt;40000),WORKDAY.INTL($J801,INT(($I801+项目参数!$J$29-1)/项目参数!$J$29)-1,1,项目参数!$B$2:$B$200),"")</f>
        <v/>
      </c>
      <c r="L801" s="83" t="str">
        <f>IF(AND($M801&lt;&gt;"",$M801&gt;40000,$N801&lt;&gt;"",$N801&gt;40000),(1+NETWORKDAYS.INTL($M801,$N801,1,项目参数!$B$2:$B$200))*项目参数!$J$29,"")</f>
        <v/>
      </c>
      <c r="M801" s="42"/>
      <c r="N801" s="42"/>
      <c r="O801" s="60"/>
      <c r="P801" s="63"/>
      <c r="X801" s="72" t="b">
        <f t="shared" si="12"/>
        <v>0</v>
      </c>
    </row>
    <row r="802" spans="1:24">
      <c r="A802" s="8"/>
      <c r="B802" s="8"/>
      <c r="C802" s="8"/>
      <c r="D802" s="54"/>
      <c r="E802" s="8"/>
      <c r="F802" s="8"/>
      <c r="G802" s="8"/>
      <c r="H802" s="8"/>
      <c r="I802" s="78"/>
      <c r="J802" s="42"/>
      <c r="K802" s="82" t="str">
        <f>IF(AND($I802&gt;0,$J802&lt;&gt;"",$J802&gt;40000),WORKDAY.INTL($J802,INT(($I802+项目参数!$J$29-1)/项目参数!$J$29)-1,1,项目参数!$B$2:$B$200),"")</f>
        <v/>
      </c>
      <c r="L802" s="83" t="str">
        <f>IF(AND($M802&lt;&gt;"",$M802&gt;40000,$N802&lt;&gt;"",$N802&gt;40000),(1+NETWORKDAYS.INTL($M802,$N802,1,项目参数!$B$2:$B$200))*项目参数!$J$29,"")</f>
        <v/>
      </c>
      <c r="M802" s="42"/>
      <c r="N802" s="42"/>
      <c r="O802" s="60"/>
      <c r="P802" s="63"/>
      <c r="X802" s="72" t="b">
        <f t="shared" si="12"/>
        <v>0</v>
      </c>
    </row>
    <row r="803" spans="1:24">
      <c r="A803" s="8"/>
      <c r="B803" s="8"/>
      <c r="C803" s="8"/>
      <c r="D803" s="54"/>
      <c r="E803" s="8"/>
      <c r="F803" s="8"/>
      <c r="G803" s="8"/>
      <c r="H803" s="8"/>
      <c r="I803" s="78"/>
      <c r="J803" s="42"/>
      <c r="K803" s="82" t="str">
        <f>IF(AND($I803&gt;0,$J803&lt;&gt;"",$J803&gt;40000),WORKDAY.INTL($J803,INT(($I803+项目参数!$J$29-1)/项目参数!$J$29)-1,1,项目参数!$B$2:$B$200),"")</f>
        <v/>
      </c>
      <c r="L803" s="83" t="str">
        <f>IF(AND($M803&lt;&gt;"",$M803&gt;40000,$N803&lt;&gt;"",$N803&gt;40000),(1+NETWORKDAYS.INTL($M803,$N803,1,项目参数!$B$2:$B$200))*项目参数!$J$29,"")</f>
        <v/>
      </c>
      <c r="M803" s="42"/>
      <c r="N803" s="42"/>
      <c r="O803" s="60"/>
      <c r="P803" s="63"/>
      <c r="X803" s="72" t="b">
        <f t="shared" si="12"/>
        <v>0</v>
      </c>
    </row>
    <row r="804" spans="1:24">
      <c r="A804" s="8"/>
      <c r="B804" s="8"/>
      <c r="C804" s="8"/>
      <c r="D804" s="54"/>
      <c r="E804" s="8"/>
      <c r="F804" s="8"/>
      <c r="G804" s="8"/>
      <c r="H804" s="8"/>
      <c r="I804" s="78"/>
      <c r="J804" s="42"/>
      <c r="K804" s="82" t="str">
        <f>IF(AND($I804&gt;0,$J804&lt;&gt;"",$J804&gt;40000),WORKDAY.INTL($J804,INT(($I804+项目参数!$J$29-1)/项目参数!$J$29)-1,1,项目参数!$B$2:$B$200),"")</f>
        <v/>
      </c>
      <c r="L804" s="83" t="str">
        <f>IF(AND($M804&lt;&gt;"",$M804&gt;40000,$N804&lt;&gt;"",$N804&gt;40000),(1+NETWORKDAYS.INTL($M804,$N804,1,项目参数!$B$2:$B$200))*项目参数!$J$29,"")</f>
        <v/>
      </c>
      <c r="M804" s="42"/>
      <c r="N804" s="42"/>
      <c r="O804" s="60"/>
      <c r="P804" s="63"/>
      <c r="X804" s="72" t="b">
        <f t="shared" si="12"/>
        <v>0</v>
      </c>
    </row>
    <row r="805" spans="1:24">
      <c r="A805" s="8"/>
      <c r="B805" s="8"/>
      <c r="C805" s="8"/>
      <c r="D805" s="54"/>
      <c r="E805" s="8"/>
      <c r="F805" s="8"/>
      <c r="G805" s="8"/>
      <c r="H805" s="8"/>
      <c r="I805" s="78"/>
      <c r="J805" s="42"/>
      <c r="K805" s="82" t="str">
        <f>IF(AND($I805&gt;0,$J805&lt;&gt;"",$J805&gt;40000),WORKDAY.INTL($J805,INT(($I805+项目参数!$J$29-1)/项目参数!$J$29)-1,1,项目参数!$B$2:$B$200),"")</f>
        <v/>
      </c>
      <c r="L805" s="83" t="str">
        <f>IF(AND($M805&lt;&gt;"",$M805&gt;40000,$N805&lt;&gt;"",$N805&gt;40000),(1+NETWORKDAYS.INTL($M805,$N805,1,项目参数!$B$2:$B$200))*项目参数!$J$29,"")</f>
        <v/>
      </c>
      <c r="M805" s="42"/>
      <c r="N805" s="42"/>
      <c r="O805" s="60"/>
      <c r="P805" s="63"/>
      <c r="X805" s="72" t="b">
        <f t="shared" si="12"/>
        <v>0</v>
      </c>
    </row>
    <row r="806" spans="1:24">
      <c r="A806" s="8"/>
      <c r="B806" s="8"/>
      <c r="C806" s="8"/>
      <c r="D806" s="54"/>
      <c r="E806" s="8"/>
      <c r="F806" s="8"/>
      <c r="G806" s="8"/>
      <c r="H806" s="8"/>
      <c r="I806" s="78"/>
      <c r="J806" s="42"/>
      <c r="K806" s="82" t="str">
        <f>IF(AND($I806&gt;0,$J806&lt;&gt;"",$J806&gt;40000),WORKDAY.INTL($J806,INT(($I806+项目参数!$J$29-1)/项目参数!$J$29)-1,1,项目参数!$B$2:$B$200),"")</f>
        <v/>
      </c>
      <c r="L806" s="83" t="str">
        <f>IF(AND($M806&lt;&gt;"",$M806&gt;40000,$N806&lt;&gt;"",$N806&gt;40000),(1+NETWORKDAYS.INTL($M806,$N806,1,项目参数!$B$2:$B$200))*项目参数!$J$29,"")</f>
        <v/>
      </c>
      <c r="M806" s="42"/>
      <c r="N806" s="42"/>
      <c r="O806" s="60"/>
      <c r="P806" s="63"/>
      <c r="X806" s="72" t="b">
        <f t="shared" si="12"/>
        <v>0</v>
      </c>
    </row>
    <row r="807" spans="1:24">
      <c r="A807" s="8"/>
      <c r="B807" s="8"/>
      <c r="C807" s="8"/>
      <c r="D807" s="54"/>
      <c r="E807" s="8"/>
      <c r="F807" s="8"/>
      <c r="G807" s="8"/>
      <c r="H807" s="8"/>
      <c r="I807" s="78"/>
      <c r="J807" s="42"/>
      <c r="K807" s="82" t="str">
        <f>IF(AND($I807&gt;0,$J807&lt;&gt;"",$J807&gt;40000),WORKDAY.INTL($J807,INT(($I807+项目参数!$J$29-1)/项目参数!$J$29)-1,1,项目参数!$B$2:$B$200),"")</f>
        <v/>
      </c>
      <c r="L807" s="83" t="str">
        <f>IF(AND($M807&lt;&gt;"",$M807&gt;40000,$N807&lt;&gt;"",$N807&gt;40000),(1+NETWORKDAYS.INTL($M807,$N807,1,项目参数!$B$2:$B$200))*项目参数!$J$29,"")</f>
        <v/>
      </c>
      <c r="M807" s="42"/>
      <c r="N807" s="42"/>
      <c r="O807" s="60"/>
      <c r="P807" s="63"/>
      <c r="X807" s="72" t="b">
        <f t="shared" si="12"/>
        <v>0</v>
      </c>
    </row>
    <row r="808" spans="1:24">
      <c r="A808" s="8"/>
      <c r="B808" s="8"/>
      <c r="C808" s="8"/>
      <c r="D808" s="54"/>
      <c r="E808" s="8"/>
      <c r="F808" s="8"/>
      <c r="G808" s="8"/>
      <c r="H808" s="8"/>
      <c r="I808" s="78"/>
      <c r="J808" s="42"/>
      <c r="K808" s="82" t="str">
        <f>IF(AND($I808&gt;0,$J808&lt;&gt;"",$J808&gt;40000),WORKDAY.INTL($J808,INT(($I808+项目参数!$J$29-1)/项目参数!$J$29)-1,1,项目参数!$B$2:$B$200),"")</f>
        <v/>
      </c>
      <c r="L808" s="83" t="str">
        <f>IF(AND($M808&lt;&gt;"",$M808&gt;40000,$N808&lt;&gt;"",$N808&gt;40000),(1+NETWORKDAYS.INTL($M808,$N808,1,项目参数!$B$2:$B$200))*项目参数!$J$29,"")</f>
        <v/>
      </c>
      <c r="M808" s="42"/>
      <c r="N808" s="42"/>
      <c r="O808" s="60"/>
      <c r="P808" s="63"/>
      <c r="X808" s="72" t="b">
        <f t="shared" si="12"/>
        <v>0</v>
      </c>
    </row>
    <row r="809" spans="1:24">
      <c r="A809" s="8"/>
      <c r="B809" s="8"/>
      <c r="C809" s="8"/>
      <c r="D809" s="54"/>
      <c r="E809" s="8"/>
      <c r="F809" s="8"/>
      <c r="G809" s="8"/>
      <c r="H809" s="8"/>
      <c r="I809" s="78"/>
      <c r="J809" s="42"/>
      <c r="K809" s="82" t="str">
        <f>IF(AND($I809&gt;0,$J809&lt;&gt;"",$J809&gt;40000),WORKDAY.INTL($J809,INT(($I809+项目参数!$J$29-1)/项目参数!$J$29)-1,1,项目参数!$B$2:$B$200),"")</f>
        <v/>
      </c>
      <c r="L809" s="83" t="str">
        <f>IF(AND($M809&lt;&gt;"",$M809&gt;40000,$N809&lt;&gt;"",$N809&gt;40000),(1+NETWORKDAYS.INTL($M809,$N809,1,项目参数!$B$2:$B$200))*项目参数!$J$29,"")</f>
        <v/>
      </c>
      <c r="M809" s="42"/>
      <c r="N809" s="42"/>
      <c r="O809" s="60"/>
      <c r="P809" s="63"/>
      <c r="X809" s="72" t="b">
        <f t="shared" si="12"/>
        <v>0</v>
      </c>
    </row>
    <row r="810" spans="1:24">
      <c r="A810" s="8"/>
      <c r="B810" s="8"/>
      <c r="C810" s="8"/>
      <c r="D810" s="54"/>
      <c r="E810" s="8"/>
      <c r="F810" s="8"/>
      <c r="G810" s="8"/>
      <c r="H810" s="8"/>
      <c r="I810" s="78"/>
      <c r="J810" s="42"/>
      <c r="K810" s="82" t="str">
        <f>IF(AND($I810&gt;0,$J810&lt;&gt;"",$J810&gt;40000),WORKDAY.INTL($J810,INT(($I810+项目参数!$J$29-1)/项目参数!$J$29)-1,1,项目参数!$B$2:$B$200),"")</f>
        <v/>
      </c>
      <c r="L810" s="83" t="str">
        <f>IF(AND($M810&lt;&gt;"",$M810&gt;40000,$N810&lt;&gt;"",$N810&gt;40000),(1+NETWORKDAYS.INTL($M810,$N810,1,项目参数!$B$2:$B$200))*项目参数!$J$29,"")</f>
        <v/>
      </c>
      <c r="M810" s="42"/>
      <c r="N810" s="42"/>
      <c r="O810" s="60"/>
      <c r="P810" s="63"/>
      <c r="X810" s="72" t="b">
        <f t="shared" si="12"/>
        <v>0</v>
      </c>
    </row>
    <row r="811" spans="1:24">
      <c r="A811" s="8"/>
      <c r="B811" s="8"/>
      <c r="C811" s="8"/>
      <c r="D811" s="54"/>
      <c r="E811" s="8"/>
      <c r="F811" s="8"/>
      <c r="G811" s="8"/>
      <c r="H811" s="8"/>
      <c r="I811" s="78"/>
      <c r="J811" s="42"/>
      <c r="K811" s="82" t="str">
        <f>IF(AND($I811&gt;0,$J811&lt;&gt;"",$J811&gt;40000),WORKDAY.INTL($J811,INT(($I811+项目参数!$J$29-1)/项目参数!$J$29)-1,1,项目参数!$B$2:$B$200),"")</f>
        <v/>
      </c>
      <c r="L811" s="83" t="str">
        <f>IF(AND($M811&lt;&gt;"",$M811&gt;40000,$N811&lt;&gt;"",$N811&gt;40000),(1+NETWORKDAYS.INTL($M811,$N811,1,项目参数!$B$2:$B$200))*项目参数!$J$29,"")</f>
        <v/>
      </c>
      <c r="M811" s="42"/>
      <c r="N811" s="42"/>
      <c r="O811" s="60"/>
      <c r="P811" s="63"/>
      <c r="X811" s="72" t="b">
        <f t="shared" si="12"/>
        <v>0</v>
      </c>
    </row>
    <row r="812" spans="1:24">
      <c r="A812" s="8"/>
      <c r="B812" s="8"/>
      <c r="C812" s="8"/>
      <c r="D812" s="54"/>
      <c r="E812" s="8"/>
      <c r="F812" s="8"/>
      <c r="G812" s="8"/>
      <c r="H812" s="8"/>
      <c r="I812" s="78"/>
      <c r="J812" s="42"/>
      <c r="K812" s="82" t="str">
        <f>IF(AND($I812&gt;0,$J812&lt;&gt;"",$J812&gt;40000),WORKDAY.INTL($J812,INT(($I812+项目参数!$J$29-1)/项目参数!$J$29)-1,1,项目参数!$B$2:$B$200),"")</f>
        <v/>
      </c>
      <c r="L812" s="83" t="str">
        <f>IF(AND($M812&lt;&gt;"",$M812&gt;40000,$N812&lt;&gt;"",$N812&gt;40000),(1+NETWORKDAYS.INTL($M812,$N812,1,项目参数!$B$2:$B$200))*项目参数!$J$29,"")</f>
        <v/>
      </c>
      <c r="M812" s="42"/>
      <c r="N812" s="42"/>
      <c r="O812" s="60"/>
      <c r="P812" s="63"/>
      <c r="X812" s="72" t="b">
        <f t="shared" si="12"/>
        <v>0</v>
      </c>
    </row>
    <row r="813" spans="1:24">
      <c r="A813" s="8"/>
      <c r="B813" s="8"/>
      <c r="C813" s="8"/>
      <c r="D813" s="54"/>
      <c r="E813" s="8"/>
      <c r="F813" s="8"/>
      <c r="G813" s="8"/>
      <c r="H813" s="8"/>
      <c r="I813" s="78"/>
      <c r="J813" s="42"/>
      <c r="K813" s="82" t="str">
        <f>IF(AND($I813&gt;0,$J813&lt;&gt;"",$J813&gt;40000),WORKDAY.INTL($J813,INT(($I813+项目参数!$J$29-1)/项目参数!$J$29)-1,1,项目参数!$B$2:$B$200),"")</f>
        <v/>
      </c>
      <c r="L813" s="83" t="str">
        <f>IF(AND($M813&lt;&gt;"",$M813&gt;40000,$N813&lt;&gt;"",$N813&gt;40000),(1+NETWORKDAYS.INTL($M813,$N813,1,项目参数!$B$2:$B$200))*项目参数!$J$29,"")</f>
        <v/>
      </c>
      <c r="M813" s="42"/>
      <c r="N813" s="42"/>
      <c r="O813" s="60"/>
      <c r="P813" s="63"/>
      <c r="X813" s="72" t="b">
        <f t="shared" si="12"/>
        <v>0</v>
      </c>
    </row>
    <row r="814" spans="1:24">
      <c r="A814" s="8"/>
      <c r="B814" s="8"/>
      <c r="C814" s="8"/>
      <c r="D814" s="54"/>
      <c r="E814" s="8"/>
      <c r="F814" s="8"/>
      <c r="G814" s="8"/>
      <c r="H814" s="8"/>
      <c r="I814" s="78"/>
      <c r="J814" s="42"/>
      <c r="K814" s="82" t="str">
        <f>IF(AND($I814&gt;0,$J814&lt;&gt;"",$J814&gt;40000),WORKDAY.INTL($J814,INT(($I814+项目参数!$J$29-1)/项目参数!$J$29)-1,1,项目参数!$B$2:$B$200),"")</f>
        <v/>
      </c>
      <c r="L814" s="83" t="str">
        <f>IF(AND($M814&lt;&gt;"",$M814&gt;40000,$N814&lt;&gt;"",$N814&gt;40000),(1+NETWORKDAYS.INTL($M814,$N814,1,项目参数!$B$2:$B$200))*项目参数!$J$29,"")</f>
        <v/>
      </c>
      <c r="M814" s="42"/>
      <c r="N814" s="42"/>
      <c r="O814" s="60"/>
      <c r="P814" s="63"/>
      <c r="X814" s="72" t="b">
        <f t="shared" si="12"/>
        <v>0</v>
      </c>
    </row>
    <row r="815" spans="1:24">
      <c r="A815" s="8"/>
      <c r="B815" s="8"/>
      <c r="C815" s="8"/>
      <c r="D815" s="54"/>
      <c r="E815" s="8"/>
      <c r="F815" s="8"/>
      <c r="G815" s="8"/>
      <c r="H815" s="8"/>
      <c r="I815" s="78"/>
      <c r="J815" s="42"/>
      <c r="K815" s="82" t="str">
        <f>IF(AND($I815&gt;0,$J815&lt;&gt;"",$J815&gt;40000),WORKDAY.INTL($J815,INT(($I815+项目参数!$J$29-1)/项目参数!$J$29)-1,1,项目参数!$B$2:$B$200),"")</f>
        <v/>
      </c>
      <c r="L815" s="83" t="str">
        <f>IF(AND($M815&lt;&gt;"",$M815&gt;40000,$N815&lt;&gt;"",$N815&gt;40000),(1+NETWORKDAYS.INTL($M815,$N815,1,项目参数!$B$2:$B$200))*项目参数!$J$29,"")</f>
        <v/>
      </c>
      <c r="M815" s="42"/>
      <c r="N815" s="42"/>
      <c r="O815" s="60"/>
      <c r="P815" s="63"/>
      <c r="X815" s="72" t="b">
        <f t="shared" si="12"/>
        <v>0</v>
      </c>
    </row>
    <row r="816" spans="1:24">
      <c r="A816" s="8"/>
      <c r="B816" s="8"/>
      <c r="C816" s="8"/>
      <c r="D816" s="54"/>
      <c r="E816" s="8"/>
      <c r="F816" s="8"/>
      <c r="G816" s="8"/>
      <c r="H816" s="8"/>
      <c r="I816" s="78"/>
      <c r="J816" s="42"/>
      <c r="K816" s="82" t="str">
        <f>IF(AND($I816&gt;0,$J816&lt;&gt;"",$J816&gt;40000),WORKDAY.INTL($J816,INT(($I816+项目参数!$J$29-1)/项目参数!$J$29)-1,1,项目参数!$B$2:$B$200),"")</f>
        <v/>
      </c>
      <c r="L816" s="83" t="str">
        <f>IF(AND($M816&lt;&gt;"",$M816&gt;40000,$N816&lt;&gt;"",$N816&gt;40000),(1+NETWORKDAYS.INTL($M816,$N816,1,项目参数!$B$2:$B$200))*项目参数!$J$29,"")</f>
        <v/>
      </c>
      <c r="M816" s="42"/>
      <c r="N816" s="42"/>
      <c r="O816" s="60"/>
      <c r="P816" s="63"/>
      <c r="X816" s="72" t="b">
        <f t="shared" si="12"/>
        <v>0</v>
      </c>
    </row>
    <row r="817" spans="1:24">
      <c r="A817" s="8"/>
      <c r="B817" s="8"/>
      <c r="C817" s="8"/>
      <c r="D817" s="54"/>
      <c r="E817" s="8"/>
      <c r="F817" s="8"/>
      <c r="G817" s="8"/>
      <c r="H817" s="8"/>
      <c r="I817" s="78"/>
      <c r="J817" s="42"/>
      <c r="K817" s="82" t="str">
        <f>IF(AND($I817&gt;0,$J817&lt;&gt;"",$J817&gt;40000),WORKDAY.INTL($J817,INT(($I817+项目参数!$J$29-1)/项目参数!$J$29)-1,1,项目参数!$B$2:$B$200),"")</f>
        <v/>
      </c>
      <c r="L817" s="83" t="str">
        <f>IF(AND($M817&lt;&gt;"",$M817&gt;40000,$N817&lt;&gt;"",$N817&gt;40000),(1+NETWORKDAYS.INTL($M817,$N817,1,项目参数!$B$2:$B$200))*项目参数!$J$29,"")</f>
        <v/>
      </c>
      <c r="M817" s="42"/>
      <c r="N817" s="42"/>
      <c r="O817" s="60"/>
      <c r="P817" s="63"/>
      <c r="X817" s="72" t="b">
        <f t="shared" si="12"/>
        <v>0</v>
      </c>
    </row>
    <row r="818" spans="1:24">
      <c r="A818" s="8"/>
      <c r="B818" s="8"/>
      <c r="C818" s="8"/>
      <c r="D818" s="54"/>
      <c r="E818" s="8"/>
      <c r="F818" s="8"/>
      <c r="G818" s="8"/>
      <c r="H818" s="8"/>
      <c r="I818" s="78"/>
      <c r="J818" s="42"/>
      <c r="K818" s="82" t="str">
        <f>IF(AND($I818&gt;0,$J818&lt;&gt;"",$J818&gt;40000),WORKDAY.INTL($J818,INT(($I818+项目参数!$J$29-1)/项目参数!$J$29)-1,1,项目参数!$B$2:$B$200),"")</f>
        <v/>
      </c>
      <c r="L818" s="83" t="str">
        <f>IF(AND($M818&lt;&gt;"",$M818&gt;40000,$N818&lt;&gt;"",$N818&gt;40000),(1+NETWORKDAYS.INTL($M818,$N818,1,项目参数!$B$2:$B$200))*项目参数!$J$29,"")</f>
        <v/>
      </c>
      <c r="M818" s="42"/>
      <c r="N818" s="42"/>
      <c r="O818" s="60"/>
      <c r="P818" s="63"/>
      <c r="X818" s="72" t="b">
        <f t="shared" si="12"/>
        <v>0</v>
      </c>
    </row>
    <row r="819" spans="1:24">
      <c r="A819" s="8"/>
      <c r="B819" s="8"/>
      <c r="C819" s="8"/>
      <c r="D819" s="54"/>
      <c r="E819" s="8"/>
      <c r="F819" s="8"/>
      <c r="G819" s="8"/>
      <c r="H819" s="8"/>
      <c r="I819" s="78"/>
      <c r="J819" s="42"/>
      <c r="K819" s="82" t="str">
        <f>IF(AND($I819&gt;0,$J819&lt;&gt;"",$J819&gt;40000),WORKDAY.INTL($J819,INT(($I819+项目参数!$J$29-1)/项目参数!$J$29)-1,1,项目参数!$B$2:$B$200),"")</f>
        <v/>
      </c>
      <c r="L819" s="83" t="str">
        <f>IF(AND($M819&lt;&gt;"",$M819&gt;40000,$N819&lt;&gt;"",$N819&gt;40000),(1+NETWORKDAYS.INTL($M819,$N819,1,项目参数!$B$2:$B$200))*项目参数!$J$29,"")</f>
        <v/>
      </c>
      <c r="M819" s="42"/>
      <c r="N819" s="42"/>
      <c r="O819" s="60"/>
      <c r="P819" s="63"/>
      <c r="X819" s="72" t="b">
        <f t="shared" si="12"/>
        <v>0</v>
      </c>
    </row>
    <row r="820" spans="1:24">
      <c r="A820" s="8"/>
      <c r="B820" s="8"/>
      <c r="C820" s="8"/>
      <c r="D820" s="54"/>
      <c r="E820" s="8"/>
      <c r="F820" s="8"/>
      <c r="G820" s="8"/>
      <c r="H820" s="8"/>
      <c r="I820" s="78"/>
      <c r="J820" s="42"/>
      <c r="K820" s="82" t="str">
        <f>IF(AND($I820&gt;0,$J820&lt;&gt;"",$J820&gt;40000),WORKDAY.INTL($J820,INT(($I820+项目参数!$J$29-1)/项目参数!$J$29)-1,1,项目参数!$B$2:$B$200),"")</f>
        <v/>
      </c>
      <c r="L820" s="83" t="str">
        <f>IF(AND($M820&lt;&gt;"",$M820&gt;40000,$N820&lt;&gt;"",$N820&gt;40000),(1+NETWORKDAYS.INTL($M820,$N820,1,项目参数!$B$2:$B$200))*项目参数!$J$29,"")</f>
        <v/>
      </c>
      <c r="M820" s="42"/>
      <c r="N820" s="42"/>
      <c r="O820" s="60"/>
      <c r="P820" s="63"/>
      <c r="X820" s="72" t="b">
        <f t="shared" si="12"/>
        <v>0</v>
      </c>
    </row>
    <row r="821" spans="1:24">
      <c r="A821" s="8"/>
      <c r="B821" s="8"/>
      <c r="C821" s="8"/>
      <c r="D821" s="54"/>
      <c r="E821" s="8"/>
      <c r="F821" s="8"/>
      <c r="G821" s="8"/>
      <c r="H821" s="8"/>
      <c r="I821" s="78"/>
      <c r="J821" s="42"/>
      <c r="K821" s="82" t="str">
        <f>IF(AND($I821&gt;0,$J821&lt;&gt;"",$J821&gt;40000),WORKDAY.INTL($J821,INT(($I821+项目参数!$J$29-1)/项目参数!$J$29)-1,1,项目参数!$B$2:$B$200),"")</f>
        <v/>
      </c>
      <c r="L821" s="83" t="str">
        <f>IF(AND($M821&lt;&gt;"",$M821&gt;40000,$N821&lt;&gt;"",$N821&gt;40000),(1+NETWORKDAYS.INTL($M821,$N821,1,项目参数!$B$2:$B$200))*项目参数!$J$29,"")</f>
        <v/>
      </c>
      <c r="M821" s="42"/>
      <c r="N821" s="42"/>
      <c r="O821" s="60"/>
      <c r="P821" s="63"/>
      <c r="X821" s="72" t="b">
        <f t="shared" si="12"/>
        <v>0</v>
      </c>
    </row>
    <row r="822" spans="1:24">
      <c r="A822" s="8"/>
      <c r="B822" s="8"/>
      <c r="C822" s="8"/>
      <c r="D822" s="54"/>
      <c r="E822" s="8"/>
      <c r="F822" s="8"/>
      <c r="G822" s="8"/>
      <c r="H822" s="8"/>
      <c r="I822" s="78"/>
      <c r="J822" s="42"/>
      <c r="K822" s="82" t="str">
        <f>IF(AND($I822&gt;0,$J822&lt;&gt;"",$J822&gt;40000),WORKDAY.INTL($J822,INT(($I822+项目参数!$J$29-1)/项目参数!$J$29)-1,1,项目参数!$B$2:$B$200),"")</f>
        <v/>
      </c>
      <c r="L822" s="83" t="str">
        <f>IF(AND($M822&lt;&gt;"",$M822&gt;40000,$N822&lt;&gt;"",$N822&gt;40000),(1+NETWORKDAYS.INTL($M822,$N822,1,项目参数!$B$2:$B$200))*项目参数!$J$29,"")</f>
        <v/>
      </c>
      <c r="M822" s="42"/>
      <c r="N822" s="42"/>
      <c r="O822" s="60"/>
      <c r="P822" s="63"/>
      <c r="X822" s="72" t="b">
        <f t="shared" si="12"/>
        <v>0</v>
      </c>
    </row>
    <row r="823" spans="1:24">
      <c r="A823" s="8"/>
      <c r="B823" s="8"/>
      <c r="C823" s="8"/>
      <c r="D823" s="54"/>
      <c r="E823" s="8"/>
      <c r="F823" s="8"/>
      <c r="G823" s="8"/>
      <c r="H823" s="8"/>
      <c r="I823" s="78"/>
      <c r="J823" s="42"/>
      <c r="K823" s="82" t="str">
        <f>IF(AND($I823&gt;0,$J823&lt;&gt;"",$J823&gt;40000),WORKDAY.INTL($J823,INT(($I823+项目参数!$J$29-1)/项目参数!$J$29)-1,1,项目参数!$B$2:$B$200),"")</f>
        <v/>
      </c>
      <c r="L823" s="83" t="str">
        <f>IF(AND($M823&lt;&gt;"",$M823&gt;40000,$N823&lt;&gt;"",$N823&gt;40000),(1+NETWORKDAYS.INTL($M823,$N823,1,项目参数!$B$2:$B$200))*项目参数!$J$29,"")</f>
        <v/>
      </c>
      <c r="M823" s="42"/>
      <c r="N823" s="42"/>
      <c r="O823" s="60"/>
      <c r="P823" s="63"/>
      <c r="X823" s="72" t="b">
        <f t="shared" si="12"/>
        <v>0</v>
      </c>
    </row>
    <row r="824" spans="1:24">
      <c r="A824" s="8"/>
      <c r="B824" s="8"/>
      <c r="C824" s="8"/>
      <c r="D824" s="54"/>
      <c r="E824" s="8"/>
      <c r="F824" s="8"/>
      <c r="G824" s="8"/>
      <c r="H824" s="8"/>
      <c r="I824" s="78"/>
      <c r="J824" s="42"/>
      <c r="K824" s="82" t="str">
        <f>IF(AND($I824&gt;0,$J824&lt;&gt;"",$J824&gt;40000),WORKDAY.INTL($J824,INT(($I824+项目参数!$J$29-1)/项目参数!$J$29)-1,1,项目参数!$B$2:$B$200),"")</f>
        <v/>
      </c>
      <c r="L824" s="83" t="str">
        <f>IF(AND($M824&lt;&gt;"",$M824&gt;40000,$N824&lt;&gt;"",$N824&gt;40000),(1+NETWORKDAYS.INTL($M824,$N824,1,项目参数!$B$2:$B$200))*项目参数!$J$29,"")</f>
        <v/>
      </c>
      <c r="M824" s="42"/>
      <c r="N824" s="42"/>
      <c r="O824" s="60"/>
      <c r="P824" s="63"/>
      <c r="X824" s="72" t="b">
        <f t="shared" si="12"/>
        <v>0</v>
      </c>
    </row>
    <row r="825" spans="1:24">
      <c r="A825" s="8"/>
      <c r="B825" s="8"/>
      <c r="C825" s="8"/>
      <c r="D825" s="54"/>
      <c r="E825" s="8"/>
      <c r="F825" s="8"/>
      <c r="G825" s="8"/>
      <c r="H825" s="8"/>
      <c r="I825" s="78"/>
      <c r="J825" s="42"/>
      <c r="K825" s="82" t="str">
        <f>IF(AND($I825&gt;0,$J825&lt;&gt;"",$J825&gt;40000),WORKDAY.INTL($J825,INT(($I825+项目参数!$J$29-1)/项目参数!$J$29)-1,1,项目参数!$B$2:$B$200),"")</f>
        <v/>
      </c>
      <c r="L825" s="83" t="str">
        <f>IF(AND($M825&lt;&gt;"",$M825&gt;40000,$N825&lt;&gt;"",$N825&gt;40000),(1+NETWORKDAYS.INTL($M825,$N825,1,项目参数!$B$2:$B$200))*项目参数!$J$29,"")</f>
        <v/>
      </c>
      <c r="M825" s="42"/>
      <c r="N825" s="42"/>
      <c r="O825" s="60"/>
      <c r="P825" s="63"/>
      <c r="X825" s="72" t="b">
        <f t="shared" si="12"/>
        <v>0</v>
      </c>
    </row>
    <row r="826" spans="1:24">
      <c r="A826" s="8"/>
      <c r="B826" s="8"/>
      <c r="C826" s="8"/>
      <c r="D826" s="54"/>
      <c r="E826" s="8"/>
      <c r="F826" s="8"/>
      <c r="G826" s="8"/>
      <c r="H826" s="8"/>
      <c r="I826" s="78"/>
      <c r="J826" s="42"/>
      <c r="K826" s="82" t="str">
        <f>IF(AND($I826&gt;0,$J826&lt;&gt;"",$J826&gt;40000),WORKDAY.INTL($J826,INT(($I826+项目参数!$J$29-1)/项目参数!$J$29)-1,1,项目参数!$B$2:$B$200),"")</f>
        <v/>
      </c>
      <c r="L826" s="83" t="str">
        <f>IF(AND($M826&lt;&gt;"",$M826&gt;40000,$N826&lt;&gt;"",$N826&gt;40000),(1+NETWORKDAYS.INTL($M826,$N826,1,项目参数!$B$2:$B$200))*项目参数!$J$29,"")</f>
        <v/>
      </c>
      <c r="M826" s="42"/>
      <c r="N826" s="42"/>
      <c r="O826" s="60"/>
      <c r="P826" s="63"/>
      <c r="X826" s="72" t="b">
        <f t="shared" si="12"/>
        <v>0</v>
      </c>
    </row>
    <row r="827" spans="1:24">
      <c r="A827" s="8"/>
      <c r="B827" s="8"/>
      <c r="C827" s="8"/>
      <c r="D827" s="54"/>
      <c r="E827" s="8"/>
      <c r="F827" s="8"/>
      <c r="G827" s="8"/>
      <c r="H827" s="8"/>
      <c r="I827" s="78"/>
      <c r="J827" s="42"/>
      <c r="K827" s="82" t="str">
        <f>IF(AND($I827&gt;0,$J827&lt;&gt;"",$J827&gt;40000),WORKDAY.INTL($J827,INT(($I827+项目参数!$J$29-1)/项目参数!$J$29)-1,1,项目参数!$B$2:$B$200),"")</f>
        <v/>
      </c>
      <c r="L827" s="83" t="str">
        <f>IF(AND($M827&lt;&gt;"",$M827&gt;40000,$N827&lt;&gt;"",$N827&gt;40000),(1+NETWORKDAYS.INTL($M827,$N827,1,项目参数!$B$2:$B$200))*项目参数!$J$29,"")</f>
        <v/>
      </c>
      <c r="M827" s="42"/>
      <c r="N827" s="42"/>
      <c r="O827" s="60"/>
      <c r="P827" s="63"/>
      <c r="X827" s="72" t="b">
        <f t="shared" si="12"/>
        <v>0</v>
      </c>
    </row>
    <row r="828" spans="1:24">
      <c r="A828" s="8"/>
      <c r="B828" s="8"/>
      <c r="C828" s="8"/>
      <c r="D828" s="54"/>
      <c r="E828" s="8"/>
      <c r="F828" s="8"/>
      <c r="G828" s="8"/>
      <c r="H828" s="8"/>
      <c r="I828" s="78"/>
      <c r="J828" s="42"/>
      <c r="K828" s="82" t="str">
        <f>IF(AND($I828&gt;0,$J828&lt;&gt;"",$J828&gt;40000),WORKDAY.INTL($J828,INT(($I828+项目参数!$J$29-1)/项目参数!$J$29)-1,1,项目参数!$B$2:$B$200),"")</f>
        <v/>
      </c>
      <c r="L828" s="83" t="str">
        <f>IF(AND($M828&lt;&gt;"",$M828&gt;40000,$N828&lt;&gt;"",$N828&gt;40000),(1+NETWORKDAYS.INTL($M828,$N828,1,项目参数!$B$2:$B$200))*项目参数!$J$29,"")</f>
        <v/>
      </c>
      <c r="M828" s="42"/>
      <c r="N828" s="42"/>
      <c r="O828" s="60"/>
      <c r="P828" s="63"/>
      <c r="X828" s="72" t="b">
        <f t="shared" si="12"/>
        <v>0</v>
      </c>
    </row>
    <row r="829" spans="1:24">
      <c r="A829" s="8"/>
      <c r="B829" s="8"/>
      <c r="C829" s="8"/>
      <c r="D829" s="54"/>
      <c r="E829" s="8"/>
      <c r="F829" s="8"/>
      <c r="G829" s="8"/>
      <c r="H829" s="8"/>
      <c r="I829" s="78"/>
      <c r="J829" s="42"/>
      <c r="K829" s="82" t="str">
        <f>IF(AND($I829&gt;0,$J829&lt;&gt;"",$J829&gt;40000),WORKDAY.INTL($J829,INT(($I829+项目参数!$J$29-1)/项目参数!$J$29)-1,1,项目参数!$B$2:$B$200),"")</f>
        <v/>
      </c>
      <c r="L829" s="83" t="str">
        <f>IF(AND($M829&lt;&gt;"",$M829&gt;40000,$N829&lt;&gt;"",$N829&gt;40000),(1+NETWORKDAYS.INTL($M829,$N829,1,项目参数!$B$2:$B$200))*项目参数!$J$29,"")</f>
        <v/>
      </c>
      <c r="M829" s="42"/>
      <c r="N829" s="42"/>
      <c r="O829" s="60"/>
      <c r="P829" s="63"/>
      <c r="X829" s="72" t="b">
        <f t="shared" si="12"/>
        <v>0</v>
      </c>
    </row>
    <row r="830" spans="1:24">
      <c r="A830" s="8"/>
      <c r="B830" s="8"/>
      <c r="C830" s="8"/>
      <c r="D830" s="54"/>
      <c r="E830" s="8"/>
      <c r="F830" s="8"/>
      <c r="G830" s="8"/>
      <c r="H830" s="8"/>
      <c r="I830" s="78"/>
      <c r="J830" s="42"/>
      <c r="K830" s="82" t="str">
        <f>IF(AND($I830&gt;0,$J830&lt;&gt;"",$J830&gt;40000),WORKDAY.INTL($J830,INT(($I830+项目参数!$J$29-1)/项目参数!$J$29)-1,1,项目参数!$B$2:$B$200),"")</f>
        <v/>
      </c>
      <c r="L830" s="83" t="str">
        <f>IF(AND($M830&lt;&gt;"",$M830&gt;40000,$N830&lt;&gt;"",$N830&gt;40000),(1+NETWORKDAYS.INTL($M830,$N830,1,项目参数!$B$2:$B$200))*项目参数!$J$29,"")</f>
        <v/>
      </c>
      <c r="M830" s="42"/>
      <c r="N830" s="42"/>
      <c r="O830" s="60"/>
      <c r="P830" s="63"/>
      <c r="X830" s="72" t="b">
        <f t="shared" si="12"/>
        <v>0</v>
      </c>
    </row>
    <row r="831" spans="1:24">
      <c r="A831" s="8"/>
      <c r="B831" s="8"/>
      <c r="C831" s="8"/>
      <c r="D831" s="54"/>
      <c r="E831" s="8"/>
      <c r="F831" s="8"/>
      <c r="G831" s="8"/>
      <c r="H831" s="8"/>
      <c r="I831" s="78"/>
      <c r="J831" s="42"/>
      <c r="K831" s="82" t="str">
        <f>IF(AND($I831&gt;0,$J831&lt;&gt;"",$J831&gt;40000),WORKDAY.INTL($J831,INT(($I831+项目参数!$J$29-1)/项目参数!$J$29)-1,1,项目参数!$B$2:$B$200),"")</f>
        <v/>
      </c>
      <c r="L831" s="83" t="str">
        <f>IF(AND($M831&lt;&gt;"",$M831&gt;40000,$N831&lt;&gt;"",$N831&gt;40000),(1+NETWORKDAYS.INTL($M831,$N831,1,项目参数!$B$2:$B$200))*项目参数!$J$29,"")</f>
        <v/>
      </c>
      <c r="M831" s="42"/>
      <c r="N831" s="42"/>
      <c r="O831" s="60"/>
      <c r="P831" s="63"/>
      <c r="X831" s="72" t="b">
        <f t="shared" si="12"/>
        <v>0</v>
      </c>
    </row>
    <row r="832" spans="1:24">
      <c r="A832" s="8"/>
      <c r="B832" s="8"/>
      <c r="C832" s="8"/>
      <c r="D832" s="54"/>
      <c r="E832" s="8"/>
      <c r="F832" s="8"/>
      <c r="G832" s="8"/>
      <c r="H832" s="8"/>
      <c r="I832" s="78"/>
      <c r="J832" s="42"/>
      <c r="K832" s="82" t="str">
        <f>IF(AND($I832&gt;0,$J832&lt;&gt;"",$J832&gt;40000),WORKDAY.INTL($J832,INT(($I832+项目参数!$J$29-1)/项目参数!$J$29)-1,1,项目参数!$B$2:$B$200),"")</f>
        <v/>
      </c>
      <c r="L832" s="83" t="str">
        <f>IF(AND($M832&lt;&gt;"",$M832&gt;40000,$N832&lt;&gt;"",$N832&gt;40000),(1+NETWORKDAYS.INTL($M832,$N832,1,项目参数!$B$2:$B$200))*项目参数!$J$29,"")</f>
        <v/>
      </c>
      <c r="M832" s="42"/>
      <c r="N832" s="42"/>
      <c r="O832" s="60"/>
      <c r="P832" s="63"/>
      <c r="X832" s="72" t="b">
        <f t="shared" si="12"/>
        <v>0</v>
      </c>
    </row>
    <row r="833" spans="1:24">
      <c r="A833" s="8"/>
      <c r="B833" s="8"/>
      <c r="C833" s="8"/>
      <c r="D833" s="54"/>
      <c r="E833" s="8"/>
      <c r="F833" s="8"/>
      <c r="G833" s="8"/>
      <c r="H833" s="8"/>
      <c r="I833" s="78"/>
      <c r="J833" s="42"/>
      <c r="K833" s="82" t="str">
        <f>IF(AND($I833&gt;0,$J833&lt;&gt;"",$J833&gt;40000),WORKDAY.INTL($J833,INT(($I833+项目参数!$J$29-1)/项目参数!$J$29)-1,1,项目参数!$B$2:$B$200),"")</f>
        <v/>
      </c>
      <c r="L833" s="83" t="str">
        <f>IF(AND($M833&lt;&gt;"",$M833&gt;40000,$N833&lt;&gt;"",$N833&gt;40000),(1+NETWORKDAYS.INTL($M833,$N833,1,项目参数!$B$2:$B$200))*项目参数!$J$29,"")</f>
        <v/>
      </c>
      <c r="M833" s="42"/>
      <c r="N833" s="42"/>
      <c r="O833" s="60"/>
      <c r="P833" s="63"/>
      <c r="X833" s="72" t="b">
        <f t="shared" si="12"/>
        <v>0</v>
      </c>
    </row>
    <row r="834" spans="1:24">
      <c r="A834" s="8"/>
      <c r="B834" s="8"/>
      <c r="C834" s="8"/>
      <c r="D834" s="54"/>
      <c r="E834" s="8"/>
      <c r="F834" s="8"/>
      <c r="G834" s="8"/>
      <c r="H834" s="8"/>
      <c r="I834" s="78"/>
      <c r="J834" s="42"/>
      <c r="K834" s="82" t="str">
        <f>IF(AND($I834&gt;0,$J834&lt;&gt;"",$J834&gt;40000),WORKDAY.INTL($J834,INT(($I834+项目参数!$J$29-1)/项目参数!$J$29)-1,1,项目参数!$B$2:$B$200),"")</f>
        <v/>
      </c>
      <c r="L834" s="83" t="str">
        <f>IF(AND($M834&lt;&gt;"",$M834&gt;40000,$N834&lt;&gt;"",$N834&gt;40000),(1+NETWORKDAYS.INTL($M834,$N834,1,项目参数!$B$2:$B$200))*项目参数!$J$29,"")</f>
        <v/>
      </c>
      <c r="M834" s="42"/>
      <c r="N834" s="42"/>
      <c r="O834" s="60"/>
      <c r="P834" s="63"/>
      <c r="X834" s="72" t="b">
        <f t="shared" ref="X834:X897" si="13">AND(LEN(A834)&gt;0,LEN(C834)&gt;3,LEN(G834)&gt;1,OR(J834=0,AND(I834&gt;0,J834&gt;40000)),OR(M834=0,M834&gt;40000))</f>
        <v>0</v>
      </c>
    </row>
    <row r="835" spans="1:24">
      <c r="A835" s="8"/>
      <c r="B835" s="8"/>
      <c r="C835" s="8"/>
      <c r="D835" s="54"/>
      <c r="E835" s="8"/>
      <c r="F835" s="8"/>
      <c r="G835" s="8"/>
      <c r="H835" s="8"/>
      <c r="I835" s="78"/>
      <c r="J835" s="42"/>
      <c r="K835" s="82" t="str">
        <f>IF(AND($I835&gt;0,$J835&lt;&gt;"",$J835&gt;40000),WORKDAY.INTL($J835,INT(($I835+项目参数!$J$29-1)/项目参数!$J$29)-1,1,项目参数!$B$2:$B$200),"")</f>
        <v/>
      </c>
      <c r="L835" s="83" t="str">
        <f>IF(AND($M835&lt;&gt;"",$M835&gt;40000,$N835&lt;&gt;"",$N835&gt;40000),(1+NETWORKDAYS.INTL($M835,$N835,1,项目参数!$B$2:$B$200))*项目参数!$J$29,"")</f>
        <v/>
      </c>
      <c r="M835" s="42"/>
      <c r="N835" s="42"/>
      <c r="O835" s="60"/>
      <c r="P835" s="63"/>
      <c r="X835" s="72" t="b">
        <f t="shared" si="13"/>
        <v>0</v>
      </c>
    </row>
    <row r="836" spans="1:24">
      <c r="A836" s="8"/>
      <c r="B836" s="8"/>
      <c r="C836" s="8"/>
      <c r="D836" s="54"/>
      <c r="E836" s="8"/>
      <c r="F836" s="8"/>
      <c r="G836" s="8"/>
      <c r="H836" s="8"/>
      <c r="I836" s="78"/>
      <c r="J836" s="42"/>
      <c r="K836" s="82" t="str">
        <f>IF(AND($I836&gt;0,$J836&lt;&gt;"",$J836&gt;40000),WORKDAY.INTL($J836,INT(($I836+项目参数!$J$29-1)/项目参数!$J$29)-1,1,项目参数!$B$2:$B$200),"")</f>
        <v/>
      </c>
      <c r="L836" s="83" t="str">
        <f>IF(AND($M836&lt;&gt;"",$M836&gt;40000,$N836&lt;&gt;"",$N836&gt;40000),(1+NETWORKDAYS.INTL($M836,$N836,1,项目参数!$B$2:$B$200))*项目参数!$J$29,"")</f>
        <v/>
      </c>
      <c r="M836" s="42"/>
      <c r="N836" s="42"/>
      <c r="O836" s="60"/>
      <c r="P836" s="63"/>
      <c r="X836" s="72" t="b">
        <f t="shared" si="13"/>
        <v>0</v>
      </c>
    </row>
    <row r="837" spans="1:24">
      <c r="A837" s="8"/>
      <c r="B837" s="8"/>
      <c r="C837" s="8"/>
      <c r="D837" s="54"/>
      <c r="E837" s="8"/>
      <c r="F837" s="8"/>
      <c r="G837" s="8"/>
      <c r="H837" s="8"/>
      <c r="I837" s="78"/>
      <c r="J837" s="42"/>
      <c r="K837" s="82" t="str">
        <f>IF(AND($I837&gt;0,$J837&lt;&gt;"",$J837&gt;40000),WORKDAY.INTL($J837,INT(($I837+项目参数!$J$29-1)/项目参数!$J$29)-1,1,项目参数!$B$2:$B$200),"")</f>
        <v/>
      </c>
      <c r="L837" s="83" t="str">
        <f>IF(AND($M837&lt;&gt;"",$M837&gt;40000,$N837&lt;&gt;"",$N837&gt;40000),(1+NETWORKDAYS.INTL($M837,$N837,1,项目参数!$B$2:$B$200))*项目参数!$J$29,"")</f>
        <v/>
      </c>
      <c r="M837" s="42"/>
      <c r="N837" s="42"/>
      <c r="O837" s="60"/>
      <c r="P837" s="63"/>
      <c r="X837" s="72" t="b">
        <f t="shared" si="13"/>
        <v>0</v>
      </c>
    </row>
    <row r="838" spans="1:24">
      <c r="A838" s="8"/>
      <c r="B838" s="8"/>
      <c r="C838" s="8"/>
      <c r="D838" s="54"/>
      <c r="E838" s="8"/>
      <c r="F838" s="8"/>
      <c r="G838" s="8"/>
      <c r="H838" s="8"/>
      <c r="I838" s="78"/>
      <c r="J838" s="42"/>
      <c r="K838" s="82" t="str">
        <f>IF(AND($I838&gt;0,$J838&lt;&gt;"",$J838&gt;40000),WORKDAY.INTL($J838,INT(($I838+项目参数!$J$29-1)/项目参数!$J$29)-1,1,项目参数!$B$2:$B$200),"")</f>
        <v/>
      </c>
      <c r="L838" s="83" t="str">
        <f>IF(AND($M838&lt;&gt;"",$M838&gt;40000,$N838&lt;&gt;"",$N838&gt;40000),(1+NETWORKDAYS.INTL($M838,$N838,1,项目参数!$B$2:$B$200))*项目参数!$J$29,"")</f>
        <v/>
      </c>
      <c r="M838" s="42"/>
      <c r="N838" s="42"/>
      <c r="O838" s="60"/>
      <c r="P838" s="63"/>
      <c r="X838" s="72" t="b">
        <f t="shared" si="13"/>
        <v>0</v>
      </c>
    </row>
    <row r="839" spans="1:24">
      <c r="A839" s="8"/>
      <c r="B839" s="8"/>
      <c r="C839" s="8"/>
      <c r="D839" s="54"/>
      <c r="E839" s="8"/>
      <c r="F839" s="8"/>
      <c r="G839" s="8"/>
      <c r="H839" s="8"/>
      <c r="I839" s="78"/>
      <c r="J839" s="42"/>
      <c r="K839" s="82" t="str">
        <f>IF(AND($I839&gt;0,$J839&lt;&gt;"",$J839&gt;40000),WORKDAY.INTL($J839,INT(($I839+项目参数!$J$29-1)/项目参数!$J$29)-1,1,项目参数!$B$2:$B$200),"")</f>
        <v/>
      </c>
      <c r="L839" s="83" t="str">
        <f>IF(AND($M839&lt;&gt;"",$M839&gt;40000,$N839&lt;&gt;"",$N839&gt;40000),(1+NETWORKDAYS.INTL($M839,$N839,1,项目参数!$B$2:$B$200))*项目参数!$J$29,"")</f>
        <v/>
      </c>
      <c r="M839" s="42"/>
      <c r="N839" s="42"/>
      <c r="O839" s="60"/>
      <c r="P839" s="63"/>
      <c r="X839" s="72" t="b">
        <f t="shared" si="13"/>
        <v>0</v>
      </c>
    </row>
    <row r="840" spans="1:24">
      <c r="A840" s="8"/>
      <c r="B840" s="8"/>
      <c r="C840" s="8"/>
      <c r="D840" s="54"/>
      <c r="E840" s="8"/>
      <c r="F840" s="8"/>
      <c r="G840" s="8"/>
      <c r="H840" s="8"/>
      <c r="I840" s="78"/>
      <c r="J840" s="42"/>
      <c r="K840" s="82" t="str">
        <f>IF(AND($I840&gt;0,$J840&lt;&gt;"",$J840&gt;40000),WORKDAY.INTL($J840,INT(($I840+项目参数!$J$29-1)/项目参数!$J$29)-1,1,项目参数!$B$2:$B$200),"")</f>
        <v/>
      </c>
      <c r="L840" s="83" t="str">
        <f>IF(AND($M840&lt;&gt;"",$M840&gt;40000,$N840&lt;&gt;"",$N840&gt;40000),(1+NETWORKDAYS.INTL($M840,$N840,1,项目参数!$B$2:$B$200))*项目参数!$J$29,"")</f>
        <v/>
      </c>
      <c r="M840" s="42"/>
      <c r="N840" s="42"/>
      <c r="O840" s="60"/>
      <c r="P840" s="63"/>
      <c r="X840" s="72" t="b">
        <f t="shared" si="13"/>
        <v>0</v>
      </c>
    </row>
    <row r="841" spans="1:24">
      <c r="A841" s="8"/>
      <c r="B841" s="8"/>
      <c r="C841" s="8"/>
      <c r="D841" s="54"/>
      <c r="E841" s="8"/>
      <c r="F841" s="8"/>
      <c r="G841" s="8"/>
      <c r="H841" s="8"/>
      <c r="I841" s="78"/>
      <c r="J841" s="42"/>
      <c r="K841" s="82" t="str">
        <f>IF(AND($I841&gt;0,$J841&lt;&gt;"",$J841&gt;40000),WORKDAY.INTL($J841,INT(($I841+项目参数!$J$29-1)/项目参数!$J$29)-1,1,项目参数!$B$2:$B$200),"")</f>
        <v/>
      </c>
      <c r="L841" s="83" t="str">
        <f>IF(AND($M841&lt;&gt;"",$M841&gt;40000,$N841&lt;&gt;"",$N841&gt;40000),(1+NETWORKDAYS.INTL($M841,$N841,1,项目参数!$B$2:$B$200))*项目参数!$J$29,"")</f>
        <v/>
      </c>
      <c r="M841" s="42"/>
      <c r="N841" s="42"/>
      <c r="O841" s="60"/>
      <c r="P841" s="63"/>
      <c r="X841" s="72" t="b">
        <f t="shared" si="13"/>
        <v>0</v>
      </c>
    </row>
    <row r="842" spans="1:24">
      <c r="A842" s="8"/>
      <c r="B842" s="8"/>
      <c r="C842" s="8"/>
      <c r="D842" s="54"/>
      <c r="E842" s="8"/>
      <c r="F842" s="8"/>
      <c r="G842" s="8"/>
      <c r="H842" s="8"/>
      <c r="I842" s="78"/>
      <c r="J842" s="42"/>
      <c r="K842" s="82" t="str">
        <f>IF(AND($I842&gt;0,$J842&lt;&gt;"",$J842&gt;40000),WORKDAY.INTL($J842,INT(($I842+项目参数!$J$29-1)/项目参数!$J$29)-1,1,项目参数!$B$2:$B$200),"")</f>
        <v/>
      </c>
      <c r="L842" s="83" t="str">
        <f>IF(AND($M842&lt;&gt;"",$M842&gt;40000,$N842&lt;&gt;"",$N842&gt;40000),(1+NETWORKDAYS.INTL($M842,$N842,1,项目参数!$B$2:$B$200))*项目参数!$J$29,"")</f>
        <v/>
      </c>
      <c r="M842" s="42"/>
      <c r="N842" s="42"/>
      <c r="O842" s="60"/>
      <c r="P842" s="63"/>
      <c r="X842" s="72" t="b">
        <f t="shared" si="13"/>
        <v>0</v>
      </c>
    </row>
    <row r="843" spans="1:24">
      <c r="A843" s="8"/>
      <c r="B843" s="8"/>
      <c r="C843" s="8"/>
      <c r="D843" s="54"/>
      <c r="E843" s="8"/>
      <c r="F843" s="8"/>
      <c r="G843" s="8"/>
      <c r="H843" s="8"/>
      <c r="I843" s="78"/>
      <c r="J843" s="42"/>
      <c r="K843" s="82" t="str">
        <f>IF(AND($I843&gt;0,$J843&lt;&gt;"",$J843&gt;40000),WORKDAY.INTL($J843,INT(($I843+项目参数!$J$29-1)/项目参数!$J$29)-1,1,项目参数!$B$2:$B$200),"")</f>
        <v/>
      </c>
      <c r="L843" s="83" t="str">
        <f>IF(AND($M843&lt;&gt;"",$M843&gt;40000,$N843&lt;&gt;"",$N843&gt;40000),(1+NETWORKDAYS.INTL($M843,$N843,1,项目参数!$B$2:$B$200))*项目参数!$J$29,"")</f>
        <v/>
      </c>
      <c r="M843" s="42"/>
      <c r="N843" s="42"/>
      <c r="O843" s="60"/>
      <c r="P843" s="63"/>
      <c r="X843" s="72" t="b">
        <f t="shared" si="13"/>
        <v>0</v>
      </c>
    </row>
    <row r="844" spans="1:24">
      <c r="A844" s="8"/>
      <c r="B844" s="8"/>
      <c r="C844" s="8"/>
      <c r="D844" s="54"/>
      <c r="E844" s="8"/>
      <c r="F844" s="8"/>
      <c r="G844" s="8"/>
      <c r="H844" s="8"/>
      <c r="I844" s="78"/>
      <c r="J844" s="42"/>
      <c r="K844" s="82" t="str">
        <f>IF(AND($I844&gt;0,$J844&lt;&gt;"",$J844&gt;40000),WORKDAY.INTL($J844,INT(($I844+项目参数!$J$29-1)/项目参数!$J$29)-1,1,项目参数!$B$2:$B$200),"")</f>
        <v/>
      </c>
      <c r="L844" s="83" t="str">
        <f>IF(AND($M844&lt;&gt;"",$M844&gt;40000,$N844&lt;&gt;"",$N844&gt;40000),(1+NETWORKDAYS.INTL($M844,$N844,1,项目参数!$B$2:$B$200))*项目参数!$J$29,"")</f>
        <v/>
      </c>
      <c r="M844" s="42"/>
      <c r="N844" s="42"/>
      <c r="O844" s="60"/>
      <c r="P844" s="63"/>
      <c r="X844" s="72" t="b">
        <f t="shared" si="13"/>
        <v>0</v>
      </c>
    </row>
    <row r="845" spans="1:24">
      <c r="A845" s="8"/>
      <c r="B845" s="8"/>
      <c r="C845" s="8"/>
      <c r="D845" s="54"/>
      <c r="E845" s="8"/>
      <c r="F845" s="8"/>
      <c r="G845" s="8"/>
      <c r="H845" s="8"/>
      <c r="I845" s="78"/>
      <c r="J845" s="42"/>
      <c r="K845" s="82" t="str">
        <f>IF(AND($I845&gt;0,$J845&lt;&gt;"",$J845&gt;40000),WORKDAY.INTL($J845,INT(($I845+项目参数!$J$29-1)/项目参数!$J$29)-1,1,项目参数!$B$2:$B$200),"")</f>
        <v/>
      </c>
      <c r="L845" s="83" t="str">
        <f>IF(AND($M845&lt;&gt;"",$M845&gt;40000,$N845&lt;&gt;"",$N845&gt;40000),(1+NETWORKDAYS.INTL($M845,$N845,1,项目参数!$B$2:$B$200))*项目参数!$J$29,"")</f>
        <v/>
      </c>
      <c r="M845" s="42"/>
      <c r="N845" s="42"/>
      <c r="O845" s="60"/>
      <c r="P845" s="63"/>
      <c r="X845" s="72" t="b">
        <f t="shared" si="13"/>
        <v>0</v>
      </c>
    </row>
    <row r="846" spans="1:24">
      <c r="A846" s="8"/>
      <c r="B846" s="8"/>
      <c r="C846" s="8"/>
      <c r="D846" s="54"/>
      <c r="E846" s="8"/>
      <c r="F846" s="8"/>
      <c r="G846" s="8"/>
      <c r="H846" s="8"/>
      <c r="I846" s="78"/>
      <c r="J846" s="42"/>
      <c r="K846" s="82" t="str">
        <f>IF(AND($I846&gt;0,$J846&lt;&gt;"",$J846&gt;40000),WORKDAY.INTL($J846,INT(($I846+项目参数!$J$29-1)/项目参数!$J$29)-1,1,项目参数!$B$2:$B$200),"")</f>
        <v/>
      </c>
      <c r="L846" s="83" t="str">
        <f>IF(AND($M846&lt;&gt;"",$M846&gt;40000,$N846&lt;&gt;"",$N846&gt;40000),(1+NETWORKDAYS.INTL($M846,$N846,1,项目参数!$B$2:$B$200))*项目参数!$J$29,"")</f>
        <v/>
      </c>
      <c r="M846" s="42"/>
      <c r="N846" s="42"/>
      <c r="O846" s="60"/>
      <c r="P846" s="63"/>
      <c r="X846" s="72" t="b">
        <f t="shared" si="13"/>
        <v>0</v>
      </c>
    </row>
    <row r="847" spans="1:24">
      <c r="A847" s="8"/>
      <c r="B847" s="8"/>
      <c r="C847" s="8"/>
      <c r="D847" s="54"/>
      <c r="E847" s="8"/>
      <c r="F847" s="8"/>
      <c r="G847" s="8"/>
      <c r="H847" s="8"/>
      <c r="I847" s="78"/>
      <c r="J847" s="42"/>
      <c r="K847" s="82" t="str">
        <f>IF(AND($I847&gt;0,$J847&lt;&gt;"",$J847&gt;40000),WORKDAY.INTL($J847,INT(($I847+项目参数!$J$29-1)/项目参数!$J$29)-1,1,项目参数!$B$2:$B$200),"")</f>
        <v/>
      </c>
      <c r="L847" s="83" t="str">
        <f>IF(AND($M847&lt;&gt;"",$M847&gt;40000,$N847&lt;&gt;"",$N847&gt;40000),(1+NETWORKDAYS.INTL($M847,$N847,1,项目参数!$B$2:$B$200))*项目参数!$J$29,"")</f>
        <v/>
      </c>
      <c r="M847" s="42"/>
      <c r="N847" s="42"/>
      <c r="O847" s="60"/>
      <c r="P847" s="63"/>
      <c r="X847" s="72" t="b">
        <f t="shared" si="13"/>
        <v>0</v>
      </c>
    </row>
    <row r="848" spans="1:24">
      <c r="A848" s="8"/>
      <c r="B848" s="8"/>
      <c r="C848" s="8"/>
      <c r="D848" s="54"/>
      <c r="E848" s="8"/>
      <c r="F848" s="8"/>
      <c r="G848" s="8"/>
      <c r="H848" s="8"/>
      <c r="I848" s="78"/>
      <c r="J848" s="42"/>
      <c r="K848" s="82" t="str">
        <f>IF(AND($I848&gt;0,$J848&lt;&gt;"",$J848&gt;40000),WORKDAY.INTL($J848,INT(($I848+项目参数!$J$29-1)/项目参数!$J$29)-1,1,项目参数!$B$2:$B$200),"")</f>
        <v/>
      </c>
      <c r="L848" s="83" t="str">
        <f>IF(AND($M848&lt;&gt;"",$M848&gt;40000,$N848&lt;&gt;"",$N848&gt;40000),(1+NETWORKDAYS.INTL($M848,$N848,1,项目参数!$B$2:$B$200))*项目参数!$J$29,"")</f>
        <v/>
      </c>
      <c r="M848" s="42"/>
      <c r="N848" s="42"/>
      <c r="O848" s="60"/>
      <c r="P848" s="63"/>
      <c r="X848" s="72" t="b">
        <f t="shared" si="13"/>
        <v>0</v>
      </c>
    </row>
    <row r="849" spans="1:24">
      <c r="A849" s="8"/>
      <c r="B849" s="8"/>
      <c r="C849" s="8"/>
      <c r="D849" s="54"/>
      <c r="E849" s="8"/>
      <c r="F849" s="8"/>
      <c r="G849" s="8"/>
      <c r="H849" s="8"/>
      <c r="I849" s="78"/>
      <c r="J849" s="42"/>
      <c r="K849" s="82" t="str">
        <f>IF(AND($I849&gt;0,$J849&lt;&gt;"",$J849&gt;40000),WORKDAY.INTL($J849,INT(($I849+项目参数!$J$29-1)/项目参数!$J$29)-1,1,项目参数!$B$2:$B$200),"")</f>
        <v/>
      </c>
      <c r="L849" s="83" t="str">
        <f>IF(AND($M849&lt;&gt;"",$M849&gt;40000,$N849&lt;&gt;"",$N849&gt;40000),(1+NETWORKDAYS.INTL($M849,$N849,1,项目参数!$B$2:$B$200))*项目参数!$J$29,"")</f>
        <v/>
      </c>
      <c r="M849" s="42"/>
      <c r="N849" s="42"/>
      <c r="O849" s="60"/>
      <c r="P849" s="63"/>
      <c r="X849" s="72" t="b">
        <f t="shared" si="13"/>
        <v>0</v>
      </c>
    </row>
    <row r="850" spans="1:24">
      <c r="A850" s="8"/>
      <c r="B850" s="8"/>
      <c r="C850" s="8"/>
      <c r="D850" s="54"/>
      <c r="E850" s="8"/>
      <c r="F850" s="8"/>
      <c r="G850" s="8"/>
      <c r="H850" s="8"/>
      <c r="I850" s="78"/>
      <c r="J850" s="42"/>
      <c r="K850" s="82" t="str">
        <f>IF(AND($I850&gt;0,$J850&lt;&gt;"",$J850&gt;40000),WORKDAY.INTL($J850,INT(($I850+项目参数!$J$29-1)/项目参数!$J$29)-1,1,项目参数!$B$2:$B$200),"")</f>
        <v/>
      </c>
      <c r="L850" s="83" t="str">
        <f>IF(AND($M850&lt;&gt;"",$M850&gt;40000,$N850&lt;&gt;"",$N850&gt;40000),(1+NETWORKDAYS.INTL($M850,$N850,1,项目参数!$B$2:$B$200))*项目参数!$J$29,"")</f>
        <v/>
      </c>
      <c r="M850" s="42"/>
      <c r="N850" s="42"/>
      <c r="O850" s="60"/>
      <c r="P850" s="63"/>
      <c r="X850" s="72" t="b">
        <f t="shared" si="13"/>
        <v>0</v>
      </c>
    </row>
    <row r="851" spans="1:24">
      <c r="A851" s="8"/>
      <c r="B851" s="8"/>
      <c r="C851" s="8"/>
      <c r="D851" s="54"/>
      <c r="E851" s="8"/>
      <c r="F851" s="8"/>
      <c r="G851" s="8"/>
      <c r="H851" s="8"/>
      <c r="I851" s="78"/>
      <c r="J851" s="42"/>
      <c r="K851" s="82" t="str">
        <f>IF(AND($I851&gt;0,$J851&lt;&gt;"",$J851&gt;40000),WORKDAY.INTL($J851,INT(($I851+项目参数!$J$29-1)/项目参数!$J$29)-1,1,项目参数!$B$2:$B$200),"")</f>
        <v/>
      </c>
      <c r="L851" s="83" t="str">
        <f>IF(AND($M851&lt;&gt;"",$M851&gt;40000,$N851&lt;&gt;"",$N851&gt;40000),(1+NETWORKDAYS.INTL($M851,$N851,1,项目参数!$B$2:$B$200))*项目参数!$J$29,"")</f>
        <v/>
      </c>
      <c r="M851" s="42"/>
      <c r="N851" s="42"/>
      <c r="O851" s="60"/>
      <c r="P851" s="63"/>
      <c r="X851" s="72" t="b">
        <f t="shared" si="13"/>
        <v>0</v>
      </c>
    </row>
    <row r="852" spans="1:24">
      <c r="A852" s="8"/>
      <c r="B852" s="8"/>
      <c r="C852" s="8"/>
      <c r="D852" s="54"/>
      <c r="E852" s="8"/>
      <c r="F852" s="8"/>
      <c r="G852" s="8"/>
      <c r="H852" s="8"/>
      <c r="I852" s="78"/>
      <c r="J852" s="42"/>
      <c r="K852" s="82" t="str">
        <f>IF(AND($I852&gt;0,$J852&lt;&gt;"",$J852&gt;40000),WORKDAY.INTL($J852,INT(($I852+项目参数!$J$29-1)/项目参数!$J$29)-1,1,项目参数!$B$2:$B$200),"")</f>
        <v/>
      </c>
      <c r="L852" s="83" t="str">
        <f>IF(AND($M852&lt;&gt;"",$M852&gt;40000,$N852&lt;&gt;"",$N852&gt;40000),(1+NETWORKDAYS.INTL($M852,$N852,1,项目参数!$B$2:$B$200))*项目参数!$J$29,"")</f>
        <v/>
      </c>
      <c r="M852" s="42"/>
      <c r="N852" s="42"/>
      <c r="O852" s="60"/>
      <c r="P852" s="63"/>
      <c r="X852" s="72" t="b">
        <f t="shared" si="13"/>
        <v>0</v>
      </c>
    </row>
    <row r="853" spans="1:24">
      <c r="A853" s="8"/>
      <c r="B853" s="8"/>
      <c r="C853" s="8"/>
      <c r="D853" s="54"/>
      <c r="E853" s="8"/>
      <c r="F853" s="8"/>
      <c r="G853" s="8"/>
      <c r="H853" s="8"/>
      <c r="I853" s="78"/>
      <c r="J853" s="42"/>
      <c r="K853" s="82" t="str">
        <f>IF(AND($I853&gt;0,$J853&lt;&gt;"",$J853&gt;40000),WORKDAY.INTL($J853,INT(($I853+项目参数!$J$29-1)/项目参数!$J$29)-1,1,项目参数!$B$2:$B$200),"")</f>
        <v/>
      </c>
      <c r="L853" s="83" t="str">
        <f>IF(AND($M853&lt;&gt;"",$M853&gt;40000,$N853&lt;&gt;"",$N853&gt;40000),(1+NETWORKDAYS.INTL($M853,$N853,1,项目参数!$B$2:$B$200))*项目参数!$J$29,"")</f>
        <v/>
      </c>
      <c r="M853" s="42"/>
      <c r="N853" s="42"/>
      <c r="O853" s="60"/>
      <c r="P853" s="63"/>
      <c r="X853" s="72" t="b">
        <f t="shared" si="13"/>
        <v>0</v>
      </c>
    </row>
    <row r="854" spans="1:24">
      <c r="A854" s="8"/>
      <c r="B854" s="8"/>
      <c r="C854" s="8"/>
      <c r="D854" s="54"/>
      <c r="E854" s="8"/>
      <c r="F854" s="8"/>
      <c r="G854" s="8"/>
      <c r="H854" s="8"/>
      <c r="I854" s="78"/>
      <c r="J854" s="42"/>
      <c r="K854" s="82" t="str">
        <f>IF(AND($I854&gt;0,$J854&lt;&gt;"",$J854&gt;40000),WORKDAY.INTL($J854,INT(($I854+项目参数!$J$29-1)/项目参数!$J$29)-1,1,项目参数!$B$2:$B$200),"")</f>
        <v/>
      </c>
      <c r="L854" s="83" t="str">
        <f>IF(AND($M854&lt;&gt;"",$M854&gt;40000,$N854&lt;&gt;"",$N854&gt;40000),(1+NETWORKDAYS.INTL($M854,$N854,1,项目参数!$B$2:$B$200))*项目参数!$J$29,"")</f>
        <v/>
      </c>
      <c r="M854" s="42"/>
      <c r="N854" s="42"/>
      <c r="O854" s="60"/>
      <c r="P854" s="63"/>
      <c r="X854" s="72" t="b">
        <f t="shared" si="13"/>
        <v>0</v>
      </c>
    </row>
    <row r="855" spans="1:24">
      <c r="A855" s="8"/>
      <c r="B855" s="8"/>
      <c r="C855" s="8"/>
      <c r="D855" s="54"/>
      <c r="E855" s="8"/>
      <c r="F855" s="8"/>
      <c r="G855" s="8"/>
      <c r="H855" s="8"/>
      <c r="I855" s="78"/>
      <c r="J855" s="42"/>
      <c r="K855" s="82" t="str">
        <f>IF(AND($I855&gt;0,$J855&lt;&gt;"",$J855&gt;40000),WORKDAY.INTL($J855,INT(($I855+项目参数!$J$29-1)/项目参数!$J$29)-1,1,项目参数!$B$2:$B$200),"")</f>
        <v/>
      </c>
      <c r="L855" s="83" t="str">
        <f>IF(AND($M855&lt;&gt;"",$M855&gt;40000,$N855&lt;&gt;"",$N855&gt;40000),(1+NETWORKDAYS.INTL($M855,$N855,1,项目参数!$B$2:$B$200))*项目参数!$J$29,"")</f>
        <v/>
      </c>
      <c r="M855" s="42"/>
      <c r="N855" s="42"/>
      <c r="O855" s="60"/>
      <c r="P855" s="63"/>
      <c r="X855" s="72" t="b">
        <f t="shared" si="13"/>
        <v>0</v>
      </c>
    </row>
    <row r="856" spans="1:24">
      <c r="A856" s="8"/>
      <c r="B856" s="8"/>
      <c r="C856" s="8"/>
      <c r="D856" s="54"/>
      <c r="E856" s="8"/>
      <c r="F856" s="8"/>
      <c r="G856" s="8"/>
      <c r="H856" s="8"/>
      <c r="I856" s="78"/>
      <c r="J856" s="42"/>
      <c r="K856" s="82" t="str">
        <f>IF(AND($I856&gt;0,$J856&lt;&gt;"",$J856&gt;40000),WORKDAY.INTL($J856,INT(($I856+项目参数!$J$29-1)/项目参数!$J$29)-1,1,项目参数!$B$2:$B$200),"")</f>
        <v/>
      </c>
      <c r="L856" s="83" t="str">
        <f>IF(AND($M856&lt;&gt;"",$M856&gt;40000,$N856&lt;&gt;"",$N856&gt;40000),(1+NETWORKDAYS.INTL($M856,$N856,1,项目参数!$B$2:$B$200))*项目参数!$J$29,"")</f>
        <v/>
      </c>
      <c r="M856" s="42"/>
      <c r="N856" s="42"/>
      <c r="O856" s="60"/>
      <c r="P856" s="63"/>
      <c r="X856" s="72" t="b">
        <f t="shared" si="13"/>
        <v>0</v>
      </c>
    </row>
    <row r="857" spans="1:24">
      <c r="A857" s="8"/>
      <c r="B857" s="8"/>
      <c r="C857" s="8"/>
      <c r="D857" s="54"/>
      <c r="E857" s="8"/>
      <c r="F857" s="8"/>
      <c r="G857" s="8"/>
      <c r="H857" s="8"/>
      <c r="I857" s="78"/>
      <c r="J857" s="42"/>
      <c r="K857" s="82" t="str">
        <f>IF(AND($I857&gt;0,$J857&lt;&gt;"",$J857&gt;40000),WORKDAY.INTL($J857,INT(($I857+项目参数!$J$29-1)/项目参数!$J$29)-1,1,项目参数!$B$2:$B$200),"")</f>
        <v/>
      </c>
      <c r="L857" s="83" t="str">
        <f>IF(AND($M857&lt;&gt;"",$M857&gt;40000,$N857&lt;&gt;"",$N857&gt;40000),(1+NETWORKDAYS.INTL($M857,$N857,1,项目参数!$B$2:$B$200))*项目参数!$J$29,"")</f>
        <v/>
      </c>
      <c r="M857" s="42"/>
      <c r="N857" s="42"/>
      <c r="O857" s="60"/>
      <c r="P857" s="63"/>
      <c r="X857" s="72" t="b">
        <f t="shared" si="13"/>
        <v>0</v>
      </c>
    </row>
    <row r="858" spans="1:24">
      <c r="A858" s="8"/>
      <c r="B858" s="8"/>
      <c r="C858" s="8"/>
      <c r="D858" s="54"/>
      <c r="E858" s="8"/>
      <c r="F858" s="8"/>
      <c r="G858" s="8"/>
      <c r="H858" s="8"/>
      <c r="I858" s="78"/>
      <c r="J858" s="42"/>
      <c r="K858" s="82" t="str">
        <f>IF(AND($I858&gt;0,$J858&lt;&gt;"",$J858&gt;40000),WORKDAY.INTL($J858,INT(($I858+项目参数!$J$29-1)/项目参数!$J$29)-1,1,项目参数!$B$2:$B$200),"")</f>
        <v/>
      </c>
      <c r="L858" s="83" t="str">
        <f>IF(AND($M858&lt;&gt;"",$M858&gt;40000,$N858&lt;&gt;"",$N858&gt;40000),(1+NETWORKDAYS.INTL($M858,$N858,1,项目参数!$B$2:$B$200))*项目参数!$J$29,"")</f>
        <v/>
      </c>
      <c r="M858" s="42"/>
      <c r="N858" s="42"/>
      <c r="O858" s="60"/>
      <c r="P858" s="63"/>
      <c r="X858" s="72" t="b">
        <f t="shared" si="13"/>
        <v>0</v>
      </c>
    </row>
    <row r="859" spans="1:24">
      <c r="A859" s="8"/>
      <c r="B859" s="8"/>
      <c r="C859" s="8"/>
      <c r="D859" s="54"/>
      <c r="E859" s="8"/>
      <c r="F859" s="8"/>
      <c r="G859" s="8"/>
      <c r="H859" s="8"/>
      <c r="I859" s="78"/>
      <c r="J859" s="42"/>
      <c r="K859" s="82" t="str">
        <f>IF(AND($I859&gt;0,$J859&lt;&gt;"",$J859&gt;40000),WORKDAY.INTL($J859,INT(($I859+项目参数!$J$29-1)/项目参数!$J$29)-1,1,项目参数!$B$2:$B$200),"")</f>
        <v/>
      </c>
      <c r="L859" s="83" t="str">
        <f>IF(AND($M859&lt;&gt;"",$M859&gt;40000,$N859&lt;&gt;"",$N859&gt;40000),(1+NETWORKDAYS.INTL($M859,$N859,1,项目参数!$B$2:$B$200))*项目参数!$J$29,"")</f>
        <v/>
      </c>
      <c r="M859" s="42"/>
      <c r="N859" s="42"/>
      <c r="O859" s="60"/>
      <c r="P859" s="63"/>
      <c r="X859" s="72" t="b">
        <f t="shared" si="13"/>
        <v>0</v>
      </c>
    </row>
    <row r="860" spans="1:24">
      <c r="A860" s="8"/>
      <c r="B860" s="8"/>
      <c r="C860" s="8"/>
      <c r="D860" s="54"/>
      <c r="E860" s="8"/>
      <c r="F860" s="8"/>
      <c r="G860" s="8"/>
      <c r="H860" s="8"/>
      <c r="I860" s="78"/>
      <c r="J860" s="42"/>
      <c r="K860" s="82" t="str">
        <f>IF(AND($I860&gt;0,$J860&lt;&gt;"",$J860&gt;40000),WORKDAY.INTL($J860,INT(($I860+项目参数!$J$29-1)/项目参数!$J$29)-1,1,项目参数!$B$2:$B$200),"")</f>
        <v/>
      </c>
      <c r="L860" s="83" t="str">
        <f>IF(AND($M860&lt;&gt;"",$M860&gt;40000,$N860&lt;&gt;"",$N860&gt;40000),(1+NETWORKDAYS.INTL($M860,$N860,1,项目参数!$B$2:$B$200))*项目参数!$J$29,"")</f>
        <v/>
      </c>
      <c r="M860" s="42"/>
      <c r="N860" s="42"/>
      <c r="O860" s="60"/>
      <c r="P860" s="63"/>
      <c r="X860" s="72" t="b">
        <f t="shared" si="13"/>
        <v>0</v>
      </c>
    </row>
    <row r="861" spans="1:24">
      <c r="A861" s="8"/>
      <c r="B861" s="8"/>
      <c r="C861" s="8"/>
      <c r="D861" s="54"/>
      <c r="E861" s="8"/>
      <c r="F861" s="8"/>
      <c r="G861" s="8"/>
      <c r="H861" s="8"/>
      <c r="I861" s="78"/>
      <c r="J861" s="42"/>
      <c r="K861" s="82" t="str">
        <f>IF(AND($I861&gt;0,$J861&lt;&gt;"",$J861&gt;40000),WORKDAY.INTL($J861,INT(($I861+项目参数!$J$29-1)/项目参数!$J$29)-1,1,项目参数!$B$2:$B$200),"")</f>
        <v/>
      </c>
      <c r="L861" s="83" t="str">
        <f>IF(AND($M861&lt;&gt;"",$M861&gt;40000,$N861&lt;&gt;"",$N861&gt;40000),(1+NETWORKDAYS.INTL($M861,$N861,1,项目参数!$B$2:$B$200))*项目参数!$J$29,"")</f>
        <v/>
      </c>
      <c r="M861" s="42"/>
      <c r="N861" s="42"/>
      <c r="O861" s="60"/>
      <c r="P861" s="63"/>
      <c r="X861" s="72" t="b">
        <f t="shared" si="13"/>
        <v>0</v>
      </c>
    </row>
    <row r="862" spans="1:24">
      <c r="A862" s="8"/>
      <c r="B862" s="8"/>
      <c r="C862" s="8"/>
      <c r="D862" s="54"/>
      <c r="E862" s="8"/>
      <c r="F862" s="8"/>
      <c r="G862" s="8"/>
      <c r="H862" s="8"/>
      <c r="I862" s="78"/>
      <c r="J862" s="42"/>
      <c r="K862" s="82" t="str">
        <f>IF(AND($I862&gt;0,$J862&lt;&gt;"",$J862&gt;40000),WORKDAY.INTL($J862,INT(($I862+项目参数!$J$29-1)/项目参数!$J$29)-1,1,项目参数!$B$2:$B$200),"")</f>
        <v/>
      </c>
      <c r="L862" s="83" t="str">
        <f>IF(AND($M862&lt;&gt;"",$M862&gt;40000,$N862&lt;&gt;"",$N862&gt;40000),(1+NETWORKDAYS.INTL($M862,$N862,1,项目参数!$B$2:$B$200))*项目参数!$J$29,"")</f>
        <v/>
      </c>
      <c r="M862" s="42"/>
      <c r="N862" s="42"/>
      <c r="O862" s="60"/>
      <c r="P862" s="63"/>
      <c r="X862" s="72" t="b">
        <f t="shared" si="13"/>
        <v>0</v>
      </c>
    </row>
    <row r="863" spans="1:24">
      <c r="A863" s="8"/>
      <c r="B863" s="8"/>
      <c r="C863" s="8"/>
      <c r="D863" s="54"/>
      <c r="E863" s="8"/>
      <c r="F863" s="8"/>
      <c r="G863" s="8"/>
      <c r="H863" s="8"/>
      <c r="I863" s="78"/>
      <c r="J863" s="42"/>
      <c r="K863" s="82" t="str">
        <f>IF(AND($I863&gt;0,$J863&lt;&gt;"",$J863&gt;40000),WORKDAY.INTL($J863,INT(($I863+项目参数!$J$29-1)/项目参数!$J$29)-1,1,项目参数!$B$2:$B$200),"")</f>
        <v/>
      </c>
      <c r="L863" s="83" t="str">
        <f>IF(AND($M863&lt;&gt;"",$M863&gt;40000,$N863&lt;&gt;"",$N863&gt;40000),(1+NETWORKDAYS.INTL($M863,$N863,1,项目参数!$B$2:$B$200))*项目参数!$J$29,"")</f>
        <v/>
      </c>
      <c r="M863" s="42"/>
      <c r="N863" s="42"/>
      <c r="O863" s="60"/>
      <c r="P863" s="63"/>
      <c r="X863" s="72" t="b">
        <f t="shared" si="13"/>
        <v>0</v>
      </c>
    </row>
    <row r="864" spans="1:24">
      <c r="A864" s="8"/>
      <c r="B864" s="8"/>
      <c r="C864" s="8"/>
      <c r="D864" s="54"/>
      <c r="E864" s="8"/>
      <c r="F864" s="8"/>
      <c r="G864" s="8"/>
      <c r="H864" s="8"/>
      <c r="I864" s="78"/>
      <c r="J864" s="42"/>
      <c r="K864" s="82" t="str">
        <f>IF(AND($I864&gt;0,$J864&lt;&gt;"",$J864&gt;40000),WORKDAY.INTL($J864,INT(($I864+项目参数!$J$29-1)/项目参数!$J$29)-1,1,项目参数!$B$2:$B$200),"")</f>
        <v/>
      </c>
      <c r="L864" s="83" t="str">
        <f>IF(AND($M864&lt;&gt;"",$M864&gt;40000,$N864&lt;&gt;"",$N864&gt;40000),(1+NETWORKDAYS.INTL($M864,$N864,1,项目参数!$B$2:$B$200))*项目参数!$J$29,"")</f>
        <v/>
      </c>
      <c r="M864" s="42"/>
      <c r="N864" s="42"/>
      <c r="O864" s="60"/>
      <c r="P864" s="63"/>
      <c r="X864" s="72" t="b">
        <f t="shared" si="13"/>
        <v>0</v>
      </c>
    </row>
    <row r="865" spans="1:24">
      <c r="A865" s="8"/>
      <c r="B865" s="8"/>
      <c r="C865" s="8"/>
      <c r="D865" s="54"/>
      <c r="E865" s="8"/>
      <c r="F865" s="8"/>
      <c r="G865" s="8"/>
      <c r="H865" s="8"/>
      <c r="I865" s="78"/>
      <c r="J865" s="42"/>
      <c r="K865" s="82" t="str">
        <f>IF(AND($I865&gt;0,$J865&lt;&gt;"",$J865&gt;40000),WORKDAY.INTL($J865,INT(($I865+项目参数!$J$29-1)/项目参数!$J$29)-1,1,项目参数!$B$2:$B$200),"")</f>
        <v/>
      </c>
      <c r="L865" s="83" t="str">
        <f>IF(AND($M865&lt;&gt;"",$M865&gt;40000,$N865&lt;&gt;"",$N865&gt;40000),(1+NETWORKDAYS.INTL($M865,$N865,1,项目参数!$B$2:$B$200))*项目参数!$J$29,"")</f>
        <v/>
      </c>
      <c r="M865" s="42"/>
      <c r="N865" s="42"/>
      <c r="O865" s="60"/>
      <c r="P865" s="63"/>
      <c r="X865" s="72" t="b">
        <f t="shared" si="13"/>
        <v>0</v>
      </c>
    </row>
    <row r="866" spans="1:24">
      <c r="A866" s="8"/>
      <c r="B866" s="8"/>
      <c r="C866" s="8"/>
      <c r="D866" s="54"/>
      <c r="E866" s="8"/>
      <c r="F866" s="8"/>
      <c r="G866" s="8"/>
      <c r="H866" s="8"/>
      <c r="I866" s="78"/>
      <c r="J866" s="42"/>
      <c r="K866" s="82" t="str">
        <f>IF(AND($I866&gt;0,$J866&lt;&gt;"",$J866&gt;40000),WORKDAY.INTL($J866,INT(($I866+项目参数!$J$29-1)/项目参数!$J$29)-1,1,项目参数!$B$2:$B$200),"")</f>
        <v/>
      </c>
      <c r="L866" s="83" t="str">
        <f>IF(AND($M866&lt;&gt;"",$M866&gt;40000,$N866&lt;&gt;"",$N866&gt;40000),(1+NETWORKDAYS.INTL($M866,$N866,1,项目参数!$B$2:$B$200))*项目参数!$J$29,"")</f>
        <v/>
      </c>
      <c r="M866" s="42"/>
      <c r="N866" s="42"/>
      <c r="O866" s="60"/>
      <c r="P866" s="63"/>
      <c r="X866" s="72" t="b">
        <f t="shared" si="13"/>
        <v>0</v>
      </c>
    </row>
    <row r="867" spans="1:24">
      <c r="A867" s="8"/>
      <c r="B867" s="8"/>
      <c r="C867" s="8"/>
      <c r="D867" s="54"/>
      <c r="E867" s="8"/>
      <c r="F867" s="8"/>
      <c r="G867" s="8"/>
      <c r="H867" s="8"/>
      <c r="I867" s="78"/>
      <c r="J867" s="42"/>
      <c r="K867" s="82" t="str">
        <f>IF(AND($I867&gt;0,$J867&lt;&gt;"",$J867&gt;40000),WORKDAY.INTL($J867,INT(($I867+项目参数!$J$29-1)/项目参数!$J$29)-1,1,项目参数!$B$2:$B$200),"")</f>
        <v/>
      </c>
      <c r="L867" s="83" t="str">
        <f>IF(AND($M867&lt;&gt;"",$M867&gt;40000,$N867&lt;&gt;"",$N867&gt;40000),(1+NETWORKDAYS.INTL($M867,$N867,1,项目参数!$B$2:$B$200))*项目参数!$J$29,"")</f>
        <v/>
      </c>
      <c r="M867" s="42"/>
      <c r="N867" s="42"/>
      <c r="O867" s="60"/>
      <c r="P867" s="63"/>
      <c r="X867" s="72" t="b">
        <f t="shared" si="13"/>
        <v>0</v>
      </c>
    </row>
    <row r="868" spans="1:24">
      <c r="A868" s="8"/>
      <c r="B868" s="8"/>
      <c r="C868" s="8"/>
      <c r="D868" s="54"/>
      <c r="E868" s="8"/>
      <c r="F868" s="8"/>
      <c r="G868" s="8"/>
      <c r="H868" s="8"/>
      <c r="I868" s="78"/>
      <c r="J868" s="42"/>
      <c r="K868" s="82" t="str">
        <f>IF(AND($I868&gt;0,$J868&lt;&gt;"",$J868&gt;40000),WORKDAY.INTL($J868,INT(($I868+项目参数!$J$29-1)/项目参数!$J$29)-1,1,项目参数!$B$2:$B$200),"")</f>
        <v/>
      </c>
      <c r="L868" s="83" t="str">
        <f>IF(AND($M868&lt;&gt;"",$M868&gt;40000,$N868&lt;&gt;"",$N868&gt;40000),(1+NETWORKDAYS.INTL($M868,$N868,1,项目参数!$B$2:$B$200))*项目参数!$J$29,"")</f>
        <v/>
      </c>
      <c r="M868" s="42"/>
      <c r="N868" s="42"/>
      <c r="O868" s="60"/>
      <c r="P868" s="63"/>
      <c r="X868" s="72" t="b">
        <f t="shared" si="13"/>
        <v>0</v>
      </c>
    </row>
    <row r="869" spans="1:24">
      <c r="A869" s="8"/>
      <c r="B869" s="8"/>
      <c r="C869" s="8"/>
      <c r="D869" s="54"/>
      <c r="E869" s="8"/>
      <c r="F869" s="8"/>
      <c r="G869" s="8"/>
      <c r="H869" s="8"/>
      <c r="I869" s="78"/>
      <c r="J869" s="42"/>
      <c r="K869" s="82" t="str">
        <f>IF(AND($I869&gt;0,$J869&lt;&gt;"",$J869&gt;40000),WORKDAY.INTL($J869,INT(($I869+项目参数!$J$29-1)/项目参数!$J$29)-1,1,项目参数!$B$2:$B$200),"")</f>
        <v/>
      </c>
      <c r="L869" s="83" t="str">
        <f>IF(AND($M869&lt;&gt;"",$M869&gt;40000,$N869&lt;&gt;"",$N869&gt;40000),(1+NETWORKDAYS.INTL($M869,$N869,1,项目参数!$B$2:$B$200))*项目参数!$J$29,"")</f>
        <v/>
      </c>
      <c r="M869" s="42"/>
      <c r="N869" s="42"/>
      <c r="O869" s="60"/>
      <c r="P869" s="63"/>
      <c r="X869" s="72" t="b">
        <f t="shared" si="13"/>
        <v>0</v>
      </c>
    </row>
    <row r="870" spans="1:24">
      <c r="A870" s="8"/>
      <c r="B870" s="8"/>
      <c r="C870" s="8"/>
      <c r="D870" s="54"/>
      <c r="E870" s="8"/>
      <c r="F870" s="8"/>
      <c r="G870" s="8"/>
      <c r="H870" s="8"/>
      <c r="I870" s="78"/>
      <c r="J870" s="42"/>
      <c r="K870" s="82" t="str">
        <f>IF(AND($I870&gt;0,$J870&lt;&gt;"",$J870&gt;40000),WORKDAY.INTL($J870,INT(($I870+项目参数!$J$29-1)/项目参数!$J$29)-1,1,项目参数!$B$2:$B$200),"")</f>
        <v/>
      </c>
      <c r="L870" s="83" t="str">
        <f>IF(AND($M870&lt;&gt;"",$M870&gt;40000,$N870&lt;&gt;"",$N870&gt;40000),(1+NETWORKDAYS.INTL($M870,$N870,1,项目参数!$B$2:$B$200))*项目参数!$J$29,"")</f>
        <v/>
      </c>
      <c r="M870" s="42"/>
      <c r="N870" s="42"/>
      <c r="O870" s="60"/>
      <c r="P870" s="63"/>
      <c r="X870" s="72" t="b">
        <f t="shared" si="13"/>
        <v>0</v>
      </c>
    </row>
    <row r="871" spans="1:24">
      <c r="A871" s="8"/>
      <c r="B871" s="8"/>
      <c r="C871" s="8"/>
      <c r="D871" s="54"/>
      <c r="E871" s="8"/>
      <c r="F871" s="8"/>
      <c r="G871" s="8"/>
      <c r="H871" s="8"/>
      <c r="I871" s="78"/>
      <c r="J871" s="42"/>
      <c r="K871" s="82" t="str">
        <f>IF(AND($I871&gt;0,$J871&lt;&gt;"",$J871&gt;40000),WORKDAY.INTL($J871,INT(($I871+项目参数!$J$29-1)/项目参数!$J$29)-1,1,项目参数!$B$2:$B$200),"")</f>
        <v/>
      </c>
      <c r="L871" s="83" t="str">
        <f>IF(AND($M871&lt;&gt;"",$M871&gt;40000,$N871&lt;&gt;"",$N871&gt;40000),(1+NETWORKDAYS.INTL($M871,$N871,1,项目参数!$B$2:$B$200))*项目参数!$J$29,"")</f>
        <v/>
      </c>
      <c r="M871" s="42"/>
      <c r="N871" s="42"/>
      <c r="O871" s="60"/>
      <c r="P871" s="63"/>
      <c r="X871" s="72" t="b">
        <f t="shared" si="13"/>
        <v>0</v>
      </c>
    </row>
    <row r="872" spans="1:24">
      <c r="A872" s="8"/>
      <c r="B872" s="8"/>
      <c r="C872" s="8"/>
      <c r="D872" s="54"/>
      <c r="E872" s="8"/>
      <c r="F872" s="8"/>
      <c r="G872" s="8"/>
      <c r="H872" s="8"/>
      <c r="I872" s="78"/>
      <c r="J872" s="42"/>
      <c r="K872" s="82" t="str">
        <f>IF(AND($I872&gt;0,$J872&lt;&gt;"",$J872&gt;40000),WORKDAY.INTL($J872,INT(($I872+项目参数!$J$29-1)/项目参数!$J$29)-1,1,项目参数!$B$2:$B$200),"")</f>
        <v/>
      </c>
      <c r="L872" s="83" t="str">
        <f>IF(AND($M872&lt;&gt;"",$M872&gt;40000,$N872&lt;&gt;"",$N872&gt;40000),(1+NETWORKDAYS.INTL($M872,$N872,1,项目参数!$B$2:$B$200))*项目参数!$J$29,"")</f>
        <v/>
      </c>
      <c r="M872" s="42"/>
      <c r="N872" s="42"/>
      <c r="O872" s="60"/>
      <c r="P872" s="63"/>
      <c r="X872" s="72" t="b">
        <f t="shared" si="13"/>
        <v>0</v>
      </c>
    </row>
    <row r="873" spans="1:24">
      <c r="A873" s="8"/>
      <c r="B873" s="8"/>
      <c r="C873" s="8"/>
      <c r="D873" s="54"/>
      <c r="E873" s="8"/>
      <c r="F873" s="8"/>
      <c r="G873" s="8"/>
      <c r="H873" s="8"/>
      <c r="I873" s="78"/>
      <c r="J873" s="42"/>
      <c r="K873" s="82" t="str">
        <f>IF(AND($I873&gt;0,$J873&lt;&gt;"",$J873&gt;40000),WORKDAY.INTL($J873,INT(($I873+项目参数!$J$29-1)/项目参数!$J$29)-1,1,项目参数!$B$2:$B$200),"")</f>
        <v/>
      </c>
      <c r="L873" s="83" t="str">
        <f>IF(AND($M873&lt;&gt;"",$M873&gt;40000,$N873&lt;&gt;"",$N873&gt;40000),(1+NETWORKDAYS.INTL($M873,$N873,1,项目参数!$B$2:$B$200))*项目参数!$J$29,"")</f>
        <v/>
      </c>
      <c r="M873" s="42"/>
      <c r="N873" s="42"/>
      <c r="O873" s="60"/>
      <c r="P873" s="63"/>
      <c r="X873" s="72" t="b">
        <f t="shared" si="13"/>
        <v>0</v>
      </c>
    </row>
    <row r="874" spans="1:24">
      <c r="A874" s="8"/>
      <c r="B874" s="8"/>
      <c r="C874" s="8"/>
      <c r="D874" s="54"/>
      <c r="E874" s="8"/>
      <c r="F874" s="8"/>
      <c r="G874" s="8"/>
      <c r="H874" s="8"/>
      <c r="I874" s="78"/>
      <c r="J874" s="42"/>
      <c r="K874" s="82" t="str">
        <f>IF(AND($I874&gt;0,$J874&lt;&gt;"",$J874&gt;40000),WORKDAY.INTL($J874,INT(($I874+项目参数!$J$29-1)/项目参数!$J$29)-1,1,项目参数!$B$2:$B$200),"")</f>
        <v/>
      </c>
      <c r="L874" s="83" t="str">
        <f>IF(AND($M874&lt;&gt;"",$M874&gt;40000,$N874&lt;&gt;"",$N874&gt;40000),(1+NETWORKDAYS.INTL($M874,$N874,1,项目参数!$B$2:$B$200))*项目参数!$J$29,"")</f>
        <v/>
      </c>
      <c r="M874" s="42"/>
      <c r="N874" s="42"/>
      <c r="O874" s="60"/>
      <c r="P874" s="63"/>
      <c r="X874" s="72" t="b">
        <f t="shared" si="13"/>
        <v>0</v>
      </c>
    </row>
    <row r="875" spans="1:24">
      <c r="A875" s="8"/>
      <c r="B875" s="8"/>
      <c r="C875" s="8"/>
      <c r="D875" s="54"/>
      <c r="E875" s="8"/>
      <c r="F875" s="8"/>
      <c r="G875" s="8"/>
      <c r="H875" s="8"/>
      <c r="I875" s="78"/>
      <c r="J875" s="42"/>
      <c r="K875" s="82" t="str">
        <f>IF(AND($I875&gt;0,$J875&lt;&gt;"",$J875&gt;40000),WORKDAY.INTL($J875,INT(($I875+项目参数!$J$29-1)/项目参数!$J$29)-1,1,项目参数!$B$2:$B$200),"")</f>
        <v/>
      </c>
      <c r="L875" s="83" t="str">
        <f>IF(AND($M875&lt;&gt;"",$M875&gt;40000,$N875&lt;&gt;"",$N875&gt;40000),(1+NETWORKDAYS.INTL($M875,$N875,1,项目参数!$B$2:$B$200))*项目参数!$J$29,"")</f>
        <v/>
      </c>
      <c r="M875" s="42"/>
      <c r="N875" s="42"/>
      <c r="O875" s="60"/>
      <c r="P875" s="63"/>
      <c r="X875" s="72" t="b">
        <f t="shared" si="13"/>
        <v>0</v>
      </c>
    </row>
    <row r="876" spans="1:24">
      <c r="A876" s="8"/>
      <c r="B876" s="8"/>
      <c r="C876" s="8"/>
      <c r="D876" s="54"/>
      <c r="E876" s="8"/>
      <c r="F876" s="8"/>
      <c r="G876" s="8"/>
      <c r="H876" s="8"/>
      <c r="I876" s="78"/>
      <c r="J876" s="42"/>
      <c r="K876" s="82" t="str">
        <f>IF(AND($I876&gt;0,$J876&lt;&gt;"",$J876&gt;40000),WORKDAY.INTL($J876,INT(($I876+项目参数!$J$29-1)/项目参数!$J$29)-1,1,项目参数!$B$2:$B$200),"")</f>
        <v/>
      </c>
      <c r="L876" s="83" t="str">
        <f>IF(AND($M876&lt;&gt;"",$M876&gt;40000,$N876&lt;&gt;"",$N876&gt;40000),(1+NETWORKDAYS.INTL($M876,$N876,1,项目参数!$B$2:$B$200))*项目参数!$J$29,"")</f>
        <v/>
      </c>
      <c r="M876" s="42"/>
      <c r="N876" s="42"/>
      <c r="O876" s="60"/>
      <c r="P876" s="63"/>
      <c r="X876" s="72" t="b">
        <f t="shared" si="13"/>
        <v>0</v>
      </c>
    </row>
    <row r="877" spans="1:24">
      <c r="A877" s="8"/>
      <c r="B877" s="8"/>
      <c r="C877" s="8"/>
      <c r="D877" s="54"/>
      <c r="E877" s="8"/>
      <c r="F877" s="8"/>
      <c r="G877" s="8"/>
      <c r="H877" s="8"/>
      <c r="I877" s="78"/>
      <c r="J877" s="42"/>
      <c r="K877" s="82" t="str">
        <f>IF(AND($I877&gt;0,$J877&lt;&gt;"",$J877&gt;40000),WORKDAY.INTL($J877,INT(($I877+项目参数!$J$29-1)/项目参数!$J$29)-1,1,项目参数!$B$2:$B$200),"")</f>
        <v/>
      </c>
      <c r="L877" s="83" t="str">
        <f>IF(AND($M877&lt;&gt;"",$M877&gt;40000,$N877&lt;&gt;"",$N877&gt;40000),(1+NETWORKDAYS.INTL($M877,$N877,1,项目参数!$B$2:$B$200))*项目参数!$J$29,"")</f>
        <v/>
      </c>
      <c r="M877" s="42"/>
      <c r="N877" s="42"/>
      <c r="O877" s="60"/>
      <c r="P877" s="63"/>
      <c r="X877" s="72" t="b">
        <f t="shared" si="13"/>
        <v>0</v>
      </c>
    </row>
    <row r="878" spans="1:24">
      <c r="A878" s="8"/>
      <c r="B878" s="8"/>
      <c r="C878" s="8"/>
      <c r="D878" s="54"/>
      <c r="E878" s="8"/>
      <c r="F878" s="8"/>
      <c r="G878" s="8"/>
      <c r="H878" s="8"/>
      <c r="I878" s="78"/>
      <c r="J878" s="42"/>
      <c r="K878" s="82" t="str">
        <f>IF(AND($I878&gt;0,$J878&lt;&gt;"",$J878&gt;40000),WORKDAY.INTL($J878,INT(($I878+项目参数!$J$29-1)/项目参数!$J$29)-1,1,项目参数!$B$2:$B$200),"")</f>
        <v/>
      </c>
      <c r="L878" s="83" t="str">
        <f>IF(AND($M878&lt;&gt;"",$M878&gt;40000,$N878&lt;&gt;"",$N878&gt;40000),(1+NETWORKDAYS.INTL($M878,$N878,1,项目参数!$B$2:$B$200))*项目参数!$J$29,"")</f>
        <v/>
      </c>
      <c r="M878" s="42"/>
      <c r="N878" s="42"/>
      <c r="O878" s="60"/>
      <c r="P878" s="63"/>
      <c r="X878" s="72" t="b">
        <f t="shared" si="13"/>
        <v>0</v>
      </c>
    </row>
    <row r="879" spans="1:24">
      <c r="A879" s="8"/>
      <c r="B879" s="8"/>
      <c r="C879" s="8"/>
      <c r="D879" s="54"/>
      <c r="E879" s="8"/>
      <c r="F879" s="8"/>
      <c r="G879" s="8"/>
      <c r="H879" s="8"/>
      <c r="I879" s="78"/>
      <c r="J879" s="42"/>
      <c r="K879" s="82" t="str">
        <f>IF(AND($I879&gt;0,$J879&lt;&gt;"",$J879&gt;40000),WORKDAY.INTL($J879,INT(($I879+项目参数!$J$29-1)/项目参数!$J$29)-1,1,项目参数!$B$2:$B$200),"")</f>
        <v/>
      </c>
      <c r="L879" s="83" t="str">
        <f>IF(AND($M879&lt;&gt;"",$M879&gt;40000,$N879&lt;&gt;"",$N879&gt;40000),(1+NETWORKDAYS.INTL($M879,$N879,1,项目参数!$B$2:$B$200))*项目参数!$J$29,"")</f>
        <v/>
      </c>
      <c r="M879" s="42"/>
      <c r="N879" s="42"/>
      <c r="O879" s="60"/>
      <c r="P879" s="63"/>
      <c r="X879" s="72" t="b">
        <f t="shared" si="13"/>
        <v>0</v>
      </c>
    </row>
    <row r="880" spans="1:24">
      <c r="A880" s="8"/>
      <c r="B880" s="8"/>
      <c r="C880" s="8"/>
      <c r="D880" s="54"/>
      <c r="E880" s="8"/>
      <c r="F880" s="8"/>
      <c r="G880" s="8"/>
      <c r="H880" s="8"/>
      <c r="I880" s="78"/>
      <c r="J880" s="42"/>
      <c r="K880" s="82" t="str">
        <f>IF(AND($I880&gt;0,$J880&lt;&gt;"",$J880&gt;40000),WORKDAY.INTL($J880,INT(($I880+项目参数!$J$29-1)/项目参数!$J$29)-1,1,项目参数!$B$2:$B$200),"")</f>
        <v/>
      </c>
      <c r="L880" s="83" t="str">
        <f>IF(AND($M880&lt;&gt;"",$M880&gt;40000,$N880&lt;&gt;"",$N880&gt;40000),(1+NETWORKDAYS.INTL($M880,$N880,1,项目参数!$B$2:$B$200))*项目参数!$J$29,"")</f>
        <v/>
      </c>
      <c r="M880" s="42"/>
      <c r="N880" s="42"/>
      <c r="O880" s="60"/>
      <c r="P880" s="63"/>
      <c r="X880" s="72" t="b">
        <f t="shared" si="13"/>
        <v>0</v>
      </c>
    </row>
    <row r="881" spans="1:24">
      <c r="A881" s="8"/>
      <c r="B881" s="8"/>
      <c r="C881" s="8"/>
      <c r="D881" s="54"/>
      <c r="E881" s="8"/>
      <c r="F881" s="8"/>
      <c r="G881" s="8"/>
      <c r="H881" s="8"/>
      <c r="I881" s="78"/>
      <c r="J881" s="42"/>
      <c r="K881" s="82" t="str">
        <f>IF(AND($I881&gt;0,$J881&lt;&gt;"",$J881&gt;40000),WORKDAY.INTL($J881,INT(($I881+项目参数!$J$29-1)/项目参数!$J$29)-1,1,项目参数!$B$2:$B$200),"")</f>
        <v/>
      </c>
      <c r="L881" s="83" t="str">
        <f>IF(AND($M881&lt;&gt;"",$M881&gt;40000,$N881&lt;&gt;"",$N881&gt;40000),(1+NETWORKDAYS.INTL($M881,$N881,1,项目参数!$B$2:$B$200))*项目参数!$J$29,"")</f>
        <v/>
      </c>
      <c r="M881" s="42"/>
      <c r="N881" s="42"/>
      <c r="O881" s="60"/>
      <c r="P881" s="63"/>
      <c r="X881" s="72" t="b">
        <f t="shared" si="13"/>
        <v>0</v>
      </c>
    </row>
    <row r="882" spans="1:24">
      <c r="A882" s="8"/>
      <c r="B882" s="8"/>
      <c r="C882" s="8"/>
      <c r="D882" s="54"/>
      <c r="E882" s="8"/>
      <c r="F882" s="8"/>
      <c r="G882" s="8"/>
      <c r="H882" s="8"/>
      <c r="I882" s="78"/>
      <c r="J882" s="42"/>
      <c r="K882" s="82" t="str">
        <f>IF(AND($I882&gt;0,$J882&lt;&gt;"",$J882&gt;40000),WORKDAY.INTL($J882,INT(($I882+项目参数!$J$29-1)/项目参数!$J$29)-1,1,项目参数!$B$2:$B$200),"")</f>
        <v/>
      </c>
      <c r="L882" s="83" t="str">
        <f>IF(AND($M882&lt;&gt;"",$M882&gt;40000,$N882&lt;&gt;"",$N882&gt;40000),(1+NETWORKDAYS.INTL($M882,$N882,1,项目参数!$B$2:$B$200))*项目参数!$J$29,"")</f>
        <v/>
      </c>
      <c r="M882" s="42"/>
      <c r="N882" s="42"/>
      <c r="O882" s="60"/>
      <c r="P882" s="63"/>
      <c r="X882" s="72" t="b">
        <f t="shared" si="13"/>
        <v>0</v>
      </c>
    </row>
    <row r="883" spans="1:24">
      <c r="A883" s="8"/>
      <c r="B883" s="8"/>
      <c r="C883" s="8"/>
      <c r="D883" s="54"/>
      <c r="E883" s="8"/>
      <c r="F883" s="8"/>
      <c r="G883" s="8"/>
      <c r="H883" s="8"/>
      <c r="I883" s="78"/>
      <c r="J883" s="42"/>
      <c r="K883" s="82" t="str">
        <f>IF(AND($I883&gt;0,$J883&lt;&gt;"",$J883&gt;40000),WORKDAY.INTL($J883,INT(($I883+项目参数!$J$29-1)/项目参数!$J$29)-1,1,项目参数!$B$2:$B$200),"")</f>
        <v/>
      </c>
      <c r="L883" s="83" t="str">
        <f>IF(AND($M883&lt;&gt;"",$M883&gt;40000,$N883&lt;&gt;"",$N883&gt;40000),(1+NETWORKDAYS.INTL($M883,$N883,1,项目参数!$B$2:$B$200))*项目参数!$J$29,"")</f>
        <v/>
      </c>
      <c r="M883" s="42"/>
      <c r="N883" s="42"/>
      <c r="O883" s="60"/>
      <c r="P883" s="63"/>
      <c r="X883" s="72" t="b">
        <f t="shared" si="13"/>
        <v>0</v>
      </c>
    </row>
    <row r="884" spans="1:24">
      <c r="A884" s="8"/>
      <c r="B884" s="8"/>
      <c r="C884" s="8"/>
      <c r="D884" s="54"/>
      <c r="E884" s="8"/>
      <c r="F884" s="8"/>
      <c r="G884" s="8"/>
      <c r="H884" s="8"/>
      <c r="I884" s="78"/>
      <c r="J884" s="42"/>
      <c r="K884" s="82" t="str">
        <f>IF(AND($I884&gt;0,$J884&lt;&gt;"",$J884&gt;40000),WORKDAY.INTL($J884,INT(($I884+项目参数!$J$29-1)/项目参数!$J$29)-1,1,项目参数!$B$2:$B$200),"")</f>
        <v/>
      </c>
      <c r="L884" s="83" t="str">
        <f>IF(AND($M884&lt;&gt;"",$M884&gt;40000,$N884&lt;&gt;"",$N884&gt;40000),(1+NETWORKDAYS.INTL($M884,$N884,1,项目参数!$B$2:$B$200))*项目参数!$J$29,"")</f>
        <v/>
      </c>
      <c r="M884" s="42"/>
      <c r="N884" s="42"/>
      <c r="O884" s="60"/>
      <c r="P884" s="63"/>
      <c r="X884" s="72" t="b">
        <f t="shared" si="13"/>
        <v>0</v>
      </c>
    </row>
    <row r="885" spans="1:24">
      <c r="A885" s="8"/>
      <c r="B885" s="8"/>
      <c r="C885" s="8"/>
      <c r="D885" s="54"/>
      <c r="E885" s="8"/>
      <c r="F885" s="8"/>
      <c r="G885" s="8"/>
      <c r="H885" s="8"/>
      <c r="I885" s="78"/>
      <c r="J885" s="42"/>
      <c r="K885" s="82" t="str">
        <f>IF(AND($I885&gt;0,$J885&lt;&gt;"",$J885&gt;40000),WORKDAY.INTL($J885,INT(($I885+项目参数!$J$29-1)/项目参数!$J$29)-1,1,项目参数!$B$2:$B$200),"")</f>
        <v/>
      </c>
      <c r="L885" s="83" t="str">
        <f>IF(AND($M885&lt;&gt;"",$M885&gt;40000,$N885&lt;&gt;"",$N885&gt;40000),(1+NETWORKDAYS.INTL($M885,$N885,1,项目参数!$B$2:$B$200))*项目参数!$J$29,"")</f>
        <v/>
      </c>
      <c r="M885" s="42"/>
      <c r="N885" s="42"/>
      <c r="O885" s="60"/>
      <c r="P885" s="63"/>
      <c r="X885" s="72" t="b">
        <f t="shared" si="13"/>
        <v>0</v>
      </c>
    </row>
    <row r="886" spans="1:24">
      <c r="A886" s="8"/>
      <c r="B886" s="8"/>
      <c r="C886" s="8"/>
      <c r="D886" s="54"/>
      <c r="E886" s="8"/>
      <c r="F886" s="8"/>
      <c r="G886" s="8"/>
      <c r="H886" s="8"/>
      <c r="I886" s="78"/>
      <c r="J886" s="42"/>
      <c r="K886" s="82" t="str">
        <f>IF(AND($I886&gt;0,$J886&lt;&gt;"",$J886&gt;40000),WORKDAY.INTL($J886,INT(($I886+项目参数!$J$29-1)/项目参数!$J$29)-1,1,项目参数!$B$2:$B$200),"")</f>
        <v/>
      </c>
      <c r="L886" s="83" t="str">
        <f>IF(AND($M886&lt;&gt;"",$M886&gt;40000,$N886&lt;&gt;"",$N886&gt;40000),(1+NETWORKDAYS.INTL($M886,$N886,1,项目参数!$B$2:$B$200))*项目参数!$J$29,"")</f>
        <v/>
      </c>
      <c r="M886" s="42"/>
      <c r="N886" s="42"/>
      <c r="O886" s="60"/>
      <c r="P886" s="63"/>
      <c r="X886" s="72" t="b">
        <f t="shared" si="13"/>
        <v>0</v>
      </c>
    </row>
    <row r="887" spans="1:24">
      <c r="A887" s="8"/>
      <c r="B887" s="8"/>
      <c r="C887" s="8"/>
      <c r="D887" s="54"/>
      <c r="E887" s="8"/>
      <c r="F887" s="8"/>
      <c r="G887" s="8"/>
      <c r="H887" s="8"/>
      <c r="I887" s="78"/>
      <c r="J887" s="42"/>
      <c r="K887" s="82" t="str">
        <f>IF(AND($I887&gt;0,$J887&lt;&gt;"",$J887&gt;40000),WORKDAY.INTL($J887,INT(($I887+项目参数!$J$29-1)/项目参数!$J$29)-1,1,项目参数!$B$2:$B$200),"")</f>
        <v/>
      </c>
      <c r="L887" s="83" t="str">
        <f>IF(AND($M887&lt;&gt;"",$M887&gt;40000,$N887&lt;&gt;"",$N887&gt;40000),(1+NETWORKDAYS.INTL($M887,$N887,1,项目参数!$B$2:$B$200))*项目参数!$J$29,"")</f>
        <v/>
      </c>
      <c r="M887" s="42"/>
      <c r="N887" s="42"/>
      <c r="O887" s="60"/>
      <c r="P887" s="63"/>
      <c r="X887" s="72" t="b">
        <f t="shared" si="13"/>
        <v>0</v>
      </c>
    </row>
    <row r="888" spans="1:24">
      <c r="A888" s="8"/>
      <c r="B888" s="8"/>
      <c r="C888" s="8"/>
      <c r="D888" s="54"/>
      <c r="E888" s="8"/>
      <c r="F888" s="8"/>
      <c r="G888" s="8"/>
      <c r="H888" s="8"/>
      <c r="I888" s="78"/>
      <c r="J888" s="42"/>
      <c r="K888" s="82" t="str">
        <f>IF(AND($I888&gt;0,$J888&lt;&gt;"",$J888&gt;40000),WORKDAY.INTL($J888,INT(($I888+项目参数!$J$29-1)/项目参数!$J$29)-1,1,项目参数!$B$2:$B$200),"")</f>
        <v/>
      </c>
      <c r="L888" s="83" t="str">
        <f>IF(AND($M888&lt;&gt;"",$M888&gt;40000,$N888&lt;&gt;"",$N888&gt;40000),(1+NETWORKDAYS.INTL($M888,$N888,1,项目参数!$B$2:$B$200))*项目参数!$J$29,"")</f>
        <v/>
      </c>
      <c r="M888" s="42"/>
      <c r="N888" s="42"/>
      <c r="O888" s="60"/>
      <c r="P888" s="63"/>
      <c r="X888" s="72" t="b">
        <f t="shared" si="13"/>
        <v>0</v>
      </c>
    </row>
    <row r="889" spans="1:24">
      <c r="A889" s="8"/>
      <c r="B889" s="8"/>
      <c r="C889" s="8"/>
      <c r="D889" s="54"/>
      <c r="E889" s="8"/>
      <c r="F889" s="8"/>
      <c r="G889" s="8"/>
      <c r="H889" s="8"/>
      <c r="I889" s="78"/>
      <c r="J889" s="42"/>
      <c r="K889" s="82" t="str">
        <f>IF(AND($I889&gt;0,$J889&lt;&gt;"",$J889&gt;40000),WORKDAY.INTL($J889,INT(($I889+项目参数!$J$29-1)/项目参数!$J$29)-1,1,项目参数!$B$2:$B$200),"")</f>
        <v/>
      </c>
      <c r="L889" s="83" t="str">
        <f>IF(AND($M889&lt;&gt;"",$M889&gt;40000,$N889&lt;&gt;"",$N889&gt;40000),(1+NETWORKDAYS.INTL($M889,$N889,1,项目参数!$B$2:$B$200))*项目参数!$J$29,"")</f>
        <v/>
      </c>
      <c r="M889" s="42"/>
      <c r="N889" s="42"/>
      <c r="O889" s="60"/>
      <c r="P889" s="63"/>
      <c r="X889" s="72" t="b">
        <f t="shared" si="13"/>
        <v>0</v>
      </c>
    </row>
    <row r="890" spans="1:24">
      <c r="A890" s="8"/>
      <c r="B890" s="8"/>
      <c r="C890" s="8"/>
      <c r="D890" s="54"/>
      <c r="E890" s="8"/>
      <c r="F890" s="8"/>
      <c r="G890" s="8"/>
      <c r="H890" s="8"/>
      <c r="I890" s="78"/>
      <c r="J890" s="42"/>
      <c r="K890" s="82" t="str">
        <f>IF(AND($I890&gt;0,$J890&lt;&gt;"",$J890&gt;40000),WORKDAY.INTL($J890,INT(($I890+项目参数!$J$29-1)/项目参数!$J$29)-1,1,项目参数!$B$2:$B$200),"")</f>
        <v/>
      </c>
      <c r="L890" s="83" t="str">
        <f>IF(AND($M890&lt;&gt;"",$M890&gt;40000,$N890&lt;&gt;"",$N890&gt;40000),(1+NETWORKDAYS.INTL($M890,$N890,1,项目参数!$B$2:$B$200))*项目参数!$J$29,"")</f>
        <v/>
      </c>
      <c r="M890" s="42"/>
      <c r="N890" s="42"/>
      <c r="O890" s="60"/>
      <c r="P890" s="63"/>
      <c r="X890" s="72" t="b">
        <f t="shared" si="13"/>
        <v>0</v>
      </c>
    </row>
    <row r="891" spans="1:24">
      <c r="A891" s="8"/>
      <c r="B891" s="8"/>
      <c r="C891" s="8"/>
      <c r="D891" s="54"/>
      <c r="E891" s="8"/>
      <c r="F891" s="8"/>
      <c r="G891" s="8"/>
      <c r="H891" s="8"/>
      <c r="I891" s="78"/>
      <c r="J891" s="42"/>
      <c r="K891" s="82" t="str">
        <f>IF(AND($I891&gt;0,$J891&lt;&gt;"",$J891&gt;40000),WORKDAY.INTL($J891,INT(($I891+项目参数!$J$29-1)/项目参数!$J$29)-1,1,项目参数!$B$2:$B$200),"")</f>
        <v/>
      </c>
      <c r="L891" s="83" t="str">
        <f>IF(AND($M891&lt;&gt;"",$M891&gt;40000,$N891&lt;&gt;"",$N891&gt;40000),(1+NETWORKDAYS.INTL($M891,$N891,1,项目参数!$B$2:$B$200))*项目参数!$J$29,"")</f>
        <v/>
      </c>
      <c r="M891" s="42"/>
      <c r="N891" s="42"/>
      <c r="O891" s="60"/>
      <c r="P891" s="63"/>
      <c r="X891" s="72" t="b">
        <f t="shared" si="13"/>
        <v>0</v>
      </c>
    </row>
    <row r="892" spans="1:24">
      <c r="A892" s="8"/>
      <c r="B892" s="8"/>
      <c r="C892" s="8"/>
      <c r="D892" s="54"/>
      <c r="E892" s="8"/>
      <c r="F892" s="8"/>
      <c r="G892" s="8"/>
      <c r="H892" s="8"/>
      <c r="I892" s="78"/>
      <c r="J892" s="42"/>
      <c r="K892" s="82" t="str">
        <f>IF(AND($I892&gt;0,$J892&lt;&gt;"",$J892&gt;40000),WORKDAY.INTL($J892,INT(($I892+项目参数!$J$29-1)/项目参数!$J$29)-1,1,项目参数!$B$2:$B$200),"")</f>
        <v/>
      </c>
      <c r="L892" s="83" t="str">
        <f>IF(AND($M892&lt;&gt;"",$M892&gt;40000,$N892&lt;&gt;"",$N892&gt;40000),(1+NETWORKDAYS.INTL($M892,$N892,1,项目参数!$B$2:$B$200))*项目参数!$J$29,"")</f>
        <v/>
      </c>
      <c r="M892" s="42"/>
      <c r="N892" s="42"/>
      <c r="O892" s="60"/>
      <c r="P892" s="63"/>
      <c r="X892" s="72" t="b">
        <f t="shared" si="13"/>
        <v>0</v>
      </c>
    </row>
    <row r="893" spans="1:24">
      <c r="A893" s="8"/>
      <c r="B893" s="8"/>
      <c r="C893" s="8"/>
      <c r="D893" s="54"/>
      <c r="E893" s="8"/>
      <c r="F893" s="8"/>
      <c r="G893" s="8"/>
      <c r="H893" s="8"/>
      <c r="I893" s="78"/>
      <c r="J893" s="42"/>
      <c r="K893" s="82" t="str">
        <f>IF(AND($I893&gt;0,$J893&lt;&gt;"",$J893&gt;40000),WORKDAY.INTL($J893,INT(($I893+项目参数!$J$29-1)/项目参数!$J$29)-1,1,项目参数!$B$2:$B$200),"")</f>
        <v/>
      </c>
      <c r="L893" s="83" t="str">
        <f>IF(AND($M893&lt;&gt;"",$M893&gt;40000,$N893&lt;&gt;"",$N893&gt;40000),(1+NETWORKDAYS.INTL($M893,$N893,1,项目参数!$B$2:$B$200))*项目参数!$J$29,"")</f>
        <v/>
      </c>
      <c r="M893" s="42"/>
      <c r="N893" s="42"/>
      <c r="O893" s="60"/>
      <c r="P893" s="63"/>
      <c r="X893" s="72" t="b">
        <f t="shared" si="13"/>
        <v>0</v>
      </c>
    </row>
    <row r="894" spans="1:24">
      <c r="A894" s="8"/>
      <c r="B894" s="8"/>
      <c r="C894" s="8"/>
      <c r="D894" s="54"/>
      <c r="E894" s="8"/>
      <c r="F894" s="8"/>
      <c r="G894" s="8"/>
      <c r="H894" s="8"/>
      <c r="I894" s="78"/>
      <c r="J894" s="42"/>
      <c r="K894" s="82" t="str">
        <f>IF(AND($I894&gt;0,$J894&lt;&gt;"",$J894&gt;40000),WORKDAY.INTL($J894,INT(($I894+项目参数!$J$29-1)/项目参数!$J$29)-1,1,项目参数!$B$2:$B$200),"")</f>
        <v/>
      </c>
      <c r="L894" s="83" t="str">
        <f>IF(AND($M894&lt;&gt;"",$M894&gt;40000,$N894&lt;&gt;"",$N894&gt;40000),(1+NETWORKDAYS.INTL($M894,$N894,1,项目参数!$B$2:$B$200))*项目参数!$J$29,"")</f>
        <v/>
      </c>
      <c r="M894" s="42"/>
      <c r="N894" s="42"/>
      <c r="O894" s="60"/>
      <c r="P894" s="63"/>
      <c r="X894" s="72" t="b">
        <f t="shared" si="13"/>
        <v>0</v>
      </c>
    </row>
    <row r="895" spans="1:24">
      <c r="A895" s="8"/>
      <c r="B895" s="8"/>
      <c r="C895" s="8"/>
      <c r="D895" s="54"/>
      <c r="E895" s="8"/>
      <c r="F895" s="8"/>
      <c r="G895" s="8"/>
      <c r="H895" s="8"/>
      <c r="I895" s="78"/>
      <c r="J895" s="42"/>
      <c r="K895" s="82" t="str">
        <f>IF(AND($I895&gt;0,$J895&lt;&gt;"",$J895&gt;40000),WORKDAY.INTL($J895,INT(($I895+项目参数!$J$29-1)/项目参数!$J$29)-1,1,项目参数!$B$2:$B$200),"")</f>
        <v/>
      </c>
      <c r="L895" s="83" t="str">
        <f>IF(AND($M895&lt;&gt;"",$M895&gt;40000,$N895&lt;&gt;"",$N895&gt;40000),(1+NETWORKDAYS.INTL($M895,$N895,1,项目参数!$B$2:$B$200))*项目参数!$J$29,"")</f>
        <v/>
      </c>
      <c r="M895" s="42"/>
      <c r="N895" s="42"/>
      <c r="O895" s="60"/>
      <c r="P895" s="63"/>
      <c r="X895" s="72" t="b">
        <f t="shared" si="13"/>
        <v>0</v>
      </c>
    </row>
    <row r="896" spans="1:24">
      <c r="A896" s="8"/>
      <c r="B896" s="8"/>
      <c r="C896" s="8"/>
      <c r="D896" s="54"/>
      <c r="E896" s="8"/>
      <c r="F896" s="8"/>
      <c r="G896" s="8"/>
      <c r="H896" s="8"/>
      <c r="I896" s="78"/>
      <c r="J896" s="42"/>
      <c r="K896" s="82" t="str">
        <f>IF(AND($I896&gt;0,$J896&lt;&gt;"",$J896&gt;40000),WORKDAY.INTL($J896,INT(($I896+项目参数!$J$29-1)/项目参数!$J$29)-1,1,项目参数!$B$2:$B$200),"")</f>
        <v/>
      </c>
      <c r="L896" s="83" t="str">
        <f>IF(AND($M896&lt;&gt;"",$M896&gt;40000,$N896&lt;&gt;"",$N896&gt;40000),(1+NETWORKDAYS.INTL($M896,$N896,1,项目参数!$B$2:$B$200))*项目参数!$J$29,"")</f>
        <v/>
      </c>
      <c r="M896" s="42"/>
      <c r="N896" s="42"/>
      <c r="O896" s="60"/>
      <c r="P896" s="63"/>
      <c r="X896" s="72" t="b">
        <f t="shared" si="13"/>
        <v>0</v>
      </c>
    </row>
    <row r="897" spans="1:24">
      <c r="A897" s="8"/>
      <c r="B897" s="8"/>
      <c r="C897" s="8"/>
      <c r="D897" s="54"/>
      <c r="E897" s="8"/>
      <c r="F897" s="8"/>
      <c r="G897" s="8"/>
      <c r="H897" s="8"/>
      <c r="I897" s="78"/>
      <c r="J897" s="42"/>
      <c r="K897" s="82" t="str">
        <f>IF(AND($I897&gt;0,$J897&lt;&gt;"",$J897&gt;40000),WORKDAY.INTL($J897,INT(($I897+项目参数!$J$29-1)/项目参数!$J$29)-1,1,项目参数!$B$2:$B$200),"")</f>
        <v/>
      </c>
      <c r="L897" s="83" t="str">
        <f>IF(AND($M897&lt;&gt;"",$M897&gt;40000,$N897&lt;&gt;"",$N897&gt;40000),(1+NETWORKDAYS.INTL($M897,$N897,1,项目参数!$B$2:$B$200))*项目参数!$J$29,"")</f>
        <v/>
      </c>
      <c r="M897" s="42"/>
      <c r="N897" s="42"/>
      <c r="O897" s="60"/>
      <c r="P897" s="63"/>
      <c r="X897" s="72" t="b">
        <f t="shared" si="13"/>
        <v>0</v>
      </c>
    </row>
    <row r="898" spans="1:24">
      <c r="A898" s="8"/>
      <c r="B898" s="8"/>
      <c r="C898" s="8"/>
      <c r="D898" s="54"/>
      <c r="E898" s="8"/>
      <c r="F898" s="8"/>
      <c r="G898" s="8"/>
      <c r="H898" s="8"/>
      <c r="I898" s="78"/>
      <c r="J898" s="42"/>
      <c r="K898" s="82" t="str">
        <f>IF(AND($I898&gt;0,$J898&lt;&gt;"",$J898&gt;40000),WORKDAY.INTL($J898,INT(($I898+项目参数!$J$29-1)/项目参数!$J$29)-1,1,项目参数!$B$2:$B$200),"")</f>
        <v/>
      </c>
      <c r="L898" s="83" t="str">
        <f>IF(AND($M898&lt;&gt;"",$M898&gt;40000,$N898&lt;&gt;"",$N898&gt;40000),(1+NETWORKDAYS.INTL($M898,$N898,1,项目参数!$B$2:$B$200))*项目参数!$J$29,"")</f>
        <v/>
      </c>
      <c r="M898" s="42"/>
      <c r="N898" s="42"/>
      <c r="O898" s="60"/>
      <c r="P898" s="63"/>
      <c r="X898" s="72" t="b">
        <f t="shared" ref="X898:X961" si="14">AND(LEN(A898)&gt;0,LEN(C898)&gt;3,LEN(G898)&gt;1,OR(J898=0,AND(I898&gt;0,J898&gt;40000)),OR(M898=0,M898&gt;40000))</f>
        <v>0</v>
      </c>
    </row>
    <row r="899" spans="1:24">
      <c r="A899" s="8"/>
      <c r="B899" s="8"/>
      <c r="C899" s="8"/>
      <c r="D899" s="54"/>
      <c r="E899" s="8"/>
      <c r="F899" s="8"/>
      <c r="G899" s="8"/>
      <c r="H899" s="8"/>
      <c r="I899" s="78"/>
      <c r="J899" s="42"/>
      <c r="K899" s="82" t="str">
        <f>IF(AND($I899&gt;0,$J899&lt;&gt;"",$J899&gt;40000),WORKDAY.INTL($J899,INT(($I899+项目参数!$J$29-1)/项目参数!$J$29)-1,1,项目参数!$B$2:$B$200),"")</f>
        <v/>
      </c>
      <c r="L899" s="83" t="str">
        <f>IF(AND($M899&lt;&gt;"",$M899&gt;40000,$N899&lt;&gt;"",$N899&gt;40000),(1+NETWORKDAYS.INTL($M899,$N899,1,项目参数!$B$2:$B$200))*项目参数!$J$29,"")</f>
        <v/>
      </c>
      <c r="M899" s="42"/>
      <c r="N899" s="42"/>
      <c r="O899" s="60"/>
      <c r="P899" s="63"/>
      <c r="X899" s="72" t="b">
        <f t="shared" si="14"/>
        <v>0</v>
      </c>
    </row>
    <row r="900" spans="1:24">
      <c r="A900" s="8"/>
      <c r="B900" s="8"/>
      <c r="C900" s="8"/>
      <c r="D900" s="54"/>
      <c r="E900" s="8"/>
      <c r="F900" s="8"/>
      <c r="G900" s="8"/>
      <c r="H900" s="8"/>
      <c r="I900" s="78"/>
      <c r="J900" s="42"/>
      <c r="K900" s="82" t="str">
        <f>IF(AND($I900&gt;0,$J900&lt;&gt;"",$J900&gt;40000),WORKDAY.INTL($J900,INT(($I900+项目参数!$J$29-1)/项目参数!$J$29)-1,1,项目参数!$B$2:$B$200),"")</f>
        <v/>
      </c>
      <c r="L900" s="83" t="str">
        <f>IF(AND($M900&lt;&gt;"",$M900&gt;40000,$N900&lt;&gt;"",$N900&gt;40000),(1+NETWORKDAYS.INTL($M900,$N900,1,项目参数!$B$2:$B$200))*项目参数!$J$29,"")</f>
        <v/>
      </c>
      <c r="M900" s="42"/>
      <c r="N900" s="42"/>
      <c r="O900" s="60"/>
      <c r="P900" s="63"/>
      <c r="X900" s="72" t="b">
        <f t="shared" si="14"/>
        <v>0</v>
      </c>
    </row>
    <row r="901" spans="1:24">
      <c r="A901" s="8"/>
      <c r="B901" s="8"/>
      <c r="C901" s="8"/>
      <c r="D901" s="54"/>
      <c r="E901" s="8"/>
      <c r="F901" s="8"/>
      <c r="G901" s="8"/>
      <c r="H901" s="8"/>
      <c r="I901" s="78"/>
      <c r="J901" s="42"/>
      <c r="K901" s="82" t="str">
        <f>IF(AND($I901&gt;0,$J901&lt;&gt;"",$J901&gt;40000),WORKDAY.INTL($J901,INT(($I901+项目参数!$J$29-1)/项目参数!$J$29)-1,1,项目参数!$B$2:$B$200),"")</f>
        <v/>
      </c>
      <c r="L901" s="83" t="str">
        <f>IF(AND($M901&lt;&gt;"",$M901&gt;40000,$N901&lt;&gt;"",$N901&gt;40000),(1+NETWORKDAYS.INTL($M901,$N901,1,项目参数!$B$2:$B$200))*项目参数!$J$29,"")</f>
        <v/>
      </c>
      <c r="M901" s="42"/>
      <c r="N901" s="42"/>
      <c r="O901" s="60"/>
      <c r="P901" s="63"/>
      <c r="X901" s="72" t="b">
        <f t="shared" si="14"/>
        <v>0</v>
      </c>
    </row>
    <row r="902" spans="1:24">
      <c r="A902" s="8"/>
      <c r="B902" s="8"/>
      <c r="C902" s="8"/>
      <c r="D902" s="54"/>
      <c r="E902" s="8"/>
      <c r="F902" s="8"/>
      <c r="G902" s="8"/>
      <c r="H902" s="8"/>
      <c r="I902" s="78"/>
      <c r="J902" s="42"/>
      <c r="K902" s="82" t="str">
        <f>IF(AND($I902&gt;0,$J902&lt;&gt;"",$J902&gt;40000),WORKDAY.INTL($J902,INT(($I902+项目参数!$J$29-1)/项目参数!$J$29)-1,1,项目参数!$B$2:$B$200),"")</f>
        <v/>
      </c>
      <c r="L902" s="83" t="str">
        <f>IF(AND($M902&lt;&gt;"",$M902&gt;40000,$N902&lt;&gt;"",$N902&gt;40000),(1+NETWORKDAYS.INTL($M902,$N902,1,项目参数!$B$2:$B$200))*项目参数!$J$29,"")</f>
        <v/>
      </c>
      <c r="M902" s="42"/>
      <c r="N902" s="42"/>
      <c r="O902" s="60"/>
      <c r="P902" s="63"/>
      <c r="X902" s="72" t="b">
        <f t="shared" si="14"/>
        <v>0</v>
      </c>
    </row>
    <row r="903" spans="1:24">
      <c r="A903" s="8"/>
      <c r="B903" s="8"/>
      <c r="C903" s="8"/>
      <c r="D903" s="54"/>
      <c r="E903" s="8"/>
      <c r="F903" s="8"/>
      <c r="G903" s="8"/>
      <c r="H903" s="8"/>
      <c r="I903" s="78"/>
      <c r="J903" s="42"/>
      <c r="K903" s="82" t="str">
        <f>IF(AND($I903&gt;0,$J903&lt;&gt;"",$J903&gt;40000),WORKDAY.INTL($J903,INT(($I903+项目参数!$J$29-1)/项目参数!$J$29)-1,1,项目参数!$B$2:$B$200),"")</f>
        <v/>
      </c>
      <c r="L903" s="83" t="str">
        <f>IF(AND($M903&lt;&gt;"",$M903&gt;40000,$N903&lt;&gt;"",$N903&gt;40000),(1+NETWORKDAYS.INTL($M903,$N903,1,项目参数!$B$2:$B$200))*项目参数!$J$29,"")</f>
        <v/>
      </c>
      <c r="M903" s="42"/>
      <c r="N903" s="42"/>
      <c r="O903" s="60"/>
      <c r="P903" s="63"/>
      <c r="X903" s="72" t="b">
        <f t="shared" si="14"/>
        <v>0</v>
      </c>
    </row>
    <row r="904" spans="1:24">
      <c r="A904" s="8"/>
      <c r="B904" s="8"/>
      <c r="C904" s="8"/>
      <c r="D904" s="54"/>
      <c r="E904" s="8"/>
      <c r="F904" s="8"/>
      <c r="G904" s="8"/>
      <c r="H904" s="8"/>
      <c r="I904" s="78"/>
      <c r="J904" s="42"/>
      <c r="K904" s="82" t="str">
        <f>IF(AND($I904&gt;0,$J904&lt;&gt;"",$J904&gt;40000),WORKDAY.INTL($J904,INT(($I904+项目参数!$J$29-1)/项目参数!$J$29)-1,1,项目参数!$B$2:$B$200),"")</f>
        <v/>
      </c>
      <c r="L904" s="83" t="str">
        <f>IF(AND($M904&lt;&gt;"",$M904&gt;40000,$N904&lt;&gt;"",$N904&gt;40000),(1+NETWORKDAYS.INTL($M904,$N904,1,项目参数!$B$2:$B$200))*项目参数!$J$29,"")</f>
        <v/>
      </c>
      <c r="M904" s="42"/>
      <c r="N904" s="42"/>
      <c r="O904" s="60"/>
      <c r="P904" s="63"/>
      <c r="X904" s="72" t="b">
        <f t="shared" si="14"/>
        <v>0</v>
      </c>
    </row>
    <row r="905" spans="1:24">
      <c r="A905" s="8"/>
      <c r="B905" s="8"/>
      <c r="C905" s="8"/>
      <c r="D905" s="54"/>
      <c r="E905" s="8"/>
      <c r="F905" s="8"/>
      <c r="G905" s="8"/>
      <c r="H905" s="8"/>
      <c r="I905" s="78"/>
      <c r="J905" s="42"/>
      <c r="K905" s="82" t="str">
        <f>IF(AND($I905&gt;0,$J905&lt;&gt;"",$J905&gt;40000),WORKDAY.INTL($J905,INT(($I905+项目参数!$J$29-1)/项目参数!$J$29)-1,1,项目参数!$B$2:$B$200),"")</f>
        <v/>
      </c>
      <c r="L905" s="83" t="str">
        <f>IF(AND($M905&lt;&gt;"",$M905&gt;40000,$N905&lt;&gt;"",$N905&gt;40000),(1+NETWORKDAYS.INTL($M905,$N905,1,项目参数!$B$2:$B$200))*项目参数!$J$29,"")</f>
        <v/>
      </c>
      <c r="M905" s="42"/>
      <c r="N905" s="42"/>
      <c r="O905" s="60"/>
      <c r="P905" s="63"/>
      <c r="X905" s="72" t="b">
        <f t="shared" si="14"/>
        <v>0</v>
      </c>
    </row>
    <row r="906" spans="1:24">
      <c r="A906" s="8"/>
      <c r="B906" s="8"/>
      <c r="C906" s="8"/>
      <c r="D906" s="54"/>
      <c r="E906" s="8"/>
      <c r="F906" s="8"/>
      <c r="G906" s="8"/>
      <c r="H906" s="8"/>
      <c r="I906" s="78"/>
      <c r="J906" s="42"/>
      <c r="K906" s="82" t="str">
        <f>IF(AND($I906&gt;0,$J906&lt;&gt;"",$J906&gt;40000),WORKDAY.INTL($J906,INT(($I906+项目参数!$J$29-1)/项目参数!$J$29)-1,1,项目参数!$B$2:$B$200),"")</f>
        <v/>
      </c>
      <c r="L906" s="83" t="str">
        <f>IF(AND($M906&lt;&gt;"",$M906&gt;40000,$N906&lt;&gt;"",$N906&gt;40000),(1+NETWORKDAYS.INTL($M906,$N906,1,项目参数!$B$2:$B$200))*项目参数!$J$29,"")</f>
        <v/>
      </c>
      <c r="M906" s="42"/>
      <c r="N906" s="42"/>
      <c r="O906" s="60"/>
      <c r="P906" s="63"/>
      <c r="X906" s="72" t="b">
        <f t="shared" si="14"/>
        <v>0</v>
      </c>
    </row>
    <row r="907" spans="1:24">
      <c r="A907" s="8"/>
      <c r="B907" s="8"/>
      <c r="C907" s="8"/>
      <c r="D907" s="54"/>
      <c r="E907" s="8"/>
      <c r="F907" s="8"/>
      <c r="G907" s="8"/>
      <c r="H907" s="8"/>
      <c r="I907" s="78"/>
      <c r="J907" s="42"/>
      <c r="K907" s="82" t="str">
        <f>IF(AND($I907&gt;0,$J907&lt;&gt;"",$J907&gt;40000),WORKDAY.INTL($J907,INT(($I907+项目参数!$J$29-1)/项目参数!$J$29)-1,1,项目参数!$B$2:$B$200),"")</f>
        <v/>
      </c>
      <c r="L907" s="83" t="str">
        <f>IF(AND($M907&lt;&gt;"",$M907&gt;40000,$N907&lt;&gt;"",$N907&gt;40000),(1+NETWORKDAYS.INTL($M907,$N907,1,项目参数!$B$2:$B$200))*项目参数!$J$29,"")</f>
        <v/>
      </c>
      <c r="M907" s="42"/>
      <c r="N907" s="42"/>
      <c r="O907" s="60"/>
      <c r="P907" s="63"/>
      <c r="X907" s="72" t="b">
        <f t="shared" si="14"/>
        <v>0</v>
      </c>
    </row>
    <row r="908" spans="1:24">
      <c r="A908" s="8"/>
      <c r="B908" s="8"/>
      <c r="C908" s="8"/>
      <c r="D908" s="54"/>
      <c r="E908" s="8"/>
      <c r="F908" s="8"/>
      <c r="G908" s="8"/>
      <c r="H908" s="8"/>
      <c r="I908" s="78"/>
      <c r="J908" s="42"/>
      <c r="K908" s="82" t="str">
        <f>IF(AND($I908&gt;0,$J908&lt;&gt;"",$J908&gt;40000),WORKDAY.INTL($J908,INT(($I908+项目参数!$J$29-1)/项目参数!$J$29)-1,1,项目参数!$B$2:$B$200),"")</f>
        <v/>
      </c>
      <c r="L908" s="83" t="str">
        <f>IF(AND($M908&lt;&gt;"",$M908&gt;40000,$N908&lt;&gt;"",$N908&gt;40000),(1+NETWORKDAYS.INTL($M908,$N908,1,项目参数!$B$2:$B$200))*项目参数!$J$29,"")</f>
        <v/>
      </c>
      <c r="M908" s="42"/>
      <c r="N908" s="42"/>
      <c r="O908" s="60"/>
      <c r="P908" s="63"/>
      <c r="X908" s="72" t="b">
        <f t="shared" si="14"/>
        <v>0</v>
      </c>
    </row>
    <row r="909" spans="1:24">
      <c r="A909" s="8"/>
      <c r="B909" s="8"/>
      <c r="C909" s="8"/>
      <c r="D909" s="54"/>
      <c r="E909" s="8"/>
      <c r="F909" s="8"/>
      <c r="G909" s="8"/>
      <c r="H909" s="8"/>
      <c r="I909" s="78"/>
      <c r="J909" s="42"/>
      <c r="K909" s="82" t="str">
        <f>IF(AND($I909&gt;0,$J909&lt;&gt;"",$J909&gt;40000),WORKDAY.INTL($J909,INT(($I909+项目参数!$J$29-1)/项目参数!$J$29)-1,1,项目参数!$B$2:$B$200),"")</f>
        <v/>
      </c>
      <c r="L909" s="83" t="str">
        <f>IF(AND($M909&lt;&gt;"",$M909&gt;40000,$N909&lt;&gt;"",$N909&gt;40000),(1+NETWORKDAYS.INTL($M909,$N909,1,项目参数!$B$2:$B$200))*项目参数!$J$29,"")</f>
        <v/>
      </c>
      <c r="M909" s="42"/>
      <c r="N909" s="42"/>
      <c r="O909" s="60"/>
      <c r="P909" s="63"/>
      <c r="X909" s="72" t="b">
        <f t="shared" si="14"/>
        <v>0</v>
      </c>
    </row>
    <row r="910" spans="1:24">
      <c r="A910" s="8"/>
      <c r="B910" s="8"/>
      <c r="C910" s="8"/>
      <c r="D910" s="54"/>
      <c r="E910" s="8"/>
      <c r="F910" s="8"/>
      <c r="G910" s="8"/>
      <c r="H910" s="8"/>
      <c r="I910" s="78"/>
      <c r="J910" s="42"/>
      <c r="K910" s="82" t="str">
        <f>IF(AND($I910&gt;0,$J910&lt;&gt;"",$J910&gt;40000),WORKDAY.INTL($J910,INT(($I910+项目参数!$J$29-1)/项目参数!$J$29)-1,1,项目参数!$B$2:$B$200),"")</f>
        <v/>
      </c>
      <c r="L910" s="83" t="str">
        <f>IF(AND($M910&lt;&gt;"",$M910&gt;40000,$N910&lt;&gt;"",$N910&gt;40000),(1+NETWORKDAYS.INTL($M910,$N910,1,项目参数!$B$2:$B$200))*项目参数!$J$29,"")</f>
        <v/>
      </c>
      <c r="M910" s="42"/>
      <c r="N910" s="42"/>
      <c r="O910" s="60"/>
      <c r="P910" s="63"/>
      <c r="X910" s="72" t="b">
        <f t="shared" si="14"/>
        <v>0</v>
      </c>
    </row>
    <row r="911" spans="1:24">
      <c r="A911" s="8"/>
      <c r="B911" s="8"/>
      <c r="C911" s="8"/>
      <c r="D911" s="54"/>
      <c r="E911" s="8"/>
      <c r="F911" s="8"/>
      <c r="G911" s="8"/>
      <c r="H911" s="8"/>
      <c r="I911" s="78"/>
      <c r="J911" s="42"/>
      <c r="K911" s="82" t="str">
        <f>IF(AND($I911&gt;0,$J911&lt;&gt;"",$J911&gt;40000),WORKDAY.INTL($J911,INT(($I911+项目参数!$J$29-1)/项目参数!$J$29)-1,1,项目参数!$B$2:$B$200),"")</f>
        <v/>
      </c>
      <c r="L911" s="83" t="str">
        <f>IF(AND($M911&lt;&gt;"",$M911&gt;40000,$N911&lt;&gt;"",$N911&gt;40000),(1+NETWORKDAYS.INTL($M911,$N911,1,项目参数!$B$2:$B$200))*项目参数!$J$29,"")</f>
        <v/>
      </c>
      <c r="M911" s="42"/>
      <c r="N911" s="42"/>
      <c r="O911" s="60"/>
      <c r="P911" s="63"/>
      <c r="X911" s="72" t="b">
        <f t="shared" si="14"/>
        <v>0</v>
      </c>
    </row>
    <row r="912" spans="1:24">
      <c r="A912" s="8"/>
      <c r="B912" s="8"/>
      <c r="C912" s="8"/>
      <c r="D912" s="54"/>
      <c r="E912" s="8"/>
      <c r="F912" s="8"/>
      <c r="G912" s="8"/>
      <c r="H912" s="8"/>
      <c r="I912" s="78"/>
      <c r="J912" s="42"/>
      <c r="K912" s="82" t="str">
        <f>IF(AND($I912&gt;0,$J912&lt;&gt;"",$J912&gt;40000),WORKDAY.INTL($J912,INT(($I912+项目参数!$J$29-1)/项目参数!$J$29)-1,1,项目参数!$B$2:$B$200),"")</f>
        <v/>
      </c>
      <c r="L912" s="83" t="str">
        <f>IF(AND($M912&lt;&gt;"",$M912&gt;40000,$N912&lt;&gt;"",$N912&gt;40000),(1+NETWORKDAYS.INTL($M912,$N912,1,项目参数!$B$2:$B$200))*项目参数!$J$29,"")</f>
        <v/>
      </c>
      <c r="M912" s="42"/>
      <c r="N912" s="42"/>
      <c r="O912" s="60"/>
      <c r="P912" s="63"/>
      <c r="X912" s="72" t="b">
        <f t="shared" si="14"/>
        <v>0</v>
      </c>
    </row>
    <row r="913" spans="1:24">
      <c r="A913" s="8"/>
      <c r="B913" s="8"/>
      <c r="C913" s="8"/>
      <c r="D913" s="54"/>
      <c r="E913" s="8"/>
      <c r="F913" s="8"/>
      <c r="G913" s="8"/>
      <c r="H913" s="8"/>
      <c r="I913" s="78"/>
      <c r="J913" s="42"/>
      <c r="K913" s="82" t="str">
        <f>IF(AND($I913&gt;0,$J913&lt;&gt;"",$J913&gt;40000),WORKDAY.INTL($J913,INT(($I913+项目参数!$J$29-1)/项目参数!$J$29)-1,1,项目参数!$B$2:$B$200),"")</f>
        <v/>
      </c>
      <c r="L913" s="83" t="str">
        <f>IF(AND($M913&lt;&gt;"",$M913&gt;40000,$N913&lt;&gt;"",$N913&gt;40000),(1+NETWORKDAYS.INTL($M913,$N913,1,项目参数!$B$2:$B$200))*项目参数!$J$29,"")</f>
        <v/>
      </c>
      <c r="M913" s="42"/>
      <c r="N913" s="42"/>
      <c r="O913" s="60"/>
      <c r="P913" s="63"/>
      <c r="X913" s="72" t="b">
        <f t="shared" si="14"/>
        <v>0</v>
      </c>
    </row>
    <row r="914" spans="1:24">
      <c r="A914" s="8"/>
      <c r="B914" s="8"/>
      <c r="C914" s="8"/>
      <c r="D914" s="54"/>
      <c r="E914" s="8"/>
      <c r="F914" s="8"/>
      <c r="G914" s="8"/>
      <c r="H914" s="8"/>
      <c r="I914" s="78"/>
      <c r="J914" s="42"/>
      <c r="K914" s="82" t="str">
        <f>IF(AND($I914&gt;0,$J914&lt;&gt;"",$J914&gt;40000),WORKDAY.INTL($J914,INT(($I914+项目参数!$J$29-1)/项目参数!$J$29)-1,1,项目参数!$B$2:$B$200),"")</f>
        <v/>
      </c>
      <c r="L914" s="83" t="str">
        <f>IF(AND($M914&lt;&gt;"",$M914&gt;40000,$N914&lt;&gt;"",$N914&gt;40000),(1+NETWORKDAYS.INTL($M914,$N914,1,项目参数!$B$2:$B$200))*项目参数!$J$29,"")</f>
        <v/>
      </c>
      <c r="M914" s="42"/>
      <c r="N914" s="42"/>
      <c r="O914" s="60"/>
      <c r="P914" s="63"/>
      <c r="X914" s="72" t="b">
        <f t="shared" si="14"/>
        <v>0</v>
      </c>
    </row>
    <row r="915" spans="1:24">
      <c r="A915" s="8"/>
      <c r="B915" s="8"/>
      <c r="C915" s="8"/>
      <c r="D915" s="54"/>
      <c r="E915" s="8"/>
      <c r="F915" s="8"/>
      <c r="G915" s="8"/>
      <c r="H915" s="8"/>
      <c r="I915" s="78"/>
      <c r="J915" s="42"/>
      <c r="K915" s="82" t="str">
        <f>IF(AND($I915&gt;0,$J915&lt;&gt;"",$J915&gt;40000),WORKDAY.INTL($J915,INT(($I915+项目参数!$J$29-1)/项目参数!$J$29)-1,1,项目参数!$B$2:$B$200),"")</f>
        <v/>
      </c>
      <c r="L915" s="83" t="str">
        <f>IF(AND($M915&lt;&gt;"",$M915&gt;40000,$N915&lt;&gt;"",$N915&gt;40000),(1+NETWORKDAYS.INTL($M915,$N915,1,项目参数!$B$2:$B$200))*项目参数!$J$29,"")</f>
        <v/>
      </c>
      <c r="M915" s="42"/>
      <c r="N915" s="42"/>
      <c r="O915" s="60"/>
      <c r="P915" s="63"/>
      <c r="X915" s="72" t="b">
        <f t="shared" si="14"/>
        <v>0</v>
      </c>
    </row>
    <row r="916" spans="1:24">
      <c r="A916" s="8"/>
      <c r="B916" s="8"/>
      <c r="C916" s="8"/>
      <c r="D916" s="54"/>
      <c r="E916" s="8"/>
      <c r="F916" s="8"/>
      <c r="G916" s="8"/>
      <c r="H916" s="8"/>
      <c r="I916" s="78"/>
      <c r="J916" s="42"/>
      <c r="K916" s="82" t="str">
        <f>IF(AND($I916&gt;0,$J916&lt;&gt;"",$J916&gt;40000),WORKDAY.INTL($J916,INT(($I916+项目参数!$J$29-1)/项目参数!$J$29)-1,1,项目参数!$B$2:$B$200),"")</f>
        <v/>
      </c>
      <c r="L916" s="83" t="str">
        <f>IF(AND($M916&lt;&gt;"",$M916&gt;40000,$N916&lt;&gt;"",$N916&gt;40000),(1+NETWORKDAYS.INTL($M916,$N916,1,项目参数!$B$2:$B$200))*项目参数!$J$29,"")</f>
        <v/>
      </c>
      <c r="M916" s="42"/>
      <c r="N916" s="42"/>
      <c r="O916" s="60"/>
      <c r="P916" s="63"/>
      <c r="X916" s="72" t="b">
        <f t="shared" si="14"/>
        <v>0</v>
      </c>
    </row>
    <row r="917" spans="1:24">
      <c r="A917" s="8"/>
      <c r="B917" s="8"/>
      <c r="C917" s="8"/>
      <c r="D917" s="54"/>
      <c r="E917" s="8"/>
      <c r="F917" s="8"/>
      <c r="G917" s="8"/>
      <c r="H917" s="8"/>
      <c r="I917" s="78"/>
      <c r="J917" s="42"/>
      <c r="K917" s="82" t="str">
        <f>IF(AND($I917&gt;0,$J917&lt;&gt;"",$J917&gt;40000),WORKDAY.INTL($J917,INT(($I917+项目参数!$J$29-1)/项目参数!$J$29)-1,1,项目参数!$B$2:$B$200),"")</f>
        <v/>
      </c>
      <c r="L917" s="83" t="str">
        <f>IF(AND($M917&lt;&gt;"",$M917&gt;40000,$N917&lt;&gt;"",$N917&gt;40000),(1+NETWORKDAYS.INTL($M917,$N917,1,项目参数!$B$2:$B$200))*项目参数!$J$29,"")</f>
        <v/>
      </c>
      <c r="M917" s="42"/>
      <c r="N917" s="42"/>
      <c r="O917" s="60"/>
      <c r="P917" s="63"/>
      <c r="X917" s="72" t="b">
        <f t="shared" si="14"/>
        <v>0</v>
      </c>
    </row>
    <row r="918" spans="1:24">
      <c r="A918" s="8"/>
      <c r="B918" s="8"/>
      <c r="C918" s="8"/>
      <c r="D918" s="54"/>
      <c r="E918" s="8"/>
      <c r="F918" s="8"/>
      <c r="G918" s="8"/>
      <c r="H918" s="8"/>
      <c r="I918" s="78"/>
      <c r="J918" s="42"/>
      <c r="K918" s="82" t="str">
        <f>IF(AND($I918&gt;0,$J918&lt;&gt;"",$J918&gt;40000),WORKDAY.INTL($J918,INT(($I918+项目参数!$J$29-1)/项目参数!$J$29)-1,1,项目参数!$B$2:$B$200),"")</f>
        <v/>
      </c>
      <c r="L918" s="83" t="str">
        <f>IF(AND($M918&lt;&gt;"",$M918&gt;40000,$N918&lt;&gt;"",$N918&gt;40000),(1+NETWORKDAYS.INTL($M918,$N918,1,项目参数!$B$2:$B$200))*项目参数!$J$29,"")</f>
        <v/>
      </c>
      <c r="M918" s="42"/>
      <c r="N918" s="42"/>
      <c r="O918" s="60"/>
      <c r="P918" s="63"/>
      <c r="X918" s="72" t="b">
        <f t="shared" si="14"/>
        <v>0</v>
      </c>
    </row>
    <row r="919" spans="1:24">
      <c r="A919" s="8"/>
      <c r="B919" s="8"/>
      <c r="C919" s="8"/>
      <c r="D919" s="54"/>
      <c r="E919" s="8"/>
      <c r="F919" s="8"/>
      <c r="G919" s="8"/>
      <c r="H919" s="8"/>
      <c r="I919" s="78"/>
      <c r="J919" s="42"/>
      <c r="K919" s="82" t="str">
        <f>IF(AND($I919&gt;0,$J919&lt;&gt;"",$J919&gt;40000),WORKDAY.INTL($J919,INT(($I919+项目参数!$J$29-1)/项目参数!$J$29)-1,1,项目参数!$B$2:$B$200),"")</f>
        <v/>
      </c>
      <c r="L919" s="83" t="str">
        <f>IF(AND($M919&lt;&gt;"",$M919&gt;40000,$N919&lt;&gt;"",$N919&gt;40000),(1+NETWORKDAYS.INTL($M919,$N919,1,项目参数!$B$2:$B$200))*项目参数!$J$29,"")</f>
        <v/>
      </c>
      <c r="M919" s="42"/>
      <c r="N919" s="42"/>
      <c r="O919" s="60"/>
      <c r="P919" s="63"/>
      <c r="X919" s="72" t="b">
        <f t="shared" si="14"/>
        <v>0</v>
      </c>
    </row>
    <row r="920" spans="1:24">
      <c r="A920" s="8"/>
      <c r="B920" s="8"/>
      <c r="C920" s="8"/>
      <c r="D920" s="54"/>
      <c r="E920" s="8"/>
      <c r="F920" s="8"/>
      <c r="G920" s="8"/>
      <c r="H920" s="8"/>
      <c r="I920" s="78"/>
      <c r="J920" s="42"/>
      <c r="K920" s="82" t="str">
        <f>IF(AND($I920&gt;0,$J920&lt;&gt;"",$J920&gt;40000),WORKDAY.INTL($J920,INT(($I920+项目参数!$J$29-1)/项目参数!$J$29)-1,1,项目参数!$B$2:$B$200),"")</f>
        <v/>
      </c>
      <c r="L920" s="83" t="str">
        <f>IF(AND($M920&lt;&gt;"",$M920&gt;40000,$N920&lt;&gt;"",$N920&gt;40000),(1+NETWORKDAYS.INTL($M920,$N920,1,项目参数!$B$2:$B$200))*项目参数!$J$29,"")</f>
        <v/>
      </c>
      <c r="M920" s="42"/>
      <c r="N920" s="42"/>
      <c r="O920" s="60"/>
      <c r="P920" s="63"/>
      <c r="X920" s="72" t="b">
        <f t="shared" si="14"/>
        <v>0</v>
      </c>
    </row>
    <row r="921" spans="1:24">
      <c r="A921" s="8"/>
      <c r="B921" s="8"/>
      <c r="C921" s="8"/>
      <c r="D921" s="54"/>
      <c r="E921" s="8"/>
      <c r="F921" s="8"/>
      <c r="G921" s="8"/>
      <c r="H921" s="8"/>
      <c r="I921" s="78"/>
      <c r="J921" s="42"/>
      <c r="K921" s="82" t="str">
        <f>IF(AND($I921&gt;0,$J921&lt;&gt;"",$J921&gt;40000),WORKDAY.INTL($J921,INT(($I921+项目参数!$J$29-1)/项目参数!$J$29)-1,1,项目参数!$B$2:$B$200),"")</f>
        <v/>
      </c>
      <c r="L921" s="83" t="str">
        <f>IF(AND($M921&lt;&gt;"",$M921&gt;40000,$N921&lt;&gt;"",$N921&gt;40000),(1+NETWORKDAYS.INTL($M921,$N921,1,项目参数!$B$2:$B$200))*项目参数!$J$29,"")</f>
        <v/>
      </c>
      <c r="M921" s="42"/>
      <c r="N921" s="42"/>
      <c r="O921" s="60"/>
      <c r="P921" s="63"/>
      <c r="X921" s="72" t="b">
        <f t="shared" si="14"/>
        <v>0</v>
      </c>
    </row>
    <row r="922" spans="1:24">
      <c r="A922" s="8"/>
      <c r="B922" s="8"/>
      <c r="C922" s="8"/>
      <c r="D922" s="54"/>
      <c r="E922" s="8"/>
      <c r="F922" s="8"/>
      <c r="G922" s="8"/>
      <c r="H922" s="8"/>
      <c r="I922" s="78"/>
      <c r="J922" s="42"/>
      <c r="K922" s="82" t="str">
        <f>IF(AND($I922&gt;0,$J922&lt;&gt;"",$J922&gt;40000),WORKDAY.INTL($J922,INT(($I922+项目参数!$J$29-1)/项目参数!$J$29)-1,1,项目参数!$B$2:$B$200),"")</f>
        <v/>
      </c>
      <c r="L922" s="83" t="str">
        <f>IF(AND($M922&lt;&gt;"",$M922&gt;40000,$N922&lt;&gt;"",$N922&gt;40000),(1+NETWORKDAYS.INTL($M922,$N922,1,项目参数!$B$2:$B$200))*项目参数!$J$29,"")</f>
        <v/>
      </c>
      <c r="M922" s="42"/>
      <c r="N922" s="42"/>
      <c r="O922" s="60"/>
      <c r="P922" s="63"/>
      <c r="X922" s="72" t="b">
        <f t="shared" si="14"/>
        <v>0</v>
      </c>
    </row>
    <row r="923" spans="1:24">
      <c r="A923" s="8"/>
      <c r="B923" s="8"/>
      <c r="C923" s="8"/>
      <c r="D923" s="54"/>
      <c r="E923" s="8"/>
      <c r="F923" s="8"/>
      <c r="G923" s="8"/>
      <c r="H923" s="8"/>
      <c r="I923" s="78"/>
      <c r="J923" s="42"/>
      <c r="K923" s="82" t="str">
        <f>IF(AND($I923&gt;0,$J923&lt;&gt;"",$J923&gt;40000),WORKDAY.INTL($J923,INT(($I923+项目参数!$J$29-1)/项目参数!$J$29)-1,1,项目参数!$B$2:$B$200),"")</f>
        <v/>
      </c>
      <c r="L923" s="83" t="str">
        <f>IF(AND($M923&lt;&gt;"",$M923&gt;40000,$N923&lt;&gt;"",$N923&gt;40000),(1+NETWORKDAYS.INTL($M923,$N923,1,项目参数!$B$2:$B$200))*项目参数!$J$29,"")</f>
        <v/>
      </c>
      <c r="M923" s="42"/>
      <c r="N923" s="42"/>
      <c r="O923" s="60"/>
      <c r="P923" s="63"/>
      <c r="X923" s="72" t="b">
        <f t="shared" si="14"/>
        <v>0</v>
      </c>
    </row>
    <row r="924" spans="1:24">
      <c r="A924" s="8"/>
      <c r="B924" s="8"/>
      <c r="C924" s="8"/>
      <c r="D924" s="54"/>
      <c r="E924" s="8"/>
      <c r="F924" s="8"/>
      <c r="G924" s="8"/>
      <c r="H924" s="8"/>
      <c r="I924" s="78"/>
      <c r="J924" s="42"/>
      <c r="K924" s="82" t="str">
        <f>IF(AND($I924&gt;0,$J924&lt;&gt;"",$J924&gt;40000),WORKDAY.INTL($J924,INT(($I924+项目参数!$J$29-1)/项目参数!$J$29)-1,1,项目参数!$B$2:$B$200),"")</f>
        <v/>
      </c>
      <c r="L924" s="83" t="str">
        <f>IF(AND($M924&lt;&gt;"",$M924&gt;40000,$N924&lt;&gt;"",$N924&gt;40000),(1+NETWORKDAYS.INTL($M924,$N924,1,项目参数!$B$2:$B$200))*项目参数!$J$29,"")</f>
        <v/>
      </c>
      <c r="M924" s="42"/>
      <c r="N924" s="42"/>
      <c r="O924" s="60"/>
      <c r="P924" s="63"/>
      <c r="X924" s="72" t="b">
        <f t="shared" si="14"/>
        <v>0</v>
      </c>
    </row>
    <row r="925" spans="1:24">
      <c r="A925" s="8"/>
      <c r="B925" s="8"/>
      <c r="C925" s="8"/>
      <c r="D925" s="54"/>
      <c r="E925" s="8"/>
      <c r="F925" s="8"/>
      <c r="G925" s="8"/>
      <c r="H925" s="8"/>
      <c r="I925" s="78"/>
      <c r="J925" s="42"/>
      <c r="K925" s="82" t="str">
        <f>IF(AND($I925&gt;0,$J925&lt;&gt;"",$J925&gt;40000),WORKDAY.INTL($J925,INT(($I925+项目参数!$J$29-1)/项目参数!$J$29)-1,1,项目参数!$B$2:$B$200),"")</f>
        <v/>
      </c>
      <c r="L925" s="83" t="str">
        <f>IF(AND($M925&lt;&gt;"",$M925&gt;40000,$N925&lt;&gt;"",$N925&gt;40000),(1+NETWORKDAYS.INTL($M925,$N925,1,项目参数!$B$2:$B$200))*项目参数!$J$29,"")</f>
        <v/>
      </c>
      <c r="M925" s="42"/>
      <c r="N925" s="42"/>
      <c r="O925" s="60"/>
      <c r="P925" s="63"/>
      <c r="X925" s="72" t="b">
        <f t="shared" si="14"/>
        <v>0</v>
      </c>
    </row>
    <row r="926" spans="1:24">
      <c r="A926" s="8"/>
      <c r="B926" s="8"/>
      <c r="C926" s="8"/>
      <c r="D926" s="54"/>
      <c r="E926" s="8"/>
      <c r="F926" s="8"/>
      <c r="G926" s="8"/>
      <c r="H926" s="8"/>
      <c r="I926" s="78"/>
      <c r="J926" s="42"/>
      <c r="K926" s="82" t="str">
        <f>IF(AND($I926&gt;0,$J926&lt;&gt;"",$J926&gt;40000),WORKDAY.INTL($J926,INT(($I926+项目参数!$J$29-1)/项目参数!$J$29)-1,1,项目参数!$B$2:$B$200),"")</f>
        <v/>
      </c>
      <c r="L926" s="83" t="str">
        <f>IF(AND($M926&lt;&gt;"",$M926&gt;40000,$N926&lt;&gt;"",$N926&gt;40000),(1+NETWORKDAYS.INTL($M926,$N926,1,项目参数!$B$2:$B$200))*项目参数!$J$29,"")</f>
        <v/>
      </c>
      <c r="M926" s="42"/>
      <c r="N926" s="42"/>
      <c r="O926" s="60"/>
      <c r="P926" s="63"/>
      <c r="X926" s="72" t="b">
        <f t="shared" si="14"/>
        <v>0</v>
      </c>
    </row>
    <row r="927" spans="1:24">
      <c r="A927" s="8"/>
      <c r="B927" s="8"/>
      <c r="C927" s="8"/>
      <c r="D927" s="54"/>
      <c r="E927" s="8"/>
      <c r="F927" s="8"/>
      <c r="G927" s="8"/>
      <c r="H927" s="8"/>
      <c r="I927" s="78"/>
      <c r="J927" s="42"/>
      <c r="K927" s="82" t="str">
        <f>IF(AND($I927&gt;0,$J927&lt;&gt;"",$J927&gt;40000),WORKDAY.INTL($J927,INT(($I927+项目参数!$J$29-1)/项目参数!$J$29)-1,1,项目参数!$B$2:$B$200),"")</f>
        <v/>
      </c>
      <c r="L927" s="83" t="str">
        <f>IF(AND($M927&lt;&gt;"",$M927&gt;40000,$N927&lt;&gt;"",$N927&gt;40000),(1+NETWORKDAYS.INTL($M927,$N927,1,项目参数!$B$2:$B$200))*项目参数!$J$29,"")</f>
        <v/>
      </c>
      <c r="M927" s="42"/>
      <c r="N927" s="42"/>
      <c r="O927" s="60"/>
      <c r="P927" s="63"/>
      <c r="X927" s="72" t="b">
        <f t="shared" si="14"/>
        <v>0</v>
      </c>
    </row>
    <row r="928" spans="1:24">
      <c r="A928" s="8"/>
      <c r="B928" s="8"/>
      <c r="C928" s="8"/>
      <c r="D928" s="54"/>
      <c r="E928" s="8"/>
      <c r="F928" s="8"/>
      <c r="G928" s="8"/>
      <c r="H928" s="8"/>
      <c r="I928" s="78"/>
      <c r="J928" s="42"/>
      <c r="K928" s="82" t="str">
        <f>IF(AND($I928&gt;0,$J928&lt;&gt;"",$J928&gt;40000),WORKDAY.INTL($J928,INT(($I928+项目参数!$J$29-1)/项目参数!$J$29)-1,1,项目参数!$B$2:$B$200),"")</f>
        <v/>
      </c>
      <c r="L928" s="83" t="str">
        <f>IF(AND($M928&lt;&gt;"",$M928&gt;40000,$N928&lt;&gt;"",$N928&gt;40000),(1+NETWORKDAYS.INTL($M928,$N928,1,项目参数!$B$2:$B$200))*项目参数!$J$29,"")</f>
        <v/>
      </c>
      <c r="M928" s="42"/>
      <c r="N928" s="42"/>
      <c r="O928" s="60"/>
      <c r="P928" s="63"/>
      <c r="X928" s="72" t="b">
        <f t="shared" si="14"/>
        <v>0</v>
      </c>
    </row>
    <row r="929" spans="1:24">
      <c r="A929" s="8"/>
      <c r="B929" s="8"/>
      <c r="C929" s="8"/>
      <c r="D929" s="54"/>
      <c r="E929" s="8"/>
      <c r="F929" s="8"/>
      <c r="G929" s="8"/>
      <c r="H929" s="8"/>
      <c r="I929" s="78"/>
      <c r="J929" s="42"/>
      <c r="K929" s="82" t="str">
        <f>IF(AND($I929&gt;0,$J929&lt;&gt;"",$J929&gt;40000),WORKDAY.INTL($J929,INT(($I929+项目参数!$J$29-1)/项目参数!$J$29)-1,1,项目参数!$B$2:$B$200),"")</f>
        <v/>
      </c>
      <c r="L929" s="83" t="str">
        <f>IF(AND($M929&lt;&gt;"",$M929&gt;40000,$N929&lt;&gt;"",$N929&gt;40000),(1+NETWORKDAYS.INTL($M929,$N929,1,项目参数!$B$2:$B$200))*项目参数!$J$29,"")</f>
        <v/>
      </c>
      <c r="M929" s="42"/>
      <c r="N929" s="42"/>
      <c r="O929" s="60"/>
      <c r="P929" s="63"/>
      <c r="X929" s="72" t="b">
        <f t="shared" si="14"/>
        <v>0</v>
      </c>
    </row>
    <row r="930" spans="1:24">
      <c r="A930" s="8"/>
      <c r="B930" s="8"/>
      <c r="C930" s="8"/>
      <c r="D930" s="54"/>
      <c r="E930" s="8"/>
      <c r="F930" s="8"/>
      <c r="G930" s="8"/>
      <c r="H930" s="8"/>
      <c r="I930" s="78"/>
      <c r="J930" s="42"/>
      <c r="K930" s="82" t="str">
        <f>IF(AND($I930&gt;0,$J930&lt;&gt;"",$J930&gt;40000),WORKDAY.INTL($J930,INT(($I930+项目参数!$J$29-1)/项目参数!$J$29)-1,1,项目参数!$B$2:$B$200),"")</f>
        <v/>
      </c>
      <c r="L930" s="83" t="str">
        <f>IF(AND($M930&lt;&gt;"",$M930&gt;40000,$N930&lt;&gt;"",$N930&gt;40000),(1+NETWORKDAYS.INTL($M930,$N930,1,项目参数!$B$2:$B$200))*项目参数!$J$29,"")</f>
        <v/>
      </c>
      <c r="M930" s="42"/>
      <c r="N930" s="42"/>
      <c r="O930" s="60"/>
      <c r="P930" s="63"/>
      <c r="X930" s="72" t="b">
        <f t="shared" si="14"/>
        <v>0</v>
      </c>
    </row>
    <row r="931" spans="1:24">
      <c r="A931" s="8"/>
      <c r="B931" s="8"/>
      <c r="C931" s="8"/>
      <c r="D931" s="54"/>
      <c r="E931" s="8"/>
      <c r="F931" s="8"/>
      <c r="G931" s="8"/>
      <c r="H931" s="8"/>
      <c r="I931" s="78"/>
      <c r="J931" s="42"/>
      <c r="K931" s="82" t="str">
        <f>IF(AND($I931&gt;0,$J931&lt;&gt;"",$J931&gt;40000),WORKDAY.INTL($J931,INT(($I931+项目参数!$J$29-1)/项目参数!$J$29)-1,1,项目参数!$B$2:$B$200),"")</f>
        <v/>
      </c>
      <c r="L931" s="83" t="str">
        <f>IF(AND($M931&lt;&gt;"",$M931&gt;40000,$N931&lt;&gt;"",$N931&gt;40000),(1+NETWORKDAYS.INTL($M931,$N931,1,项目参数!$B$2:$B$200))*项目参数!$J$29,"")</f>
        <v/>
      </c>
      <c r="M931" s="42"/>
      <c r="N931" s="42"/>
      <c r="O931" s="60"/>
      <c r="P931" s="63"/>
      <c r="X931" s="72" t="b">
        <f t="shared" si="14"/>
        <v>0</v>
      </c>
    </row>
    <row r="932" spans="1:24">
      <c r="A932" s="8"/>
      <c r="B932" s="8"/>
      <c r="C932" s="8"/>
      <c r="D932" s="54"/>
      <c r="E932" s="8"/>
      <c r="F932" s="8"/>
      <c r="G932" s="8"/>
      <c r="H932" s="8"/>
      <c r="I932" s="78"/>
      <c r="J932" s="42"/>
      <c r="K932" s="82" t="str">
        <f>IF(AND($I932&gt;0,$J932&lt;&gt;"",$J932&gt;40000),WORKDAY.INTL($J932,INT(($I932+项目参数!$J$29-1)/项目参数!$J$29)-1,1,项目参数!$B$2:$B$200),"")</f>
        <v/>
      </c>
      <c r="L932" s="83" t="str">
        <f>IF(AND($M932&lt;&gt;"",$M932&gt;40000,$N932&lt;&gt;"",$N932&gt;40000),(1+NETWORKDAYS.INTL($M932,$N932,1,项目参数!$B$2:$B$200))*项目参数!$J$29,"")</f>
        <v/>
      </c>
      <c r="M932" s="42"/>
      <c r="N932" s="42"/>
      <c r="O932" s="60"/>
      <c r="P932" s="63"/>
      <c r="X932" s="72" t="b">
        <f t="shared" si="14"/>
        <v>0</v>
      </c>
    </row>
    <row r="933" spans="1:24">
      <c r="A933" s="8"/>
      <c r="B933" s="8"/>
      <c r="C933" s="8"/>
      <c r="D933" s="54"/>
      <c r="E933" s="8"/>
      <c r="F933" s="8"/>
      <c r="G933" s="8"/>
      <c r="H933" s="8"/>
      <c r="I933" s="78"/>
      <c r="J933" s="42"/>
      <c r="K933" s="82" t="str">
        <f>IF(AND($I933&gt;0,$J933&lt;&gt;"",$J933&gt;40000),WORKDAY.INTL($J933,INT(($I933+项目参数!$J$29-1)/项目参数!$J$29)-1,1,项目参数!$B$2:$B$200),"")</f>
        <v/>
      </c>
      <c r="L933" s="83" t="str">
        <f>IF(AND($M933&lt;&gt;"",$M933&gt;40000,$N933&lt;&gt;"",$N933&gt;40000),(1+NETWORKDAYS.INTL($M933,$N933,1,项目参数!$B$2:$B$200))*项目参数!$J$29,"")</f>
        <v/>
      </c>
      <c r="M933" s="42"/>
      <c r="N933" s="42"/>
      <c r="O933" s="60"/>
      <c r="P933" s="63"/>
      <c r="X933" s="72" t="b">
        <f t="shared" si="14"/>
        <v>0</v>
      </c>
    </row>
    <row r="934" spans="1:24">
      <c r="A934" s="8"/>
      <c r="B934" s="8"/>
      <c r="C934" s="8"/>
      <c r="D934" s="54"/>
      <c r="E934" s="8"/>
      <c r="F934" s="8"/>
      <c r="G934" s="8"/>
      <c r="H934" s="8"/>
      <c r="I934" s="78"/>
      <c r="J934" s="42"/>
      <c r="K934" s="82" t="str">
        <f>IF(AND($I934&gt;0,$J934&lt;&gt;"",$J934&gt;40000),WORKDAY.INTL($J934,INT(($I934+项目参数!$J$29-1)/项目参数!$J$29)-1,1,项目参数!$B$2:$B$200),"")</f>
        <v/>
      </c>
      <c r="L934" s="83" t="str">
        <f>IF(AND($M934&lt;&gt;"",$M934&gt;40000,$N934&lt;&gt;"",$N934&gt;40000),(1+NETWORKDAYS.INTL($M934,$N934,1,项目参数!$B$2:$B$200))*项目参数!$J$29,"")</f>
        <v/>
      </c>
      <c r="M934" s="42"/>
      <c r="N934" s="42"/>
      <c r="O934" s="60"/>
      <c r="P934" s="63"/>
      <c r="X934" s="72" t="b">
        <f t="shared" si="14"/>
        <v>0</v>
      </c>
    </row>
    <row r="935" spans="1:24">
      <c r="A935" s="8"/>
      <c r="B935" s="8"/>
      <c r="C935" s="8"/>
      <c r="D935" s="54"/>
      <c r="E935" s="8"/>
      <c r="F935" s="8"/>
      <c r="G935" s="8"/>
      <c r="H935" s="8"/>
      <c r="I935" s="78"/>
      <c r="J935" s="42"/>
      <c r="K935" s="82" t="str">
        <f>IF(AND($I935&gt;0,$J935&lt;&gt;"",$J935&gt;40000),WORKDAY.INTL($J935,INT(($I935+项目参数!$J$29-1)/项目参数!$J$29)-1,1,项目参数!$B$2:$B$200),"")</f>
        <v/>
      </c>
      <c r="L935" s="83" t="str">
        <f>IF(AND($M935&lt;&gt;"",$M935&gt;40000,$N935&lt;&gt;"",$N935&gt;40000),(1+NETWORKDAYS.INTL($M935,$N935,1,项目参数!$B$2:$B$200))*项目参数!$J$29,"")</f>
        <v/>
      </c>
      <c r="M935" s="42"/>
      <c r="N935" s="42"/>
      <c r="O935" s="60"/>
      <c r="P935" s="63"/>
      <c r="X935" s="72" t="b">
        <f t="shared" si="14"/>
        <v>0</v>
      </c>
    </row>
    <row r="936" spans="1:24">
      <c r="A936" s="8"/>
      <c r="B936" s="8"/>
      <c r="C936" s="8"/>
      <c r="D936" s="54"/>
      <c r="E936" s="8"/>
      <c r="F936" s="8"/>
      <c r="G936" s="8"/>
      <c r="H936" s="8"/>
      <c r="I936" s="78"/>
      <c r="J936" s="42"/>
      <c r="K936" s="82" t="str">
        <f>IF(AND($I936&gt;0,$J936&lt;&gt;"",$J936&gt;40000),WORKDAY.INTL($J936,INT(($I936+项目参数!$J$29-1)/项目参数!$J$29)-1,1,项目参数!$B$2:$B$200),"")</f>
        <v/>
      </c>
      <c r="L936" s="83" t="str">
        <f>IF(AND($M936&lt;&gt;"",$M936&gt;40000,$N936&lt;&gt;"",$N936&gt;40000),(1+NETWORKDAYS.INTL($M936,$N936,1,项目参数!$B$2:$B$200))*项目参数!$J$29,"")</f>
        <v/>
      </c>
      <c r="M936" s="42"/>
      <c r="N936" s="42"/>
      <c r="O936" s="60"/>
      <c r="P936" s="63"/>
      <c r="X936" s="72" t="b">
        <f t="shared" si="14"/>
        <v>0</v>
      </c>
    </row>
    <row r="937" spans="1:24">
      <c r="A937" s="8"/>
      <c r="B937" s="8"/>
      <c r="C937" s="8"/>
      <c r="D937" s="54"/>
      <c r="E937" s="8"/>
      <c r="F937" s="8"/>
      <c r="G937" s="8"/>
      <c r="H937" s="8"/>
      <c r="I937" s="78"/>
      <c r="J937" s="42"/>
      <c r="K937" s="82" t="str">
        <f>IF(AND($I937&gt;0,$J937&lt;&gt;"",$J937&gt;40000),WORKDAY.INTL($J937,INT(($I937+项目参数!$J$29-1)/项目参数!$J$29)-1,1,项目参数!$B$2:$B$200),"")</f>
        <v/>
      </c>
      <c r="L937" s="83" t="str">
        <f>IF(AND($M937&lt;&gt;"",$M937&gt;40000,$N937&lt;&gt;"",$N937&gt;40000),(1+NETWORKDAYS.INTL($M937,$N937,1,项目参数!$B$2:$B$200))*项目参数!$J$29,"")</f>
        <v/>
      </c>
      <c r="M937" s="42"/>
      <c r="N937" s="42"/>
      <c r="O937" s="60"/>
      <c r="P937" s="63"/>
      <c r="X937" s="72" t="b">
        <f t="shared" si="14"/>
        <v>0</v>
      </c>
    </row>
    <row r="938" spans="1:24">
      <c r="A938" s="8"/>
      <c r="B938" s="8"/>
      <c r="C938" s="8"/>
      <c r="D938" s="54"/>
      <c r="E938" s="8"/>
      <c r="F938" s="8"/>
      <c r="G938" s="8"/>
      <c r="H938" s="8"/>
      <c r="I938" s="78"/>
      <c r="J938" s="42"/>
      <c r="K938" s="82" t="str">
        <f>IF(AND($I938&gt;0,$J938&lt;&gt;"",$J938&gt;40000),WORKDAY.INTL($J938,INT(($I938+项目参数!$J$29-1)/项目参数!$J$29)-1,1,项目参数!$B$2:$B$200),"")</f>
        <v/>
      </c>
      <c r="L938" s="83" t="str">
        <f>IF(AND($M938&lt;&gt;"",$M938&gt;40000,$N938&lt;&gt;"",$N938&gt;40000),(1+NETWORKDAYS.INTL($M938,$N938,1,项目参数!$B$2:$B$200))*项目参数!$J$29,"")</f>
        <v/>
      </c>
      <c r="M938" s="42"/>
      <c r="N938" s="42"/>
      <c r="O938" s="60"/>
      <c r="P938" s="63"/>
      <c r="X938" s="72" t="b">
        <f t="shared" si="14"/>
        <v>0</v>
      </c>
    </row>
    <row r="939" spans="1:24">
      <c r="A939" s="8"/>
      <c r="B939" s="8"/>
      <c r="C939" s="8"/>
      <c r="D939" s="54"/>
      <c r="E939" s="8"/>
      <c r="F939" s="8"/>
      <c r="G939" s="8"/>
      <c r="H939" s="8"/>
      <c r="I939" s="78"/>
      <c r="J939" s="42"/>
      <c r="K939" s="82" t="str">
        <f>IF(AND($I939&gt;0,$J939&lt;&gt;"",$J939&gt;40000),WORKDAY.INTL($J939,INT(($I939+项目参数!$J$29-1)/项目参数!$J$29)-1,1,项目参数!$B$2:$B$200),"")</f>
        <v/>
      </c>
      <c r="L939" s="83" t="str">
        <f>IF(AND($M939&lt;&gt;"",$M939&gt;40000,$N939&lt;&gt;"",$N939&gt;40000),(1+NETWORKDAYS.INTL($M939,$N939,1,项目参数!$B$2:$B$200))*项目参数!$J$29,"")</f>
        <v/>
      </c>
      <c r="M939" s="42"/>
      <c r="N939" s="42"/>
      <c r="O939" s="60"/>
      <c r="P939" s="63"/>
      <c r="X939" s="72" t="b">
        <f t="shared" si="14"/>
        <v>0</v>
      </c>
    </row>
    <row r="940" spans="1:24">
      <c r="A940" s="8"/>
      <c r="B940" s="8"/>
      <c r="C940" s="8"/>
      <c r="D940" s="54"/>
      <c r="E940" s="8"/>
      <c r="F940" s="8"/>
      <c r="G940" s="8"/>
      <c r="H940" s="8"/>
      <c r="I940" s="78"/>
      <c r="J940" s="42"/>
      <c r="K940" s="82" t="str">
        <f>IF(AND($I940&gt;0,$J940&lt;&gt;"",$J940&gt;40000),WORKDAY.INTL($J940,INT(($I940+项目参数!$J$29-1)/项目参数!$J$29)-1,1,项目参数!$B$2:$B$200),"")</f>
        <v/>
      </c>
      <c r="L940" s="83" t="str">
        <f>IF(AND($M940&lt;&gt;"",$M940&gt;40000,$N940&lt;&gt;"",$N940&gt;40000),(1+NETWORKDAYS.INTL($M940,$N940,1,项目参数!$B$2:$B$200))*项目参数!$J$29,"")</f>
        <v/>
      </c>
      <c r="M940" s="42"/>
      <c r="N940" s="42"/>
      <c r="O940" s="60"/>
      <c r="P940" s="63"/>
      <c r="X940" s="72" t="b">
        <f t="shared" si="14"/>
        <v>0</v>
      </c>
    </row>
    <row r="941" spans="1:24">
      <c r="A941" s="8"/>
      <c r="B941" s="8"/>
      <c r="C941" s="8"/>
      <c r="D941" s="54"/>
      <c r="E941" s="8"/>
      <c r="F941" s="8"/>
      <c r="G941" s="8"/>
      <c r="H941" s="8"/>
      <c r="I941" s="78"/>
      <c r="J941" s="42"/>
      <c r="K941" s="82" t="str">
        <f>IF(AND($I941&gt;0,$J941&lt;&gt;"",$J941&gt;40000),WORKDAY.INTL($J941,INT(($I941+项目参数!$J$29-1)/项目参数!$J$29)-1,1,项目参数!$B$2:$B$200),"")</f>
        <v/>
      </c>
      <c r="L941" s="83" t="str">
        <f>IF(AND($M941&lt;&gt;"",$M941&gt;40000,$N941&lt;&gt;"",$N941&gt;40000),(1+NETWORKDAYS.INTL($M941,$N941,1,项目参数!$B$2:$B$200))*项目参数!$J$29,"")</f>
        <v/>
      </c>
      <c r="M941" s="42"/>
      <c r="N941" s="42"/>
      <c r="O941" s="60"/>
      <c r="P941" s="63"/>
      <c r="X941" s="72" t="b">
        <f t="shared" si="14"/>
        <v>0</v>
      </c>
    </row>
    <row r="942" spans="1:24">
      <c r="A942" s="8"/>
      <c r="B942" s="8"/>
      <c r="C942" s="8"/>
      <c r="D942" s="54"/>
      <c r="E942" s="8"/>
      <c r="F942" s="8"/>
      <c r="G942" s="8"/>
      <c r="H942" s="8"/>
      <c r="I942" s="78"/>
      <c r="J942" s="42"/>
      <c r="K942" s="82" t="str">
        <f>IF(AND($I942&gt;0,$J942&lt;&gt;"",$J942&gt;40000),WORKDAY.INTL($J942,INT(($I942+项目参数!$J$29-1)/项目参数!$J$29)-1,1,项目参数!$B$2:$B$200),"")</f>
        <v/>
      </c>
      <c r="L942" s="83" t="str">
        <f>IF(AND($M942&lt;&gt;"",$M942&gt;40000,$N942&lt;&gt;"",$N942&gt;40000),(1+NETWORKDAYS.INTL($M942,$N942,1,项目参数!$B$2:$B$200))*项目参数!$J$29,"")</f>
        <v/>
      </c>
      <c r="M942" s="42"/>
      <c r="N942" s="42"/>
      <c r="O942" s="60"/>
      <c r="P942" s="63"/>
      <c r="X942" s="72" t="b">
        <f t="shared" si="14"/>
        <v>0</v>
      </c>
    </row>
    <row r="943" spans="1:24">
      <c r="A943" s="8"/>
      <c r="B943" s="8"/>
      <c r="C943" s="8"/>
      <c r="D943" s="54"/>
      <c r="E943" s="8"/>
      <c r="F943" s="8"/>
      <c r="G943" s="8"/>
      <c r="H943" s="8"/>
      <c r="I943" s="78"/>
      <c r="J943" s="42"/>
      <c r="K943" s="82" t="str">
        <f>IF(AND($I943&gt;0,$J943&lt;&gt;"",$J943&gt;40000),WORKDAY.INTL($J943,INT(($I943+项目参数!$J$29-1)/项目参数!$J$29)-1,1,项目参数!$B$2:$B$200),"")</f>
        <v/>
      </c>
      <c r="L943" s="83" t="str">
        <f>IF(AND($M943&lt;&gt;"",$M943&gt;40000,$N943&lt;&gt;"",$N943&gt;40000),(1+NETWORKDAYS.INTL($M943,$N943,1,项目参数!$B$2:$B$200))*项目参数!$J$29,"")</f>
        <v/>
      </c>
      <c r="M943" s="42"/>
      <c r="N943" s="42"/>
      <c r="O943" s="60"/>
      <c r="P943" s="63"/>
      <c r="X943" s="72" t="b">
        <f t="shared" si="14"/>
        <v>0</v>
      </c>
    </row>
    <row r="944" spans="1:24">
      <c r="A944" s="8"/>
      <c r="B944" s="8"/>
      <c r="C944" s="8"/>
      <c r="D944" s="54"/>
      <c r="E944" s="8"/>
      <c r="F944" s="8"/>
      <c r="G944" s="8"/>
      <c r="H944" s="8"/>
      <c r="I944" s="78"/>
      <c r="J944" s="42"/>
      <c r="K944" s="82" t="str">
        <f>IF(AND($I944&gt;0,$J944&lt;&gt;"",$J944&gt;40000),WORKDAY.INTL($J944,INT(($I944+项目参数!$J$29-1)/项目参数!$J$29)-1,1,项目参数!$B$2:$B$200),"")</f>
        <v/>
      </c>
      <c r="L944" s="83" t="str">
        <f>IF(AND($M944&lt;&gt;"",$M944&gt;40000,$N944&lt;&gt;"",$N944&gt;40000),(1+NETWORKDAYS.INTL($M944,$N944,1,项目参数!$B$2:$B$200))*项目参数!$J$29,"")</f>
        <v/>
      </c>
      <c r="M944" s="42"/>
      <c r="N944" s="42"/>
      <c r="O944" s="60"/>
      <c r="P944" s="63"/>
      <c r="X944" s="72" t="b">
        <f t="shared" si="14"/>
        <v>0</v>
      </c>
    </row>
    <row r="945" spans="1:24">
      <c r="A945" s="8"/>
      <c r="B945" s="8"/>
      <c r="C945" s="8"/>
      <c r="D945" s="54"/>
      <c r="E945" s="8"/>
      <c r="F945" s="8"/>
      <c r="G945" s="8"/>
      <c r="H945" s="8"/>
      <c r="I945" s="78"/>
      <c r="J945" s="42"/>
      <c r="K945" s="82" t="str">
        <f>IF(AND($I945&gt;0,$J945&lt;&gt;"",$J945&gt;40000),WORKDAY.INTL($J945,INT(($I945+项目参数!$J$29-1)/项目参数!$J$29)-1,1,项目参数!$B$2:$B$200),"")</f>
        <v/>
      </c>
      <c r="L945" s="83" t="str">
        <f>IF(AND($M945&lt;&gt;"",$M945&gt;40000,$N945&lt;&gt;"",$N945&gt;40000),(1+NETWORKDAYS.INTL($M945,$N945,1,项目参数!$B$2:$B$200))*项目参数!$J$29,"")</f>
        <v/>
      </c>
      <c r="M945" s="42"/>
      <c r="N945" s="42"/>
      <c r="O945" s="60"/>
      <c r="P945" s="63"/>
      <c r="X945" s="72" t="b">
        <f t="shared" si="14"/>
        <v>0</v>
      </c>
    </row>
    <row r="946" spans="1:24">
      <c r="A946" s="8"/>
      <c r="B946" s="8"/>
      <c r="C946" s="8"/>
      <c r="D946" s="54"/>
      <c r="E946" s="8"/>
      <c r="F946" s="8"/>
      <c r="G946" s="8"/>
      <c r="H946" s="8"/>
      <c r="I946" s="78"/>
      <c r="J946" s="42"/>
      <c r="K946" s="82" t="str">
        <f>IF(AND($I946&gt;0,$J946&lt;&gt;"",$J946&gt;40000),WORKDAY.INTL($J946,INT(($I946+项目参数!$J$29-1)/项目参数!$J$29)-1,1,项目参数!$B$2:$B$200),"")</f>
        <v/>
      </c>
      <c r="L946" s="83" t="str">
        <f>IF(AND($M946&lt;&gt;"",$M946&gt;40000,$N946&lt;&gt;"",$N946&gt;40000),(1+NETWORKDAYS.INTL($M946,$N946,1,项目参数!$B$2:$B$200))*项目参数!$J$29,"")</f>
        <v/>
      </c>
      <c r="M946" s="42"/>
      <c r="N946" s="42"/>
      <c r="O946" s="60"/>
      <c r="P946" s="63"/>
      <c r="X946" s="72" t="b">
        <f t="shared" si="14"/>
        <v>0</v>
      </c>
    </row>
    <row r="947" spans="1:24">
      <c r="A947" s="8"/>
      <c r="B947" s="8"/>
      <c r="C947" s="8"/>
      <c r="D947" s="54"/>
      <c r="E947" s="8"/>
      <c r="F947" s="8"/>
      <c r="G947" s="8"/>
      <c r="H947" s="8"/>
      <c r="I947" s="78"/>
      <c r="J947" s="42"/>
      <c r="K947" s="82" t="str">
        <f>IF(AND($I947&gt;0,$J947&lt;&gt;"",$J947&gt;40000),WORKDAY.INTL($J947,INT(($I947+项目参数!$J$29-1)/项目参数!$J$29)-1,1,项目参数!$B$2:$B$200),"")</f>
        <v/>
      </c>
      <c r="L947" s="83" t="str">
        <f>IF(AND($M947&lt;&gt;"",$M947&gt;40000,$N947&lt;&gt;"",$N947&gt;40000),(1+NETWORKDAYS.INTL($M947,$N947,1,项目参数!$B$2:$B$200))*项目参数!$J$29,"")</f>
        <v/>
      </c>
      <c r="M947" s="42"/>
      <c r="N947" s="42"/>
      <c r="O947" s="60"/>
      <c r="P947" s="63"/>
      <c r="X947" s="72" t="b">
        <f t="shared" si="14"/>
        <v>0</v>
      </c>
    </row>
    <row r="948" spans="1:24">
      <c r="A948" s="8"/>
      <c r="B948" s="8"/>
      <c r="C948" s="8"/>
      <c r="D948" s="54"/>
      <c r="E948" s="8"/>
      <c r="F948" s="8"/>
      <c r="G948" s="8"/>
      <c r="H948" s="8"/>
      <c r="I948" s="78"/>
      <c r="J948" s="42"/>
      <c r="K948" s="82" t="str">
        <f>IF(AND($I948&gt;0,$J948&lt;&gt;"",$J948&gt;40000),WORKDAY.INTL($J948,INT(($I948+项目参数!$J$29-1)/项目参数!$J$29)-1,1,项目参数!$B$2:$B$200),"")</f>
        <v/>
      </c>
      <c r="L948" s="83" t="str">
        <f>IF(AND($M948&lt;&gt;"",$M948&gt;40000,$N948&lt;&gt;"",$N948&gt;40000),(1+NETWORKDAYS.INTL($M948,$N948,1,项目参数!$B$2:$B$200))*项目参数!$J$29,"")</f>
        <v/>
      </c>
      <c r="M948" s="42"/>
      <c r="N948" s="42"/>
      <c r="O948" s="60"/>
      <c r="P948" s="63"/>
      <c r="X948" s="72" t="b">
        <f t="shared" si="14"/>
        <v>0</v>
      </c>
    </row>
    <row r="949" spans="1:24">
      <c r="A949" s="8"/>
      <c r="B949" s="8"/>
      <c r="C949" s="8"/>
      <c r="D949" s="54"/>
      <c r="E949" s="8"/>
      <c r="F949" s="8"/>
      <c r="G949" s="8"/>
      <c r="H949" s="8"/>
      <c r="I949" s="78"/>
      <c r="J949" s="42"/>
      <c r="K949" s="82" t="str">
        <f>IF(AND($I949&gt;0,$J949&lt;&gt;"",$J949&gt;40000),WORKDAY.INTL($J949,INT(($I949+项目参数!$J$29-1)/项目参数!$J$29)-1,1,项目参数!$B$2:$B$200),"")</f>
        <v/>
      </c>
      <c r="L949" s="83" t="str">
        <f>IF(AND($M949&lt;&gt;"",$M949&gt;40000,$N949&lt;&gt;"",$N949&gt;40000),(1+NETWORKDAYS.INTL($M949,$N949,1,项目参数!$B$2:$B$200))*项目参数!$J$29,"")</f>
        <v/>
      </c>
      <c r="M949" s="42"/>
      <c r="N949" s="42"/>
      <c r="O949" s="60"/>
      <c r="P949" s="63"/>
      <c r="X949" s="72" t="b">
        <f t="shared" si="14"/>
        <v>0</v>
      </c>
    </row>
    <row r="950" spans="1:24">
      <c r="A950" s="8"/>
      <c r="B950" s="8"/>
      <c r="C950" s="8"/>
      <c r="D950" s="54"/>
      <c r="E950" s="8"/>
      <c r="F950" s="8"/>
      <c r="G950" s="8"/>
      <c r="H950" s="8"/>
      <c r="I950" s="78"/>
      <c r="J950" s="42"/>
      <c r="K950" s="82" t="str">
        <f>IF(AND($I950&gt;0,$J950&lt;&gt;"",$J950&gt;40000),WORKDAY.INTL($J950,INT(($I950+项目参数!$J$29-1)/项目参数!$J$29)-1,1,项目参数!$B$2:$B$200),"")</f>
        <v/>
      </c>
      <c r="L950" s="83" t="str">
        <f>IF(AND($M950&lt;&gt;"",$M950&gt;40000,$N950&lt;&gt;"",$N950&gt;40000),(1+NETWORKDAYS.INTL($M950,$N950,1,项目参数!$B$2:$B$200))*项目参数!$J$29,"")</f>
        <v/>
      </c>
      <c r="M950" s="42"/>
      <c r="N950" s="42"/>
      <c r="O950" s="60"/>
      <c r="P950" s="63"/>
      <c r="X950" s="72" t="b">
        <f t="shared" si="14"/>
        <v>0</v>
      </c>
    </row>
    <row r="951" spans="1:24">
      <c r="A951" s="8"/>
      <c r="B951" s="8"/>
      <c r="C951" s="8"/>
      <c r="D951" s="54"/>
      <c r="E951" s="8"/>
      <c r="F951" s="8"/>
      <c r="G951" s="8"/>
      <c r="H951" s="8"/>
      <c r="I951" s="78"/>
      <c r="J951" s="42"/>
      <c r="K951" s="82" t="str">
        <f>IF(AND($I951&gt;0,$J951&lt;&gt;"",$J951&gt;40000),WORKDAY.INTL($J951,INT(($I951+项目参数!$J$29-1)/项目参数!$J$29)-1,1,项目参数!$B$2:$B$200),"")</f>
        <v/>
      </c>
      <c r="L951" s="83" t="str">
        <f>IF(AND($M951&lt;&gt;"",$M951&gt;40000,$N951&lt;&gt;"",$N951&gt;40000),(1+NETWORKDAYS.INTL($M951,$N951,1,项目参数!$B$2:$B$200))*项目参数!$J$29,"")</f>
        <v/>
      </c>
      <c r="M951" s="42"/>
      <c r="N951" s="42"/>
      <c r="O951" s="60"/>
      <c r="P951" s="63"/>
      <c r="X951" s="72" t="b">
        <f t="shared" si="14"/>
        <v>0</v>
      </c>
    </row>
    <row r="952" spans="1:24">
      <c r="A952" s="8"/>
      <c r="B952" s="8"/>
      <c r="C952" s="8"/>
      <c r="D952" s="54"/>
      <c r="E952" s="8"/>
      <c r="F952" s="8"/>
      <c r="G952" s="8"/>
      <c r="H952" s="8"/>
      <c r="I952" s="78"/>
      <c r="J952" s="42"/>
      <c r="K952" s="82" t="str">
        <f>IF(AND($I952&gt;0,$J952&lt;&gt;"",$J952&gt;40000),WORKDAY.INTL($J952,INT(($I952+项目参数!$J$29-1)/项目参数!$J$29)-1,1,项目参数!$B$2:$B$200),"")</f>
        <v/>
      </c>
      <c r="L952" s="83" t="str">
        <f>IF(AND($M952&lt;&gt;"",$M952&gt;40000,$N952&lt;&gt;"",$N952&gt;40000),(1+NETWORKDAYS.INTL($M952,$N952,1,项目参数!$B$2:$B$200))*项目参数!$J$29,"")</f>
        <v/>
      </c>
      <c r="M952" s="42"/>
      <c r="N952" s="42"/>
      <c r="O952" s="60"/>
      <c r="P952" s="63"/>
      <c r="X952" s="72" t="b">
        <f t="shared" si="14"/>
        <v>0</v>
      </c>
    </row>
    <row r="953" spans="1:24">
      <c r="A953" s="8"/>
      <c r="B953" s="8"/>
      <c r="C953" s="8"/>
      <c r="D953" s="54"/>
      <c r="E953" s="8"/>
      <c r="F953" s="8"/>
      <c r="G953" s="8"/>
      <c r="H953" s="8"/>
      <c r="I953" s="78"/>
      <c r="J953" s="42"/>
      <c r="K953" s="82" t="str">
        <f>IF(AND($I953&gt;0,$J953&lt;&gt;"",$J953&gt;40000),WORKDAY.INTL($J953,INT(($I953+项目参数!$J$29-1)/项目参数!$J$29)-1,1,项目参数!$B$2:$B$200),"")</f>
        <v/>
      </c>
      <c r="L953" s="83" t="str">
        <f>IF(AND($M953&lt;&gt;"",$M953&gt;40000,$N953&lt;&gt;"",$N953&gt;40000),(1+NETWORKDAYS.INTL($M953,$N953,1,项目参数!$B$2:$B$200))*项目参数!$J$29,"")</f>
        <v/>
      </c>
      <c r="M953" s="42"/>
      <c r="N953" s="42"/>
      <c r="O953" s="60"/>
      <c r="P953" s="63"/>
      <c r="X953" s="72" t="b">
        <f t="shared" si="14"/>
        <v>0</v>
      </c>
    </row>
    <row r="954" spans="1:24">
      <c r="A954" s="8"/>
      <c r="B954" s="8"/>
      <c r="C954" s="8"/>
      <c r="D954" s="54"/>
      <c r="E954" s="8"/>
      <c r="F954" s="8"/>
      <c r="G954" s="8"/>
      <c r="H954" s="8"/>
      <c r="I954" s="78"/>
      <c r="J954" s="42"/>
      <c r="K954" s="82" t="str">
        <f>IF(AND($I954&gt;0,$J954&lt;&gt;"",$J954&gt;40000),WORKDAY.INTL($J954,INT(($I954+项目参数!$J$29-1)/项目参数!$J$29)-1,1,项目参数!$B$2:$B$200),"")</f>
        <v/>
      </c>
      <c r="L954" s="83" t="str">
        <f>IF(AND($M954&lt;&gt;"",$M954&gt;40000,$N954&lt;&gt;"",$N954&gt;40000),(1+NETWORKDAYS.INTL($M954,$N954,1,项目参数!$B$2:$B$200))*项目参数!$J$29,"")</f>
        <v/>
      </c>
      <c r="M954" s="42"/>
      <c r="N954" s="42"/>
      <c r="O954" s="60"/>
      <c r="P954" s="63"/>
      <c r="X954" s="72" t="b">
        <f t="shared" si="14"/>
        <v>0</v>
      </c>
    </row>
    <row r="955" spans="1:24">
      <c r="A955" s="8"/>
      <c r="B955" s="8"/>
      <c r="C955" s="8"/>
      <c r="D955" s="54"/>
      <c r="E955" s="8"/>
      <c r="F955" s="8"/>
      <c r="G955" s="8"/>
      <c r="H955" s="8"/>
      <c r="I955" s="78"/>
      <c r="J955" s="42"/>
      <c r="K955" s="82" t="str">
        <f>IF(AND($I955&gt;0,$J955&lt;&gt;"",$J955&gt;40000),WORKDAY.INTL($J955,INT(($I955+项目参数!$J$29-1)/项目参数!$J$29)-1,1,项目参数!$B$2:$B$200),"")</f>
        <v/>
      </c>
      <c r="L955" s="83" t="str">
        <f>IF(AND($M955&lt;&gt;"",$M955&gt;40000,$N955&lt;&gt;"",$N955&gt;40000),(1+NETWORKDAYS.INTL($M955,$N955,1,项目参数!$B$2:$B$200))*项目参数!$J$29,"")</f>
        <v/>
      </c>
      <c r="M955" s="42"/>
      <c r="N955" s="42"/>
      <c r="O955" s="60"/>
      <c r="P955" s="63"/>
      <c r="X955" s="72" t="b">
        <f t="shared" si="14"/>
        <v>0</v>
      </c>
    </row>
    <row r="956" spans="1:24">
      <c r="A956" s="8"/>
      <c r="B956" s="8"/>
      <c r="C956" s="8"/>
      <c r="D956" s="54"/>
      <c r="E956" s="8"/>
      <c r="F956" s="8"/>
      <c r="G956" s="8"/>
      <c r="H956" s="8"/>
      <c r="I956" s="78"/>
      <c r="J956" s="42"/>
      <c r="K956" s="82" t="str">
        <f>IF(AND($I956&gt;0,$J956&lt;&gt;"",$J956&gt;40000),WORKDAY.INTL($J956,INT(($I956+项目参数!$J$29-1)/项目参数!$J$29)-1,1,项目参数!$B$2:$B$200),"")</f>
        <v/>
      </c>
      <c r="L956" s="83" t="str">
        <f>IF(AND($M956&lt;&gt;"",$M956&gt;40000,$N956&lt;&gt;"",$N956&gt;40000),(1+NETWORKDAYS.INTL($M956,$N956,1,项目参数!$B$2:$B$200))*项目参数!$J$29,"")</f>
        <v/>
      </c>
      <c r="M956" s="42"/>
      <c r="N956" s="42"/>
      <c r="O956" s="60"/>
      <c r="P956" s="63"/>
      <c r="X956" s="72" t="b">
        <f t="shared" si="14"/>
        <v>0</v>
      </c>
    </row>
    <row r="957" spans="1:24">
      <c r="A957" s="8"/>
      <c r="B957" s="8"/>
      <c r="C957" s="8"/>
      <c r="D957" s="54"/>
      <c r="E957" s="8"/>
      <c r="F957" s="8"/>
      <c r="G957" s="8"/>
      <c r="H957" s="8"/>
      <c r="I957" s="78"/>
      <c r="J957" s="42"/>
      <c r="K957" s="82" t="str">
        <f>IF(AND($I957&gt;0,$J957&lt;&gt;"",$J957&gt;40000),WORKDAY.INTL($J957,INT(($I957+项目参数!$J$29-1)/项目参数!$J$29)-1,1,项目参数!$B$2:$B$200),"")</f>
        <v/>
      </c>
      <c r="L957" s="83" t="str">
        <f>IF(AND($M957&lt;&gt;"",$M957&gt;40000,$N957&lt;&gt;"",$N957&gt;40000),(1+NETWORKDAYS.INTL($M957,$N957,1,项目参数!$B$2:$B$200))*项目参数!$J$29,"")</f>
        <v/>
      </c>
      <c r="M957" s="42"/>
      <c r="N957" s="42"/>
      <c r="O957" s="60"/>
      <c r="P957" s="63"/>
      <c r="X957" s="72" t="b">
        <f t="shared" si="14"/>
        <v>0</v>
      </c>
    </row>
    <row r="958" spans="1:24">
      <c r="A958" s="8"/>
      <c r="B958" s="8"/>
      <c r="C958" s="8"/>
      <c r="D958" s="54"/>
      <c r="E958" s="8"/>
      <c r="F958" s="8"/>
      <c r="G958" s="8"/>
      <c r="H958" s="8"/>
      <c r="I958" s="78"/>
      <c r="J958" s="42"/>
      <c r="K958" s="82" t="str">
        <f>IF(AND($I958&gt;0,$J958&lt;&gt;"",$J958&gt;40000),WORKDAY.INTL($J958,INT(($I958+项目参数!$J$29-1)/项目参数!$J$29)-1,1,项目参数!$B$2:$B$200),"")</f>
        <v/>
      </c>
      <c r="L958" s="83" t="str">
        <f>IF(AND($M958&lt;&gt;"",$M958&gt;40000,$N958&lt;&gt;"",$N958&gt;40000),(1+NETWORKDAYS.INTL($M958,$N958,1,项目参数!$B$2:$B$200))*项目参数!$J$29,"")</f>
        <v/>
      </c>
      <c r="M958" s="42"/>
      <c r="N958" s="42"/>
      <c r="O958" s="60"/>
      <c r="P958" s="63"/>
      <c r="X958" s="72" t="b">
        <f t="shared" si="14"/>
        <v>0</v>
      </c>
    </row>
    <row r="959" spans="1:24">
      <c r="A959" s="8"/>
      <c r="B959" s="8"/>
      <c r="C959" s="8"/>
      <c r="D959" s="54"/>
      <c r="E959" s="8"/>
      <c r="F959" s="8"/>
      <c r="G959" s="8"/>
      <c r="H959" s="8"/>
      <c r="I959" s="78"/>
      <c r="J959" s="42"/>
      <c r="K959" s="82" t="str">
        <f>IF(AND($I959&gt;0,$J959&lt;&gt;"",$J959&gt;40000),WORKDAY.INTL($J959,INT(($I959+项目参数!$J$29-1)/项目参数!$J$29)-1,1,项目参数!$B$2:$B$200),"")</f>
        <v/>
      </c>
      <c r="L959" s="83" t="str">
        <f>IF(AND($M959&lt;&gt;"",$M959&gt;40000,$N959&lt;&gt;"",$N959&gt;40000),(1+NETWORKDAYS.INTL($M959,$N959,1,项目参数!$B$2:$B$200))*项目参数!$J$29,"")</f>
        <v/>
      </c>
      <c r="M959" s="42"/>
      <c r="N959" s="42"/>
      <c r="O959" s="60"/>
      <c r="P959" s="63"/>
      <c r="X959" s="72" t="b">
        <f t="shared" si="14"/>
        <v>0</v>
      </c>
    </row>
    <row r="960" spans="1:24">
      <c r="A960" s="8"/>
      <c r="B960" s="8"/>
      <c r="C960" s="8"/>
      <c r="D960" s="54"/>
      <c r="E960" s="8"/>
      <c r="F960" s="8"/>
      <c r="G960" s="8"/>
      <c r="H960" s="8"/>
      <c r="I960" s="78"/>
      <c r="J960" s="42"/>
      <c r="K960" s="82" t="str">
        <f>IF(AND($I960&gt;0,$J960&lt;&gt;"",$J960&gt;40000),WORKDAY.INTL($J960,INT(($I960+项目参数!$J$29-1)/项目参数!$J$29)-1,1,项目参数!$B$2:$B$200),"")</f>
        <v/>
      </c>
      <c r="L960" s="83" t="str">
        <f>IF(AND($M960&lt;&gt;"",$M960&gt;40000,$N960&lt;&gt;"",$N960&gt;40000),(1+NETWORKDAYS.INTL($M960,$N960,1,项目参数!$B$2:$B$200))*项目参数!$J$29,"")</f>
        <v/>
      </c>
      <c r="M960" s="42"/>
      <c r="N960" s="42"/>
      <c r="O960" s="60"/>
      <c r="P960" s="63"/>
      <c r="X960" s="72" t="b">
        <f t="shared" si="14"/>
        <v>0</v>
      </c>
    </row>
    <row r="961" spans="1:24">
      <c r="A961" s="8"/>
      <c r="B961" s="8"/>
      <c r="C961" s="8"/>
      <c r="D961" s="54"/>
      <c r="E961" s="8"/>
      <c r="F961" s="8"/>
      <c r="G961" s="8"/>
      <c r="H961" s="8"/>
      <c r="I961" s="78"/>
      <c r="J961" s="42"/>
      <c r="K961" s="82" t="str">
        <f>IF(AND($I961&gt;0,$J961&lt;&gt;"",$J961&gt;40000),WORKDAY.INTL($J961,INT(($I961+项目参数!$J$29-1)/项目参数!$J$29)-1,1,项目参数!$B$2:$B$200),"")</f>
        <v/>
      </c>
      <c r="L961" s="83" t="str">
        <f>IF(AND($M961&lt;&gt;"",$M961&gt;40000,$N961&lt;&gt;"",$N961&gt;40000),(1+NETWORKDAYS.INTL($M961,$N961,1,项目参数!$B$2:$B$200))*项目参数!$J$29,"")</f>
        <v/>
      </c>
      <c r="M961" s="42"/>
      <c r="N961" s="42"/>
      <c r="O961" s="60"/>
      <c r="P961" s="63"/>
      <c r="X961" s="72" t="b">
        <f t="shared" si="14"/>
        <v>0</v>
      </c>
    </row>
    <row r="962" spans="1:24">
      <c r="A962" s="8"/>
      <c r="B962" s="8"/>
      <c r="C962" s="8"/>
      <c r="D962" s="54"/>
      <c r="E962" s="8"/>
      <c r="F962" s="8"/>
      <c r="G962" s="8"/>
      <c r="H962" s="8"/>
      <c r="I962" s="78"/>
      <c r="J962" s="42"/>
      <c r="K962" s="82" t="str">
        <f>IF(AND($I962&gt;0,$J962&lt;&gt;"",$J962&gt;40000),WORKDAY.INTL($J962,INT(($I962+项目参数!$J$29-1)/项目参数!$J$29)-1,1,项目参数!$B$2:$B$200),"")</f>
        <v/>
      </c>
      <c r="L962" s="83" t="str">
        <f>IF(AND($M962&lt;&gt;"",$M962&gt;40000,$N962&lt;&gt;"",$N962&gt;40000),(1+NETWORKDAYS.INTL($M962,$N962,1,项目参数!$B$2:$B$200))*项目参数!$J$29,"")</f>
        <v/>
      </c>
      <c r="M962" s="42"/>
      <c r="N962" s="42"/>
      <c r="O962" s="60"/>
      <c r="P962" s="63"/>
      <c r="X962" s="72" t="b">
        <f t="shared" ref="X962:X1025" si="15">AND(LEN(A962)&gt;0,LEN(C962)&gt;3,LEN(G962)&gt;1,OR(J962=0,AND(I962&gt;0,J962&gt;40000)),OR(M962=0,M962&gt;40000))</f>
        <v>0</v>
      </c>
    </row>
    <row r="963" spans="1:24">
      <c r="A963" s="8"/>
      <c r="B963" s="8"/>
      <c r="C963" s="8"/>
      <c r="D963" s="54"/>
      <c r="E963" s="8"/>
      <c r="F963" s="8"/>
      <c r="G963" s="8"/>
      <c r="H963" s="8"/>
      <c r="I963" s="78"/>
      <c r="J963" s="42"/>
      <c r="K963" s="82" t="str">
        <f>IF(AND($I963&gt;0,$J963&lt;&gt;"",$J963&gt;40000),WORKDAY.INTL($J963,INT(($I963+项目参数!$J$29-1)/项目参数!$J$29)-1,1,项目参数!$B$2:$B$200),"")</f>
        <v/>
      </c>
      <c r="L963" s="83" t="str">
        <f>IF(AND($M963&lt;&gt;"",$M963&gt;40000,$N963&lt;&gt;"",$N963&gt;40000),(1+NETWORKDAYS.INTL($M963,$N963,1,项目参数!$B$2:$B$200))*项目参数!$J$29,"")</f>
        <v/>
      </c>
      <c r="M963" s="42"/>
      <c r="N963" s="42"/>
      <c r="O963" s="60"/>
      <c r="P963" s="63"/>
      <c r="X963" s="72" t="b">
        <f t="shared" si="15"/>
        <v>0</v>
      </c>
    </row>
    <row r="964" spans="1:24">
      <c r="A964" s="8"/>
      <c r="B964" s="8"/>
      <c r="C964" s="8"/>
      <c r="D964" s="54"/>
      <c r="E964" s="8"/>
      <c r="F964" s="8"/>
      <c r="G964" s="8"/>
      <c r="H964" s="8"/>
      <c r="I964" s="78"/>
      <c r="J964" s="42"/>
      <c r="K964" s="82" t="str">
        <f>IF(AND($I964&gt;0,$J964&lt;&gt;"",$J964&gt;40000),WORKDAY.INTL($J964,INT(($I964+项目参数!$J$29-1)/项目参数!$J$29)-1,1,项目参数!$B$2:$B$200),"")</f>
        <v/>
      </c>
      <c r="L964" s="83" t="str">
        <f>IF(AND($M964&lt;&gt;"",$M964&gt;40000,$N964&lt;&gt;"",$N964&gt;40000),(1+NETWORKDAYS.INTL($M964,$N964,1,项目参数!$B$2:$B$200))*项目参数!$J$29,"")</f>
        <v/>
      </c>
      <c r="M964" s="42"/>
      <c r="N964" s="42"/>
      <c r="O964" s="60"/>
      <c r="P964" s="63"/>
      <c r="X964" s="72" t="b">
        <f t="shared" si="15"/>
        <v>0</v>
      </c>
    </row>
    <row r="965" spans="1:24">
      <c r="A965" s="8"/>
      <c r="B965" s="8"/>
      <c r="C965" s="8"/>
      <c r="D965" s="54"/>
      <c r="E965" s="8"/>
      <c r="F965" s="8"/>
      <c r="G965" s="8"/>
      <c r="H965" s="8"/>
      <c r="I965" s="78"/>
      <c r="J965" s="42"/>
      <c r="K965" s="82" t="str">
        <f>IF(AND($I965&gt;0,$J965&lt;&gt;"",$J965&gt;40000),WORKDAY.INTL($J965,INT(($I965+项目参数!$J$29-1)/项目参数!$J$29)-1,1,项目参数!$B$2:$B$200),"")</f>
        <v/>
      </c>
      <c r="L965" s="83" t="str">
        <f>IF(AND($M965&lt;&gt;"",$M965&gt;40000,$N965&lt;&gt;"",$N965&gt;40000),(1+NETWORKDAYS.INTL($M965,$N965,1,项目参数!$B$2:$B$200))*项目参数!$J$29,"")</f>
        <v/>
      </c>
      <c r="M965" s="42"/>
      <c r="N965" s="42"/>
      <c r="O965" s="60"/>
      <c r="P965" s="63"/>
      <c r="X965" s="72" t="b">
        <f t="shared" si="15"/>
        <v>0</v>
      </c>
    </row>
    <row r="966" spans="1:24">
      <c r="A966" s="8"/>
      <c r="B966" s="8"/>
      <c r="C966" s="8"/>
      <c r="D966" s="54"/>
      <c r="E966" s="8"/>
      <c r="F966" s="8"/>
      <c r="G966" s="8"/>
      <c r="H966" s="8"/>
      <c r="I966" s="78"/>
      <c r="J966" s="42"/>
      <c r="K966" s="82" t="str">
        <f>IF(AND($I966&gt;0,$J966&lt;&gt;"",$J966&gt;40000),WORKDAY.INTL($J966,INT(($I966+项目参数!$J$29-1)/项目参数!$J$29)-1,1,项目参数!$B$2:$B$200),"")</f>
        <v/>
      </c>
      <c r="L966" s="83" t="str">
        <f>IF(AND($M966&lt;&gt;"",$M966&gt;40000,$N966&lt;&gt;"",$N966&gt;40000),(1+NETWORKDAYS.INTL($M966,$N966,1,项目参数!$B$2:$B$200))*项目参数!$J$29,"")</f>
        <v/>
      </c>
      <c r="M966" s="42"/>
      <c r="N966" s="42"/>
      <c r="O966" s="60"/>
      <c r="P966" s="63"/>
      <c r="X966" s="72" t="b">
        <f t="shared" si="15"/>
        <v>0</v>
      </c>
    </row>
    <row r="967" spans="1:24">
      <c r="A967" s="8"/>
      <c r="B967" s="8"/>
      <c r="C967" s="8"/>
      <c r="D967" s="54"/>
      <c r="E967" s="8"/>
      <c r="F967" s="8"/>
      <c r="G967" s="8"/>
      <c r="H967" s="8"/>
      <c r="I967" s="78"/>
      <c r="J967" s="42"/>
      <c r="K967" s="82" t="str">
        <f>IF(AND($I967&gt;0,$J967&lt;&gt;"",$J967&gt;40000),WORKDAY.INTL($J967,INT(($I967+项目参数!$J$29-1)/项目参数!$J$29)-1,1,项目参数!$B$2:$B$200),"")</f>
        <v/>
      </c>
      <c r="L967" s="83" t="str">
        <f>IF(AND($M967&lt;&gt;"",$M967&gt;40000,$N967&lt;&gt;"",$N967&gt;40000),(1+NETWORKDAYS.INTL($M967,$N967,1,项目参数!$B$2:$B$200))*项目参数!$J$29,"")</f>
        <v/>
      </c>
      <c r="M967" s="42"/>
      <c r="N967" s="42"/>
      <c r="O967" s="60"/>
      <c r="P967" s="63"/>
      <c r="X967" s="72" t="b">
        <f t="shared" si="15"/>
        <v>0</v>
      </c>
    </row>
    <row r="968" spans="1:24">
      <c r="A968" s="8"/>
      <c r="B968" s="8"/>
      <c r="C968" s="8"/>
      <c r="D968" s="54"/>
      <c r="E968" s="8"/>
      <c r="F968" s="8"/>
      <c r="G968" s="8"/>
      <c r="H968" s="8"/>
      <c r="I968" s="78"/>
      <c r="J968" s="42"/>
      <c r="K968" s="82" t="str">
        <f>IF(AND($I968&gt;0,$J968&lt;&gt;"",$J968&gt;40000),WORKDAY.INTL($J968,INT(($I968+项目参数!$J$29-1)/项目参数!$J$29)-1,1,项目参数!$B$2:$B$200),"")</f>
        <v/>
      </c>
      <c r="L968" s="83" t="str">
        <f>IF(AND($M968&lt;&gt;"",$M968&gt;40000,$N968&lt;&gt;"",$N968&gt;40000),(1+NETWORKDAYS.INTL($M968,$N968,1,项目参数!$B$2:$B$200))*项目参数!$J$29,"")</f>
        <v/>
      </c>
      <c r="M968" s="42"/>
      <c r="N968" s="42"/>
      <c r="O968" s="60"/>
      <c r="P968" s="63"/>
      <c r="X968" s="72" t="b">
        <f t="shared" si="15"/>
        <v>0</v>
      </c>
    </row>
    <row r="969" spans="1:24">
      <c r="A969" s="8"/>
      <c r="B969" s="8"/>
      <c r="C969" s="8"/>
      <c r="D969" s="54"/>
      <c r="E969" s="8"/>
      <c r="F969" s="8"/>
      <c r="G969" s="8"/>
      <c r="H969" s="8"/>
      <c r="I969" s="78"/>
      <c r="J969" s="42"/>
      <c r="K969" s="82" t="str">
        <f>IF(AND($I969&gt;0,$J969&lt;&gt;"",$J969&gt;40000),WORKDAY.INTL($J969,INT(($I969+项目参数!$J$29-1)/项目参数!$J$29)-1,1,项目参数!$B$2:$B$200),"")</f>
        <v/>
      </c>
      <c r="L969" s="83" t="str">
        <f>IF(AND($M969&lt;&gt;"",$M969&gt;40000,$N969&lt;&gt;"",$N969&gt;40000),(1+NETWORKDAYS.INTL($M969,$N969,1,项目参数!$B$2:$B$200))*项目参数!$J$29,"")</f>
        <v/>
      </c>
      <c r="M969" s="42"/>
      <c r="N969" s="42"/>
      <c r="O969" s="60"/>
      <c r="P969" s="63"/>
      <c r="X969" s="72" t="b">
        <f t="shared" si="15"/>
        <v>0</v>
      </c>
    </row>
    <row r="970" spans="1:24">
      <c r="A970" s="8"/>
      <c r="B970" s="8"/>
      <c r="C970" s="8"/>
      <c r="D970" s="54"/>
      <c r="E970" s="8"/>
      <c r="F970" s="8"/>
      <c r="G970" s="8"/>
      <c r="H970" s="8"/>
      <c r="I970" s="78"/>
      <c r="J970" s="42"/>
      <c r="K970" s="82" t="str">
        <f>IF(AND($I970&gt;0,$J970&lt;&gt;"",$J970&gt;40000),WORKDAY.INTL($J970,INT(($I970+项目参数!$J$29-1)/项目参数!$J$29)-1,1,项目参数!$B$2:$B$200),"")</f>
        <v/>
      </c>
      <c r="L970" s="83" t="str">
        <f>IF(AND($M970&lt;&gt;"",$M970&gt;40000,$N970&lt;&gt;"",$N970&gt;40000),(1+NETWORKDAYS.INTL($M970,$N970,1,项目参数!$B$2:$B$200))*项目参数!$J$29,"")</f>
        <v/>
      </c>
      <c r="M970" s="42"/>
      <c r="N970" s="42"/>
      <c r="O970" s="60"/>
      <c r="P970" s="63"/>
      <c r="X970" s="72" t="b">
        <f t="shared" si="15"/>
        <v>0</v>
      </c>
    </row>
    <row r="971" spans="1:24">
      <c r="A971" s="8"/>
      <c r="B971" s="8"/>
      <c r="C971" s="8"/>
      <c r="D971" s="54"/>
      <c r="E971" s="8"/>
      <c r="F971" s="8"/>
      <c r="G971" s="8"/>
      <c r="H971" s="8"/>
      <c r="I971" s="78"/>
      <c r="J971" s="42"/>
      <c r="K971" s="82" t="str">
        <f>IF(AND($I971&gt;0,$J971&lt;&gt;"",$J971&gt;40000),WORKDAY.INTL($J971,INT(($I971+项目参数!$J$29-1)/项目参数!$J$29)-1,1,项目参数!$B$2:$B$200),"")</f>
        <v/>
      </c>
      <c r="L971" s="83" t="str">
        <f>IF(AND($M971&lt;&gt;"",$M971&gt;40000,$N971&lt;&gt;"",$N971&gt;40000),(1+NETWORKDAYS.INTL($M971,$N971,1,项目参数!$B$2:$B$200))*项目参数!$J$29,"")</f>
        <v/>
      </c>
      <c r="M971" s="42"/>
      <c r="N971" s="42"/>
      <c r="O971" s="60"/>
      <c r="P971" s="63"/>
      <c r="X971" s="72" t="b">
        <f t="shared" si="15"/>
        <v>0</v>
      </c>
    </row>
    <row r="972" spans="1:24">
      <c r="A972" s="8"/>
      <c r="B972" s="8"/>
      <c r="C972" s="8"/>
      <c r="D972" s="54"/>
      <c r="E972" s="8"/>
      <c r="F972" s="8"/>
      <c r="G972" s="8"/>
      <c r="H972" s="8"/>
      <c r="I972" s="78"/>
      <c r="J972" s="42"/>
      <c r="K972" s="82" t="str">
        <f>IF(AND($I972&gt;0,$J972&lt;&gt;"",$J972&gt;40000),WORKDAY.INTL($J972,INT(($I972+项目参数!$J$29-1)/项目参数!$J$29)-1,1,项目参数!$B$2:$B$200),"")</f>
        <v/>
      </c>
      <c r="L972" s="83" t="str">
        <f>IF(AND($M972&lt;&gt;"",$M972&gt;40000,$N972&lt;&gt;"",$N972&gt;40000),(1+NETWORKDAYS.INTL($M972,$N972,1,项目参数!$B$2:$B$200))*项目参数!$J$29,"")</f>
        <v/>
      </c>
      <c r="M972" s="42"/>
      <c r="N972" s="42"/>
      <c r="O972" s="60"/>
      <c r="P972" s="63"/>
      <c r="X972" s="72" t="b">
        <f t="shared" si="15"/>
        <v>0</v>
      </c>
    </row>
    <row r="973" spans="1:24">
      <c r="A973" s="8"/>
      <c r="B973" s="8"/>
      <c r="C973" s="8"/>
      <c r="D973" s="54"/>
      <c r="E973" s="8"/>
      <c r="F973" s="8"/>
      <c r="G973" s="8"/>
      <c r="H973" s="8"/>
      <c r="I973" s="78"/>
      <c r="J973" s="42"/>
      <c r="K973" s="82" t="str">
        <f>IF(AND($I973&gt;0,$J973&lt;&gt;"",$J973&gt;40000),WORKDAY.INTL($J973,INT(($I973+项目参数!$J$29-1)/项目参数!$J$29)-1,1,项目参数!$B$2:$B$200),"")</f>
        <v/>
      </c>
      <c r="L973" s="83" t="str">
        <f>IF(AND($M973&lt;&gt;"",$M973&gt;40000,$N973&lt;&gt;"",$N973&gt;40000),(1+NETWORKDAYS.INTL($M973,$N973,1,项目参数!$B$2:$B$200))*项目参数!$J$29,"")</f>
        <v/>
      </c>
      <c r="M973" s="42"/>
      <c r="N973" s="42"/>
      <c r="O973" s="60"/>
      <c r="P973" s="63"/>
      <c r="X973" s="72" t="b">
        <f t="shared" si="15"/>
        <v>0</v>
      </c>
    </row>
    <row r="974" spans="1:24">
      <c r="A974" s="8"/>
      <c r="B974" s="8"/>
      <c r="C974" s="8"/>
      <c r="D974" s="54"/>
      <c r="E974" s="8"/>
      <c r="F974" s="8"/>
      <c r="G974" s="8"/>
      <c r="H974" s="8"/>
      <c r="I974" s="78"/>
      <c r="J974" s="42"/>
      <c r="K974" s="82" t="str">
        <f>IF(AND($I974&gt;0,$J974&lt;&gt;"",$J974&gt;40000),WORKDAY.INTL($J974,INT(($I974+项目参数!$J$29-1)/项目参数!$J$29)-1,1,项目参数!$B$2:$B$200),"")</f>
        <v/>
      </c>
      <c r="L974" s="83" t="str">
        <f>IF(AND($M974&lt;&gt;"",$M974&gt;40000,$N974&lt;&gt;"",$N974&gt;40000),(1+NETWORKDAYS.INTL($M974,$N974,1,项目参数!$B$2:$B$200))*项目参数!$J$29,"")</f>
        <v/>
      </c>
      <c r="M974" s="42"/>
      <c r="N974" s="42"/>
      <c r="O974" s="60"/>
      <c r="P974" s="63"/>
      <c r="X974" s="72" t="b">
        <f t="shared" si="15"/>
        <v>0</v>
      </c>
    </row>
    <row r="975" spans="1:24">
      <c r="A975" s="8"/>
      <c r="B975" s="8"/>
      <c r="C975" s="8"/>
      <c r="D975" s="54"/>
      <c r="E975" s="8"/>
      <c r="F975" s="8"/>
      <c r="G975" s="8"/>
      <c r="H975" s="8"/>
      <c r="I975" s="78"/>
      <c r="J975" s="42"/>
      <c r="K975" s="82" t="str">
        <f>IF(AND($I975&gt;0,$J975&lt;&gt;"",$J975&gt;40000),WORKDAY.INTL($J975,INT(($I975+项目参数!$J$29-1)/项目参数!$J$29)-1,1,项目参数!$B$2:$B$200),"")</f>
        <v/>
      </c>
      <c r="L975" s="83" t="str">
        <f>IF(AND($M975&lt;&gt;"",$M975&gt;40000,$N975&lt;&gt;"",$N975&gt;40000),(1+NETWORKDAYS.INTL($M975,$N975,1,项目参数!$B$2:$B$200))*项目参数!$J$29,"")</f>
        <v/>
      </c>
      <c r="M975" s="42"/>
      <c r="N975" s="42"/>
      <c r="O975" s="60"/>
      <c r="P975" s="63"/>
      <c r="X975" s="72" t="b">
        <f t="shared" si="15"/>
        <v>0</v>
      </c>
    </row>
    <row r="976" spans="1:24">
      <c r="A976" s="8"/>
      <c r="B976" s="8"/>
      <c r="C976" s="8"/>
      <c r="D976" s="54"/>
      <c r="E976" s="8"/>
      <c r="F976" s="8"/>
      <c r="G976" s="8"/>
      <c r="H976" s="8"/>
      <c r="I976" s="78"/>
      <c r="J976" s="42"/>
      <c r="K976" s="82" t="str">
        <f>IF(AND($I976&gt;0,$J976&lt;&gt;"",$J976&gt;40000),WORKDAY.INTL($J976,INT(($I976+项目参数!$J$29-1)/项目参数!$J$29)-1,1,项目参数!$B$2:$B$200),"")</f>
        <v/>
      </c>
      <c r="L976" s="83" t="str">
        <f>IF(AND($M976&lt;&gt;"",$M976&gt;40000,$N976&lt;&gt;"",$N976&gt;40000),(1+NETWORKDAYS.INTL($M976,$N976,1,项目参数!$B$2:$B$200))*项目参数!$J$29,"")</f>
        <v/>
      </c>
      <c r="M976" s="42"/>
      <c r="N976" s="42"/>
      <c r="O976" s="60"/>
      <c r="P976" s="63"/>
      <c r="X976" s="72" t="b">
        <f t="shared" si="15"/>
        <v>0</v>
      </c>
    </row>
    <row r="977" spans="1:24">
      <c r="A977" s="8"/>
      <c r="B977" s="8"/>
      <c r="C977" s="8"/>
      <c r="D977" s="54"/>
      <c r="E977" s="8"/>
      <c r="F977" s="8"/>
      <c r="G977" s="8"/>
      <c r="H977" s="8"/>
      <c r="I977" s="78"/>
      <c r="J977" s="42"/>
      <c r="K977" s="82" t="str">
        <f>IF(AND($I977&gt;0,$J977&lt;&gt;"",$J977&gt;40000),WORKDAY.INTL($J977,INT(($I977+项目参数!$J$29-1)/项目参数!$J$29)-1,1,项目参数!$B$2:$B$200),"")</f>
        <v/>
      </c>
      <c r="L977" s="83" t="str">
        <f>IF(AND($M977&lt;&gt;"",$M977&gt;40000,$N977&lt;&gt;"",$N977&gt;40000),(1+NETWORKDAYS.INTL($M977,$N977,1,项目参数!$B$2:$B$200))*项目参数!$J$29,"")</f>
        <v/>
      </c>
      <c r="M977" s="42"/>
      <c r="N977" s="42"/>
      <c r="O977" s="60"/>
      <c r="P977" s="63"/>
      <c r="X977" s="72" t="b">
        <f t="shared" si="15"/>
        <v>0</v>
      </c>
    </row>
    <row r="978" spans="1:24">
      <c r="A978" s="8"/>
      <c r="B978" s="8"/>
      <c r="C978" s="8"/>
      <c r="D978" s="54"/>
      <c r="E978" s="8"/>
      <c r="F978" s="8"/>
      <c r="G978" s="8"/>
      <c r="H978" s="8"/>
      <c r="I978" s="78"/>
      <c r="J978" s="42"/>
      <c r="K978" s="82" t="str">
        <f>IF(AND($I978&gt;0,$J978&lt;&gt;"",$J978&gt;40000),WORKDAY.INTL($J978,INT(($I978+项目参数!$J$29-1)/项目参数!$J$29)-1,1,项目参数!$B$2:$B$200),"")</f>
        <v/>
      </c>
      <c r="L978" s="83" t="str">
        <f>IF(AND($M978&lt;&gt;"",$M978&gt;40000,$N978&lt;&gt;"",$N978&gt;40000),(1+NETWORKDAYS.INTL($M978,$N978,1,项目参数!$B$2:$B$200))*项目参数!$J$29,"")</f>
        <v/>
      </c>
      <c r="M978" s="42"/>
      <c r="N978" s="42"/>
      <c r="O978" s="60"/>
      <c r="P978" s="63"/>
      <c r="X978" s="72" t="b">
        <f t="shared" si="15"/>
        <v>0</v>
      </c>
    </row>
    <row r="979" spans="1:24">
      <c r="A979" s="8"/>
      <c r="B979" s="8"/>
      <c r="C979" s="8"/>
      <c r="D979" s="54"/>
      <c r="E979" s="8"/>
      <c r="F979" s="8"/>
      <c r="G979" s="8"/>
      <c r="H979" s="8"/>
      <c r="I979" s="78"/>
      <c r="J979" s="42"/>
      <c r="K979" s="82" t="str">
        <f>IF(AND($I979&gt;0,$J979&lt;&gt;"",$J979&gt;40000),WORKDAY.INTL($J979,INT(($I979+项目参数!$J$29-1)/项目参数!$J$29)-1,1,项目参数!$B$2:$B$200),"")</f>
        <v/>
      </c>
      <c r="L979" s="83" t="str">
        <f>IF(AND($M979&lt;&gt;"",$M979&gt;40000,$N979&lt;&gt;"",$N979&gt;40000),(1+NETWORKDAYS.INTL($M979,$N979,1,项目参数!$B$2:$B$200))*项目参数!$J$29,"")</f>
        <v/>
      </c>
      <c r="M979" s="42"/>
      <c r="N979" s="42"/>
      <c r="O979" s="60"/>
      <c r="P979" s="63"/>
      <c r="X979" s="72" t="b">
        <f t="shared" si="15"/>
        <v>0</v>
      </c>
    </row>
    <row r="980" spans="1:24">
      <c r="A980" s="8"/>
      <c r="B980" s="8"/>
      <c r="C980" s="8"/>
      <c r="D980" s="54"/>
      <c r="E980" s="8"/>
      <c r="F980" s="8"/>
      <c r="G980" s="8"/>
      <c r="H980" s="8"/>
      <c r="I980" s="78"/>
      <c r="J980" s="42"/>
      <c r="K980" s="82" t="str">
        <f>IF(AND($I980&gt;0,$J980&lt;&gt;"",$J980&gt;40000),WORKDAY.INTL($J980,INT(($I980+项目参数!$J$29-1)/项目参数!$J$29)-1,1,项目参数!$B$2:$B$200),"")</f>
        <v/>
      </c>
      <c r="L980" s="83" t="str">
        <f>IF(AND($M980&lt;&gt;"",$M980&gt;40000,$N980&lt;&gt;"",$N980&gt;40000),(1+NETWORKDAYS.INTL($M980,$N980,1,项目参数!$B$2:$B$200))*项目参数!$J$29,"")</f>
        <v/>
      </c>
      <c r="M980" s="42"/>
      <c r="N980" s="42"/>
      <c r="O980" s="60"/>
      <c r="P980" s="63"/>
      <c r="X980" s="72" t="b">
        <f t="shared" si="15"/>
        <v>0</v>
      </c>
    </row>
    <row r="981" spans="1:24">
      <c r="A981" s="8"/>
      <c r="B981" s="8"/>
      <c r="C981" s="8"/>
      <c r="D981" s="54"/>
      <c r="E981" s="8"/>
      <c r="F981" s="8"/>
      <c r="G981" s="8"/>
      <c r="H981" s="8"/>
      <c r="I981" s="78"/>
      <c r="J981" s="42"/>
      <c r="K981" s="82" t="str">
        <f>IF(AND($I981&gt;0,$J981&lt;&gt;"",$J981&gt;40000),WORKDAY.INTL($J981,INT(($I981+项目参数!$J$29-1)/项目参数!$J$29)-1,1,项目参数!$B$2:$B$200),"")</f>
        <v/>
      </c>
      <c r="L981" s="83" t="str">
        <f>IF(AND($M981&lt;&gt;"",$M981&gt;40000,$N981&lt;&gt;"",$N981&gt;40000),(1+NETWORKDAYS.INTL($M981,$N981,1,项目参数!$B$2:$B$200))*项目参数!$J$29,"")</f>
        <v/>
      </c>
      <c r="M981" s="42"/>
      <c r="N981" s="42"/>
      <c r="O981" s="60"/>
      <c r="P981" s="63"/>
      <c r="X981" s="72" t="b">
        <f t="shared" si="15"/>
        <v>0</v>
      </c>
    </row>
    <row r="982" spans="1:24">
      <c r="A982" s="8"/>
      <c r="B982" s="8"/>
      <c r="C982" s="8"/>
      <c r="D982" s="54"/>
      <c r="E982" s="8"/>
      <c r="F982" s="8"/>
      <c r="G982" s="8"/>
      <c r="H982" s="8"/>
      <c r="I982" s="78"/>
      <c r="J982" s="42"/>
      <c r="K982" s="82" t="str">
        <f>IF(AND($I982&gt;0,$J982&lt;&gt;"",$J982&gt;40000),WORKDAY.INTL($J982,INT(($I982+项目参数!$J$29-1)/项目参数!$J$29)-1,1,项目参数!$B$2:$B$200),"")</f>
        <v/>
      </c>
      <c r="L982" s="83" t="str">
        <f>IF(AND($M982&lt;&gt;"",$M982&gt;40000,$N982&lt;&gt;"",$N982&gt;40000),(1+NETWORKDAYS.INTL($M982,$N982,1,项目参数!$B$2:$B$200))*项目参数!$J$29,"")</f>
        <v/>
      </c>
      <c r="M982" s="42"/>
      <c r="N982" s="42"/>
      <c r="O982" s="60"/>
      <c r="P982" s="63"/>
      <c r="X982" s="72" t="b">
        <f t="shared" si="15"/>
        <v>0</v>
      </c>
    </row>
    <row r="983" spans="1:24">
      <c r="A983" s="8"/>
      <c r="B983" s="8"/>
      <c r="C983" s="8"/>
      <c r="D983" s="54"/>
      <c r="E983" s="8"/>
      <c r="F983" s="8"/>
      <c r="G983" s="8"/>
      <c r="H983" s="8"/>
      <c r="I983" s="78"/>
      <c r="J983" s="42"/>
      <c r="K983" s="82" t="str">
        <f>IF(AND($I983&gt;0,$J983&lt;&gt;"",$J983&gt;40000),WORKDAY.INTL($J983,INT(($I983+项目参数!$J$29-1)/项目参数!$J$29)-1,1,项目参数!$B$2:$B$200),"")</f>
        <v/>
      </c>
      <c r="L983" s="83" t="str">
        <f>IF(AND($M983&lt;&gt;"",$M983&gt;40000,$N983&lt;&gt;"",$N983&gt;40000),(1+NETWORKDAYS.INTL($M983,$N983,1,项目参数!$B$2:$B$200))*项目参数!$J$29,"")</f>
        <v/>
      </c>
      <c r="M983" s="42"/>
      <c r="N983" s="42"/>
      <c r="O983" s="60"/>
      <c r="P983" s="63"/>
      <c r="X983" s="72" t="b">
        <f t="shared" si="15"/>
        <v>0</v>
      </c>
    </row>
    <row r="984" spans="1:24">
      <c r="A984" s="8"/>
      <c r="B984" s="8"/>
      <c r="C984" s="8"/>
      <c r="D984" s="54"/>
      <c r="E984" s="8"/>
      <c r="F984" s="8"/>
      <c r="G984" s="8"/>
      <c r="H984" s="8"/>
      <c r="I984" s="78"/>
      <c r="J984" s="42"/>
      <c r="K984" s="82" t="str">
        <f>IF(AND($I984&gt;0,$J984&lt;&gt;"",$J984&gt;40000),WORKDAY.INTL($J984,INT(($I984+项目参数!$J$29-1)/项目参数!$J$29)-1,1,项目参数!$B$2:$B$200),"")</f>
        <v/>
      </c>
      <c r="L984" s="83" t="str">
        <f>IF(AND($M984&lt;&gt;"",$M984&gt;40000,$N984&lt;&gt;"",$N984&gt;40000),(1+NETWORKDAYS.INTL($M984,$N984,1,项目参数!$B$2:$B$200))*项目参数!$J$29,"")</f>
        <v/>
      </c>
      <c r="M984" s="42"/>
      <c r="N984" s="42"/>
      <c r="O984" s="60"/>
      <c r="P984" s="63"/>
      <c r="X984" s="72" t="b">
        <f t="shared" si="15"/>
        <v>0</v>
      </c>
    </row>
    <row r="985" spans="1:24">
      <c r="A985" s="8"/>
      <c r="B985" s="8"/>
      <c r="C985" s="8"/>
      <c r="D985" s="54"/>
      <c r="E985" s="8"/>
      <c r="F985" s="8"/>
      <c r="G985" s="8"/>
      <c r="H985" s="8"/>
      <c r="I985" s="78"/>
      <c r="J985" s="42"/>
      <c r="K985" s="82" t="str">
        <f>IF(AND($I985&gt;0,$J985&lt;&gt;"",$J985&gt;40000),WORKDAY.INTL($J985,INT(($I985+项目参数!$J$29-1)/项目参数!$J$29)-1,1,项目参数!$B$2:$B$200),"")</f>
        <v/>
      </c>
      <c r="L985" s="83" t="str">
        <f>IF(AND($M985&lt;&gt;"",$M985&gt;40000,$N985&lt;&gt;"",$N985&gt;40000),(1+NETWORKDAYS.INTL($M985,$N985,1,项目参数!$B$2:$B$200))*项目参数!$J$29,"")</f>
        <v/>
      </c>
      <c r="M985" s="42"/>
      <c r="N985" s="42"/>
      <c r="O985" s="60"/>
      <c r="P985" s="63"/>
      <c r="X985" s="72" t="b">
        <f t="shared" si="15"/>
        <v>0</v>
      </c>
    </row>
    <row r="986" spans="1:24">
      <c r="A986" s="8"/>
      <c r="B986" s="8"/>
      <c r="C986" s="8"/>
      <c r="D986" s="54"/>
      <c r="E986" s="8"/>
      <c r="F986" s="8"/>
      <c r="G986" s="8"/>
      <c r="H986" s="8"/>
      <c r="I986" s="78"/>
      <c r="J986" s="42"/>
      <c r="K986" s="82" t="str">
        <f>IF(AND($I986&gt;0,$J986&lt;&gt;"",$J986&gt;40000),WORKDAY.INTL($J986,INT(($I986+项目参数!$J$29-1)/项目参数!$J$29)-1,1,项目参数!$B$2:$B$200),"")</f>
        <v/>
      </c>
      <c r="L986" s="83" t="str">
        <f>IF(AND($M986&lt;&gt;"",$M986&gt;40000,$N986&lt;&gt;"",$N986&gt;40000),(1+NETWORKDAYS.INTL($M986,$N986,1,项目参数!$B$2:$B$200))*项目参数!$J$29,"")</f>
        <v/>
      </c>
      <c r="M986" s="42"/>
      <c r="N986" s="42"/>
      <c r="O986" s="60"/>
      <c r="P986" s="63"/>
      <c r="X986" s="72" t="b">
        <f t="shared" si="15"/>
        <v>0</v>
      </c>
    </row>
    <row r="987" spans="1:24">
      <c r="A987" s="8"/>
      <c r="B987" s="8"/>
      <c r="C987" s="8"/>
      <c r="D987" s="54"/>
      <c r="E987" s="8"/>
      <c r="F987" s="8"/>
      <c r="G987" s="8"/>
      <c r="H987" s="8"/>
      <c r="I987" s="78"/>
      <c r="J987" s="42"/>
      <c r="K987" s="82" t="str">
        <f>IF(AND($I987&gt;0,$J987&lt;&gt;"",$J987&gt;40000),WORKDAY.INTL($J987,INT(($I987+项目参数!$J$29-1)/项目参数!$J$29)-1,1,项目参数!$B$2:$B$200),"")</f>
        <v/>
      </c>
      <c r="L987" s="83" t="str">
        <f>IF(AND($M987&lt;&gt;"",$M987&gt;40000,$N987&lt;&gt;"",$N987&gt;40000),(1+NETWORKDAYS.INTL($M987,$N987,1,项目参数!$B$2:$B$200))*项目参数!$J$29,"")</f>
        <v/>
      </c>
      <c r="M987" s="42"/>
      <c r="N987" s="42"/>
      <c r="O987" s="60"/>
      <c r="P987" s="63"/>
      <c r="X987" s="72" t="b">
        <f t="shared" si="15"/>
        <v>0</v>
      </c>
    </row>
    <row r="988" spans="1:24">
      <c r="A988" s="8"/>
      <c r="B988" s="8"/>
      <c r="C988" s="8"/>
      <c r="D988" s="54"/>
      <c r="E988" s="8"/>
      <c r="F988" s="8"/>
      <c r="G988" s="8"/>
      <c r="H988" s="8"/>
      <c r="I988" s="78"/>
      <c r="J988" s="42"/>
      <c r="K988" s="82" t="str">
        <f>IF(AND($I988&gt;0,$J988&lt;&gt;"",$J988&gt;40000),WORKDAY.INTL($J988,INT(($I988+项目参数!$J$29-1)/项目参数!$J$29)-1,1,项目参数!$B$2:$B$200),"")</f>
        <v/>
      </c>
      <c r="L988" s="83" t="str">
        <f>IF(AND($M988&lt;&gt;"",$M988&gt;40000,$N988&lt;&gt;"",$N988&gt;40000),(1+NETWORKDAYS.INTL($M988,$N988,1,项目参数!$B$2:$B$200))*项目参数!$J$29,"")</f>
        <v/>
      </c>
      <c r="M988" s="42"/>
      <c r="N988" s="42"/>
      <c r="O988" s="60"/>
      <c r="P988" s="63"/>
      <c r="X988" s="72" t="b">
        <f t="shared" si="15"/>
        <v>0</v>
      </c>
    </row>
    <row r="989" spans="1:24">
      <c r="A989" s="8"/>
      <c r="B989" s="8"/>
      <c r="C989" s="8"/>
      <c r="D989" s="54"/>
      <c r="E989" s="8"/>
      <c r="F989" s="8"/>
      <c r="G989" s="8"/>
      <c r="H989" s="8"/>
      <c r="I989" s="78"/>
      <c r="J989" s="42"/>
      <c r="K989" s="82" t="str">
        <f>IF(AND($I989&gt;0,$J989&lt;&gt;"",$J989&gt;40000),WORKDAY.INTL($J989,INT(($I989+项目参数!$J$29-1)/项目参数!$J$29)-1,1,项目参数!$B$2:$B$200),"")</f>
        <v/>
      </c>
      <c r="L989" s="83" t="str">
        <f>IF(AND($M989&lt;&gt;"",$M989&gt;40000,$N989&lt;&gt;"",$N989&gt;40000),(1+NETWORKDAYS.INTL($M989,$N989,1,项目参数!$B$2:$B$200))*项目参数!$J$29,"")</f>
        <v/>
      </c>
      <c r="M989" s="42"/>
      <c r="N989" s="42"/>
      <c r="O989" s="60"/>
      <c r="P989" s="63"/>
      <c r="X989" s="72" t="b">
        <f t="shared" si="15"/>
        <v>0</v>
      </c>
    </row>
    <row r="990" spans="1:24">
      <c r="A990" s="8"/>
      <c r="B990" s="8"/>
      <c r="C990" s="8"/>
      <c r="D990" s="54"/>
      <c r="E990" s="8"/>
      <c r="F990" s="8"/>
      <c r="G990" s="8"/>
      <c r="H990" s="8"/>
      <c r="I990" s="78"/>
      <c r="J990" s="42"/>
      <c r="K990" s="82" t="str">
        <f>IF(AND($I990&gt;0,$J990&lt;&gt;"",$J990&gt;40000),WORKDAY.INTL($J990,INT(($I990+项目参数!$J$29-1)/项目参数!$J$29)-1,1,项目参数!$B$2:$B$200),"")</f>
        <v/>
      </c>
      <c r="L990" s="83" t="str">
        <f>IF(AND($M990&lt;&gt;"",$M990&gt;40000,$N990&lt;&gt;"",$N990&gt;40000),(1+NETWORKDAYS.INTL($M990,$N990,1,项目参数!$B$2:$B$200))*项目参数!$J$29,"")</f>
        <v/>
      </c>
      <c r="M990" s="42"/>
      <c r="N990" s="42"/>
      <c r="O990" s="60"/>
      <c r="P990" s="63"/>
      <c r="X990" s="72" t="b">
        <f t="shared" si="15"/>
        <v>0</v>
      </c>
    </row>
    <row r="991" spans="1:24">
      <c r="A991" s="8"/>
      <c r="B991" s="8"/>
      <c r="C991" s="8"/>
      <c r="D991" s="54"/>
      <c r="E991" s="8"/>
      <c r="F991" s="8"/>
      <c r="G991" s="8"/>
      <c r="H991" s="8"/>
      <c r="I991" s="78"/>
      <c r="J991" s="42"/>
      <c r="K991" s="82" t="str">
        <f>IF(AND($I991&gt;0,$J991&lt;&gt;"",$J991&gt;40000),WORKDAY.INTL($J991,INT(($I991+项目参数!$J$29-1)/项目参数!$J$29)-1,1,项目参数!$B$2:$B$200),"")</f>
        <v/>
      </c>
      <c r="L991" s="83" t="str">
        <f>IF(AND($M991&lt;&gt;"",$M991&gt;40000,$N991&lt;&gt;"",$N991&gt;40000),(1+NETWORKDAYS.INTL($M991,$N991,1,项目参数!$B$2:$B$200))*项目参数!$J$29,"")</f>
        <v/>
      </c>
      <c r="M991" s="42"/>
      <c r="N991" s="42"/>
      <c r="O991" s="60"/>
      <c r="P991" s="63"/>
      <c r="X991" s="72" t="b">
        <f t="shared" si="15"/>
        <v>0</v>
      </c>
    </row>
    <row r="992" spans="1:24">
      <c r="A992" s="8"/>
      <c r="B992" s="8"/>
      <c r="C992" s="8"/>
      <c r="D992" s="54"/>
      <c r="E992" s="8"/>
      <c r="F992" s="8"/>
      <c r="G992" s="8"/>
      <c r="H992" s="8"/>
      <c r="I992" s="78"/>
      <c r="J992" s="42"/>
      <c r="K992" s="82" t="str">
        <f>IF(AND($I992&gt;0,$J992&lt;&gt;"",$J992&gt;40000),WORKDAY.INTL($J992,INT(($I992+项目参数!$J$29-1)/项目参数!$J$29)-1,1,项目参数!$B$2:$B$200),"")</f>
        <v/>
      </c>
      <c r="L992" s="83" t="str">
        <f>IF(AND($M992&lt;&gt;"",$M992&gt;40000,$N992&lt;&gt;"",$N992&gt;40000),(1+NETWORKDAYS.INTL($M992,$N992,1,项目参数!$B$2:$B$200))*项目参数!$J$29,"")</f>
        <v/>
      </c>
      <c r="M992" s="42"/>
      <c r="N992" s="42"/>
      <c r="O992" s="60"/>
      <c r="P992" s="63"/>
      <c r="X992" s="72" t="b">
        <f t="shared" si="15"/>
        <v>0</v>
      </c>
    </row>
    <row r="993" spans="1:24">
      <c r="A993" s="8"/>
      <c r="B993" s="8"/>
      <c r="C993" s="8"/>
      <c r="D993" s="54"/>
      <c r="E993" s="8"/>
      <c r="F993" s="8"/>
      <c r="G993" s="8"/>
      <c r="H993" s="8"/>
      <c r="I993" s="78"/>
      <c r="J993" s="42"/>
      <c r="K993" s="82" t="str">
        <f>IF(AND($I993&gt;0,$J993&lt;&gt;"",$J993&gt;40000),WORKDAY.INTL($J993,INT(($I993+项目参数!$J$29-1)/项目参数!$J$29)-1,1,项目参数!$B$2:$B$200),"")</f>
        <v/>
      </c>
      <c r="L993" s="83" t="str">
        <f>IF(AND($M993&lt;&gt;"",$M993&gt;40000,$N993&lt;&gt;"",$N993&gt;40000),(1+NETWORKDAYS.INTL($M993,$N993,1,项目参数!$B$2:$B$200))*项目参数!$J$29,"")</f>
        <v/>
      </c>
      <c r="M993" s="42"/>
      <c r="N993" s="42"/>
      <c r="O993" s="60"/>
      <c r="P993" s="63"/>
      <c r="X993" s="72" t="b">
        <f t="shared" si="15"/>
        <v>0</v>
      </c>
    </row>
    <row r="994" spans="1:24">
      <c r="A994" s="8"/>
      <c r="B994" s="8"/>
      <c r="C994" s="8"/>
      <c r="D994" s="54"/>
      <c r="E994" s="8"/>
      <c r="F994" s="8"/>
      <c r="G994" s="8"/>
      <c r="H994" s="8"/>
      <c r="I994" s="78"/>
      <c r="J994" s="42"/>
      <c r="K994" s="82" t="str">
        <f>IF(AND($I994&gt;0,$J994&lt;&gt;"",$J994&gt;40000),WORKDAY.INTL($J994,INT(($I994+项目参数!$J$29-1)/项目参数!$J$29)-1,1,项目参数!$B$2:$B$200),"")</f>
        <v/>
      </c>
      <c r="L994" s="83" t="str">
        <f>IF(AND($M994&lt;&gt;"",$M994&gt;40000,$N994&lt;&gt;"",$N994&gt;40000),(1+NETWORKDAYS.INTL($M994,$N994,1,项目参数!$B$2:$B$200))*项目参数!$J$29,"")</f>
        <v/>
      </c>
      <c r="M994" s="42"/>
      <c r="N994" s="42"/>
      <c r="O994" s="60"/>
      <c r="P994" s="63"/>
      <c r="X994" s="72" t="b">
        <f t="shared" si="15"/>
        <v>0</v>
      </c>
    </row>
    <row r="995" spans="1:24">
      <c r="A995" s="8"/>
      <c r="B995" s="8"/>
      <c r="C995" s="8"/>
      <c r="D995" s="54"/>
      <c r="E995" s="8"/>
      <c r="F995" s="8"/>
      <c r="G995" s="8"/>
      <c r="H995" s="8"/>
      <c r="I995" s="78"/>
      <c r="J995" s="42"/>
      <c r="K995" s="82" t="str">
        <f>IF(AND($I995&gt;0,$J995&lt;&gt;"",$J995&gt;40000),WORKDAY.INTL($J995,INT(($I995+项目参数!$J$29-1)/项目参数!$J$29)-1,1,项目参数!$B$2:$B$200),"")</f>
        <v/>
      </c>
      <c r="L995" s="83" t="str">
        <f>IF(AND($M995&lt;&gt;"",$M995&gt;40000,$N995&lt;&gt;"",$N995&gt;40000),(1+NETWORKDAYS.INTL($M995,$N995,1,项目参数!$B$2:$B$200))*项目参数!$J$29,"")</f>
        <v/>
      </c>
      <c r="M995" s="42"/>
      <c r="N995" s="42"/>
      <c r="O995" s="60"/>
      <c r="P995" s="63"/>
      <c r="X995" s="72" t="b">
        <f t="shared" si="15"/>
        <v>0</v>
      </c>
    </row>
    <row r="996" spans="1:24">
      <c r="A996" s="8"/>
      <c r="B996" s="8"/>
      <c r="C996" s="8"/>
      <c r="D996" s="54"/>
      <c r="E996" s="8"/>
      <c r="F996" s="8"/>
      <c r="G996" s="8"/>
      <c r="H996" s="8"/>
      <c r="I996" s="78"/>
      <c r="J996" s="42"/>
      <c r="K996" s="82" t="str">
        <f>IF(AND($I996&gt;0,$J996&lt;&gt;"",$J996&gt;40000),WORKDAY.INTL($J996,INT(($I996+项目参数!$J$29-1)/项目参数!$J$29)-1,1,项目参数!$B$2:$B$200),"")</f>
        <v/>
      </c>
      <c r="L996" s="83" t="str">
        <f>IF(AND($M996&lt;&gt;"",$M996&gt;40000,$N996&lt;&gt;"",$N996&gt;40000),(1+NETWORKDAYS.INTL($M996,$N996,1,项目参数!$B$2:$B$200))*项目参数!$J$29,"")</f>
        <v/>
      </c>
      <c r="M996" s="42"/>
      <c r="N996" s="42"/>
      <c r="O996" s="60"/>
      <c r="P996" s="63"/>
      <c r="X996" s="72" t="b">
        <f t="shared" si="15"/>
        <v>0</v>
      </c>
    </row>
    <row r="997" spans="1:24">
      <c r="A997" s="8"/>
      <c r="B997" s="8"/>
      <c r="C997" s="8"/>
      <c r="D997" s="54"/>
      <c r="E997" s="8"/>
      <c r="F997" s="8"/>
      <c r="G997" s="8"/>
      <c r="H997" s="8"/>
      <c r="I997" s="78"/>
      <c r="J997" s="42"/>
      <c r="K997" s="82" t="str">
        <f>IF(AND($I997&gt;0,$J997&lt;&gt;"",$J997&gt;40000),WORKDAY.INTL($J997,INT(($I997+项目参数!$J$29-1)/项目参数!$J$29)-1,1,项目参数!$B$2:$B$200),"")</f>
        <v/>
      </c>
      <c r="L997" s="83" t="str">
        <f>IF(AND($M997&lt;&gt;"",$M997&gt;40000,$N997&lt;&gt;"",$N997&gt;40000),(1+NETWORKDAYS.INTL($M997,$N997,1,项目参数!$B$2:$B$200))*项目参数!$J$29,"")</f>
        <v/>
      </c>
      <c r="M997" s="42"/>
      <c r="N997" s="42"/>
      <c r="O997" s="60"/>
      <c r="P997" s="63"/>
      <c r="X997" s="72" t="b">
        <f t="shared" si="15"/>
        <v>0</v>
      </c>
    </row>
    <row r="998" spans="1:24">
      <c r="A998" s="8"/>
      <c r="B998" s="8"/>
      <c r="C998" s="8"/>
      <c r="D998" s="54"/>
      <c r="E998" s="8"/>
      <c r="F998" s="8"/>
      <c r="G998" s="8"/>
      <c r="H998" s="8"/>
      <c r="I998" s="78"/>
      <c r="J998" s="42"/>
      <c r="K998" s="82" t="str">
        <f>IF(AND($I998&gt;0,$J998&lt;&gt;"",$J998&gt;40000),WORKDAY.INTL($J998,INT(($I998+项目参数!$J$29-1)/项目参数!$J$29)-1,1,项目参数!$B$2:$B$200),"")</f>
        <v/>
      </c>
      <c r="L998" s="83" t="str">
        <f>IF(AND($M998&lt;&gt;"",$M998&gt;40000,$N998&lt;&gt;"",$N998&gt;40000),(1+NETWORKDAYS.INTL($M998,$N998,1,项目参数!$B$2:$B$200))*项目参数!$J$29,"")</f>
        <v/>
      </c>
      <c r="M998" s="42"/>
      <c r="N998" s="42"/>
      <c r="O998" s="60"/>
      <c r="P998" s="63"/>
      <c r="X998" s="72" t="b">
        <f t="shared" si="15"/>
        <v>0</v>
      </c>
    </row>
    <row r="999" spans="1:24">
      <c r="A999" s="8"/>
      <c r="B999" s="8"/>
      <c r="C999" s="8"/>
      <c r="D999" s="54"/>
      <c r="E999" s="8"/>
      <c r="F999" s="8"/>
      <c r="G999" s="8"/>
      <c r="H999" s="8"/>
      <c r="I999" s="78"/>
      <c r="J999" s="42"/>
      <c r="K999" s="82" t="str">
        <f>IF(AND($I999&gt;0,$J999&lt;&gt;"",$J999&gt;40000),WORKDAY.INTL($J999,INT(($I999+项目参数!$J$29-1)/项目参数!$J$29)-1,1,项目参数!$B$2:$B$200),"")</f>
        <v/>
      </c>
      <c r="L999" s="83" t="str">
        <f>IF(AND($M999&lt;&gt;"",$M999&gt;40000,$N999&lt;&gt;"",$N999&gt;40000),(1+NETWORKDAYS.INTL($M999,$N999,1,项目参数!$B$2:$B$200))*项目参数!$J$29,"")</f>
        <v/>
      </c>
      <c r="M999" s="42"/>
      <c r="N999" s="42"/>
      <c r="O999" s="60"/>
      <c r="P999" s="63"/>
      <c r="X999" s="72" t="b">
        <f t="shared" si="15"/>
        <v>0</v>
      </c>
    </row>
    <row r="1000" spans="1:24">
      <c r="A1000" s="8"/>
      <c r="B1000" s="8"/>
      <c r="C1000" s="8"/>
      <c r="D1000" s="54"/>
      <c r="E1000" s="8"/>
      <c r="F1000" s="8"/>
      <c r="G1000" s="8"/>
      <c r="H1000" s="8"/>
      <c r="I1000" s="78"/>
      <c r="J1000" s="42"/>
      <c r="K1000" s="82" t="str">
        <f>IF(AND($I1000&gt;0,$J1000&lt;&gt;"",$J1000&gt;40000),WORKDAY.INTL($J1000,INT(($I1000+项目参数!$J$29-1)/项目参数!$J$29)-1,1,项目参数!$B$2:$B$200),"")</f>
        <v/>
      </c>
      <c r="L1000" s="83" t="str">
        <f>IF(AND($M1000&lt;&gt;"",$M1000&gt;40000,$N1000&lt;&gt;"",$N1000&gt;40000),(1+NETWORKDAYS.INTL($M1000,$N1000,1,项目参数!$B$2:$B$200))*项目参数!$J$29,"")</f>
        <v/>
      </c>
      <c r="M1000" s="42"/>
      <c r="N1000" s="42"/>
      <c r="O1000" s="60"/>
      <c r="P1000" s="63"/>
      <c r="X1000" s="72" t="b">
        <f t="shared" si="15"/>
        <v>0</v>
      </c>
    </row>
    <row r="1001" spans="1:24">
      <c r="A1001" s="8"/>
      <c r="B1001" s="8"/>
      <c r="C1001" s="8"/>
      <c r="D1001" s="54"/>
      <c r="E1001" s="8"/>
      <c r="F1001" s="8"/>
      <c r="G1001" s="8"/>
      <c r="H1001" s="8"/>
      <c r="I1001" s="78"/>
      <c r="J1001" s="42"/>
      <c r="K1001" s="82" t="str">
        <f>IF(AND($I1001&gt;0,$J1001&lt;&gt;"",$J1001&gt;40000),WORKDAY.INTL($J1001,INT(($I1001+项目参数!$J$29-1)/项目参数!$J$29)-1,1,项目参数!$B$2:$B$200),"")</f>
        <v/>
      </c>
      <c r="L1001" s="83" t="str">
        <f>IF(AND($M1001&lt;&gt;"",$M1001&gt;40000,$N1001&lt;&gt;"",$N1001&gt;40000),(1+NETWORKDAYS.INTL($M1001,$N1001,1,项目参数!$B$2:$B$200))*项目参数!$J$29,"")</f>
        <v/>
      </c>
      <c r="M1001" s="42"/>
      <c r="N1001" s="42"/>
      <c r="O1001" s="60"/>
      <c r="P1001" s="63"/>
      <c r="X1001" s="72" t="b">
        <f t="shared" si="15"/>
        <v>0</v>
      </c>
    </row>
    <row r="1002" spans="1:24">
      <c r="A1002" s="8"/>
      <c r="B1002" s="8"/>
      <c r="C1002" s="8"/>
      <c r="D1002" s="54"/>
      <c r="E1002" s="8"/>
      <c r="F1002" s="8"/>
      <c r="G1002" s="8"/>
      <c r="H1002" s="8"/>
      <c r="I1002" s="78"/>
      <c r="J1002" s="42"/>
      <c r="K1002" s="82" t="str">
        <f>IF(AND($I1002&gt;0,$J1002&lt;&gt;"",$J1002&gt;40000),WORKDAY.INTL($J1002,INT(($I1002+项目参数!$J$29-1)/项目参数!$J$29)-1,1,项目参数!$B$2:$B$200),"")</f>
        <v/>
      </c>
      <c r="L1002" s="83" t="str">
        <f>IF(AND($M1002&lt;&gt;"",$M1002&gt;40000,$N1002&lt;&gt;"",$N1002&gt;40000),(1+NETWORKDAYS.INTL($M1002,$N1002,1,项目参数!$B$2:$B$200))*项目参数!$J$29,"")</f>
        <v/>
      </c>
      <c r="M1002" s="42"/>
      <c r="N1002" s="42"/>
      <c r="O1002" s="60"/>
      <c r="P1002" s="63"/>
      <c r="X1002" s="72" t="b">
        <f t="shared" si="15"/>
        <v>0</v>
      </c>
    </row>
    <row r="1003" spans="1:24">
      <c r="A1003" s="8"/>
      <c r="B1003" s="8"/>
      <c r="C1003" s="8"/>
      <c r="D1003" s="54"/>
      <c r="E1003" s="8"/>
      <c r="F1003" s="8"/>
      <c r="G1003" s="8"/>
      <c r="H1003" s="8"/>
      <c r="I1003" s="78"/>
      <c r="J1003" s="42"/>
      <c r="K1003" s="82" t="str">
        <f>IF(AND($I1003&gt;0,$J1003&lt;&gt;"",$J1003&gt;40000),WORKDAY.INTL($J1003,INT(($I1003+项目参数!$J$29-1)/项目参数!$J$29)-1,1,项目参数!$B$2:$B$200),"")</f>
        <v/>
      </c>
      <c r="L1003" s="83" t="str">
        <f>IF(AND($M1003&lt;&gt;"",$M1003&gt;40000,$N1003&lt;&gt;"",$N1003&gt;40000),(1+NETWORKDAYS.INTL($M1003,$N1003,1,项目参数!$B$2:$B$200))*项目参数!$J$29,"")</f>
        <v/>
      </c>
      <c r="M1003" s="42"/>
      <c r="N1003" s="42"/>
      <c r="O1003" s="60"/>
      <c r="P1003" s="63"/>
      <c r="X1003" s="72" t="b">
        <f t="shared" si="15"/>
        <v>0</v>
      </c>
    </row>
    <row r="1004" spans="1:24">
      <c r="A1004" s="8"/>
      <c r="B1004" s="8"/>
      <c r="C1004" s="8"/>
      <c r="D1004" s="54"/>
      <c r="E1004" s="8"/>
      <c r="F1004" s="8"/>
      <c r="G1004" s="8"/>
      <c r="H1004" s="8"/>
      <c r="I1004" s="78"/>
      <c r="J1004" s="42"/>
      <c r="K1004" s="82" t="str">
        <f>IF(AND($I1004&gt;0,$J1004&lt;&gt;"",$J1004&gt;40000),WORKDAY.INTL($J1004,INT(($I1004+项目参数!$J$29-1)/项目参数!$J$29)-1,1,项目参数!$B$2:$B$200),"")</f>
        <v/>
      </c>
      <c r="L1004" s="83" t="str">
        <f>IF(AND($M1004&lt;&gt;"",$M1004&gt;40000,$N1004&lt;&gt;"",$N1004&gt;40000),(1+NETWORKDAYS.INTL($M1004,$N1004,1,项目参数!$B$2:$B$200))*项目参数!$J$29,"")</f>
        <v/>
      </c>
      <c r="M1004" s="42"/>
      <c r="N1004" s="42"/>
      <c r="O1004" s="60"/>
      <c r="P1004" s="63"/>
      <c r="X1004" s="72" t="b">
        <f t="shared" si="15"/>
        <v>0</v>
      </c>
    </row>
    <row r="1005" spans="1:24">
      <c r="A1005" s="8"/>
      <c r="B1005" s="8"/>
      <c r="C1005" s="8"/>
      <c r="D1005" s="54"/>
      <c r="E1005" s="8"/>
      <c r="F1005" s="8"/>
      <c r="G1005" s="8"/>
      <c r="H1005" s="8"/>
      <c r="I1005" s="78"/>
      <c r="J1005" s="42"/>
      <c r="K1005" s="82" t="str">
        <f>IF(AND($I1005&gt;0,$J1005&lt;&gt;"",$J1005&gt;40000),WORKDAY.INTL($J1005,INT(($I1005+项目参数!$J$29-1)/项目参数!$J$29)-1,1,项目参数!$B$2:$B$200),"")</f>
        <v/>
      </c>
      <c r="L1005" s="83" t="str">
        <f>IF(AND($M1005&lt;&gt;"",$M1005&gt;40000,$N1005&lt;&gt;"",$N1005&gt;40000),(1+NETWORKDAYS.INTL($M1005,$N1005,1,项目参数!$B$2:$B$200))*项目参数!$J$29,"")</f>
        <v/>
      </c>
      <c r="M1005" s="42"/>
      <c r="N1005" s="42"/>
      <c r="O1005" s="60"/>
      <c r="P1005" s="63"/>
      <c r="X1005" s="72" t="b">
        <f t="shared" si="15"/>
        <v>0</v>
      </c>
    </row>
    <row r="1006" spans="1:24">
      <c r="A1006" s="8"/>
      <c r="B1006" s="8"/>
      <c r="C1006" s="8"/>
      <c r="D1006" s="54"/>
      <c r="E1006" s="8"/>
      <c r="F1006" s="8"/>
      <c r="G1006" s="8"/>
      <c r="H1006" s="8"/>
      <c r="I1006" s="78"/>
      <c r="J1006" s="42"/>
      <c r="K1006" s="82" t="str">
        <f>IF(AND($I1006&gt;0,$J1006&lt;&gt;"",$J1006&gt;40000),WORKDAY.INTL($J1006,INT(($I1006+项目参数!$J$29-1)/项目参数!$J$29)-1,1,项目参数!$B$2:$B$200),"")</f>
        <v/>
      </c>
      <c r="L1006" s="83" t="str">
        <f>IF(AND($M1006&lt;&gt;"",$M1006&gt;40000,$N1006&lt;&gt;"",$N1006&gt;40000),(1+NETWORKDAYS.INTL($M1006,$N1006,1,项目参数!$B$2:$B$200))*项目参数!$J$29,"")</f>
        <v/>
      </c>
      <c r="M1006" s="42"/>
      <c r="N1006" s="42"/>
      <c r="O1006" s="60"/>
      <c r="P1006" s="63"/>
      <c r="X1006" s="72" t="b">
        <f t="shared" si="15"/>
        <v>0</v>
      </c>
    </row>
    <row r="1007" spans="1:24">
      <c r="A1007" s="8"/>
      <c r="B1007" s="8"/>
      <c r="C1007" s="8"/>
      <c r="D1007" s="54"/>
      <c r="E1007" s="8"/>
      <c r="F1007" s="8"/>
      <c r="G1007" s="8"/>
      <c r="H1007" s="8"/>
      <c r="I1007" s="78"/>
      <c r="J1007" s="42"/>
      <c r="K1007" s="82" t="str">
        <f>IF(AND($I1007&gt;0,$J1007&lt;&gt;"",$J1007&gt;40000),WORKDAY.INTL($J1007,INT(($I1007+项目参数!$J$29-1)/项目参数!$J$29)-1,1,项目参数!$B$2:$B$200),"")</f>
        <v/>
      </c>
      <c r="L1007" s="83" t="str">
        <f>IF(AND($M1007&lt;&gt;"",$M1007&gt;40000,$N1007&lt;&gt;"",$N1007&gt;40000),(1+NETWORKDAYS.INTL($M1007,$N1007,1,项目参数!$B$2:$B$200))*项目参数!$J$29,"")</f>
        <v/>
      </c>
      <c r="M1007" s="42"/>
      <c r="N1007" s="42"/>
      <c r="O1007" s="60"/>
      <c r="P1007" s="63"/>
      <c r="X1007" s="72" t="b">
        <f t="shared" si="15"/>
        <v>0</v>
      </c>
    </row>
    <row r="1008" spans="1:24">
      <c r="A1008" s="8"/>
      <c r="B1008" s="8"/>
      <c r="C1008" s="8"/>
      <c r="D1008" s="54"/>
      <c r="E1008" s="8"/>
      <c r="F1008" s="8"/>
      <c r="G1008" s="8"/>
      <c r="H1008" s="8"/>
      <c r="I1008" s="78"/>
      <c r="J1008" s="42"/>
      <c r="K1008" s="82" t="str">
        <f>IF(AND($I1008&gt;0,$J1008&lt;&gt;"",$J1008&gt;40000),WORKDAY.INTL($J1008,INT(($I1008+项目参数!$J$29-1)/项目参数!$J$29)-1,1,项目参数!$B$2:$B$200),"")</f>
        <v/>
      </c>
      <c r="L1008" s="83" t="str">
        <f>IF(AND($M1008&lt;&gt;"",$M1008&gt;40000,$N1008&lt;&gt;"",$N1008&gt;40000),(1+NETWORKDAYS.INTL($M1008,$N1008,1,项目参数!$B$2:$B$200))*项目参数!$J$29,"")</f>
        <v/>
      </c>
      <c r="M1008" s="42"/>
      <c r="N1008" s="42"/>
      <c r="O1008" s="60"/>
      <c r="P1008" s="63"/>
      <c r="X1008" s="72" t="b">
        <f t="shared" si="15"/>
        <v>0</v>
      </c>
    </row>
    <row r="1009" spans="1:24">
      <c r="A1009" s="8"/>
      <c r="B1009" s="8"/>
      <c r="C1009" s="8"/>
      <c r="D1009" s="54"/>
      <c r="E1009" s="8"/>
      <c r="F1009" s="8"/>
      <c r="G1009" s="8"/>
      <c r="H1009" s="8"/>
      <c r="I1009" s="78"/>
      <c r="J1009" s="42"/>
      <c r="K1009" s="82" t="str">
        <f>IF(AND($I1009&gt;0,$J1009&lt;&gt;"",$J1009&gt;40000),WORKDAY.INTL($J1009,INT(($I1009+项目参数!$J$29-1)/项目参数!$J$29)-1,1,项目参数!$B$2:$B$200),"")</f>
        <v/>
      </c>
      <c r="L1009" s="83" t="str">
        <f>IF(AND($M1009&lt;&gt;"",$M1009&gt;40000,$N1009&lt;&gt;"",$N1009&gt;40000),(1+NETWORKDAYS.INTL($M1009,$N1009,1,项目参数!$B$2:$B$200))*项目参数!$J$29,"")</f>
        <v/>
      </c>
      <c r="M1009" s="42"/>
      <c r="N1009" s="42"/>
      <c r="O1009" s="60"/>
      <c r="P1009" s="63"/>
      <c r="X1009" s="72" t="b">
        <f t="shared" si="15"/>
        <v>0</v>
      </c>
    </row>
    <row r="1010" spans="1:24">
      <c r="A1010" s="8"/>
      <c r="B1010" s="8"/>
      <c r="C1010" s="8"/>
      <c r="D1010" s="54"/>
      <c r="E1010" s="8"/>
      <c r="F1010" s="8"/>
      <c r="G1010" s="8"/>
      <c r="H1010" s="8"/>
      <c r="I1010" s="78"/>
      <c r="J1010" s="42"/>
      <c r="K1010" s="82" t="str">
        <f>IF(AND($I1010&gt;0,$J1010&lt;&gt;"",$J1010&gt;40000),WORKDAY.INTL($J1010,INT(($I1010+项目参数!$J$29-1)/项目参数!$J$29)-1,1,项目参数!$B$2:$B$200),"")</f>
        <v/>
      </c>
      <c r="L1010" s="83" t="str">
        <f>IF(AND($M1010&lt;&gt;"",$M1010&gt;40000,$N1010&lt;&gt;"",$N1010&gt;40000),(1+NETWORKDAYS.INTL($M1010,$N1010,1,项目参数!$B$2:$B$200))*项目参数!$J$29,"")</f>
        <v/>
      </c>
      <c r="M1010" s="42"/>
      <c r="N1010" s="42"/>
      <c r="O1010" s="60"/>
      <c r="P1010" s="63"/>
      <c r="X1010" s="72" t="b">
        <f t="shared" si="15"/>
        <v>0</v>
      </c>
    </row>
    <row r="1011" spans="1:24">
      <c r="A1011" s="8"/>
      <c r="B1011" s="8"/>
      <c r="C1011" s="8"/>
      <c r="D1011" s="54"/>
      <c r="E1011" s="8"/>
      <c r="F1011" s="8"/>
      <c r="G1011" s="8"/>
      <c r="H1011" s="8"/>
      <c r="I1011" s="78"/>
      <c r="J1011" s="42"/>
      <c r="K1011" s="82" t="str">
        <f>IF(AND($I1011&gt;0,$J1011&lt;&gt;"",$J1011&gt;40000),WORKDAY.INTL($J1011,INT(($I1011+项目参数!$J$29-1)/项目参数!$J$29)-1,1,项目参数!$B$2:$B$200),"")</f>
        <v/>
      </c>
      <c r="L1011" s="83" t="str">
        <f>IF(AND($M1011&lt;&gt;"",$M1011&gt;40000,$N1011&lt;&gt;"",$N1011&gt;40000),(1+NETWORKDAYS.INTL($M1011,$N1011,1,项目参数!$B$2:$B$200))*项目参数!$J$29,"")</f>
        <v/>
      </c>
      <c r="M1011" s="42"/>
      <c r="N1011" s="42"/>
      <c r="O1011" s="60"/>
      <c r="P1011" s="63"/>
      <c r="X1011" s="72" t="b">
        <f t="shared" si="15"/>
        <v>0</v>
      </c>
    </row>
    <row r="1012" spans="1:24">
      <c r="A1012" s="8"/>
      <c r="B1012" s="8"/>
      <c r="C1012" s="8"/>
      <c r="D1012" s="54"/>
      <c r="E1012" s="8"/>
      <c r="F1012" s="8"/>
      <c r="G1012" s="8"/>
      <c r="H1012" s="8"/>
      <c r="I1012" s="78"/>
      <c r="J1012" s="42"/>
      <c r="K1012" s="82" t="str">
        <f>IF(AND($I1012&gt;0,$J1012&lt;&gt;"",$J1012&gt;40000),WORKDAY.INTL($J1012,INT(($I1012+项目参数!$J$29-1)/项目参数!$J$29)-1,1,项目参数!$B$2:$B$200),"")</f>
        <v/>
      </c>
      <c r="L1012" s="83" t="str">
        <f>IF(AND($M1012&lt;&gt;"",$M1012&gt;40000,$N1012&lt;&gt;"",$N1012&gt;40000),(1+NETWORKDAYS.INTL($M1012,$N1012,1,项目参数!$B$2:$B$200))*项目参数!$J$29,"")</f>
        <v/>
      </c>
      <c r="M1012" s="42"/>
      <c r="N1012" s="42"/>
      <c r="O1012" s="60"/>
      <c r="P1012" s="63"/>
      <c r="X1012" s="72" t="b">
        <f t="shared" si="15"/>
        <v>0</v>
      </c>
    </row>
    <row r="1013" spans="1:24">
      <c r="A1013" s="8"/>
      <c r="B1013" s="8"/>
      <c r="C1013" s="8"/>
      <c r="D1013" s="54"/>
      <c r="E1013" s="8"/>
      <c r="F1013" s="8"/>
      <c r="G1013" s="8"/>
      <c r="H1013" s="8"/>
      <c r="I1013" s="78"/>
      <c r="J1013" s="42"/>
      <c r="K1013" s="82" t="str">
        <f>IF(AND($I1013&gt;0,$J1013&lt;&gt;"",$J1013&gt;40000),WORKDAY.INTL($J1013,INT(($I1013+项目参数!$J$29-1)/项目参数!$J$29)-1,1,项目参数!$B$2:$B$200),"")</f>
        <v/>
      </c>
      <c r="L1013" s="83" t="str">
        <f>IF(AND($M1013&lt;&gt;"",$M1013&gt;40000,$N1013&lt;&gt;"",$N1013&gt;40000),(1+NETWORKDAYS.INTL($M1013,$N1013,1,项目参数!$B$2:$B$200))*项目参数!$J$29,"")</f>
        <v/>
      </c>
      <c r="M1013" s="42"/>
      <c r="N1013" s="42"/>
      <c r="O1013" s="60"/>
      <c r="P1013" s="63"/>
      <c r="X1013" s="72" t="b">
        <f t="shared" si="15"/>
        <v>0</v>
      </c>
    </row>
    <row r="1014" spans="1:24">
      <c r="A1014" s="8"/>
      <c r="B1014" s="8"/>
      <c r="C1014" s="8"/>
      <c r="D1014" s="54"/>
      <c r="E1014" s="8"/>
      <c r="F1014" s="8"/>
      <c r="G1014" s="8"/>
      <c r="H1014" s="8"/>
      <c r="I1014" s="78"/>
      <c r="J1014" s="42"/>
      <c r="K1014" s="82" t="str">
        <f>IF(AND($I1014&gt;0,$J1014&lt;&gt;"",$J1014&gt;40000),WORKDAY.INTL($J1014,INT(($I1014+项目参数!$J$29-1)/项目参数!$J$29)-1,1,项目参数!$B$2:$B$200),"")</f>
        <v/>
      </c>
      <c r="L1014" s="83" t="str">
        <f>IF(AND($M1014&lt;&gt;"",$M1014&gt;40000,$N1014&lt;&gt;"",$N1014&gt;40000),(1+NETWORKDAYS.INTL($M1014,$N1014,1,项目参数!$B$2:$B$200))*项目参数!$J$29,"")</f>
        <v/>
      </c>
      <c r="M1014" s="42"/>
      <c r="N1014" s="42"/>
      <c r="O1014" s="60"/>
      <c r="P1014" s="63"/>
      <c r="X1014" s="72" t="b">
        <f t="shared" si="15"/>
        <v>0</v>
      </c>
    </row>
    <row r="1015" spans="1:24">
      <c r="A1015" s="8"/>
      <c r="B1015" s="8"/>
      <c r="C1015" s="8"/>
      <c r="D1015" s="54"/>
      <c r="E1015" s="8"/>
      <c r="F1015" s="8"/>
      <c r="G1015" s="8"/>
      <c r="H1015" s="8"/>
      <c r="I1015" s="78"/>
      <c r="J1015" s="42"/>
      <c r="K1015" s="82" t="str">
        <f>IF(AND($I1015&gt;0,$J1015&lt;&gt;"",$J1015&gt;40000),WORKDAY.INTL($J1015,INT(($I1015+项目参数!$J$29-1)/项目参数!$J$29)-1,1,项目参数!$B$2:$B$200),"")</f>
        <v/>
      </c>
      <c r="L1015" s="83" t="str">
        <f>IF(AND($M1015&lt;&gt;"",$M1015&gt;40000,$N1015&lt;&gt;"",$N1015&gt;40000),(1+NETWORKDAYS.INTL($M1015,$N1015,1,项目参数!$B$2:$B$200))*项目参数!$J$29,"")</f>
        <v/>
      </c>
      <c r="M1015" s="42"/>
      <c r="N1015" s="42"/>
      <c r="O1015" s="60"/>
      <c r="P1015" s="63"/>
      <c r="X1015" s="72" t="b">
        <f t="shared" si="15"/>
        <v>0</v>
      </c>
    </row>
    <row r="1016" spans="1:24">
      <c r="A1016" s="8"/>
      <c r="B1016" s="8"/>
      <c r="C1016" s="8"/>
      <c r="D1016" s="54"/>
      <c r="E1016" s="8"/>
      <c r="F1016" s="8"/>
      <c r="G1016" s="8"/>
      <c r="H1016" s="8"/>
      <c r="I1016" s="78"/>
      <c r="J1016" s="42"/>
      <c r="K1016" s="82" t="str">
        <f>IF(AND($I1016&gt;0,$J1016&lt;&gt;"",$J1016&gt;40000),WORKDAY.INTL($J1016,INT(($I1016+项目参数!$J$29-1)/项目参数!$J$29)-1,1,项目参数!$B$2:$B$200),"")</f>
        <v/>
      </c>
      <c r="L1016" s="83" t="str">
        <f>IF(AND($M1016&lt;&gt;"",$M1016&gt;40000,$N1016&lt;&gt;"",$N1016&gt;40000),(1+NETWORKDAYS.INTL($M1016,$N1016,1,项目参数!$B$2:$B$200))*项目参数!$J$29,"")</f>
        <v/>
      </c>
      <c r="M1016" s="42"/>
      <c r="N1016" s="42"/>
      <c r="O1016" s="60"/>
      <c r="P1016" s="63"/>
      <c r="X1016" s="72" t="b">
        <f t="shared" si="15"/>
        <v>0</v>
      </c>
    </row>
    <row r="1017" spans="1:24">
      <c r="A1017" s="8"/>
      <c r="B1017" s="8"/>
      <c r="C1017" s="8"/>
      <c r="D1017" s="54"/>
      <c r="E1017" s="8"/>
      <c r="F1017" s="8"/>
      <c r="G1017" s="8"/>
      <c r="H1017" s="8"/>
      <c r="I1017" s="78"/>
      <c r="J1017" s="42"/>
      <c r="K1017" s="82" t="str">
        <f>IF(AND($I1017&gt;0,$J1017&lt;&gt;"",$J1017&gt;40000),WORKDAY.INTL($J1017,INT(($I1017+项目参数!$J$29-1)/项目参数!$J$29)-1,1,项目参数!$B$2:$B$200),"")</f>
        <v/>
      </c>
      <c r="L1017" s="83" t="str">
        <f>IF(AND($M1017&lt;&gt;"",$M1017&gt;40000,$N1017&lt;&gt;"",$N1017&gt;40000),(1+NETWORKDAYS.INTL($M1017,$N1017,1,项目参数!$B$2:$B$200))*项目参数!$J$29,"")</f>
        <v/>
      </c>
      <c r="M1017" s="42"/>
      <c r="N1017" s="42"/>
      <c r="O1017" s="60"/>
      <c r="P1017" s="63"/>
      <c r="X1017" s="72" t="b">
        <f t="shared" si="15"/>
        <v>0</v>
      </c>
    </row>
    <row r="1018" spans="1:24">
      <c r="A1018" s="8"/>
      <c r="B1018" s="8"/>
      <c r="C1018" s="8"/>
      <c r="D1018" s="54"/>
      <c r="E1018" s="8"/>
      <c r="F1018" s="8"/>
      <c r="G1018" s="8"/>
      <c r="H1018" s="8"/>
      <c r="I1018" s="78"/>
      <c r="J1018" s="42"/>
      <c r="K1018" s="82" t="str">
        <f>IF(AND($I1018&gt;0,$J1018&lt;&gt;"",$J1018&gt;40000),WORKDAY.INTL($J1018,INT(($I1018+项目参数!$J$29-1)/项目参数!$J$29)-1,1,项目参数!$B$2:$B$200),"")</f>
        <v/>
      </c>
      <c r="L1018" s="83" t="str">
        <f>IF(AND($M1018&lt;&gt;"",$M1018&gt;40000,$N1018&lt;&gt;"",$N1018&gt;40000),(1+NETWORKDAYS.INTL($M1018,$N1018,1,项目参数!$B$2:$B$200))*项目参数!$J$29,"")</f>
        <v/>
      </c>
      <c r="M1018" s="42"/>
      <c r="N1018" s="42"/>
      <c r="O1018" s="60"/>
      <c r="P1018" s="63"/>
      <c r="X1018" s="72" t="b">
        <f t="shared" si="15"/>
        <v>0</v>
      </c>
    </row>
    <row r="1019" spans="1:24">
      <c r="A1019" s="8"/>
      <c r="B1019" s="8"/>
      <c r="C1019" s="8"/>
      <c r="D1019" s="54"/>
      <c r="E1019" s="8"/>
      <c r="F1019" s="8"/>
      <c r="G1019" s="8"/>
      <c r="H1019" s="8"/>
      <c r="I1019" s="78"/>
      <c r="J1019" s="42"/>
      <c r="K1019" s="82" t="str">
        <f>IF(AND($I1019&gt;0,$J1019&lt;&gt;"",$J1019&gt;40000),WORKDAY.INTL($J1019,INT(($I1019+项目参数!$J$29-1)/项目参数!$J$29)-1,1,项目参数!$B$2:$B$200),"")</f>
        <v/>
      </c>
      <c r="L1019" s="83" t="str">
        <f>IF(AND($M1019&lt;&gt;"",$M1019&gt;40000,$N1019&lt;&gt;"",$N1019&gt;40000),(1+NETWORKDAYS.INTL($M1019,$N1019,1,项目参数!$B$2:$B$200))*项目参数!$J$29,"")</f>
        <v/>
      </c>
      <c r="M1019" s="42"/>
      <c r="N1019" s="42"/>
      <c r="O1019" s="60"/>
      <c r="P1019" s="63"/>
      <c r="X1019" s="72" t="b">
        <f t="shared" si="15"/>
        <v>0</v>
      </c>
    </row>
    <row r="1020" spans="1:24">
      <c r="A1020" s="8"/>
      <c r="B1020" s="8"/>
      <c r="C1020" s="8"/>
      <c r="D1020" s="54"/>
      <c r="E1020" s="8"/>
      <c r="F1020" s="8"/>
      <c r="G1020" s="8"/>
      <c r="H1020" s="8"/>
      <c r="I1020" s="78"/>
      <c r="J1020" s="42"/>
      <c r="K1020" s="82" t="str">
        <f>IF(AND($I1020&gt;0,$J1020&lt;&gt;"",$J1020&gt;40000),WORKDAY.INTL($J1020,INT(($I1020+项目参数!$J$29-1)/项目参数!$J$29)-1,1,项目参数!$B$2:$B$200),"")</f>
        <v/>
      </c>
      <c r="L1020" s="83" t="str">
        <f>IF(AND($M1020&lt;&gt;"",$M1020&gt;40000,$N1020&lt;&gt;"",$N1020&gt;40000),(1+NETWORKDAYS.INTL($M1020,$N1020,1,项目参数!$B$2:$B$200))*项目参数!$J$29,"")</f>
        <v/>
      </c>
      <c r="M1020" s="42"/>
      <c r="N1020" s="42"/>
      <c r="O1020" s="60"/>
      <c r="P1020" s="63"/>
      <c r="X1020" s="72" t="b">
        <f t="shared" si="15"/>
        <v>0</v>
      </c>
    </row>
    <row r="1021" spans="1:24">
      <c r="A1021" s="8"/>
      <c r="B1021" s="8"/>
      <c r="C1021" s="8"/>
      <c r="D1021" s="54"/>
      <c r="E1021" s="8"/>
      <c r="F1021" s="8"/>
      <c r="G1021" s="8"/>
      <c r="H1021" s="8"/>
      <c r="I1021" s="78"/>
      <c r="J1021" s="42"/>
      <c r="K1021" s="82" t="str">
        <f>IF(AND($I1021&gt;0,$J1021&lt;&gt;"",$J1021&gt;40000),WORKDAY.INTL($J1021,INT(($I1021+项目参数!$J$29-1)/项目参数!$J$29)-1,1,项目参数!$B$2:$B$200),"")</f>
        <v/>
      </c>
      <c r="L1021" s="83" t="str">
        <f>IF(AND($M1021&lt;&gt;"",$M1021&gt;40000,$N1021&lt;&gt;"",$N1021&gt;40000),(1+NETWORKDAYS.INTL($M1021,$N1021,1,项目参数!$B$2:$B$200))*项目参数!$J$29,"")</f>
        <v/>
      </c>
      <c r="M1021" s="42"/>
      <c r="N1021" s="42"/>
      <c r="O1021" s="60"/>
      <c r="P1021" s="63"/>
      <c r="X1021" s="72" t="b">
        <f t="shared" si="15"/>
        <v>0</v>
      </c>
    </row>
    <row r="1022" spans="1:24">
      <c r="A1022" s="8"/>
      <c r="B1022" s="8"/>
      <c r="C1022" s="8"/>
      <c r="D1022" s="54"/>
      <c r="E1022" s="8"/>
      <c r="F1022" s="8"/>
      <c r="G1022" s="8"/>
      <c r="H1022" s="8"/>
      <c r="I1022" s="78"/>
      <c r="J1022" s="42"/>
      <c r="K1022" s="82" t="str">
        <f>IF(AND($I1022&gt;0,$J1022&lt;&gt;"",$J1022&gt;40000),WORKDAY.INTL($J1022,INT(($I1022+项目参数!$J$29-1)/项目参数!$J$29)-1,1,项目参数!$B$2:$B$200),"")</f>
        <v/>
      </c>
      <c r="L1022" s="83" t="str">
        <f>IF(AND($M1022&lt;&gt;"",$M1022&gt;40000,$N1022&lt;&gt;"",$N1022&gt;40000),(1+NETWORKDAYS.INTL($M1022,$N1022,1,项目参数!$B$2:$B$200))*项目参数!$J$29,"")</f>
        <v/>
      </c>
      <c r="M1022" s="42"/>
      <c r="N1022" s="42"/>
      <c r="O1022" s="60"/>
      <c r="P1022" s="63"/>
      <c r="X1022" s="72" t="b">
        <f t="shared" si="15"/>
        <v>0</v>
      </c>
    </row>
    <row r="1023" spans="1:24">
      <c r="A1023" s="8"/>
      <c r="B1023" s="8"/>
      <c r="C1023" s="8"/>
      <c r="D1023" s="54"/>
      <c r="E1023" s="8"/>
      <c r="F1023" s="8"/>
      <c r="G1023" s="8"/>
      <c r="H1023" s="8"/>
      <c r="I1023" s="78"/>
      <c r="J1023" s="42"/>
      <c r="K1023" s="82" t="str">
        <f>IF(AND($I1023&gt;0,$J1023&lt;&gt;"",$J1023&gt;40000),WORKDAY.INTL($J1023,INT(($I1023+项目参数!$J$29-1)/项目参数!$J$29)-1,1,项目参数!$B$2:$B$200),"")</f>
        <v/>
      </c>
      <c r="L1023" s="83" t="str">
        <f>IF(AND($M1023&lt;&gt;"",$M1023&gt;40000,$N1023&lt;&gt;"",$N1023&gt;40000),(1+NETWORKDAYS.INTL($M1023,$N1023,1,项目参数!$B$2:$B$200))*项目参数!$J$29,"")</f>
        <v/>
      </c>
      <c r="M1023" s="42"/>
      <c r="N1023" s="42"/>
      <c r="O1023" s="60"/>
      <c r="P1023" s="63"/>
      <c r="X1023" s="72" t="b">
        <f t="shared" si="15"/>
        <v>0</v>
      </c>
    </row>
    <row r="1024" spans="1:24">
      <c r="A1024" s="8"/>
      <c r="B1024" s="8"/>
      <c r="C1024" s="8"/>
      <c r="D1024" s="54"/>
      <c r="E1024" s="8"/>
      <c r="F1024" s="8"/>
      <c r="G1024" s="8"/>
      <c r="H1024" s="8"/>
      <c r="I1024" s="78"/>
      <c r="J1024" s="42"/>
      <c r="K1024" s="82" t="str">
        <f>IF(AND($I1024&gt;0,$J1024&lt;&gt;"",$J1024&gt;40000),WORKDAY.INTL($J1024,INT(($I1024+项目参数!$J$29-1)/项目参数!$J$29)-1,1,项目参数!$B$2:$B$200),"")</f>
        <v/>
      </c>
      <c r="L1024" s="83" t="str">
        <f>IF(AND($M1024&lt;&gt;"",$M1024&gt;40000,$N1024&lt;&gt;"",$N1024&gt;40000),(1+NETWORKDAYS.INTL($M1024,$N1024,1,项目参数!$B$2:$B$200))*项目参数!$J$29,"")</f>
        <v/>
      </c>
      <c r="M1024" s="42"/>
      <c r="N1024" s="42"/>
      <c r="O1024" s="60"/>
      <c r="P1024" s="63"/>
      <c r="X1024" s="72" t="b">
        <f t="shared" si="15"/>
        <v>0</v>
      </c>
    </row>
    <row r="1025" spans="1:24">
      <c r="A1025" s="8"/>
      <c r="B1025" s="8"/>
      <c r="C1025" s="8"/>
      <c r="D1025" s="54"/>
      <c r="E1025" s="8"/>
      <c r="F1025" s="8"/>
      <c r="G1025" s="8"/>
      <c r="H1025" s="8"/>
      <c r="I1025" s="78"/>
      <c r="J1025" s="42"/>
      <c r="K1025" s="82" t="str">
        <f>IF(AND($I1025&gt;0,$J1025&lt;&gt;"",$J1025&gt;40000),WORKDAY.INTL($J1025,INT(($I1025+项目参数!$J$29-1)/项目参数!$J$29)-1,1,项目参数!$B$2:$B$200),"")</f>
        <v/>
      </c>
      <c r="L1025" s="83" t="str">
        <f>IF(AND($M1025&lt;&gt;"",$M1025&gt;40000,$N1025&lt;&gt;"",$N1025&gt;40000),(1+NETWORKDAYS.INTL($M1025,$N1025,1,项目参数!$B$2:$B$200))*项目参数!$J$29,"")</f>
        <v/>
      </c>
      <c r="M1025" s="42"/>
      <c r="N1025" s="42"/>
      <c r="O1025" s="60"/>
      <c r="P1025" s="63"/>
      <c r="X1025" s="72" t="b">
        <f t="shared" si="15"/>
        <v>0</v>
      </c>
    </row>
    <row r="1026" spans="1:24">
      <c r="A1026" s="8"/>
      <c r="B1026" s="8"/>
      <c r="C1026" s="8"/>
      <c r="D1026" s="54"/>
      <c r="E1026" s="8"/>
      <c r="F1026" s="8"/>
      <c r="G1026" s="8"/>
      <c r="H1026" s="8"/>
      <c r="I1026" s="78"/>
      <c r="J1026" s="42"/>
      <c r="K1026" s="82" t="str">
        <f>IF(AND($I1026&gt;0,$J1026&lt;&gt;"",$J1026&gt;40000),WORKDAY.INTL($J1026,INT(($I1026+项目参数!$J$29-1)/项目参数!$J$29)-1,1,项目参数!$B$2:$B$200),"")</f>
        <v/>
      </c>
      <c r="L1026" s="83" t="str">
        <f>IF(AND($M1026&lt;&gt;"",$M1026&gt;40000,$N1026&lt;&gt;"",$N1026&gt;40000),(1+NETWORKDAYS.INTL($M1026,$N1026,1,项目参数!$B$2:$B$200))*项目参数!$J$29,"")</f>
        <v/>
      </c>
      <c r="M1026" s="42"/>
      <c r="N1026" s="42"/>
      <c r="O1026" s="60"/>
      <c r="P1026" s="63"/>
      <c r="X1026" s="72" t="b">
        <f t="shared" ref="X1026:X1089" si="16">AND(LEN(A1026)&gt;0,LEN(C1026)&gt;3,LEN(G1026)&gt;1,OR(J1026=0,AND(I1026&gt;0,J1026&gt;40000)),OR(M1026=0,M1026&gt;40000))</f>
        <v>0</v>
      </c>
    </row>
    <row r="1027" spans="1:24">
      <c r="A1027" s="8"/>
      <c r="B1027" s="8"/>
      <c r="C1027" s="8"/>
      <c r="D1027" s="54"/>
      <c r="E1027" s="8"/>
      <c r="F1027" s="8"/>
      <c r="G1027" s="8"/>
      <c r="H1027" s="8"/>
      <c r="I1027" s="78"/>
      <c r="J1027" s="42"/>
      <c r="K1027" s="82" t="str">
        <f>IF(AND($I1027&gt;0,$J1027&lt;&gt;"",$J1027&gt;40000),WORKDAY.INTL($J1027,INT(($I1027+项目参数!$J$29-1)/项目参数!$J$29)-1,1,项目参数!$B$2:$B$200),"")</f>
        <v/>
      </c>
      <c r="L1027" s="83" t="str">
        <f>IF(AND($M1027&lt;&gt;"",$M1027&gt;40000,$N1027&lt;&gt;"",$N1027&gt;40000),(1+NETWORKDAYS.INTL($M1027,$N1027,1,项目参数!$B$2:$B$200))*项目参数!$J$29,"")</f>
        <v/>
      </c>
      <c r="M1027" s="42"/>
      <c r="N1027" s="42"/>
      <c r="O1027" s="60"/>
      <c r="P1027" s="63"/>
      <c r="X1027" s="72" t="b">
        <f t="shared" si="16"/>
        <v>0</v>
      </c>
    </row>
    <row r="1028" spans="1:24">
      <c r="A1028" s="8"/>
      <c r="B1028" s="8"/>
      <c r="C1028" s="8"/>
      <c r="D1028" s="54"/>
      <c r="E1028" s="8"/>
      <c r="F1028" s="8"/>
      <c r="G1028" s="8"/>
      <c r="H1028" s="8"/>
      <c r="I1028" s="78"/>
      <c r="J1028" s="42"/>
      <c r="K1028" s="82" t="str">
        <f>IF(AND($I1028&gt;0,$J1028&lt;&gt;"",$J1028&gt;40000),WORKDAY.INTL($J1028,INT(($I1028+项目参数!$J$29-1)/项目参数!$J$29)-1,1,项目参数!$B$2:$B$200),"")</f>
        <v/>
      </c>
      <c r="L1028" s="83" t="str">
        <f>IF(AND($M1028&lt;&gt;"",$M1028&gt;40000,$N1028&lt;&gt;"",$N1028&gt;40000),(1+NETWORKDAYS.INTL($M1028,$N1028,1,项目参数!$B$2:$B$200))*项目参数!$J$29,"")</f>
        <v/>
      </c>
      <c r="M1028" s="42"/>
      <c r="N1028" s="42"/>
      <c r="O1028" s="60"/>
      <c r="P1028" s="63"/>
      <c r="X1028" s="72" t="b">
        <f t="shared" si="16"/>
        <v>0</v>
      </c>
    </row>
    <row r="1029" spans="1:24">
      <c r="A1029" s="8"/>
      <c r="B1029" s="8"/>
      <c r="C1029" s="8"/>
      <c r="D1029" s="54"/>
      <c r="E1029" s="8"/>
      <c r="F1029" s="8"/>
      <c r="G1029" s="8"/>
      <c r="H1029" s="8"/>
      <c r="I1029" s="78"/>
      <c r="J1029" s="42"/>
      <c r="K1029" s="82" t="str">
        <f>IF(AND($I1029&gt;0,$J1029&lt;&gt;"",$J1029&gt;40000),WORKDAY.INTL($J1029,INT(($I1029+项目参数!$J$29-1)/项目参数!$J$29)-1,1,项目参数!$B$2:$B$200),"")</f>
        <v/>
      </c>
      <c r="L1029" s="83" t="str">
        <f>IF(AND($M1029&lt;&gt;"",$M1029&gt;40000,$N1029&lt;&gt;"",$N1029&gt;40000),(1+NETWORKDAYS.INTL($M1029,$N1029,1,项目参数!$B$2:$B$200))*项目参数!$J$29,"")</f>
        <v/>
      </c>
      <c r="M1029" s="42"/>
      <c r="N1029" s="42"/>
      <c r="O1029" s="60"/>
      <c r="P1029" s="63"/>
      <c r="X1029" s="72" t="b">
        <f t="shared" si="16"/>
        <v>0</v>
      </c>
    </row>
    <row r="1030" spans="1:24">
      <c r="A1030" s="8"/>
      <c r="B1030" s="8"/>
      <c r="C1030" s="8"/>
      <c r="D1030" s="54"/>
      <c r="E1030" s="8"/>
      <c r="F1030" s="8"/>
      <c r="G1030" s="8"/>
      <c r="H1030" s="8"/>
      <c r="I1030" s="78"/>
      <c r="J1030" s="42"/>
      <c r="K1030" s="82" t="str">
        <f>IF(AND($I1030&gt;0,$J1030&lt;&gt;"",$J1030&gt;40000),WORKDAY.INTL($J1030,INT(($I1030+项目参数!$J$29-1)/项目参数!$J$29)-1,1,项目参数!$B$2:$B$200),"")</f>
        <v/>
      </c>
      <c r="L1030" s="83" t="str">
        <f>IF(AND($M1030&lt;&gt;"",$M1030&gt;40000,$N1030&lt;&gt;"",$N1030&gt;40000),(1+NETWORKDAYS.INTL($M1030,$N1030,1,项目参数!$B$2:$B$200))*项目参数!$J$29,"")</f>
        <v/>
      </c>
      <c r="M1030" s="42"/>
      <c r="N1030" s="42"/>
      <c r="O1030" s="60"/>
      <c r="P1030" s="63"/>
      <c r="X1030" s="72" t="b">
        <f t="shared" si="16"/>
        <v>0</v>
      </c>
    </row>
    <row r="1031" spans="1:24">
      <c r="A1031" s="8"/>
      <c r="B1031" s="8"/>
      <c r="C1031" s="8"/>
      <c r="D1031" s="54"/>
      <c r="E1031" s="8"/>
      <c r="F1031" s="8"/>
      <c r="G1031" s="8"/>
      <c r="H1031" s="8"/>
      <c r="I1031" s="78"/>
      <c r="J1031" s="42"/>
      <c r="K1031" s="82" t="str">
        <f>IF(AND($I1031&gt;0,$J1031&lt;&gt;"",$J1031&gt;40000),WORKDAY.INTL($J1031,INT(($I1031+项目参数!$J$29-1)/项目参数!$J$29)-1,1,项目参数!$B$2:$B$200),"")</f>
        <v/>
      </c>
      <c r="L1031" s="83" t="str">
        <f>IF(AND($M1031&lt;&gt;"",$M1031&gt;40000,$N1031&lt;&gt;"",$N1031&gt;40000),(1+NETWORKDAYS.INTL($M1031,$N1031,1,项目参数!$B$2:$B$200))*项目参数!$J$29,"")</f>
        <v/>
      </c>
      <c r="M1031" s="42"/>
      <c r="N1031" s="42"/>
      <c r="O1031" s="60"/>
      <c r="P1031" s="63"/>
      <c r="X1031" s="72" t="b">
        <f t="shared" si="16"/>
        <v>0</v>
      </c>
    </row>
    <row r="1032" spans="1:24">
      <c r="A1032" s="8"/>
      <c r="B1032" s="8"/>
      <c r="C1032" s="8"/>
      <c r="D1032" s="54"/>
      <c r="E1032" s="8"/>
      <c r="F1032" s="8"/>
      <c r="G1032" s="8"/>
      <c r="H1032" s="8"/>
      <c r="I1032" s="78"/>
      <c r="J1032" s="42"/>
      <c r="K1032" s="82" t="str">
        <f>IF(AND($I1032&gt;0,$J1032&lt;&gt;"",$J1032&gt;40000),WORKDAY.INTL($J1032,INT(($I1032+项目参数!$J$29-1)/项目参数!$J$29)-1,1,项目参数!$B$2:$B$200),"")</f>
        <v/>
      </c>
      <c r="L1032" s="83" t="str">
        <f>IF(AND($M1032&lt;&gt;"",$M1032&gt;40000,$N1032&lt;&gt;"",$N1032&gt;40000),(1+NETWORKDAYS.INTL($M1032,$N1032,1,项目参数!$B$2:$B$200))*项目参数!$J$29,"")</f>
        <v/>
      </c>
      <c r="M1032" s="42"/>
      <c r="N1032" s="42"/>
      <c r="O1032" s="60"/>
      <c r="P1032" s="63"/>
      <c r="X1032" s="72" t="b">
        <f t="shared" si="16"/>
        <v>0</v>
      </c>
    </row>
    <row r="1033" spans="1:24">
      <c r="A1033" s="8"/>
      <c r="B1033" s="8"/>
      <c r="C1033" s="8"/>
      <c r="D1033" s="54"/>
      <c r="E1033" s="8"/>
      <c r="F1033" s="8"/>
      <c r="G1033" s="8"/>
      <c r="H1033" s="8"/>
      <c r="I1033" s="78"/>
      <c r="J1033" s="42"/>
      <c r="K1033" s="82" t="str">
        <f>IF(AND($I1033&gt;0,$J1033&lt;&gt;"",$J1033&gt;40000),WORKDAY.INTL($J1033,INT(($I1033+项目参数!$J$29-1)/项目参数!$J$29)-1,1,项目参数!$B$2:$B$200),"")</f>
        <v/>
      </c>
      <c r="L1033" s="83" t="str">
        <f>IF(AND($M1033&lt;&gt;"",$M1033&gt;40000,$N1033&lt;&gt;"",$N1033&gt;40000),(1+NETWORKDAYS.INTL($M1033,$N1033,1,项目参数!$B$2:$B$200))*项目参数!$J$29,"")</f>
        <v/>
      </c>
      <c r="M1033" s="42"/>
      <c r="N1033" s="42"/>
      <c r="O1033" s="60"/>
      <c r="P1033" s="63"/>
      <c r="X1033" s="72" t="b">
        <f t="shared" si="16"/>
        <v>0</v>
      </c>
    </row>
    <row r="1034" spans="1:24">
      <c r="A1034" s="8"/>
      <c r="B1034" s="8"/>
      <c r="C1034" s="8"/>
      <c r="D1034" s="54"/>
      <c r="E1034" s="8"/>
      <c r="F1034" s="8"/>
      <c r="G1034" s="8"/>
      <c r="H1034" s="8"/>
      <c r="I1034" s="78"/>
      <c r="J1034" s="42"/>
      <c r="K1034" s="82" t="str">
        <f>IF(AND($I1034&gt;0,$J1034&lt;&gt;"",$J1034&gt;40000),WORKDAY.INTL($J1034,INT(($I1034+项目参数!$J$29-1)/项目参数!$J$29)-1,1,项目参数!$B$2:$B$200),"")</f>
        <v/>
      </c>
      <c r="L1034" s="83" t="str">
        <f>IF(AND($M1034&lt;&gt;"",$M1034&gt;40000,$N1034&lt;&gt;"",$N1034&gt;40000),(1+NETWORKDAYS.INTL($M1034,$N1034,1,项目参数!$B$2:$B$200))*项目参数!$J$29,"")</f>
        <v/>
      </c>
      <c r="M1034" s="42"/>
      <c r="N1034" s="42"/>
      <c r="O1034" s="60"/>
      <c r="P1034" s="63"/>
      <c r="X1034" s="72" t="b">
        <f t="shared" si="16"/>
        <v>0</v>
      </c>
    </row>
    <row r="1035" spans="1:24">
      <c r="A1035" s="8"/>
      <c r="B1035" s="8"/>
      <c r="C1035" s="8"/>
      <c r="D1035" s="54"/>
      <c r="E1035" s="8"/>
      <c r="F1035" s="8"/>
      <c r="G1035" s="8"/>
      <c r="H1035" s="8"/>
      <c r="I1035" s="78"/>
      <c r="J1035" s="42"/>
      <c r="K1035" s="82" t="str">
        <f>IF(AND($I1035&gt;0,$J1035&lt;&gt;"",$J1035&gt;40000),WORKDAY.INTL($J1035,INT(($I1035+项目参数!$J$29-1)/项目参数!$J$29)-1,1,项目参数!$B$2:$B$200),"")</f>
        <v/>
      </c>
      <c r="L1035" s="83" t="str">
        <f>IF(AND($M1035&lt;&gt;"",$M1035&gt;40000,$N1035&lt;&gt;"",$N1035&gt;40000),(1+NETWORKDAYS.INTL($M1035,$N1035,1,项目参数!$B$2:$B$200))*项目参数!$J$29,"")</f>
        <v/>
      </c>
      <c r="M1035" s="42"/>
      <c r="N1035" s="42"/>
      <c r="O1035" s="60"/>
      <c r="P1035" s="63"/>
      <c r="X1035" s="72" t="b">
        <f t="shared" si="16"/>
        <v>0</v>
      </c>
    </row>
    <row r="1036" spans="1:24">
      <c r="A1036" s="8"/>
      <c r="B1036" s="8"/>
      <c r="C1036" s="8"/>
      <c r="D1036" s="54"/>
      <c r="E1036" s="8"/>
      <c r="F1036" s="8"/>
      <c r="G1036" s="8"/>
      <c r="H1036" s="8"/>
      <c r="I1036" s="78"/>
      <c r="J1036" s="42"/>
      <c r="K1036" s="82" t="str">
        <f>IF(AND($I1036&gt;0,$J1036&lt;&gt;"",$J1036&gt;40000),WORKDAY.INTL($J1036,INT(($I1036+项目参数!$J$29-1)/项目参数!$J$29)-1,1,项目参数!$B$2:$B$200),"")</f>
        <v/>
      </c>
      <c r="L1036" s="83" t="str">
        <f>IF(AND($M1036&lt;&gt;"",$M1036&gt;40000,$N1036&lt;&gt;"",$N1036&gt;40000),(1+NETWORKDAYS.INTL($M1036,$N1036,1,项目参数!$B$2:$B$200))*项目参数!$J$29,"")</f>
        <v/>
      </c>
      <c r="M1036" s="42"/>
      <c r="N1036" s="42"/>
      <c r="O1036" s="60"/>
      <c r="P1036" s="63"/>
      <c r="X1036" s="72" t="b">
        <f t="shared" si="16"/>
        <v>0</v>
      </c>
    </row>
    <row r="1037" spans="1:24">
      <c r="A1037" s="8"/>
      <c r="B1037" s="8"/>
      <c r="C1037" s="8"/>
      <c r="D1037" s="54"/>
      <c r="E1037" s="8"/>
      <c r="F1037" s="8"/>
      <c r="G1037" s="8"/>
      <c r="H1037" s="8"/>
      <c r="I1037" s="78"/>
      <c r="J1037" s="42"/>
      <c r="K1037" s="82" t="str">
        <f>IF(AND($I1037&gt;0,$J1037&lt;&gt;"",$J1037&gt;40000),WORKDAY.INTL($J1037,INT(($I1037+项目参数!$J$29-1)/项目参数!$J$29)-1,1,项目参数!$B$2:$B$200),"")</f>
        <v/>
      </c>
      <c r="L1037" s="83" t="str">
        <f>IF(AND($M1037&lt;&gt;"",$M1037&gt;40000,$N1037&lt;&gt;"",$N1037&gt;40000),(1+NETWORKDAYS.INTL($M1037,$N1037,1,项目参数!$B$2:$B$200))*项目参数!$J$29,"")</f>
        <v/>
      </c>
      <c r="M1037" s="42"/>
      <c r="N1037" s="42"/>
      <c r="O1037" s="60"/>
      <c r="P1037" s="63"/>
      <c r="X1037" s="72" t="b">
        <f t="shared" si="16"/>
        <v>0</v>
      </c>
    </row>
    <row r="1038" spans="1:24">
      <c r="A1038" s="8"/>
      <c r="B1038" s="8"/>
      <c r="C1038" s="8"/>
      <c r="D1038" s="54"/>
      <c r="E1038" s="8"/>
      <c r="F1038" s="8"/>
      <c r="G1038" s="8"/>
      <c r="H1038" s="8"/>
      <c r="I1038" s="78"/>
      <c r="J1038" s="42"/>
      <c r="K1038" s="82" t="str">
        <f>IF(AND($I1038&gt;0,$J1038&lt;&gt;"",$J1038&gt;40000),WORKDAY.INTL($J1038,INT(($I1038+项目参数!$J$29-1)/项目参数!$J$29)-1,1,项目参数!$B$2:$B$200),"")</f>
        <v/>
      </c>
      <c r="L1038" s="83" t="str">
        <f>IF(AND($M1038&lt;&gt;"",$M1038&gt;40000,$N1038&lt;&gt;"",$N1038&gt;40000),(1+NETWORKDAYS.INTL($M1038,$N1038,1,项目参数!$B$2:$B$200))*项目参数!$J$29,"")</f>
        <v/>
      </c>
      <c r="M1038" s="42"/>
      <c r="N1038" s="42"/>
      <c r="O1038" s="60"/>
      <c r="P1038" s="63"/>
      <c r="X1038" s="72" t="b">
        <f t="shared" si="16"/>
        <v>0</v>
      </c>
    </row>
    <row r="1039" spans="1:24">
      <c r="A1039" s="8"/>
      <c r="B1039" s="8"/>
      <c r="C1039" s="8"/>
      <c r="D1039" s="54"/>
      <c r="E1039" s="8"/>
      <c r="F1039" s="8"/>
      <c r="G1039" s="8"/>
      <c r="H1039" s="8"/>
      <c r="I1039" s="78"/>
      <c r="J1039" s="42"/>
      <c r="K1039" s="82" t="str">
        <f>IF(AND($I1039&gt;0,$J1039&lt;&gt;"",$J1039&gt;40000),WORKDAY.INTL($J1039,INT(($I1039+项目参数!$J$29-1)/项目参数!$J$29)-1,1,项目参数!$B$2:$B$200),"")</f>
        <v/>
      </c>
      <c r="L1039" s="83" t="str">
        <f>IF(AND($M1039&lt;&gt;"",$M1039&gt;40000,$N1039&lt;&gt;"",$N1039&gt;40000),(1+NETWORKDAYS.INTL($M1039,$N1039,1,项目参数!$B$2:$B$200))*项目参数!$J$29,"")</f>
        <v/>
      </c>
      <c r="M1039" s="42"/>
      <c r="N1039" s="42"/>
      <c r="O1039" s="60"/>
      <c r="P1039" s="63"/>
      <c r="X1039" s="72" t="b">
        <f t="shared" si="16"/>
        <v>0</v>
      </c>
    </row>
    <row r="1040" spans="1:24">
      <c r="A1040" s="8"/>
      <c r="B1040" s="8"/>
      <c r="C1040" s="8"/>
      <c r="D1040" s="54"/>
      <c r="E1040" s="8"/>
      <c r="F1040" s="8"/>
      <c r="G1040" s="8"/>
      <c r="H1040" s="8"/>
      <c r="I1040" s="78"/>
      <c r="J1040" s="42"/>
      <c r="K1040" s="82" t="str">
        <f>IF(AND($I1040&gt;0,$J1040&lt;&gt;"",$J1040&gt;40000),WORKDAY.INTL($J1040,INT(($I1040+项目参数!$J$29-1)/项目参数!$J$29)-1,1,项目参数!$B$2:$B$200),"")</f>
        <v/>
      </c>
      <c r="L1040" s="83" t="str">
        <f>IF(AND($M1040&lt;&gt;"",$M1040&gt;40000,$N1040&lt;&gt;"",$N1040&gt;40000),(1+NETWORKDAYS.INTL($M1040,$N1040,1,项目参数!$B$2:$B$200))*项目参数!$J$29,"")</f>
        <v/>
      </c>
      <c r="M1040" s="42"/>
      <c r="N1040" s="42"/>
      <c r="O1040" s="60"/>
      <c r="P1040" s="63"/>
      <c r="X1040" s="72" t="b">
        <f t="shared" si="16"/>
        <v>0</v>
      </c>
    </row>
    <row r="1041" spans="1:24">
      <c r="A1041" s="8"/>
      <c r="B1041" s="8"/>
      <c r="C1041" s="8"/>
      <c r="D1041" s="54"/>
      <c r="E1041" s="8"/>
      <c r="F1041" s="8"/>
      <c r="G1041" s="8"/>
      <c r="H1041" s="8"/>
      <c r="I1041" s="78"/>
      <c r="J1041" s="42"/>
      <c r="K1041" s="82" t="str">
        <f>IF(AND($I1041&gt;0,$J1041&lt;&gt;"",$J1041&gt;40000),WORKDAY.INTL($J1041,INT(($I1041+项目参数!$J$29-1)/项目参数!$J$29)-1,1,项目参数!$B$2:$B$200),"")</f>
        <v/>
      </c>
      <c r="L1041" s="83" t="str">
        <f>IF(AND($M1041&lt;&gt;"",$M1041&gt;40000,$N1041&lt;&gt;"",$N1041&gt;40000),(1+NETWORKDAYS.INTL($M1041,$N1041,1,项目参数!$B$2:$B$200))*项目参数!$J$29,"")</f>
        <v/>
      </c>
      <c r="M1041" s="42"/>
      <c r="N1041" s="42"/>
      <c r="O1041" s="60"/>
      <c r="P1041" s="63"/>
      <c r="X1041" s="72" t="b">
        <f t="shared" si="16"/>
        <v>0</v>
      </c>
    </row>
    <row r="1042" spans="1:24">
      <c r="A1042" s="8"/>
      <c r="B1042" s="8"/>
      <c r="C1042" s="8"/>
      <c r="D1042" s="54"/>
      <c r="E1042" s="8"/>
      <c r="F1042" s="8"/>
      <c r="G1042" s="8"/>
      <c r="H1042" s="8"/>
      <c r="I1042" s="78"/>
      <c r="J1042" s="42"/>
      <c r="K1042" s="82" t="str">
        <f>IF(AND($I1042&gt;0,$J1042&lt;&gt;"",$J1042&gt;40000),WORKDAY.INTL($J1042,INT(($I1042+项目参数!$J$29-1)/项目参数!$J$29)-1,1,项目参数!$B$2:$B$200),"")</f>
        <v/>
      </c>
      <c r="L1042" s="83" t="str">
        <f>IF(AND($M1042&lt;&gt;"",$M1042&gt;40000,$N1042&lt;&gt;"",$N1042&gt;40000),(1+NETWORKDAYS.INTL($M1042,$N1042,1,项目参数!$B$2:$B$200))*项目参数!$J$29,"")</f>
        <v/>
      </c>
      <c r="M1042" s="42"/>
      <c r="N1042" s="42"/>
      <c r="O1042" s="60"/>
      <c r="P1042" s="63"/>
      <c r="X1042" s="72" t="b">
        <f t="shared" si="16"/>
        <v>0</v>
      </c>
    </row>
    <row r="1043" spans="1:24">
      <c r="A1043" s="8"/>
      <c r="B1043" s="8"/>
      <c r="C1043" s="8"/>
      <c r="D1043" s="54"/>
      <c r="E1043" s="8"/>
      <c r="F1043" s="8"/>
      <c r="G1043" s="8"/>
      <c r="H1043" s="8"/>
      <c r="I1043" s="78"/>
      <c r="J1043" s="42"/>
      <c r="K1043" s="82" t="str">
        <f>IF(AND($I1043&gt;0,$J1043&lt;&gt;"",$J1043&gt;40000),WORKDAY.INTL($J1043,INT(($I1043+项目参数!$J$29-1)/项目参数!$J$29)-1,1,项目参数!$B$2:$B$200),"")</f>
        <v/>
      </c>
      <c r="L1043" s="83" t="str">
        <f>IF(AND($M1043&lt;&gt;"",$M1043&gt;40000,$N1043&lt;&gt;"",$N1043&gt;40000),(1+NETWORKDAYS.INTL($M1043,$N1043,1,项目参数!$B$2:$B$200))*项目参数!$J$29,"")</f>
        <v/>
      </c>
      <c r="M1043" s="42"/>
      <c r="N1043" s="42"/>
      <c r="O1043" s="60"/>
      <c r="P1043" s="63"/>
      <c r="X1043" s="72" t="b">
        <f t="shared" si="16"/>
        <v>0</v>
      </c>
    </row>
    <row r="1044" spans="1:24">
      <c r="A1044" s="8"/>
      <c r="B1044" s="8"/>
      <c r="C1044" s="8"/>
      <c r="D1044" s="54"/>
      <c r="E1044" s="8"/>
      <c r="F1044" s="8"/>
      <c r="G1044" s="8"/>
      <c r="H1044" s="8"/>
      <c r="I1044" s="78"/>
      <c r="J1044" s="42"/>
      <c r="K1044" s="82" t="str">
        <f>IF(AND($I1044&gt;0,$J1044&lt;&gt;"",$J1044&gt;40000),WORKDAY.INTL($J1044,INT(($I1044+项目参数!$J$29-1)/项目参数!$J$29)-1,1,项目参数!$B$2:$B$200),"")</f>
        <v/>
      </c>
      <c r="L1044" s="83" t="str">
        <f>IF(AND($M1044&lt;&gt;"",$M1044&gt;40000,$N1044&lt;&gt;"",$N1044&gt;40000),(1+NETWORKDAYS.INTL($M1044,$N1044,1,项目参数!$B$2:$B$200))*项目参数!$J$29,"")</f>
        <v/>
      </c>
      <c r="M1044" s="42"/>
      <c r="N1044" s="42"/>
      <c r="O1044" s="60"/>
      <c r="P1044" s="63"/>
      <c r="X1044" s="72" t="b">
        <f t="shared" si="16"/>
        <v>0</v>
      </c>
    </row>
    <row r="1045" spans="1:24">
      <c r="A1045" s="8"/>
      <c r="B1045" s="8"/>
      <c r="C1045" s="8"/>
      <c r="D1045" s="54"/>
      <c r="E1045" s="8"/>
      <c r="F1045" s="8"/>
      <c r="G1045" s="8"/>
      <c r="H1045" s="8"/>
      <c r="I1045" s="78"/>
      <c r="J1045" s="42"/>
      <c r="K1045" s="82" t="str">
        <f>IF(AND($I1045&gt;0,$J1045&lt;&gt;"",$J1045&gt;40000),WORKDAY.INTL($J1045,INT(($I1045+项目参数!$J$29-1)/项目参数!$J$29)-1,1,项目参数!$B$2:$B$200),"")</f>
        <v/>
      </c>
      <c r="L1045" s="83" t="str">
        <f>IF(AND($M1045&lt;&gt;"",$M1045&gt;40000,$N1045&lt;&gt;"",$N1045&gt;40000),(1+NETWORKDAYS.INTL($M1045,$N1045,1,项目参数!$B$2:$B$200))*项目参数!$J$29,"")</f>
        <v/>
      </c>
      <c r="M1045" s="42"/>
      <c r="N1045" s="42"/>
      <c r="O1045" s="60"/>
      <c r="P1045" s="63"/>
      <c r="X1045" s="72" t="b">
        <f t="shared" si="16"/>
        <v>0</v>
      </c>
    </row>
    <row r="1046" spans="1:24">
      <c r="A1046" s="8"/>
      <c r="B1046" s="8"/>
      <c r="C1046" s="8"/>
      <c r="D1046" s="54"/>
      <c r="E1046" s="8"/>
      <c r="F1046" s="8"/>
      <c r="G1046" s="8"/>
      <c r="H1046" s="8"/>
      <c r="I1046" s="78"/>
      <c r="J1046" s="42"/>
      <c r="K1046" s="82" t="str">
        <f>IF(AND($I1046&gt;0,$J1046&lt;&gt;"",$J1046&gt;40000),WORKDAY.INTL($J1046,INT(($I1046+项目参数!$J$29-1)/项目参数!$J$29)-1,1,项目参数!$B$2:$B$200),"")</f>
        <v/>
      </c>
      <c r="L1046" s="83" t="str">
        <f>IF(AND($M1046&lt;&gt;"",$M1046&gt;40000,$N1046&lt;&gt;"",$N1046&gt;40000),(1+NETWORKDAYS.INTL($M1046,$N1046,1,项目参数!$B$2:$B$200))*项目参数!$J$29,"")</f>
        <v/>
      </c>
      <c r="M1046" s="42"/>
      <c r="N1046" s="42"/>
      <c r="O1046" s="60"/>
      <c r="P1046" s="63"/>
      <c r="X1046" s="72" t="b">
        <f t="shared" si="16"/>
        <v>0</v>
      </c>
    </row>
    <row r="1047" spans="1:24">
      <c r="A1047" s="8"/>
      <c r="B1047" s="8"/>
      <c r="C1047" s="8"/>
      <c r="D1047" s="54"/>
      <c r="E1047" s="8"/>
      <c r="F1047" s="8"/>
      <c r="G1047" s="8"/>
      <c r="H1047" s="8"/>
      <c r="I1047" s="78"/>
      <c r="J1047" s="42"/>
      <c r="K1047" s="82" t="str">
        <f>IF(AND($I1047&gt;0,$J1047&lt;&gt;"",$J1047&gt;40000),WORKDAY.INTL($J1047,INT(($I1047+项目参数!$J$29-1)/项目参数!$J$29)-1,1,项目参数!$B$2:$B$200),"")</f>
        <v/>
      </c>
      <c r="L1047" s="83" t="str">
        <f>IF(AND($M1047&lt;&gt;"",$M1047&gt;40000,$N1047&lt;&gt;"",$N1047&gt;40000),(1+NETWORKDAYS.INTL($M1047,$N1047,1,项目参数!$B$2:$B$200))*项目参数!$J$29,"")</f>
        <v/>
      </c>
      <c r="M1047" s="42"/>
      <c r="N1047" s="42"/>
      <c r="O1047" s="60"/>
      <c r="P1047" s="63"/>
      <c r="X1047" s="72" t="b">
        <f t="shared" si="16"/>
        <v>0</v>
      </c>
    </row>
    <row r="1048" spans="1:24">
      <c r="A1048" s="8"/>
      <c r="B1048" s="8"/>
      <c r="C1048" s="8"/>
      <c r="D1048" s="54"/>
      <c r="E1048" s="8"/>
      <c r="F1048" s="8"/>
      <c r="G1048" s="8"/>
      <c r="H1048" s="8"/>
      <c r="I1048" s="78"/>
      <c r="J1048" s="42"/>
      <c r="K1048" s="82" t="str">
        <f>IF(AND($I1048&gt;0,$J1048&lt;&gt;"",$J1048&gt;40000),WORKDAY.INTL($J1048,INT(($I1048+项目参数!$J$29-1)/项目参数!$J$29)-1,1,项目参数!$B$2:$B$200),"")</f>
        <v/>
      </c>
      <c r="L1048" s="83" t="str">
        <f>IF(AND($M1048&lt;&gt;"",$M1048&gt;40000,$N1048&lt;&gt;"",$N1048&gt;40000),(1+NETWORKDAYS.INTL($M1048,$N1048,1,项目参数!$B$2:$B$200))*项目参数!$J$29,"")</f>
        <v/>
      </c>
      <c r="M1048" s="42"/>
      <c r="N1048" s="42"/>
      <c r="O1048" s="60"/>
      <c r="P1048" s="63"/>
      <c r="X1048" s="72" t="b">
        <f t="shared" si="16"/>
        <v>0</v>
      </c>
    </row>
    <row r="1049" spans="1:24">
      <c r="A1049" s="8"/>
      <c r="B1049" s="8"/>
      <c r="C1049" s="8"/>
      <c r="D1049" s="54"/>
      <c r="E1049" s="8"/>
      <c r="F1049" s="8"/>
      <c r="G1049" s="8"/>
      <c r="H1049" s="8"/>
      <c r="I1049" s="78"/>
      <c r="J1049" s="42"/>
      <c r="K1049" s="82" t="str">
        <f>IF(AND($I1049&gt;0,$J1049&lt;&gt;"",$J1049&gt;40000),WORKDAY.INTL($J1049,INT(($I1049+项目参数!$J$29-1)/项目参数!$J$29)-1,1,项目参数!$B$2:$B$200),"")</f>
        <v/>
      </c>
      <c r="L1049" s="83" t="str">
        <f>IF(AND($M1049&lt;&gt;"",$M1049&gt;40000,$N1049&lt;&gt;"",$N1049&gt;40000),(1+NETWORKDAYS.INTL($M1049,$N1049,1,项目参数!$B$2:$B$200))*项目参数!$J$29,"")</f>
        <v/>
      </c>
      <c r="M1049" s="42"/>
      <c r="N1049" s="42"/>
      <c r="O1049" s="60"/>
      <c r="P1049" s="63"/>
      <c r="X1049" s="72" t="b">
        <f t="shared" si="16"/>
        <v>0</v>
      </c>
    </row>
    <row r="1050" spans="1:24">
      <c r="A1050" s="8"/>
      <c r="B1050" s="8"/>
      <c r="C1050" s="8"/>
      <c r="D1050" s="54"/>
      <c r="E1050" s="8"/>
      <c r="F1050" s="8"/>
      <c r="G1050" s="8"/>
      <c r="H1050" s="8"/>
      <c r="I1050" s="78"/>
      <c r="J1050" s="42"/>
      <c r="K1050" s="82" t="str">
        <f>IF(AND($I1050&gt;0,$J1050&lt;&gt;"",$J1050&gt;40000),WORKDAY.INTL($J1050,INT(($I1050+项目参数!$J$29-1)/项目参数!$J$29)-1,1,项目参数!$B$2:$B$200),"")</f>
        <v/>
      </c>
      <c r="L1050" s="83" t="str">
        <f>IF(AND($M1050&lt;&gt;"",$M1050&gt;40000,$N1050&lt;&gt;"",$N1050&gt;40000),(1+NETWORKDAYS.INTL($M1050,$N1050,1,项目参数!$B$2:$B$200))*项目参数!$J$29,"")</f>
        <v/>
      </c>
      <c r="M1050" s="42"/>
      <c r="N1050" s="42"/>
      <c r="O1050" s="60"/>
      <c r="P1050" s="63"/>
      <c r="X1050" s="72" t="b">
        <f t="shared" si="16"/>
        <v>0</v>
      </c>
    </row>
    <row r="1051" spans="1:24">
      <c r="A1051" s="8"/>
      <c r="B1051" s="8"/>
      <c r="C1051" s="8"/>
      <c r="D1051" s="54"/>
      <c r="E1051" s="8"/>
      <c r="F1051" s="8"/>
      <c r="G1051" s="8"/>
      <c r="H1051" s="8"/>
      <c r="I1051" s="78"/>
      <c r="J1051" s="42"/>
      <c r="K1051" s="82" t="str">
        <f>IF(AND($I1051&gt;0,$J1051&lt;&gt;"",$J1051&gt;40000),WORKDAY.INTL($J1051,INT(($I1051+项目参数!$J$29-1)/项目参数!$J$29)-1,1,项目参数!$B$2:$B$200),"")</f>
        <v/>
      </c>
      <c r="L1051" s="83" t="str">
        <f>IF(AND($M1051&lt;&gt;"",$M1051&gt;40000,$N1051&lt;&gt;"",$N1051&gt;40000),(1+NETWORKDAYS.INTL($M1051,$N1051,1,项目参数!$B$2:$B$200))*项目参数!$J$29,"")</f>
        <v/>
      </c>
      <c r="M1051" s="42"/>
      <c r="N1051" s="42"/>
      <c r="O1051" s="60"/>
      <c r="P1051" s="63"/>
      <c r="X1051" s="72" t="b">
        <f t="shared" si="16"/>
        <v>0</v>
      </c>
    </row>
    <row r="1052" spans="1:24">
      <c r="A1052" s="8"/>
      <c r="B1052" s="8"/>
      <c r="C1052" s="8"/>
      <c r="D1052" s="54"/>
      <c r="E1052" s="8"/>
      <c r="F1052" s="8"/>
      <c r="G1052" s="8"/>
      <c r="H1052" s="8"/>
      <c r="I1052" s="78"/>
      <c r="J1052" s="42"/>
      <c r="K1052" s="82" t="str">
        <f>IF(AND($I1052&gt;0,$J1052&lt;&gt;"",$J1052&gt;40000),WORKDAY.INTL($J1052,INT(($I1052+项目参数!$J$29-1)/项目参数!$J$29)-1,1,项目参数!$B$2:$B$200),"")</f>
        <v/>
      </c>
      <c r="L1052" s="83" t="str">
        <f>IF(AND($M1052&lt;&gt;"",$M1052&gt;40000,$N1052&lt;&gt;"",$N1052&gt;40000),(1+NETWORKDAYS.INTL($M1052,$N1052,1,项目参数!$B$2:$B$200))*项目参数!$J$29,"")</f>
        <v/>
      </c>
      <c r="M1052" s="42"/>
      <c r="N1052" s="42"/>
      <c r="O1052" s="60"/>
      <c r="P1052" s="63"/>
      <c r="X1052" s="72" t="b">
        <f t="shared" si="16"/>
        <v>0</v>
      </c>
    </row>
    <row r="1053" spans="1:24">
      <c r="A1053" s="8"/>
      <c r="B1053" s="8"/>
      <c r="C1053" s="8"/>
      <c r="D1053" s="54"/>
      <c r="E1053" s="8"/>
      <c r="F1053" s="8"/>
      <c r="G1053" s="8"/>
      <c r="H1053" s="8"/>
      <c r="I1053" s="78"/>
      <c r="J1053" s="42"/>
      <c r="K1053" s="82" t="str">
        <f>IF(AND($I1053&gt;0,$J1053&lt;&gt;"",$J1053&gt;40000),WORKDAY.INTL($J1053,INT(($I1053+项目参数!$J$29-1)/项目参数!$J$29)-1,1,项目参数!$B$2:$B$200),"")</f>
        <v/>
      </c>
      <c r="L1053" s="83" t="str">
        <f>IF(AND($M1053&lt;&gt;"",$M1053&gt;40000,$N1053&lt;&gt;"",$N1053&gt;40000),(1+NETWORKDAYS.INTL($M1053,$N1053,1,项目参数!$B$2:$B$200))*项目参数!$J$29,"")</f>
        <v/>
      </c>
      <c r="M1053" s="42"/>
      <c r="N1053" s="42"/>
      <c r="O1053" s="60"/>
      <c r="P1053" s="63"/>
      <c r="X1053" s="72" t="b">
        <f t="shared" si="16"/>
        <v>0</v>
      </c>
    </row>
    <row r="1054" spans="1:24">
      <c r="A1054" s="8"/>
      <c r="B1054" s="8"/>
      <c r="C1054" s="8"/>
      <c r="D1054" s="54"/>
      <c r="E1054" s="8"/>
      <c r="F1054" s="8"/>
      <c r="G1054" s="8"/>
      <c r="H1054" s="8"/>
      <c r="I1054" s="78"/>
      <c r="J1054" s="42"/>
      <c r="K1054" s="82" t="str">
        <f>IF(AND($I1054&gt;0,$J1054&lt;&gt;"",$J1054&gt;40000),WORKDAY.INTL($J1054,INT(($I1054+项目参数!$J$29-1)/项目参数!$J$29)-1,1,项目参数!$B$2:$B$200),"")</f>
        <v/>
      </c>
      <c r="L1054" s="83" t="str">
        <f>IF(AND($M1054&lt;&gt;"",$M1054&gt;40000,$N1054&lt;&gt;"",$N1054&gt;40000),(1+NETWORKDAYS.INTL($M1054,$N1054,1,项目参数!$B$2:$B$200))*项目参数!$J$29,"")</f>
        <v/>
      </c>
      <c r="M1054" s="42"/>
      <c r="N1054" s="42"/>
      <c r="O1054" s="60"/>
      <c r="P1054" s="63"/>
      <c r="X1054" s="72" t="b">
        <f t="shared" si="16"/>
        <v>0</v>
      </c>
    </row>
    <row r="1055" spans="1:24">
      <c r="A1055" s="8"/>
      <c r="B1055" s="8"/>
      <c r="C1055" s="8"/>
      <c r="D1055" s="54"/>
      <c r="E1055" s="8"/>
      <c r="F1055" s="8"/>
      <c r="G1055" s="8"/>
      <c r="H1055" s="8"/>
      <c r="I1055" s="78"/>
      <c r="J1055" s="42"/>
      <c r="K1055" s="82" t="str">
        <f>IF(AND($I1055&gt;0,$J1055&lt;&gt;"",$J1055&gt;40000),WORKDAY.INTL($J1055,INT(($I1055+项目参数!$J$29-1)/项目参数!$J$29)-1,1,项目参数!$B$2:$B$200),"")</f>
        <v/>
      </c>
      <c r="L1055" s="83" t="str">
        <f>IF(AND($M1055&lt;&gt;"",$M1055&gt;40000,$N1055&lt;&gt;"",$N1055&gt;40000),(1+NETWORKDAYS.INTL($M1055,$N1055,1,项目参数!$B$2:$B$200))*项目参数!$J$29,"")</f>
        <v/>
      </c>
      <c r="M1055" s="42"/>
      <c r="N1055" s="42"/>
      <c r="O1055" s="60"/>
      <c r="P1055" s="63"/>
      <c r="X1055" s="72" t="b">
        <f t="shared" si="16"/>
        <v>0</v>
      </c>
    </row>
    <row r="1056" spans="1:24">
      <c r="A1056" s="8"/>
      <c r="B1056" s="8"/>
      <c r="C1056" s="8"/>
      <c r="D1056" s="54"/>
      <c r="E1056" s="8"/>
      <c r="F1056" s="8"/>
      <c r="G1056" s="8"/>
      <c r="H1056" s="8"/>
      <c r="I1056" s="78"/>
      <c r="J1056" s="42"/>
      <c r="K1056" s="82" t="str">
        <f>IF(AND($I1056&gt;0,$J1056&lt;&gt;"",$J1056&gt;40000),WORKDAY.INTL($J1056,INT(($I1056+项目参数!$J$29-1)/项目参数!$J$29)-1,1,项目参数!$B$2:$B$200),"")</f>
        <v/>
      </c>
      <c r="L1056" s="83" t="str">
        <f>IF(AND($M1056&lt;&gt;"",$M1056&gt;40000,$N1056&lt;&gt;"",$N1056&gt;40000),(1+NETWORKDAYS.INTL($M1056,$N1056,1,项目参数!$B$2:$B$200))*项目参数!$J$29,"")</f>
        <v/>
      </c>
      <c r="M1056" s="42"/>
      <c r="N1056" s="42"/>
      <c r="O1056" s="60"/>
      <c r="P1056" s="63"/>
      <c r="X1056" s="72" t="b">
        <f t="shared" si="16"/>
        <v>0</v>
      </c>
    </row>
    <row r="1057" spans="1:24">
      <c r="A1057" s="8"/>
      <c r="B1057" s="8"/>
      <c r="C1057" s="8"/>
      <c r="D1057" s="54"/>
      <c r="E1057" s="8"/>
      <c r="F1057" s="8"/>
      <c r="G1057" s="8"/>
      <c r="H1057" s="8"/>
      <c r="I1057" s="78"/>
      <c r="J1057" s="42"/>
      <c r="K1057" s="82" t="str">
        <f>IF(AND($I1057&gt;0,$J1057&lt;&gt;"",$J1057&gt;40000),WORKDAY.INTL($J1057,INT(($I1057+项目参数!$J$29-1)/项目参数!$J$29)-1,1,项目参数!$B$2:$B$200),"")</f>
        <v/>
      </c>
      <c r="L1057" s="83" t="str">
        <f>IF(AND($M1057&lt;&gt;"",$M1057&gt;40000,$N1057&lt;&gt;"",$N1057&gt;40000),(1+NETWORKDAYS.INTL($M1057,$N1057,1,项目参数!$B$2:$B$200))*项目参数!$J$29,"")</f>
        <v/>
      </c>
      <c r="M1057" s="42"/>
      <c r="N1057" s="42"/>
      <c r="O1057" s="60"/>
      <c r="P1057" s="63"/>
      <c r="X1057" s="72" t="b">
        <f t="shared" si="16"/>
        <v>0</v>
      </c>
    </row>
    <row r="1058" spans="1:24">
      <c r="A1058" s="8"/>
      <c r="B1058" s="8"/>
      <c r="C1058" s="8"/>
      <c r="D1058" s="54"/>
      <c r="E1058" s="8"/>
      <c r="F1058" s="8"/>
      <c r="G1058" s="8"/>
      <c r="H1058" s="8"/>
      <c r="I1058" s="78"/>
      <c r="J1058" s="42"/>
      <c r="K1058" s="82" t="str">
        <f>IF(AND($I1058&gt;0,$J1058&lt;&gt;"",$J1058&gt;40000),WORKDAY.INTL($J1058,INT(($I1058+项目参数!$J$29-1)/项目参数!$J$29)-1,1,项目参数!$B$2:$B$200),"")</f>
        <v/>
      </c>
      <c r="L1058" s="83" t="str">
        <f>IF(AND($M1058&lt;&gt;"",$M1058&gt;40000,$N1058&lt;&gt;"",$N1058&gt;40000),(1+NETWORKDAYS.INTL($M1058,$N1058,1,项目参数!$B$2:$B$200))*项目参数!$J$29,"")</f>
        <v/>
      </c>
      <c r="M1058" s="42"/>
      <c r="N1058" s="42"/>
      <c r="O1058" s="60"/>
      <c r="P1058" s="63"/>
      <c r="X1058" s="72" t="b">
        <f t="shared" si="16"/>
        <v>0</v>
      </c>
    </row>
    <row r="1059" spans="1:24">
      <c r="A1059" s="8"/>
      <c r="B1059" s="8"/>
      <c r="C1059" s="8"/>
      <c r="D1059" s="54"/>
      <c r="E1059" s="8"/>
      <c r="F1059" s="8"/>
      <c r="G1059" s="8"/>
      <c r="H1059" s="8"/>
      <c r="I1059" s="78"/>
      <c r="J1059" s="42"/>
      <c r="K1059" s="82" t="str">
        <f>IF(AND($I1059&gt;0,$J1059&lt;&gt;"",$J1059&gt;40000),WORKDAY.INTL($J1059,INT(($I1059+项目参数!$J$29-1)/项目参数!$J$29)-1,1,项目参数!$B$2:$B$200),"")</f>
        <v/>
      </c>
      <c r="L1059" s="83" t="str">
        <f>IF(AND($M1059&lt;&gt;"",$M1059&gt;40000,$N1059&lt;&gt;"",$N1059&gt;40000),(1+NETWORKDAYS.INTL($M1059,$N1059,1,项目参数!$B$2:$B$200))*项目参数!$J$29,"")</f>
        <v/>
      </c>
      <c r="M1059" s="42"/>
      <c r="N1059" s="42"/>
      <c r="O1059" s="60"/>
      <c r="P1059" s="63"/>
      <c r="X1059" s="72" t="b">
        <f t="shared" si="16"/>
        <v>0</v>
      </c>
    </row>
    <row r="1060" spans="1:24">
      <c r="A1060" s="8"/>
      <c r="B1060" s="8"/>
      <c r="C1060" s="8"/>
      <c r="D1060" s="54"/>
      <c r="E1060" s="8"/>
      <c r="F1060" s="8"/>
      <c r="G1060" s="8"/>
      <c r="H1060" s="8"/>
      <c r="I1060" s="78"/>
      <c r="J1060" s="42"/>
      <c r="K1060" s="82" t="str">
        <f>IF(AND($I1060&gt;0,$J1060&lt;&gt;"",$J1060&gt;40000),WORKDAY.INTL($J1060,INT(($I1060+项目参数!$J$29-1)/项目参数!$J$29)-1,1,项目参数!$B$2:$B$200),"")</f>
        <v/>
      </c>
      <c r="L1060" s="83" t="str">
        <f>IF(AND($M1060&lt;&gt;"",$M1060&gt;40000,$N1060&lt;&gt;"",$N1060&gt;40000),(1+NETWORKDAYS.INTL($M1060,$N1060,1,项目参数!$B$2:$B$200))*项目参数!$J$29,"")</f>
        <v/>
      </c>
      <c r="M1060" s="42"/>
      <c r="N1060" s="42"/>
      <c r="O1060" s="60"/>
      <c r="P1060" s="63"/>
      <c r="X1060" s="72" t="b">
        <f t="shared" si="16"/>
        <v>0</v>
      </c>
    </row>
    <row r="1061" spans="1:24">
      <c r="A1061" s="8"/>
      <c r="B1061" s="8"/>
      <c r="C1061" s="8"/>
      <c r="D1061" s="54"/>
      <c r="E1061" s="8"/>
      <c r="F1061" s="8"/>
      <c r="G1061" s="8"/>
      <c r="H1061" s="8"/>
      <c r="I1061" s="78"/>
      <c r="J1061" s="42"/>
      <c r="K1061" s="82" t="str">
        <f>IF(AND($I1061&gt;0,$J1061&lt;&gt;"",$J1061&gt;40000),WORKDAY.INTL($J1061,INT(($I1061+项目参数!$J$29-1)/项目参数!$J$29)-1,1,项目参数!$B$2:$B$200),"")</f>
        <v/>
      </c>
      <c r="L1061" s="83" t="str">
        <f>IF(AND($M1061&lt;&gt;"",$M1061&gt;40000,$N1061&lt;&gt;"",$N1061&gt;40000),(1+NETWORKDAYS.INTL($M1061,$N1061,1,项目参数!$B$2:$B$200))*项目参数!$J$29,"")</f>
        <v/>
      </c>
      <c r="M1061" s="42"/>
      <c r="N1061" s="42"/>
      <c r="O1061" s="60"/>
      <c r="P1061" s="63"/>
      <c r="X1061" s="72" t="b">
        <f t="shared" si="16"/>
        <v>0</v>
      </c>
    </row>
    <row r="1062" spans="1:24">
      <c r="A1062" s="8"/>
      <c r="B1062" s="8"/>
      <c r="C1062" s="8"/>
      <c r="D1062" s="54"/>
      <c r="E1062" s="8"/>
      <c r="F1062" s="8"/>
      <c r="G1062" s="8"/>
      <c r="H1062" s="8"/>
      <c r="I1062" s="78"/>
      <c r="J1062" s="42"/>
      <c r="K1062" s="82" t="str">
        <f>IF(AND($I1062&gt;0,$J1062&lt;&gt;"",$J1062&gt;40000),WORKDAY.INTL($J1062,INT(($I1062+项目参数!$J$29-1)/项目参数!$J$29)-1,1,项目参数!$B$2:$B$200),"")</f>
        <v/>
      </c>
      <c r="L1062" s="83" t="str">
        <f>IF(AND($M1062&lt;&gt;"",$M1062&gt;40000,$N1062&lt;&gt;"",$N1062&gt;40000),(1+NETWORKDAYS.INTL($M1062,$N1062,1,项目参数!$B$2:$B$200))*项目参数!$J$29,"")</f>
        <v/>
      </c>
      <c r="M1062" s="42"/>
      <c r="N1062" s="42"/>
      <c r="O1062" s="60"/>
      <c r="P1062" s="63"/>
      <c r="X1062" s="72" t="b">
        <f t="shared" si="16"/>
        <v>0</v>
      </c>
    </row>
    <row r="1063" spans="1:24">
      <c r="A1063" s="8"/>
      <c r="B1063" s="8"/>
      <c r="C1063" s="8"/>
      <c r="D1063" s="54"/>
      <c r="E1063" s="8"/>
      <c r="F1063" s="8"/>
      <c r="G1063" s="8"/>
      <c r="H1063" s="8"/>
      <c r="I1063" s="78"/>
      <c r="J1063" s="42"/>
      <c r="K1063" s="82" t="str">
        <f>IF(AND($I1063&gt;0,$J1063&lt;&gt;"",$J1063&gt;40000),WORKDAY.INTL($J1063,INT(($I1063+项目参数!$J$29-1)/项目参数!$J$29)-1,1,项目参数!$B$2:$B$200),"")</f>
        <v/>
      </c>
      <c r="L1063" s="83" t="str">
        <f>IF(AND($M1063&lt;&gt;"",$M1063&gt;40000,$N1063&lt;&gt;"",$N1063&gt;40000),(1+NETWORKDAYS.INTL($M1063,$N1063,1,项目参数!$B$2:$B$200))*项目参数!$J$29,"")</f>
        <v/>
      </c>
      <c r="M1063" s="42"/>
      <c r="N1063" s="42"/>
      <c r="O1063" s="60"/>
      <c r="P1063" s="63"/>
      <c r="X1063" s="72" t="b">
        <f t="shared" si="16"/>
        <v>0</v>
      </c>
    </row>
    <row r="1064" spans="1:24">
      <c r="A1064" s="8"/>
      <c r="B1064" s="8"/>
      <c r="C1064" s="8"/>
      <c r="D1064" s="54"/>
      <c r="E1064" s="8"/>
      <c r="F1064" s="8"/>
      <c r="G1064" s="8"/>
      <c r="H1064" s="8"/>
      <c r="I1064" s="78"/>
      <c r="J1064" s="42"/>
      <c r="K1064" s="82" t="str">
        <f>IF(AND($I1064&gt;0,$J1064&lt;&gt;"",$J1064&gt;40000),WORKDAY.INTL($J1064,INT(($I1064+项目参数!$J$29-1)/项目参数!$J$29)-1,1,项目参数!$B$2:$B$200),"")</f>
        <v/>
      </c>
      <c r="L1064" s="83" t="str">
        <f>IF(AND($M1064&lt;&gt;"",$M1064&gt;40000,$N1064&lt;&gt;"",$N1064&gt;40000),(1+NETWORKDAYS.INTL($M1064,$N1064,1,项目参数!$B$2:$B$200))*项目参数!$J$29,"")</f>
        <v/>
      </c>
      <c r="M1064" s="42"/>
      <c r="N1064" s="42"/>
      <c r="O1064" s="60"/>
      <c r="P1064" s="63"/>
      <c r="X1064" s="72" t="b">
        <f t="shared" si="16"/>
        <v>0</v>
      </c>
    </row>
    <row r="1065" spans="1:24">
      <c r="A1065" s="8"/>
      <c r="B1065" s="8"/>
      <c r="C1065" s="8"/>
      <c r="D1065" s="54"/>
      <c r="E1065" s="8"/>
      <c r="F1065" s="8"/>
      <c r="G1065" s="8"/>
      <c r="H1065" s="8"/>
      <c r="I1065" s="78"/>
      <c r="J1065" s="42"/>
      <c r="K1065" s="82" t="str">
        <f>IF(AND($I1065&gt;0,$J1065&lt;&gt;"",$J1065&gt;40000),WORKDAY.INTL($J1065,INT(($I1065+项目参数!$J$29-1)/项目参数!$J$29)-1,1,项目参数!$B$2:$B$200),"")</f>
        <v/>
      </c>
      <c r="L1065" s="83" t="str">
        <f>IF(AND($M1065&lt;&gt;"",$M1065&gt;40000,$N1065&lt;&gt;"",$N1065&gt;40000),(1+NETWORKDAYS.INTL($M1065,$N1065,1,项目参数!$B$2:$B$200))*项目参数!$J$29,"")</f>
        <v/>
      </c>
      <c r="M1065" s="42"/>
      <c r="N1065" s="42"/>
      <c r="O1065" s="60"/>
      <c r="P1065" s="63"/>
      <c r="X1065" s="72" t="b">
        <f t="shared" si="16"/>
        <v>0</v>
      </c>
    </row>
    <row r="1066" spans="1:24">
      <c r="A1066" s="8"/>
      <c r="B1066" s="8"/>
      <c r="C1066" s="8"/>
      <c r="D1066" s="54"/>
      <c r="E1066" s="8"/>
      <c r="F1066" s="8"/>
      <c r="G1066" s="8"/>
      <c r="H1066" s="8"/>
      <c r="I1066" s="78"/>
      <c r="J1066" s="42"/>
      <c r="K1066" s="82" t="str">
        <f>IF(AND($I1066&gt;0,$J1066&lt;&gt;"",$J1066&gt;40000),WORKDAY.INTL($J1066,INT(($I1066+项目参数!$J$29-1)/项目参数!$J$29)-1,1,项目参数!$B$2:$B$200),"")</f>
        <v/>
      </c>
      <c r="L1066" s="83" t="str">
        <f>IF(AND($M1066&lt;&gt;"",$M1066&gt;40000,$N1066&lt;&gt;"",$N1066&gt;40000),(1+NETWORKDAYS.INTL($M1066,$N1066,1,项目参数!$B$2:$B$200))*项目参数!$J$29,"")</f>
        <v/>
      </c>
      <c r="M1066" s="42"/>
      <c r="N1066" s="42"/>
      <c r="O1066" s="60"/>
      <c r="P1066" s="63"/>
      <c r="X1066" s="72" t="b">
        <f t="shared" si="16"/>
        <v>0</v>
      </c>
    </row>
    <row r="1067" spans="1:24">
      <c r="A1067" s="8"/>
      <c r="B1067" s="8"/>
      <c r="C1067" s="8"/>
      <c r="D1067" s="54"/>
      <c r="E1067" s="8"/>
      <c r="F1067" s="8"/>
      <c r="G1067" s="8"/>
      <c r="H1067" s="8"/>
      <c r="I1067" s="78"/>
      <c r="J1067" s="42"/>
      <c r="K1067" s="82" t="str">
        <f>IF(AND($I1067&gt;0,$J1067&lt;&gt;"",$J1067&gt;40000),WORKDAY.INTL($J1067,INT(($I1067+项目参数!$J$29-1)/项目参数!$J$29)-1,1,项目参数!$B$2:$B$200),"")</f>
        <v/>
      </c>
      <c r="L1067" s="83" t="str">
        <f>IF(AND($M1067&lt;&gt;"",$M1067&gt;40000,$N1067&lt;&gt;"",$N1067&gt;40000),(1+NETWORKDAYS.INTL($M1067,$N1067,1,项目参数!$B$2:$B$200))*项目参数!$J$29,"")</f>
        <v/>
      </c>
      <c r="M1067" s="42"/>
      <c r="N1067" s="42"/>
      <c r="O1067" s="60"/>
      <c r="P1067" s="63"/>
      <c r="X1067" s="72" t="b">
        <f t="shared" si="16"/>
        <v>0</v>
      </c>
    </row>
    <row r="1068" spans="1:24">
      <c r="A1068" s="8"/>
      <c r="B1068" s="8"/>
      <c r="C1068" s="8"/>
      <c r="D1068" s="54"/>
      <c r="E1068" s="8"/>
      <c r="F1068" s="8"/>
      <c r="G1068" s="8"/>
      <c r="H1068" s="8"/>
      <c r="I1068" s="78"/>
      <c r="J1068" s="42"/>
      <c r="K1068" s="82" t="str">
        <f>IF(AND($I1068&gt;0,$J1068&lt;&gt;"",$J1068&gt;40000),WORKDAY.INTL($J1068,INT(($I1068+项目参数!$J$29-1)/项目参数!$J$29)-1,1,项目参数!$B$2:$B$200),"")</f>
        <v/>
      </c>
      <c r="L1068" s="83" t="str">
        <f>IF(AND($M1068&lt;&gt;"",$M1068&gt;40000,$N1068&lt;&gt;"",$N1068&gt;40000),(1+NETWORKDAYS.INTL($M1068,$N1068,1,项目参数!$B$2:$B$200))*项目参数!$J$29,"")</f>
        <v/>
      </c>
      <c r="M1068" s="42"/>
      <c r="N1068" s="42"/>
      <c r="O1068" s="60"/>
      <c r="P1068" s="63"/>
      <c r="X1068" s="72" t="b">
        <f t="shared" si="16"/>
        <v>0</v>
      </c>
    </row>
    <row r="1069" spans="1:24">
      <c r="A1069" s="8"/>
      <c r="B1069" s="8"/>
      <c r="C1069" s="8"/>
      <c r="D1069" s="54"/>
      <c r="E1069" s="8"/>
      <c r="F1069" s="8"/>
      <c r="G1069" s="8"/>
      <c r="H1069" s="8"/>
      <c r="I1069" s="78"/>
      <c r="J1069" s="42"/>
      <c r="K1069" s="82" t="str">
        <f>IF(AND($I1069&gt;0,$J1069&lt;&gt;"",$J1069&gt;40000),WORKDAY.INTL($J1069,INT(($I1069+项目参数!$J$29-1)/项目参数!$J$29)-1,1,项目参数!$B$2:$B$200),"")</f>
        <v/>
      </c>
      <c r="L1069" s="83" t="str">
        <f>IF(AND($M1069&lt;&gt;"",$M1069&gt;40000,$N1069&lt;&gt;"",$N1069&gt;40000),(1+NETWORKDAYS.INTL($M1069,$N1069,1,项目参数!$B$2:$B$200))*项目参数!$J$29,"")</f>
        <v/>
      </c>
      <c r="M1069" s="42"/>
      <c r="N1069" s="42"/>
      <c r="O1069" s="60"/>
      <c r="P1069" s="63"/>
      <c r="X1069" s="72" t="b">
        <f t="shared" si="16"/>
        <v>0</v>
      </c>
    </row>
    <row r="1070" spans="1:24">
      <c r="A1070" s="8"/>
      <c r="B1070" s="8"/>
      <c r="C1070" s="8"/>
      <c r="D1070" s="54"/>
      <c r="E1070" s="8"/>
      <c r="F1070" s="8"/>
      <c r="G1070" s="8"/>
      <c r="H1070" s="8"/>
      <c r="I1070" s="78"/>
      <c r="J1070" s="42"/>
      <c r="K1070" s="82" t="str">
        <f>IF(AND($I1070&gt;0,$J1070&lt;&gt;"",$J1070&gt;40000),WORKDAY.INTL($J1070,INT(($I1070+项目参数!$J$29-1)/项目参数!$J$29)-1,1,项目参数!$B$2:$B$200),"")</f>
        <v/>
      </c>
      <c r="L1070" s="83" t="str">
        <f>IF(AND($M1070&lt;&gt;"",$M1070&gt;40000,$N1070&lt;&gt;"",$N1070&gt;40000),(1+NETWORKDAYS.INTL($M1070,$N1070,1,项目参数!$B$2:$B$200))*项目参数!$J$29,"")</f>
        <v/>
      </c>
      <c r="M1070" s="42"/>
      <c r="N1070" s="42"/>
      <c r="O1070" s="60"/>
      <c r="P1070" s="63"/>
      <c r="X1070" s="72" t="b">
        <f t="shared" si="16"/>
        <v>0</v>
      </c>
    </row>
    <row r="1071" spans="1:24">
      <c r="A1071" s="8"/>
      <c r="B1071" s="8"/>
      <c r="C1071" s="8"/>
      <c r="D1071" s="54"/>
      <c r="E1071" s="8"/>
      <c r="F1071" s="8"/>
      <c r="G1071" s="8"/>
      <c r="H1071" s="8"/>
      <c r="I1071" s="78"/>
      <c r="J1071" s="42"/>
      <c r="K1071" s="82" t="str">
        <f>IF(AND($I1071&gt;0,$J1071&lt;&gt;"",$J1071&gt;40000),WORKDAY.INTL($J1071,INT(($I1071+项目参数!$J$29-1)/项目参数!$J$29)-1,1,项目参数!$B$2:$B$200),"")</f>
        <v/>
      </c>
      <c r="L1071" s="83" t="str">
        <f>IF(AND($M1071&lt;&gt;"",$M1071&gt;40000,$N1071&lt;&gt;"",$N1071&gt;40000),(1+NETWORKDAYS.INTL($M1071,$N1071,1,项目参数!$B$2:$B$200))*项目参数!$J$29,"")</f>
        <v/>
      </c>
      <c r="M1071" s="42"/>
      <c r="N1071" s="42"/>
      <c r="O1071" s="60"/>
      <c r="P1071" s="63"/>
      <c r="X1071" s="72" t="b">
        <f t="shared" si="16"/>
        <v>0</v>
      </c>
    </row>
    <row r="1072" spans="1:24">
      <c r="A1072" s="8"/>
      <c r="B1072" s="8"/>
      <c r="C1072" s="8"/>
      <c r="D1072" s="54"/>
      <c r="E1072" s="8"/>
      <c r="F1072" s="8"/>
      <c r="G1072" s="8"/>
      <c r="H1072" s="8"/>
      <c r="I1072" s="78"/>
      <c r="J1072" s="42"/>
      <c r="K1072" s="82" t="str">
        <f>IF(AND($I1072&gt;0,$J1072&lt;&gt;"",$J1072&gt;40000),WORKDAY.INTL($J1072,INT(($I1072+项目参数!$J$29-1)/项目参数!$J$29)-1,1,项目参数!$B$2:$B$200),"")</f>
        <v/>
      </c>
      <c r="L1072" s="83" t="str">
        <f>IF(AND($M1072&lt;&gt;"",$M1072&gt;40000,$N1072&lt;&gt;"",$N1072&gt;40000),(1+NETWORKDAYS.INTL($M1072,$N1072,1,项目参数!$B$2:$B$200))*项目参数!$J$29,"")</f>
        <v/>
      </c>
      <c r="M1072" s="42"/>
      <c r="N1072" s="42"/>
      <c r="O1072" s="60"/>
      <c r="P1072" s="63"/>
      <c r="X1072" s="72" t="b">
        <f t="shared" si="16"/>
        <v>0</v>
      </c>
    </row>
    <row r="1073" spans="1:24">
      <c r="A1073" s="8"/>
      <c r="B1073" s="8"/>
      <c r="C1073" s="8"/>
      <c r="D1073" s="54"/>
      <c r="E1073" s="8"/>
      <c r="F1073" s="8"/>
      <c r="G1073" s="8"/>
      <c r="H1073" s="8"/>
      <c r="I1073" s="78"/>
      <c r="J1073" s="42"/>
      <c r="K1073" s="82" t="str">
        <f>IF(AND($I1073&gt;0,$J1073&lt;&gt;"",$J1073&gt;40000),WORKDAY.INTL($J1073,INT(($I1073+项目参数!$J$29-1)/项目参数!$J$29)-1,1,项目参数!$B$2:$B$200),"")</f>
        <v/>
      </c>
      <c r="L1073" s="83" t="str">
        <f>IF(AND($M1073&lt;&gt;"",$M1073&gt;40000,$N1073&lt;&gt;"",$N1073&gt;40000),(1+NETWORKDAYS.INTL($M1073,$N1073,1,项目参数!$B$2:$B$200))*项目参数!$J$29,"")</f>
        <v/>
      </c>
      <c r="M1073" s="42"/>
      <c r="N1073" s="42"/>
      <c r="O1073" s="60"/>
      <c r="P1073" s="63"/>
      <c r="X1073" s="72" t="b">
        <f t="shared" si="16"/>
        <v>0</v>
      </c>
    </row>
    <row r="1074" spans="1:24">
      <c r="A1074" s="8"/>
      <c r="B1074" s="8"/>
      <c r="C1074" s="8"/>
      <c r="D1074" s="54"/>
      <c r="E1074" s="8"/>
      <c r="F1074" s="8"/>
      <c r="G1074" s="8"/>
      <c r="H1074" s="8"/>
      <c r="I1074" s="78"/>
      <c r="J1074" s="42"/>
      <c r="K1074" s="82" t="str">
        <f>IF(AND($I1074&gt;0,$J1074&lt;&gt;"",$J1074&gt;40000),WORKDAY.INTL($J1074,INT(($I1074+项目参数!$J$29-1)/项目参数!$J$29)-1,1,项目参数!$B$2:$B$200),"")</f>
        <v/>
      </c>
      <c r="L1074" s="83" t="str">
        <f>IF(AND($M1074&lt;&gt;"",$M1074&gt;40000,$N1074&lt;&gt;"",$N1074&gt;40000),(1+NETWORKDAYS.INTL($M1074,$N1074,1,项目参数!$B$2:$B$200))*项目参数!$J$29,"")</f>
        <v/>
      </c>
      <c r="M1074" s="42"/>
      <c r="N1074" s="42"/>
      <c r="O1074" s="60"/>
      <c r="P1074" s="63"/>
      <c r="X1074" s="72" t="b">
        <f t="shared" si="16"/>
        <v>0</v>
      </c>
    </row>
    <row r="1075" spans="1:24">
      <c r="A1075" s="8"/>
      <c r="B1075" s="8"/>
      <c r="C1075" s="8"/>
      <c r="D1075" s="54"/>
      <c r="E1075" s="8"/>
      <c r="F1075" s="8"/>
      <c r="G1075" s="8"/>
      <c r="H1075" s="8"/>
      <c r="I1075" s="78"/>
      <c r="J1075" s="42"/>
      <c r="K1075" s="82" t="str">
        <f>IF(AND($I1075&gt;0,$J1075&lt;&gt;"",$J1075&gt;40000),WORKDAY.INTL($J1075,INT(($I1075+项目参数!$J$29-1)/项目参数!$J$29)-1,1,项目参数!$B$2:$B$200),"")</f>
        <v/>
      </c>
      <c r="L1075" s="83" t="str">
        <f>IF(AND($M1075&lt;&gt;"",$M1075&gt;40000,$N1075&lt;&gt;"",$N1075&gt;40000),(1+NETWORKDAYS.INTL($M1075,$N1075,1,项目参数!$B$2:$B$200))*项目参数!$J$29,"")</f>
        <v/>
      </c>
      <c r="M1075" s="42"/>
      <c r="N1075" s="42"/>
      <c r="O1075" s="60"/>
      <c r="P1075" s="63"/>
      <c r="X1075" s="72" t="b">
        <f t="shared" si="16"/>
        <v>0</v>
      </c>
    </row>
    <row r="1076" spans="1:24">
      <c r="A1076" s="8"/>
      <c r="B1076" s="8"/>
      <c r="C1076" s="8"/>
      <c r="D1076" s="54"/>
      <c r="E1076" s="8"/>
      <c r="F1076" s="8"/>
      <c r="G1076" s="8"/>
      <c r="H1076" s="8"/>
      <c r="I1076" s="78"/>
      <c r="J1076" s="42"/>
      <c r="K1076" s="82" t="str">
        <f>IF(AND($I1076&gt;0,$J1076&lt;&gt;"",$J1076&gt;40000),WORKDAY.INTL($J1076,INT(($I1076+项目参数!$J$29-1)/项目参数!$J$29)-1,1,项目参数!$B$2:$B$200),"")</f>
        <v/>
      </c>
      <c r="L1076" s="83" t="str">
        <f>IF(AND($M1076&lt;&gt;"",$M1076&gt;40000,$N1076&lt;&gt;"",$N1076&gt;40000),(1+NETWORKDAYS.INTL($M1076,$N1076,1,项目参数!$B$2:$B$200))*项目参数!$J$29,"")</f>
        <v/>
      </c>
      <c r="M1076" s="42"/>
      <c r="N1076" s="42"/>
      <c r="O1076" s="60"/>
      <c r="P1076" s="63"/>
      <c r="X1076" s="72" t="b">
        <f t="shared" si="16"/>
        <v>0</v>
      </c>
    </row>
    <row r="1077" spans="1:24">
      <c r="A1077" s="8"/>
      <c r="B1077" s="8"/>
      <c r="C1077" s="8"/>
      <c r="D1077" s="54"/>
      <c r="E1077" s="8"/>
      <c r="F1077" s="8"/>
      <c r="G1077" s="8"/>
      <c r="H1077" s="8"/>
      <c r="I1077" s="78"/>
      <c r="J1077" s="42"/>
      <c r="K1077" s="82" t="str">
        <f>IF(AND($I1077&gt;0,$J1077&lt;&gt;"",$J1077&gt;40000),WORKDAY.INTL($J1077,INT(($I1077+项目参数!$J$29-1)/项目参数!$J$29)-1,1,项目参数!$B$2:$B$200),"")</f>
        <v/>
      </c>
      <c r="L1077" s="83" t="str">
        <f>IF(AND($M1077&lt;&gt;"",$M1077&gt;40000,$N1077&lt;&gt;"",$N1077&gt;40000),(1+NETWORKDAYS.INTL($M1077,$N1077,1,项目参数!$B$2:$B$200))*项目参数!$J$29,"")</f>
        <v/>
      </c>
      <c r="M1077" s="42"/>
      <c r="N1077" s="42"/>
      <c r="O1077" s="60"/>
      <c r="P1077" s="63"/>
      <c r="X1077" s="72" t="b">
        <f t="shared" si="16"/>
        <v>0</v>
      </c>
    </row>
    <row r="1078" spans="1:24">
      <c r="A1078" s="8"/>
      <c r="B1078" s="8"/>
      <c r="C1078" s="8"/>
      <c r="D1078" s="54"/>
      <c r="E1078" s="8"/>
      <c r="F1078" s="8"/>
      <c r="G1078" s="8"/>
      <c r="H1078" s="8"/>
      <c r="I1078" s="78"/>
      <c r="J1078" s="42"/>
      <c r="K1078" s="82" t="str">
        <f>IF(AND($I1078&gt;0,$J1078&lt;&gt;"",$J1078&gt;40000),WORKDAY.INTL($J1078,INT(($I1078+项目参数!$J$29-1)/项目参数!$J$29)-1,1,项目参数!$B$2:$B$200),"")</f>
        <v/>
      </c>
      <c r="L1078" s="83" t="str">
        <f>IF(AND($M1078&lt;&gt;"",$M1078&gt;40000,$N1078&lt;&gt;"",$N1078&gt;40000),(1+NETWORKDAYS.INTL($M1078,$N1078,1,项目参数!$B$2:$B$200))*项目参数!$J$29,"")</f>
        <v/>
      </c>
      <c r="M1078" s="42"/>
      <c r="N1078" s="42"/>
      <c r="O1078" s="60"/>
      <c r="P1078" s="63"/>
      <c r="X1078" s="72" t="b">
        <f t="shared" si="16"/>
        <v>0</v>
      </c>
    </row>
    <row r="1079" spans="1:24">
      <c r="A1079" s="8"/>
      <c r="B1079" s="8"/>
      <c r="C1079" s="8"/>
      <c r="D1079" s="54"/>
      <c r="E1079" s="8"/>
      <c r="F1079" s="8"/>
      <c r="G1079" s="8"/>
      <c r="H1079" s="8"/>
      <c r="I1079" s="78"/>
      <c r="J1079" s="42"/>
      <c r="K1079" s="82" t="str">
        <f>IF(AND($I1079&gt;0,$J1079&lt;&gt;"",$J1079&gt;40000),WORKDAY.INTL($J1079,INT(($I1079+项目参数!$J$29-1)/项目参数!$J$29)-1,1,项目参数!$B$2:$B$200),"")</f>
        <v/>
      </c>
      <c r="L1079" s="83" t="str">
        <f>IF(AND($M1079&lt;&gt;"",$M1079&gt;40000,$N1079&lt;&gt;"",$N1079&gt;40000),(1+NETWORKDAYS.INTL($M1079,$N1079,1,项目参数!$B$2:$B$200))*项目参数!$J$29,"")</f>
        <v/>
      </c>
      <c r="M1079" s="42"/>
      <c r="N1079" s="42"/>
      <c r="O1079" s="60"/>
      <c r="P1079" s="63"/>
      <c r="X1079" s="72" t="b">
        <f t="shared" si="16"/>
        <v>0</v>
      </c>
    </row>
    <row r="1080" spans="1:24">
      <c r="A1080" s="8"/>
      <c r="B1080" s="8"/>
      <c r="C1080" s="8"/>
      <c r="D1080" s="54"/>
      <c r="E1080" s="8"/>
      <c r="F1080" s="8"/>
      <c r="G1080" s="8"/>
      <c r="H1080" s="8"/>
      <c r="I1080" s="78"/>
      <c r="J1080" s="42"/>
      <c r="K1080" s="82" t="str">
        <f>IF(AND($I1080&gt;0,$J1080&lt;&gt;"",$J1080&gt;40000),WORKDAY.INTL($J1080,INT(($I1080+项目参数!$J$29-1)/项目参数!$J$29)-1,1,项目参数!$B$2:$B$200),"")</f>
        <v/>
      </c>
      <c r="L1080" s="83" t="str">
        <f>IF(AND($M1080&lt;&gt;"",$M1080&gt;40000,$N1080&lt;&gt;"",$N1080&gt;40000),(1+NETWORKDAYS.INTL($M1080,$N1080,1,项目参数!$B$2:$B$200))*项目参数!$J$29,"")</f>
        <v/>
      </c>
      <c r="M1080" s="42"/>
      <c r="N1080" s="42"/>
      <c r="O1080" s="60"/>
      <c r="P1080" s="63"/>
      <c r="X1080" s="72" t="b">
        <f t="shared" si="16"/>
        <v>0</v>
      </c>
    </row>
    <row r="1081" spans="1:24">
      <c r="A1081" s="8"/>
      <c r="B1081" s="8"/>
      <c r="C1081" s="8"/>
      <c r="D1081" s="54"/>
      <c r="E1081" s="8"/>
      <c r="F1081" s="8"/>
      <c r="G1081" s="8"/>
      <c r="H1081" s="8"/>
      <c r="I1081" s="78"/>
      <c r="J1081" s="42"/>
      <c r="K1081" s="82" t="str">
        <f>IF(AND($I1081&gt;0,$J1081&lt;&gt;"",$J1081&gt;40000),WORKDAY.INTL($J1081,INT(($I1081+项目参数!$J$29-1)/项目参数!$J$29)-1,1,项目参数!$B$2:$B$200),"")</f>
        <v/>
      </c>
      <c r="L1081" s="83" t="str">
        <f>IF(AND($M1081&lt;&gt;"",$M1081&gt;40000,$N1081&lt;&gt;"",$N1081&gt;40000),(1+NETWORKDAYS.INTL($M1081,$N1081,1,项目参数!$B$2:$B$200))*项目参数!$J$29,"")</f>
        <v/>
      </c>
      <c r="M1081" s="42"/>
      <c r="N1081" s="42"/>
      <c r="O1081" s="60"/>
      <c r="P1081" s="63"/>
      <c r="X1081" s="72" t="b">
        <f t="shared" si="16"/>
        <v>0</v>
      </c>
    </row>
    <row r="1082" spans="1:24">
      <c r="A1082" s="8"/>
      <c r="B1082" s="8"/>
      <c r="C1082" s="8"/>
      <c r="D1082" s="54"/>
      <c r="E1082" s="8"/>
      <c r="F1082" s="8"/>
      <c r="G1082" s="8"/>
      <c r="H1082" s="8"/>
      <c r="I1082" s="78"/>
      <c r="J1082" s="42"/>
      <c r="K1082" s="82" t="str">
        <f>IF(AND($I1082&gt;0,$J1082&lt;&gt;"",$J1082&gt;40000),WORKDAY.INTL($J1082,INT(($I1082+项目参数!$J$29-1)/项目参数!$J$29)-1,1,项目参数!$B$2:$B$200),"")</f>
        <v/>
      </c>
      <c r="L1082" s="83" t="str">
        <f>IF(AND($M1082&lt;&gt;"",$M1082&gt;40000,$N1082&lt;&gt;"",$N1082&gt;40000),(1+NETWORKDAYS.INTL($M1082,$N1082,1,项目参数!$B$2:$B$200))*项目参数!$J$29,"")</f>
        <v/>
      </c>
      <c r="M1082" s="42"/>
      <c r="N1082" s="42"/>
      <c r="O1082" s="60"/>
      <c r="P1082" s="63"/>
      <c r="X1082" s="72" t="b">
        <f t="shared" si="16"/>
        <v>0</v>
      </c>
    </row>
    <row r="1083" spans="1:24">
      <c r="A1083" s="8"/>
      <c r="B1083" s="8"/>
      <c r="C1083" s="8"/>
      <c r="D1083" s="54"/>
      <c r="E1083" s="8"/>
      <c r="F1083" s="8"/>
      <c r="G1083" s="8"/>
      <c r="H1083" s="8"/>
      <c r="I1083" s="78"/>
      <c r="J1083" s="42"/>
      <c r="K1083" s="82" t="str">
        <f>IF(AND($I1083&gt;0,$J1083&lt;&gt;"",$J1083&gt;40000),WORKDAY.INTL($J1083,INT(($I1083+项目参数!$J$29-1)/项目参数!$J$29)-1,1,项目参数!$B$2:$B$200),"")</f>
        <v/>
      </c>
      <c r="L1083" s="83" t="str">
        <f>IF(AND($M1083&lt;&gt;"",$M1083&gt;40000,$N1083&lt;&gt;"",$N1083&gt;40000),(1+NETWORKDAYS.INTL($M1083,$N1083,1,项目参数!$B$2:$B$200))*项目参数!$J$29,"")</f>
        <v/>
      </c>
      <c r="M1083" s="42"/>
      <c r="N1083" s="42"/>
      <c r="O1083" s="60"/>
      <c r="P1083" s="63"/>
      <c r="X1083" s="72" t="b">
        <f t="shared" si="16"/>
        <v>0</v>
      </c>
    </row>
    <row r="1084" spans="1:24">
      <c r="A1084" s="8"/>
      <c r="B1084" s="8"/>
      <c r="C1084" s="8"/>
      <c r="D1084" s="54"/>
      <c r="E1084" s="8"/>
      <c r="F1084" s="8"/>
      <c r="G1084" s="8"/>
      <c r="H1084" s="8"/>
      <c r="I1084" s="78"/>
      <c r="J1084" s="42"/>
      <c r="K1084" s="82" t="str">
        <f>IF(AND($I1084&gt;0,$J1084&lt;&gt;"",$J1084&gt;40000),WORKDAY.INTL($J1084,INT(($I1084+项目参数!$J$29-1)/项目参数!$J$29)-1,1,项目参数!$B$2:$B$200),"")</f>
        <v/>
      </c>
      <c r="L1084" s="83" t="str">
        <f>IF(AND($M1084&lt;&gt;"",$M1084&gt;40000,$N1084&lt;&gt;"",$N1084&gt;40000),(1+NETWORKDAYS.INTL($M1084,$N1084,1,项目参数!$B$2:$B$200))*项目参数!$J$29,"")</f>
        <v/>
      </c>
      <c r="M1084" s="42"/>
      <c r="N1084" s="42"/>
      <c r="O1084" s="60"/>
      <c r="P1084" s="63"/>
      <c r="X1084" s="72" t="b">
        <f t="shared" si="16"/>
        <v>0</v>
      </c>
    </row>
    <row r="1085" spans="1:24">
      <c r="A1085" s="8"/>
      <c r="B1085" s="8"/>
      <c r="C1085" s="8"/>
      <c r="D1085" s="54"/>
      <c r="E1085" s="8"/>
      <c r="F1085" s="8"/>
      <c r="G1085" s="8"/>
      <c r="H1085" s="8"/>
      <c r="I1085" s="78"/>
      <c r="J1085" s="42"/>
      <c r="K1085" s="82" t="str">
        <f>IF(AND($I1085&gt;0,$J1085&lt;&gt;"",$J1085&gt;40000),WORKDAY.INTL($J1085,INT(($I1085+项目参数!$J$29-1)/项目参数!$J$29)-1,1,项目参数!$B$2:$B$200),"")</f>
        <v/>
      </c>
      <c r="L1085" s="83" t="str">
        <f>IF(AND($M1085&lt;&gt;"",$M1085&gt;40000,$N1085&lt;&gt;"",$N1085&gt;40000),(1+NETWORKDAYS.INTL($M1085,$N1085,1,项目参数!$B$2:$B$200))*项目参数!$J$29,"")</f>
        <v/>
      </c>
      <c r="M1085" s="42"/>
      <c r="N1085" s="42"/>
      <c r="O1085" s="60"/>
      <c r="P1085" s="63"/>
      <c r="X1085" s="72" t="b">
        <f t="shared" si="16"/>
        <v>0</v>
      </c>
    </row>
    <row r="1086" spans="1:24">
      <c r="A1086" s="8"/>
      <c r="B1086" s="8"/>
      <c r="C1086" s="8"/>
      <c r="D1086" s="54"/>
      <c r="E1086" s="8"/>
      <c r="F1086" s="8"/>
      <c r="G1086" s="8"/>
      <c r="H1086" s="8"/>
      <c r="I1086" s="78"/>
      <c r="J1086" s="42"/>
      <c r="K1086" s="82" t="str">
        <f>IF(AND($I1086&gt;0,$J1086&lt;&gt;"",$J1086&gt;40000),WORKDAY.INTL($J1086,INT(($I1086+项目参数!$J$29-1)/项目参数!$J$29)-1,1,项目参数!$B$2:$B$200),"")</f>
        <v/>
      </c>
      <c r="L1086" s="83" t="str">
        <f>IF(AND($M1086&lt;&gt;"",$M1086&gt;40000,$N1086&lt;&gt;"",$N1086&gt;40000),(1+NETWORKDAYS.INTL($M1086,$N1086,1,项目参数!$B$2:$B$200))*项目参数!$J$29,"")</f>
        <v/>
      </c>
      <c r="M1086" s="42"/>
      <c r="N1086" s="42"/>
      <c r="O1086" s="60"/>
      <c r="P1086" s="63"/>
      <c r="X1086" s="72" t="b">
        <f t="shared" si="16"/>
        <v>0</v>
      </c>
    </row>
    <row r="1087" spans="1:24">
      <c r="A1087" s="8"/>
      <c r="B1087" s="8"/>
      <c r="C1087" s="8"/>
      <c r="D1087" s="54"/>
      <c r="E1087" s="8"/>
      <c r="F1087" s="8"/>
      <c r="G1087" s="8"/>
      <c r="H1087" s="8"/>
      <c r="I1087" s="78"/>
      <c r="J1087" s="42"/>
      <c r="K1087" s="82" t="str">
        <f>IF(AND($I1087&gt;0,$J1087&lt;&gt;"",$J1087&gt;40000),WORKDAY.INTL($J1087,INT(($I1087+项目参数!$J$29-1)/项目参数!$J$29)-1,1,项目参数!$B$2:$B$200),"")</f>
        <v/>
      </c>
      <c r="L1087" s="83" t="str">
        <f>IF(AND($M1087&lt;&gt;"",$M1087&gt;40000,$N1087&lt;&gt;"",$N1087&gt;40000),(1+NETWORKDAYS.INTL($M1087,$N1087,1,项目参数!$B$2:$B$200))*项目参数!$J$29,"")</f>
        <v/>
      </c>
      <c r="M1087" s="42"/>
      <c r="N1087" s="42"/>
      <c r="O1087" s="60"/>
      <c r="P1087" s="63"/>
      <c r="X1087" s="72" t="b">
        <f t="shared" si="16"/>
        <v>0</v>
      </c>
    </row>
    <row r="1088" spans="1:24">
      <c r="A1088" s="8"/>
      <c r="B1088" s="8"/>
      <c r="C1088" s="8"/>
      <c r="D1088" s="54"/>
      <c r="E1088" s="8"/>
      <c r="F1088" s="8"/>
      <c r="G1088" s="8"/>
      <c r="H1088" s="8"/>
      <c r="I1088" s="78"/>
      <c r="J1088" s="42"/>
      <c r="K1088" s="82" t="str">
        <f>IF(AND($I1088&gt;0,$J1088&lt;&gt;"",$J1088&gt;40000),WORKDAY.INTL($J1088,INT(($I1088+项目参数!$J$29-1)/项目参数!$J$29)-1,1,项目参数!$B$2:$B$200),"")</f>
        <v/>
      </c>
      <c r="L1088" s="83" t="str">
        <f>IF(AND($M1088&lt;&gt;"",$M1088&gt;40000,$N1088&lt;&gt;"",$N1088&gt;40000),(1+NETWORKDAYS.INTL($M1088,$N1088,1,项目参数!$B$2:$B$200))*项目参数!$J$29,"")</f>
        <v/>
      </c>
      <c r="M1088" s="42"/>
      <c r="N1088" s="42"/>
      <c r="O1088" s="60"/>
      <c r="P1088" s="63"/>
      <c r="X1088" s="72" t="b">
        <f t="shared" si="16"/>
        <v>0</v>
      </c>
    </row>
    <row r="1089" spans="1:24">
      <c r="A1089" s="8"/>
      <c r="B1089" s="8"/>
      <c r="C1089" s="8"/>
      <c r="D1089" s="54"/>
      <c r="E1089" s="8"/>
      <c r="F1089" s="8"/>
      <c r="G1089" s="8"/>
      <c r="H1089" s="8"/>
      <c r="I1089" s="78"/>
      <c r="J1089" s="42"/>
      <c r="K1089" s="82" t="str">
        <f>IF(AND($I1089&gt;0,$J1089&lt;&gt;"",$J1089&gt;40000),WORKDAY.INTL($J1089,INT(($I1089+项目参数!$J$29-1)/项目参数!$J$29)-1,1,项目参数!$B$2:$B$200),"")</f>
        <v/>
      </c>
      <c r="L1089" s="83" t="str">
        <f>IF(AND($M1089&lt;&gt;"",$M1089&gt;40000,$N1089&lt;&gt;"",$N1089&gt;40000),(1+NETWORKDAYS.INTL($M1089,$N1089,1,项目参数!$B$2:$B$200))*项目参数!$J$29,"")</f>
        <v/>
      </c>
      <c r="M1089" s="42"/>
      <c r="N1089" s="42"/>
      <c r="O1089" s="60"/>
      <c r="P1089" s="63"/>
      <c r="X1089" s="72" t="b">
        <f t="shared" si="16"/>
        <v>0</v>
      </c>
    </row>
    <row r="1090" spans="1:24">
      <c r="A1090" s="8"/>
      <c r="B1090" s="8"/>
      <c r="C1090" s="8"/>
      <c r="D1090" s="54"/>
      <c r="E1090" s="8"/>
      <c r="F1090" s="8"/>
      <c r="G1090" s="8"/>
      <c r="H1090" s="8"/>
      <c r="I1090" s="78"/>
      <c r="J1090" s="42"/>
      <c r="K1090" s="82" t="str">
        <f>IF(AND($I1090&gt;0,$J1090&lt;&gt;"",$J1090&gt;40000),WORKDAY.INTL($J1090,INT(($I1090+项目参数!$J$29-1)/项目参数!$J$29)-1,1,项目参数!$B$2:$B$200),"")</f>
        <v/>
      </c>
      <c r="L1090" s="83" t="str">
        <f>IF(AND($M1090&lt;&gt;"",$M1090&gt;40000,$N1090&lt;&gt;"",$N1090&gt;40000),(1+NETWORKDAYS.INTL($M1090,$N1090,1,项目参数!$B$2:$B$200))*项目参数!$J$29,"")</f>
        <v/>
      </c>
      <c r="M1090" s="42"/>
      <c r="N1090" s="42"/>
      <c r="O1090" s="60"/>
      <c r="P1090" s="63"/>
      <c r="X1090" s="72" t="b">
        <f t="shared" ref="X1090:X1153" si="17">AND(LEN(A1090)&gt;0,LEN(C1090)&gt;3,LEN(G1090)&gt;1,OR(J1090=0,AND(I1090&gt;0,J1090&gt;40000)),OR(M1090=0,M1090&gt;40000))</f>
        <v>0</v>
      </c>
    </row>
    <row r="1091" spans="1:24">
      <c r="A1091" s="8"/>
      <c r="B1091" s="8"/>
      <c r="C1091" s="8"/>
      <c r="D1091" s="54"/>
      <c r="E1091" s="8"/>
      <c r="F1091" s="8"/>
      <c r="G1091" s="8"/>
      <c r="H1091" s="8"/>
      <c r="I1091" s="78"/>
      <c r="J1091" s="42"/>
      <c r="K1091" s="82" t="str">
        <f>IF(AND($I1091&gt;0,$J1091&lt;&gt;"",$J1091&gt;40000),WORKDAY.INTL($J1091,INT(($I1091+项目参数!$J$29-1)/项目参数!$J$29)-1,1,项目参数!$B$2:$B$200),"")</f>
        <v/>
      </c>
      <c r="L1091" s="83" t="str">
        <f>IF(AND($M1091&lt;&gt;"",$M1091&gt;40000,$N1091&lt;&gt;"",$N1091&gt;40000),(1+NETWORKDAYS.INTL($M1091,$N1091,1,项目参数!$B$2:$B$200))*项目参数!$J$29,"")</f>
        <v/>
      </c>
      <c r="M1091" s="42"/>
      <c r="N1091" s="42"/>
      <c r="O1091" s="60"/>
      <c r="P1091" s="63"/>
      <c r="X1091" s="72" t="b">
        <f t="shared" si="17"/>
        <v>0</v>
      </c>
    </row>
    <row r="1092" spans="1:24">
      <c r="A1092" s="8"/>
      <c r="B1092" s="8"/>
      <c r="C1092" s="8"/>
      <c r="D1092" s="54"/>
      <c r="E1092" s="8"/>
      <c r="F1092" s="8"/>
      <c r="G1092" s="8"/>
      <c r="H1092" s="8"/>
      <c r="I1092" s="78"/>
      <c r="J1092" s="42"/>
      <c r="K1092" s="82" t="str">
        <f>IF(AND($I1092&gt;0,$J1092&lt;&gt;"",$J1092&gt;40000),WORKDAY.INTL($J1092,INT(($I1092+项目参数!$J$29-1)/项目参数!$J$29)-1,1,项目参数!$B$2:$B$200),"")</f>
        <v/>
      </c>
      <c r="L1092" s="83" t="str">
        <f>IF(AND($M1092&lt;&gt;"",$M1092&gt;40000,$N1092&lt;&gt;"",$N1092&gt;40000),(1+NETWORKDAYS.INTL($M1092,$N1092,1,项目参数!$B$2:$B$200))*项目参数!$J$29,"")</f>
        <v/>
      </c>
      <c r="M1092" s="42"/>
      <c r="N1092" s="42"/>
      <c r="O1092" s="60"/>
      <c r="P1092" s="63"/>
      <c r="X1092" s="72" t="b">
        <f t="shared" si="17"/>
        <v>0</v>
      </c>
    </row>
    <row r="1093" spans="1:24">
      <c r="A1093" s="8"/>
      <c r="B1093" s="8"/>
      <c r="C1093" s="8"/>
      <c r="D1093" s="54"/>
      <c r="E1093" s="8"/>
      <c r="F1093" s="8"/>
      <c r="G1093" s="8"/>
      <c r="H1093" s="8"/>
      <c r="I1093" s="78"/>
      <c r="J1093" s="42"/>
      <c r="K1093" s="82" t="str">
        <f>IF(AND($I1093&gt;0,$J1093&lt;&gt;"",$J1093&gt;40000),WORKDAY.INTL($J1093,INT(($I1093+项目参数!$J$29-1)/项目参数!$J$29)-1,1,项目参数!$B$2:$B$200),"")</f>
        <v/>
      </c>
      <c r="L1093" s="83" t="str">
        <f>IF(AND($M1093&lt;&gt;"",$M1093&gt;40000,$N1093&lt;&gt;"",$N1093&gt;40000),(1+NETWORKDAYS.INTL($M1093,$N1093,1,项目参数!$B$2:$B$200))*项目参数!$J$29,"")</f>
        <v/>
      </c>
      <c r="M1093" s="42"/>
      <c r="N1093" s="42"/>
      <c r="O1093" s="60"/>
      <c r="P1093" s="63"/>
      <c r="X1093" s="72" t="b">
        <f t="shared" si="17"/>
        <v>0</v>
      </c>
    </row>
    <row r="1094" spans="1:24">
      <c r="A1094" s="8"/>
      <c r="B1094" s="8"/>
      <c r="C1094" s="8"/>
      <c r="D1094" s="54"/>
      <c r="E1094" s="8"/>
      <c r="F1094" s="8"/>
      <c r="G1094" s="8"/>
      <c r="H1094" s="8"/>
      <c r="I1094" s="78"/>
      <c r="J1094" s="42"/>
      <c r="K1094" s="82" t="str">
        <f>IF(AND($I1094&gt;0,$J1094&lt;&gt;"",$J1094&gt;40000),WORKDAY.INTL($J1094,INT(($I1094+项目参数!$J$29-1)/项目参数!$J$29)-1,1,项目参数!$B$2:$B$200),"")</f>
        <v/>
      </c>
      <c r="L1094" s="83" t="str">
        <f>IF(AND($M1094&lt;&gt;"",$M1094&gt;40000,$N1094&lt;&gt;"",$N1094&gt;40000),(1+NETWORKDAYS.INTL($M1094,$N1094,1,项目参数!$B$2:$B$200))*项目参数!$J$29,"")</f>
        <v/>
      </c>
      <c r="M1094" s="42"/>
      <c r="N1094" s="42"/>
      <c r="O1094" s="60"/>
      <c r="P1094" s="63"/>
      <c r="X1094" s="72" t="b">
        <f t="shared" si="17"/>
        <v>0</v>
      </c>
    </row>
    <row r="1095" spans="1:24">
      <c r="A1095" s="8"/>
      <c r="B1095" s="8"/>
      <c r="C1095" s="8"/>
      <c r="D1095" s="54"/>
      <c r="E1095" s="8"/>
      <c r="F1095" s="8"/>
      <c r="G1095" s="8"/>
      <c r="H1095" s="8"/>
      <c r="I1095" s="78"/>
      <c r="J1095" s="42"/>
      <c r="K1095" s="82" t="str">
        <f>IF(AND($I1095&gt;0,$J1095&lt;&gt;"",$J1095&gt;40000),WORKDAY.INTL($J1095,INT(($I1095+项目参数!$J$29-1)/项目参数!$J$29)-1,1,项目参数!$B$2:$B$200),"")</f>
        <v/>
      </c>
      <c r="L1095" s="83" t="str">
        <f>IF(AND($M1095&lt;&gt;"",$M1095&gt;40000,$N1095&lt;&gt;"",$N1095&gt;40000),(1+NETWORKDAYS.INTL($M1095,$N1095,1,项目参数!$B$2:$B$200))*项目参数!$J$29,"")</f>
        <v/>
      </c>
      <c r="M1095" s="42"/>
      <c r="N1095" s="42"/>
      <c r="O1095" s="60"/>
      <c r="P1095" s="63"/>
      <c r="X1095" s="72" t="b">
        <f t="shared" si="17"/>
        <v>0</v>
      </c>
    </row>
    <row r="1096" spans="1:24">
      <c r="A1096" s="8"/>
      <c r="B1096" s="8"/>
      <c r="C1096" s="8"/>
      <c r="D1096" s="54"/>
      <c r="E1096" s="8"/>
      <c r="F1096" s="8"/>
      <c r="G1096" s="8"/>
      <c r="H1096" s="8"/>
      <c r="I1096" s="78"/>
      <c r="J1096" s="42"/>
      <c r="K1096" s="82" t="str">
        <f>IF(AND($I1096&gt;0,$J1096&lt;&gt;"",$J1096&gt;40000),WORKDAY.INTL($J1096,INT(($I1096+项目参数!$J$29-1)/项目参数!$J$29)-1,1,项目参数!$B$2:$B$200),"")</f>
        <v/>
      </c>
      <c r="L1096" s="83" t="str">
        <f>IF(AND($M1096&lt;&gt;"",$M1096&gt;40000,$N1096&lt;&gt;"",$N1096&gt;40000),(1+NETWORKDAYS.INTL($M1096,$N1096,1,项目参数!$B$2:$B$200))*项目参数!$J$29,"")</f>
        <v/>
      </c>
      <c r="M1096" s="42"/>
      <c r="N1096" s="42"/>
      <c r="O1096" s="60"/>
      <c r="P1096" s="63"/>
      <c r="X1096" s="72" t="b">
        <f t="shared" si="17"/>
        <v>0</v>
      </c>
    </row>
    <row r="1097" spans="1:24">
      <c r="A1097" s="8"/>
      <c r="B1097" s="8"/>
      <c r="C1097" s="8"/>
      <c r="D1097" s="54"/>
      <c r="E1097" s="8"/>
      <c r="F1097" s="8"/>
      <c r="G1097" s="8"/>
      <c r="H1097" s="8"/>
      <c r="I1097" s="78"/>
      <c r="J1097" s="42"/>
      <c r="K1097" s="82" t="str">
        <f>IF(AND($I1097&gt;0,$J1097&lt;&gt;"",$J1097&gt;40000),WORKDAY.INTL($J1097,INT(($I1097+项目参数!$J$29-1)/项目参数!$J$29)-1,1,项目参数!$B$2:$B$200),"")</f>
        <v/>
      </c>
      <c r="L1097" s="83" t="str">
        <f>IF(AND($M1097&lt;&gt;"",$M1097&gt;40000,$N1097&lt;&gt;"",$N1097&gt;40000),(1+NETWORKDAYS.INTL($M1097,$N1097,1,项目参数!$B$2:$B$200))*项目参数!$J$29,"")</f>
        <v/>
      </c>
      <c r="M1097" s="42"/>
      <c r="N1097" s="42"/>
      <c r="O1097" s="60"/>
      <c r="P1097" s="63"/>
      <c r="X1097" s="72" t="b">
        <f t="shared" si="17"/>
        <v>0</v>
      </c>
    </row>
    <row r="1098" spans="1:24">
      <c r="A1098" s="8"/>
      <c r="B1098" s="8"/>
      <c r="C1098" s="8"/>
      <c r="D1098" s="54"/>
      <c r="E1098" s="8"/>
      <c r="F1098" s="8"/>
      <c r="G1098" s="8"/>
      <c r="H1098" s="8"/>
      <c r="I1098" s="78"/>
      <c r="J1098" s="42"/>
      <c r="K1098" s="82" t="str">
        <f>IF(AND($I1098&gt;0,$J1098&lt;&gt;"",$J1098&gt;40000),WORKDAY.INTL($J1098,INT(($I1098+项目参数!$J$29-1)/项目参数!$J$29)-1,1,项目参数!$B$2:$B$200),"")</f>
        <v/>
      </c>
      <c r="L1098" s="83" t="str">
        <f>IF(AND($M1098&lt;&gt;"",$M1098&gt;40000,$N1098&lt;&gt;"",$N1098&gt;40000),(1+NETWORKDAYS.INTL($M1098,$N1098,1,项目参数!$B$2:$B$200))*项目参数!$J$29,"")</f>
        <v/>
      </c>
      <c r="M1098" s="42"/>
      <c r="N1098" s="42"/>
      <c r="O1098" s="60"/>
      <c r="P1098" s="63"/>
      <c r="X1098" s="72" t="b">
        <f t="shared" si="17"/>
        <v>0</v>
      </c>
    </row>
    <row r="1099" spans="1:24">
      <c r="A1099" s="8"/>
      <c r="B1099" s="8"/>
      <c r="C1099" s="8"/>
      <c r="D1099" s="54"/>
      <c r="E1099" s="8"/>
      <c r="F1099" s="8"/>
      <c r="G1099" s="8"/>
      <c r="H1099" s="8"/>
      <c r="I1099" s="78"/>
      <c r="J1099" s="42"/>
      <c r="K1099" s="82" t="str">
        <f>IF(AND($I1099&gt;0,$J1099&lt;&gt;"",$J1099&gt;40000),WORKDAY.INTL($J1099,INT(($I1099+项目参数!$J$29-1)/项目参数!$J$29)-1,1,项目参数!$B$2:$B$200),"")</f>
        <v/>
      </c>
      <c r="L1099" s="83" t="str">
        <f>IF(AND($M1099&lt;&gt;"",$M1099&gt;40000,$N1099&lt;&gt;"",$N1099&gt;40000),(1+NETWORKDAYS.INTL($M1099,$N1099,1,项目参数!$B$2:$B$200))*项目参数!$J$29,"")</f>
        <v/>
      </c>
      <c r="M1099" s="42"/>
      <c r="N1099" s="42"/>
      <c r="O1099" s="60"/>
      <c r="P1099" s="63"/>
      <c r="X1099" s="72" t="b">
        <f t="shared" si="17"/>
        <v>0</v>
      </c>
    </row>
    <row r="1100" spans="1:24">
      <c r="A1100" s="8"/>
      <c r="B1100" s="8"/>
      <c r="C1100" s="8"/>
      <c r="D1100" s="54"/>
      <c r="E1100" s="8"/>
      <c r="F1100" s="8"/>
      <c r="G1100" s="8"/>
      <c r="H1100" s="8"/>
      <c r="I1100" s="78"/>
      <c r="J1100" s="42"/>
      <c r="K1100" s="82" t="str">
        <f>IF(AND($I1100&gt;0,$J1100&lt;&gt;"",$J1100&gt;40000),WORKDAY.INTL($J1100,INT(($I1100+项目参数!$J$29-1)/项目参数!$J$29)-1,1,项目参数!$B$2:$B$200),"")</f>
        <v/>
      </c>
      <c r="L1100" s="83" t="str">
        <f>IF(AND($M1100&lt;&gt;"",$M1100&gt;40000,$N1100&lt;&gt;"",$N1100&gt;40000),(1+NETWORKDAYS.INTL($M1100,$N1100,1,项目参数!$B$2:$B$200))*项目参数!$J$29,"")</f>
        <v/>
      </c>
      <c r="M1100" s="42"/>
      <c r="N1100" s="42"/>
      <c r="O1100" s="60"/>
      <c r="P1100" s="63"/>
      <c r="X1100" s="72" t="b">
        <f t="shared" si="17"/>
        <v>0</v>
      </c>
    </row>
    <row r="1101" spans="1:24">
      <c r="A1101" s="8"/>
      <c r="B1101" s="8"/>
      <c r="C1101" s="8"/>
      <c r="D1101" s="54"/>
      <c r="E1101" s="8"/>
      <c r="F1101" s="8"/>
      <c r="G1101" s="8"/>
      <c r="H1101" s="8"/>
      <c r="I1101" s="78"/>
      <c r="J1101" s="42"/>
      <c r="K1101" s="82" t="str">
        <f>IF(AND($I1101&gt;0,$J1101&lt;&gt;"",$J1101&gt;40000),WORKDAY.INTL($J1101,INT(($I1101+项目参数!$J$29-1)/项目参数!$J$29)-1,1,项目参数!$B$2:$B$200),"")</f>
        <v/>
      </c>
      <c r="L1101" s="83" t="str">
        <f>IF(AND($M1101&lt;&gt;"",$M1101&gt;40000,$N1101&lt;&gt;"",$N1101&gt;40000),(1+NETWORKDAYS.INTL($M1101,$N1101,1,项目参数!$B$2:$B$200))*项目参数!$J$29,"")</f>
        <v/>
      </c>
      <c r="M1101" s="42"/>
      <c r="N1101" s="42"/>
      <c r="O1101" s="60"/>
      <c r="P1101" s="63"/>
      <c r="X1101" s="72" t="b">
        <f t="shared" si="17"/>
        <v>0</v>
      </c>
    </row>
    <row r="1102" spans="1:24">
      <c r="A1102" s="8"/>
      <c r="B1102" s="8"/>
      <c r="C1102" s="8"/>
      <c r="D1102" s="54"/>
      <c r="E1102" s="8"/>
      <c r="F1102" s="8"/>
      <c r="G1102" s="8"/>
      <c r="H1102" s="8"/>
      <c r="I1102" s="78"/>
      <c r="J1102" s="42"/>
      <c r="K1102" s="82" t="str">
        <f>IF(AND($I1102&gt;0,$J1102&lt;&gt;"",$J1102&gt;40000),WORKDAY.INTL($J1102,INT(($I1102+项目参数!$J$29-1)/项目参数!$J$29)-1,1,项目参数!$B$2:$B$200),"")</f>
        <v/>
      </c>
      <c r="L1102" s="83" t="str">
        <f>IF(AND($M1102&lt;&gt;"",$M1102&gt;40000,$N1102&lt;&gt;"",$N1102&gt;40000),(1+NETWORKDAYS.INTL($M1102,$N1102,1,项目参数!$B$2:$B$200))*项目参数!$J$29,"")</f>
        <v/>
      </c>
      <c r="M1102" s="42"/>
      <c r="N1102" s="42"/>
      <c r="O1102" s="60"/>
      <c r="P1102" s="63"/>
      <c r="X1102" s="72" t="b">
        <f t="shared" si="17"/>
        <v>0</v>
      </c>
    </row>
    <row r="1103" spans="1:24">
      <c r="A1103" s="8"/>
      <c r="B1103" s="8"/>
      <c r="C1103" s="8"/>
      <c r="D1103" s="54"/>
      <c r="E1103" s="8"/>
      <c r="F1103" s="8"/>
      <c r="G1103" s="8"/>
      <c r="H1103" s="8"/>
      <c r="I1103" s="78"/>
      <c r="J1103" s="42"/>
      <c r="K1103" s="82" t="str">
        <f>IF(AND($I1103&gt;0,$J1103&lt;&gt;"",$J1103&gt;40000),WORKDAY.INTL($J1103,INT(($I1103+项目参数!$J$29-1)/项目参数!$J$29)-1,1,项目参数!$B$2:$B$200),"")</f>
        <v/>
      </c>
      <c r="L1103" s="83" t="str">
        <f>IF(AND($M1103&lt;&gt;"",$M1103&gt;40000,$N1103&lt;&gt;"",$N1103&gt;40000),(1+NETWORKDAYS.INTL($M1103,$N1103,1,项目参数!$B$2:$B$200))*项目参数!$J$29,"")</f>
        <v/>
      </c>
      <c r="M1103" s="42"/>
      <c r="N1103" s="42"/>
      <c r="O1103" s="60"/>
      <c r="P1103" s="63"/>
      <c r="X1103" s="72" t="b">
        <f t="shared" si="17"/>
        <v>0</v>
      </c>
    </row>
    <row r="1104" spans="1:24">
      <c r="A1104" s="8"/>
      <c r="B1104" s="8"/>
      <c r="C1104" s="8"/>
      <c r="D1104" s="54"/>
      <c r="E1104" s="8"/>
      <c r="F1104" s="8"/>
      <c r="G1104" s="8"/>
      <c r="H1104" s="8"/>
      <c r="I1104" s="78"/>
      <c r="J1104" s="42"/>
      <c r="K1104" s="82" t="str">
        <f>IF(AND($I1104&gt;0,$J1104&lt;&gt;"",$J1104&gt;40000),WORKDAY.INTL($J1104,INT(($I1104+项目参数!$J$29-1)/项目参数!$J$29)-1,1,项目参数!$B$2:$B$200),"")</f>
        <v/>
      </c>
      <c r="L1104" s="83" t="str">
        <f>IF(AND($M1104&lt;&gt;"",$M1104&gt;40000,$N1104&lt;&gt;"",$N1104&gt;40000),(1+NETWORKDAYS.INTL($M1104,$N1104,1,项目参数!$B$2:$B$200))*项目参数!$J$29,"")</f>
        <v/>
      </c>
      <c r="M1104" s="42"/>
      <c r="N1104" s="42"/>
      <c r="O1104" s="60"/>
      <c r="P1104" s="63"/>
      <c r="X1104" s="72" t="b">
        <f t="shared" si="17"/>
        <v>0</v>
      </c>
    </row>
    <row r="1105" spans="1:24">
      <c r="A1105" s="8"/>
      <c r="B1105" s="8"/>
      <c r="C1105" s="8"/>
      <c r="D1105" s="54"/>
      <c r="E1105" s="8"/>
      <c r="F1105" s="8"/>
      <c r="G1105" s="8"/>
      <c r="H1105" s="8"/>
      <c r="I1105" s="78"/>
      <c r="J1105" s="42"/>
      <c r="K1105" s="82" t="str">
        <f>IF(AND($I1105&gt;0,$J1105&lt;&gt;"",$J1105&gt;40000),WORKDAY.INTL($J1105,INT(($I1105+项目参数!$J$29-1)/项目参数!$J$29)-1,1,项目参数!$B$2:$B$200),"")</f>
        <v/>
      </c>
      <c r="L1105" s="83" t="str">
        <f>IF(AND($M1105&lt;&gt;"",$M1105&gt;40000,$N1105&lt;&gt;"",$N1105&gt;40000),(1+NETWORKDAYS.INTL($M1105,$N1105,1,项目参数!$B$2:$B$200))*项目参数!$J$29,"")</f>
        <v/>
      </c>
      <c r="M1105" s="42"/>
      <c r="N1105" s="42"/>
      <c r="O1105" s="60"/>
      <c r="P1105" s="63"/>
      <c r="X1105" s="72" t="b">
        <f t="shared" si="17"/>
        <v>0</v>
      </c>
    </row>
    <row r="1106" spans="1:24">
      <c r="A1106" s="8"/>
      <c r="B1106" s="8"/>
      <c r="C1106" s="8"/>
      <c r="D1106" s="54"/>
      <c r="E1106" s="8"/>
      <c r="F1106" s="8"/>
      <c r="G1106" s="8"/>
      <c r="H1106" s="8"/>
      <c r="I1106" s="78"/>
      <c r="J1106" s="42"/>
      <c r="K1106" s="82" t="str">
        <f>IF(AND($I1106&gt;0,$J1106&lt;&gt;"",$J1106&gt;40000),WORKDAY.INTL($J1106,INT(($I1106+项目参数!$J$29-1)/项目参数!$J$29)-1,1,项目参数!$B$2:$B$200),"")</f>
        <v/>
      </c>
      <c r="L1106" s="83" t="str">
        <f>IF(AND($M1106&lt;&gt;"",$M1106&gt;40000,$N1106&lt;&gt;"",$N1106&gt;40000),(1+NETWORKDAYS.INTL($M1106,$N1106,1,项目参数!$B$2:$B$200))*项目参数!$J$29,"")</f>
        <v/>
      </c>
      <c r="M1106" s="42"/>
      <c r="N1106" s="42"/>
      <c r="O1106" s="60"/>
      <c r="P1106" s="63"/>
      <c r="X1106" s="72" t="b">
        <f t="shared" si="17"/>
        <v>0</v>
      </c>
    </row>
    <row r="1107" spans="1:24">
      <c r="A1107" s="8"/>
      <c r="B1107" s="8"/>
      <c r="C1107" s="8"/>
      <c r="D1107" s="54"/>
      <c r="E1107" s="8"/>
      <c r="F1107" s="8"/>
      <c r="G1107" s="8"/>
      <c r="H1107" s="8"/>
      <c r="I1107" s="78"/>
      <c r="J1107" s="42"/>
      <c r="K1107" s="82" t="str">
        <f>IF(AND($I1107&gt;0,$J1107&lt;&gt;"",$J1107&gt;40000),WORKDAY.INTL($J1107,INT(($I1107+项目参数!$J$29-1)/项目参数!$J$29)-1,1,项目参数!$B$2:$B$200),"")</f>
        <v/>
      </c>
      <c r="L1107" s="83" t="str">
        <f>IF(AND($M1107&lt;&gt;"",$M1107&gt;40000,$N1107&lt;&gt;"",$N1107&gt;40000),(1+NETWORKDAYS.INTL($M1107,$N1107,1,项目参数!$B$2:$B$200))*项目参数!$J$29,"")</f>
        <v/>
      </c>
      <c r="M1107" s="42"/>
      <c r="N1107" s="42"/>
      <c r="O1107" s="60"/>
      <c r="P1107" s="63"/>
      <c r="X1107" s="72" t="b">
        <f t="shared" si="17"/>
        <v>0</v>
      </c>
    </row>
    <row r="1108" spans="1:24">
      <c r="A1108" s="8"/>
      <c r="B1108" s="8"/>
      <c r="C1108" s="8"/>
      <c r="D1108" s="54"/>
      <c r="E1108" s="8"/>
      <c r="F1108" s="8"/>
      <c r="G1108" s="8"/>
      <c r="H1108" s="8"/>
      <c r="I1108" s="78"/>
      <c r="J1108" s="42"/>
      <c r="K1108" s="82" t="str">
        <f>IF(AND($I1108&gt;0,$J1108&lt;&gt;"",$J1108&gt;40000),WORKDAY.INTL($J1108,INT(($I1108+项目参数!$J$29-1)/项目参数!$J$29)-1,1,项目参数!$B$2:$B$200),"")</f>
        <v/>
      </c>
      <c r="L1108" s="83" t="str">
        <f>IF(AND($M1108&lt;&gt;"",$M1108&gt;40000,$N1108&lt;&gt;"",$N1108&gt;40000),(1+NETWORKDAYS.INTL($M1108,$N1108,1,项目参数!$B$2:$B$200))*项目参数!$J$29,"")</f>
        <v/>
      </c>
      <c r="M1108" s="42"/>
      <c r="N1108" s="42"/>
      <c r="O1108" s="60"/>
      <c r="P1108" s="63"/>
      <c r="X1108" s="72" t="b">
        <f t="shared" si="17"/>
        <v>0</v>
      </c>
    </row>
    <row r="1109" spans="1:24">
      <c r="A1109" s="8"/>
      <c r="B1109" s="8"/>
      <c r="C1109" s="8"/>
      <c r="D1109" s="54"/>
      <c r="E1109" s="8"/>
      <c r="F1109" s="8"/>
      <c r="G1109" s="8"/>
      <c r="H1109" s="8"/>
      <c r="I1109" s="78"/>
      <c r="J1109" s="42"/>
      <c r="K1109" s="82" t="str">
        <f>IF(AND($I1109&gt;0,$J1109&lt;&gt;"",$J1109&gt;40000),WORKDAY.INTL($J1109,INT(($I1109+项目参数!$J$29-1)/项目参数!$J$29)-1,1,项目参数!$B$2:$B$200),"")</f>
        <v/>
      </c>
      <c r="L1109" s="83" t="str">
        <f>IF(AND($M1109&lt;&gt;"",$M1109&gt;40000,$N1109&lt;&gt;"",$N1109&gt;40000),(1+NETWORKDAYS.INTL($M1109,$N1109,1,项目参数!$B$2:$B$200))*项目参数!$J$29,"")</f>
        <v/>
      </c>
      <c r="M1109" s="42"/>
      <c r="N1109" s="42"/>
      <c r="O1109" s="60"/>
      <c r="P1109" s="63"/>
      <c r="X1109" s="72" t="b">
        <f t="shared" si="17"/>
        <v>0</v>
      </c>
    </row>
    <row r="1110" spans="1:24">
      <c r="A1110" s="8"/>
      <c r="B1110" s="8"/>
      <c r="C1110" s="8"/>
      <c r="D1110" s="54"/>
      <c r="E1110" s="8"/>
      <c r="F1110" s="8"/>
      <c r="G1110" s="8"/>
      <c r="H1110" s="8"/>
      <c r="I1110" s="78"/>
      <c r="J1110" s="42"/>
      <c r="K1110" s="82" t="str">
        <f>IF(AND($I1110&gt;0,$J1110&lt;&gt;"",$J1110&gt;40000),WORKDAY.INTL($J1110,INT(($I1110+项目参数!$J$29-1)/项目参数!$J$29)-1,1,项目参数!$B$2:$B$200),"")</f>
        <v/>
      </c>
      <c r="L1110" s="83" t="str">
        <f>IF(AND($M1110&lt;&gt;"",$M1110&gt;40000,$N1110&lt;&gt;"",$N1110&gt;40000),(1+NETWORKDAYS.INTL($M1110,$N1110,1,项目参数!$B$2:$B$200))*项目参数!$J$29,"")</f>
        <v/>
      </c>
      <c r="M1110" s="42"/>
      <c r="N1110" s="42"/>
      <c r="O1110" s="60"/>
      <c r="P1110" s="63"/>
      <c r="X1110" s="72" t="b">
        <f t="shared" si="17"/>
        <v>0</v>
      </c>
    </row>
    <row r="1111" spans="1:24">
      <c r="A1111" s="8"/>
      <c r="B1111" s="8"/>
      <c r="C1111" s="8"/>
      <c r="D1111" s="54"/>
      <c r="E1111" s="8"/>
      <c r="F1111" s="8"/>
      <c r="G1111" s="8"/>
      <c r="H1111" s="8"/>
      <c r="I1111" s="78"/>
      <c r="J1111" s="42"/>
      <c r="K1111" s="82" t="str">
        <f>IF(AND($I1111&gt;0,$J1111&lt;&gt;"",$J1111&gt;40000),WORKDAY.INTL($J1111,INT(($I1111+项目参数!$J$29-1)/项目参数!$J$29)-1,1,项目参数!$B$2:$B$200),"")</f>
        <v/>
      </c>
      <c r="L1111" s="83" t="str">
        <f>IF(AND($M1111&lt;&gt;"",$M1111&gt;40000,$N1111&lt;&gt;"",$N1111&gt;40000),(1+NETWORKDAYS.INTL($M1111,$N1111,1,项目参数!$B$2:$B$200))*项目参数!$J$29,"")</f>
        <v/>
      </c>
      <c r="M1111" s="42"/>
      <c r="N1111" s="42"/>
      <c r="O1111" s="60"/>
      <c r="P1111" s="63"/>
      <c r="X1111" s="72" t="b">
        <f t="shared" si="17"/>
        <v>0</v>
      </c>
    </row>
    <row r="1112" spans="1:24">
      <c r="A1112" s="8"/>
      <c r="B1112" s="8"/>
      <c r="C1112" s="8"/>
      <c r="D1112" s="54"/>
      <c r="E1112" s="8"/>
      <c r="F1112" s="8"/>
      <c r="G1112" s="8"/>
      <c r="H1112" s="8"/>
      <c r="I1112" s="78"/>
      <c r="J1112" s="42"/>
      <c r="K1112" s="82" t="str">
        <f>IF(AND($I1112&gt;0,$J1112&lt;&gt;"",$J1112&gt;40000),WORKDAY.INTL($J1112,INT(($I1112+项目参数!$J$29-1)/项目参数!$J$29)-1,1,项目参数!$B$2:$B$200),"")</f>
        <v/>
      </c>
      <c r="L1112" s="83" t="str">
        <f>IF(AND($M1112&lt;&gt;"",$M1112&gt;40000,$N1112&lt;&gt;"",$N1112&gt;40000),(1+NETWORKDAYS.INTL($M1112,$N1112,1,项目参数!$B$2:$B$200))*项目参数!$J$29,"")</f>
        <v/>
      </c>
      <c r="M1112" s="42"/>
      <c r="N1112" s="42"/>
      <c r="O1112" s="60"/>
      <c r="P1112" s="63"/>
      <c r="X1112" s="72" t="b">
        <f t="shared" si="17"/>
        <v>0</v>
      </c>
    </row>
    <row r="1113" spans="1:24">
      <c r="A1113" s="8"/>
      <c r="B1113" s="8"/>
      <c r="C1113" s="8"/>
      <c r="D1113" s="54"/>
      <c r="E1113" s="8"/>
      <c r="F1113" s="8"/>
      <c r="G1113" s="8"/>
      <c r="H1113" s="8"/>
      <c r="I1113" s="78"/>
      <c r="J1113" s="42"/>
      <c r="K1113" s="82" t="str">
        <f>IF(AND($I1113&gt;0,$J1113&lt;&gt;"",$J1113&gt;40000),WORKDAY.INTL($J1113,INT(($I1113+项目参数!$J$29-1)/项目参数!$J$29)-1,1,项目参数!$B$2:$B$200),"")</f>
        <v/>
      </c>
      <c r="L1113" s="83" t="str">
        <f>IF(AND($M1113&lt;&gt;"",$M1113&gt;40000,$N1113&lt;&gt;"",$N1113&gt;40000),(1+NETWORKDAYS.INTL($M1113,$N1113,1,项目参数!$B$2:$B$200))*项目参数!$J$29,"")</f>
        <v/>
      </c>
      <c r="M1113" s="42"/>
      <c r="N1113" s="42"/>
      <c r="O1113" s="60"/>
      <c r="P1113" s="63"/>
      <c r="X1113" s="72" t="b">
        <f t="shared" si="17"/>
        <v>0</v>
      </c>
    </row>
    <row r="1114" spans="1:24">
      <c r="A1114" s="8"/>
      <c r="B1114" s="8"/>
      <c r="C1114" s="8"/>
      <c r="D1114" s="54"/>
      <c r="E1114" s="8"/>
      <c r="F1114" s="8"/>
      <c r="G1114" s="8"/>
      <c r="H1114" s="8"/>
      <c r="I1114" s="78"/>
      <c r="J1114" s="42"/>
      <c r="K1114" s="82" t="str">
        <f>IF(AND($I1114&gt;0,$J1114&lt;&gt;"",$J1114&gt;40000),WORKDAY.INTL($J1114,INT(($I1114+项目参数!$J$29-1)/项目参数!$J$29)-1,1,项目参数!$B$2:$B$200),"")</f>
        <v/>
      </c>
      <c r="L1114" s="83" t="str">
        <f>IF(AND($M1114&lt;&gt;"",$M1114&gt;40000,$N1114&lt;&gt;"",$N1114&gt;40000),(1+NETWORKDAYS.INTL($M1114,$N1114,1,项目参数!$B$2:$B$200))*项目参数!$J$29,"")</f>
        <v/>
      </c>
      <c r="M1114" s="42"/>
      <c r="N1114" s="42"/>
      <c r="O1114" s="60"/>
      <c r="P1114" s="63"/>
      <c r="X1114" s="72" t="b">
        <f t="shared" si="17"/>
        <v>0</v>
      </c>
    </row>
    <row r="1115" spans="1:24">
      <c r="A1115" s="8"/>
      <c r="B1115" s="8"/>
      <c r="C1115" s="8"/>
      <c r="D1115" s="54"/>
      <c r="E1115" s="8"/>
      <c r="F1115" s="8"/>
      <c r="G1115" s="8"/>
      <c r="H1115" s="8"/>
      <c r="I1115" s="78"/>
      <c r="J1115" s="42"/>
      <c r="K1115" s="82" t="str">
        <f>IF(AND($I1115&gt;0,$J1115&lt;&gt;"",$J1115&gt;40000),WORKDAY.INTL($J1115,INT(($I1115+项目参数!$J$29-1)/项目参数!$J$29)-1,1,项目参数!$B$2:$B$200),"")</f>
        <v/>
      </c>
      <c r="L1115" s="83" t="str">
        <f>IF(AND($M1115&lt;&gt;"",$M1115&gt;40000,$N1115&lt;&gt;"",$N1115&gt;40000),(1+NETWORKDAYS.INTL($M1115,$N1115,1,项目参数!$B$2:$B$200))*项目参数!$J$29,"")</f>
        <v/>
      </c>
      <c r="M1115" s="42"/>
      <c r="N1115" s="42"/>
      <c r="O1115" s="60"/>
      <c r="P1115" s="63"/>
      <c r="X1115" s="72" t="b">
        <f t="shared" si="17"/>
        <v>0</v>
      </c>
    </row>
    <row r="1116" spans="1:24">
      <c r="A1116" s="8"/>
      <c r="B1116" s="8"/>
      <c r="C1116" s="8"/>
      <c r="D1116" s="54"/>
      <c r="E1116" s="8"/>
      <c r="F1116" s="8"/>
      <c r="G1116" s="8"/>
      <c r="H1116" s="8"/>
      <c r="I1116" s="78"/>
      <c r="J1116" s="42"/>
      <c r="K1116" s="82" t="str">
        <f>IF(AND($I1116&gt;0,$J1116&lt;&gt;"",$J1116&gt;40000),WORKDAY.INTL($J1116,INT(($I1116+项目参数!$J$29-1)/项目参数!$J$29)-1,1,项目参数!$B$2:$B$200),"")</f>
        <v/>
      </c>
      <c r="L1116" s="83" t="str">
        <f>IF(AND($M1116&lt;&gt;"",$M1116&gt;40000,$N1116&lt;&gt;"",$N1116&gt;40000),(1+NETWORKDAYS.INTL($M1116,$N1116,1,项目参数!$B$2:$B$200))*项目参数!$J$29,"")</f>
        <v/>
      </c>
      <c r="M1116" s="42"/>
      <c r="N1116" s="42"/>
      <c r="O1116" s="60"/>
      <c r="P1116" s="63"/>
      <c r="X1116" s="72" t="b">
        <f t="shared" si="17"/>
        <v>0</v>
      </c>
    </row>
    <row r="1117" spans="1:24">
      <c r="A1117" s="8"/>
      <c r="B1117" s="8"/>
      <c r="C1117" s="8"/>
      <c r="D1117" s="54"/>
      <c r="E1117" s="8"/>
      <c r="F1117" s="8"/>
      <c r="G1117" s="8"/>
      <c r="H1117" s="8"/>
      <c r="I1117" s="78"/>
      <c r="J1117" s="42"/>
      <c r="K1117" s="82" t="str">
        <f>IF(AND($I1117&gt;0,$J1117&lt;&gt;"",$J1117&gt;40000),WORKDAY.INTL($J1117,INT(($I1117+项目参数!$J$29-1)/项目参数!$J$29)-1,1,项目参数!$B$2:$B$200),"")</f>
        <v/>
      </c>
      <c r="L1117" s="83" t="str">
        <f>IF(AND($M1117&lt;&gt;"",$M1117&gt;40000,$N1117&lt;&gt;"",$N1117&gt;40000),(1+NETWORKDAYS.INTL($M1117,$N1117,1,项目参数!$B$2:$B$200))*项目参数!$J$29,"")</f>
        <v/>
      </c>
      <c r="M1117" s="42"/>
      <c r="N1117" s="42"/>
      <c r="O1117" s="60"/>
      <c r="P1117" s="63"/>
      <c r="X1117" s="72" t="b">
        <f t="shared" si="17"/>
        <v>0</v>
      </c>
    </row>
    <row r="1118" spans="1:24">
      <c r="A1118" s="8"/>
      <c r="B1118" s="8"/>
      <c r="C1118" s="8"/>
      <c r="D1118" s="54"/>
      <c r="E1118" s="8"/>
      <c r="F1118" s="8"/>
      <c r="G1118" s="8"/>
      <c r="H1118" s="8"/>
      <c r="I1118" s="78"/>
      <c r="J1118" s="42"/>
      <c r="K1118" s="82" t="str">
        <f>IF(AND($I1118&gt;0,$J1118&lt;&gt;"",$J1118&gt;40000),WORKDAY.INTL($J1118,INT(($I1118+项目参数!$J$29-1)/项目参数!$J$29)-1,1,项目参数!$B$2:$B$200),"")</f>
        <v/>
      </c>
      <c r="L1118" s="83" t="str">
        <f>IF(AND($M1118&lt;&gt;"",$M1118&gt;40000,$N1118&lt;&gt;"",$N1118&gt;40000),(1+NETWORKDAYS.INTL($M1118,$N1118,1,项目参数!$B$2:$B$200))*项目参数!$J$29,"")</f>
        <v/>
      </c>
      <c r="M1118" s="42"/>
      <c r="N1118" s="42"/>
      <c r="O1118" s="60"/>
      <c r="P1118" s="63"/>
      <c r="X1118" s="72" t="b">
        <f t="shared" si="17"/>
        <v>0</v>
      </c>
    </row>
    <row r="1119" spans="1:24">
      <c r="A1119" s="8"/>
      <c r="B1119" s="8"/>
      <c r="C1119" s="8"/>
      <c r="D1119" s="54"/>
      <c r="E1119" s="8"/>
      <c r="F1119" s="8"/>
      <c r="G1119" s="8"/>
      <c r="H1119" s="8"/>
      <c r="I1119" s="78"/>
      <c r="J1119" s="42"/>
      <c r="K1119" s="82" t="str">
        <f>IF(AND($I1119&gt;0,$J1119&lt;&gt;"",$J1119&gt;40000),WORKDAY.INTL($J1119,INT(($I1119+项目参数!$J$29-1)/项目参数!$J$29)-1,1,项目参数!$B$2:$B$200),"")</f>
        <v/>
      </c>
      <c r="L1119" s="83" t="str">
        <f>IF(AND($M1119&lt;&gt;"",$M1119&gt;40000,$N1119&lt;&gt;"",$N1119&gt;40000),(1+NETWORKDAYS.INTL($M1119,$N1119,1,项目参数!$B$2:$B$200))*项目参数!$J$29,"")</f>
        <v/>
      </c>
      <c r="M1119" s="42"/>
      <c r="N1119" s="42"/>
      <c r="O1119" s="60"/>
      <c r="P1119" s="63"/>
      <c r="X1119" s="72" t="b">
        <f t="shared" si="17"/>
        <v>0</v>
      </c>
    </row>
    <row r="1120" spans="1:24">
      <c r="A1120" s="8"/>
      <c r="B1120" s="8"/>
      <c r="C1120" s="8"/>
      <c r="D1120" s="54"/>
      <c r="E1120" s="8"/>
      <c r="F1120" s="8"/>
      <c r="G1120" s="8"/>
      <c r="H1120" s="8"/>
      <c r="I1120" s="78"/>
      <c r="J1120" s="42"/>
      <c r="K1120" s="82" t="str">
        <f>IF(AND($I1120&gt;0,$J1120&lt;&gt;"",$J1120&gt;40000),WORKDAY.INTL($J1120,INT(($I1120+项目参数!$J$29-1)/项目参数!$J$29)-1,1,项目参数!$B$2:$B$200),"")</f>
        <v/>
      </c>
      <c r="L1120" s="83" t="str">
        <f>IF(AND($M1120&lt;&gt;"",$M1120&gt;40000,$N1120&lt;&gt;"",$N1120&gt;40000),(1+NETWORKDAYS.INTL($M1120,$N1120,1,项目参数!$B$2:$B$200))*项目参数!$J$29,"")</f>
        <v/>
      </c>
      <c r="M1120" s="42"/>
      <c r="N1120" s="42"/>
      <c r="O1120" s="60"/>
      <c r="P1120" s="63"/>
      <c r="X1120" s="72" t="b">
        <f t="shared" si="17"/>
        <v>0</v>
      </c>
    </row>
    <row r="1121" spans="1:24">
      <c r="A1121" s="8"/>
      <c r="B1121" s="8"/>
      <c r="C1121" s="8"/>
      <c r="D1121" s="54"/>
      <c r="E1121" s="8"/>
      <c r="F1121" s="8"/>
      <c r="G1121" s="8"/>
      <c r="H1121" s="8"/>
      <c r="I1121" s="78"/>
      <c r="J1121" s="42"/>
      <c r="K1121" s="82" t="str">
        <f>IF(AND($I1121&gt;0,$J1121&lt;&gt;"",$J1121&gt;40000),WORKDAY.INTL($J1121,INT(($I1121+项目参数!$J$29-1)/项目参数!$J$29)-1,1,项目参数!$B$2:$B$200),"")</f>
        <v/>
      </c>
      <c r="L1121" s="83" t="str">
        <f>IF(AND($M1121&lt;&gt;"",$M1121&gt;40000,$N1121&lt;&gt;"",$N1121&gt;40000),(1+NETWORKDAYS.INTL($M1121,$N1121,1,项目参数!$B$2:$B$200))*项目参数!$J$29,"")</f>
        <v/>
      </c>
      <c r="M1121" s="42"/>
      <c r="N1121" s="42"/>
      <c r="O1121" s="60"/>
      <c r="P1121" s="63"/>
      <c r="X1121" s="72" t="b">
        <f t="shared" si="17"/>
        <v>0</v>
      </c>
    </row>
    <row r="1122" spans="1:24">
      <c r="A1122" s="8"/>
      <c r="B1122" s="8"/>
      <c r="C1122" s="8"/>
      <c r="D1122" s="54"/>
      <c r="E1122" s="8"/>
      <c r="F1122" s="8"/>
      <c r="G1122" s="8"/>
      <c r="H1122" s="8"/>
      <c r="I1122" s="78"/>
      <c r="J1122" s="42"/>
      <c r="K1122" s="82" t="str">
        <f>IF(AND($I1122&gt;0,$J1122&lt;&gt;"",$J1122&gt;40000),WORKDAY.INTL($J1122,INT(($I1122+项目参数!$J$29-1)/项目参数!$J$29)-1,1,项目参数!$B$2:$B$200),"")</f>
        <v/>
      </c>
      <c r="L1122" s="83" t="str">
        <f>IF(AND($M1122&lt;&gt;"",$M1122&gt;40000,$N1122&lt;&gt;"",$N1122&gt;40000),(1+NETWORKDAYS.INTL($M1122,$N1122,1,项目参数!$B$2:$B$200))*项目参数!$J$29,"")</f>
        <v/>
      </c>
      <c r="M1122" s="42"/>
      <c r="N1122" s="42"/>
      <c r="O1122" s="60"/>
      <c r="P1122" s="63"/>
      <c r="X1122" s="72" t="b">
        <f t="shared" si="17"/>
        <v>0</v>
      </c>
    </row>
    <row r="1123" spans="1:24">
      <c r="A1123" s="8"/>
      <c r="B1123" s="8"/>
      <c r="C1123" s="8"/>
      <c r="D1123" s="54"/>
      <c r="E1123" s="8"/>
      <c r="F1123" s="8"/>
      <c r="G1123" s="8"/>
      <c r="H1123" s="8"/>
      <c r="I1123" s="78"/>
      <c r="J1123" s="42"/>
      <c r="K1123" s="82" t="str">
        <f>IF(AND($I1123&gt;0,$J1123&lt;&gt;"",$J1123&gt;40000),WORKDAY.INTL($J1123,INT(($I1123+项目参数!$J$29-1)/项目参数!$J$29)-1,1,项目参数!$B$2:$B$200),"")</f>
        <v/>
      </c>
      <c r="L1123" s="83" t="str">
        <f>IF(AND($M1123&lt;&gt;"",$M1123&gt;40000,$N1123&lt;&gt;"",$N1123&gt;40000),(1+NETWORKDAYS.INTL($M1123,$N1123,1,项目参数!$B$2:$B$200))*项目参数!$J$29,"")</f>
        <v/>
      </c>
      <c r="M1123" s="42"/>
      <c r="N1123" s="42"/>
      <c r="O1123" s="60"/>
      <c r="P1123" s="63"/>
      <c r="X1123" s="72" t="b">
        <f t="shared" si="17"/>
        <v>0</v>
      </c>
    </row>
    <row r="1124" spans="1:24">
      <c r="A1124" s="8"/>
      <c r="B1124" s="8"/>
      <c r="C1124" s="8"/>
      <c r="D1124" s="54"/>
      <c r="E1124" s="8"/>
      <c r="F1124" s="8"/>
      <c r="G1124" s="8"/>
      <c r="H1124" s="8"/>
      <c r="I1124" s="78"/>
      <c r="J1124" s="42"/>
      <c r="K1124" s="82" t="str">
        <f>IF(AND($I1124&gt;0,$J1124&lt;&gt;"",$J1124&gt;40000),WORKDAY.INTL($J1124,INT(($I1124+项目参数!$J$29-1)/项目参数!$J$29)-1,1,项目参数!$B$2:$B$200),"")</f>
        <v/>
      </c>
      <c r="L1124" s="83" t="str">
        <f>IF(AND($M1124&lt;&gt;"",$M1124&gt;40000,$N1124&lt;&gt;"",$N1124&gt;40000),(1+NETWORKDAYS.INTL($M1124,$N1124,1,项目参数!$B$2:$B$200))*项目参数!$J$29,"")</f>
        <v/>
      </c>
      <c r="M1124" s="42"/>
      <c r="N1124" s="42"/>
      <c r="O1124" s="60"/>
      <c r="P1124" s="63"/>
      <c r="X1124" s="72" t="b">
        <f t="shared" si="17"/>
        <v>0</v>
      </c>
    </row>
    <row r="1125" spans="1:24">
      <c r="A1125" s="8"/>
      <c r="B1125" s="8"/>
      <c r="C1125" s="8"/>
      <c r="D1125" s="54"/>
      <c r="E1125" s="8"/>
      <c r="F1125" s="8"/>
      <c r="G1125" s="8"/>
      <c r="H1125" s="8"/>
      <c r="I1125" s="78"/>
      <c r="J1125" s="42"/>
      <c r="K1125" s="82" t="str">
        <f>IF(AND($I1125&gt;0,$J1125&lt;&gt;"",$J1125&gt;40000),WORKDAY.INTL($J1125,INT(($I1125+项目参数!$J$29-1)/项目参数!$J$29)-1,1,项目参数!$B$2:$B$200),"")</f>
        <v/>
      </c>
      <c r="L1125" s="83" t="str">
        <f>IF(AND($M1125&lt;&gt;"",$M1125&gt;40000,$N1125&lt;&gt;"",$N1125&gt;40000),(1+NETWORKDAYS.INTL($M1125,$N1125,1,项目参数!$B$2:$B$200))*项目参数!$J$29,"")</f>
        <v/>
      </c>
      <c r="M1125" s="42"/>
      <c r="N1125" s="42"/>
      <c r="O1125" s="60"/>
      <c r="P1125" s="63"/>
      <c r="X1125" s="72" t="b">
        <f t="shared" si="17"/>
        <v>0</v>
      </c>
    </row>
    <row r="1126" spans="1:24">
      <c r="A1126" s="8"/>
      <c r="B1126" s="8"/>
      <c r="C1126" s="8"/>
      <c r="D1126" s="54"/>
      <c r="E1126" s="8"/>
      <c r="F1126" s="8"/>
      <c r="G1126" s="8"/>
      <c r="H1126" s="8"/>
      <c r="I1126" s="78"/>
      <c r="J1126" s="42"/>
      <c r="K1126" s="82" t="str">
        <f>IF(AND($I1126&gt;0,$J1126&lt;&gt;"",$J1126&gt;40000),WORKDAY.INTL($J1126,INT(($I1126+项目参数!$J$29-1)/项目参数!$J$29)-1,1,项目参数!$B$2:$B$200),"")</f>
        <v/>
      </c>
      <c r="L1126" s="83" t="str">
        <f>IF(AND($M1126&lt;&gt;"",$M1126&gt;40000,$N1126&lt;&gt;"",$N1126&gt;40000),(1+NETWORKDAYS.INTL($M1126,$N1126,1,项目参数!$B$2:$B$200))*项目参数!$J$29,"")</f>
        <v/>
      </c>
      <c r="M1126" s="42"/>
      <c r="N1126" s="42"/>
      <c r="O1126" s="60"/>
      <c r="P1126" s="63"/>
      <c r="X1126" s="72" t="b">
        <f t="shared" si="17"/>
        <v>0</v>
      </c>
    </row>
    <row r="1127" spans="1:24">
      <c r="A1127" s="8"/>
      <c r="B1127" s="8"/>
      <c r="C1127" s="8"/>
      <c r="D1127" s="54"/>
      <c r="E1127" s="8"/>
      <c r="F1127" s="8"/>
      <c r="G1127" s="8"/>
      <c r="H1127" s="8"/>
      <c r="I1127" s="78"/>
      <c r="J1127" s="42"/>
      <c r="K1127" s="82" t="str">
        <f>IF(AND($I1127&gt;0,$J1127&lt;&gt;"",$J1127&gt;40000),WORKDAY.INTL($J1127,INT(($I1127+项目参数!$J$29-1)/项目参数!$J$29)-1,1,项目参数!$B$2:$B$200),"")</f>
        <v/>
      </c>
      <c r="L1127" s="83" t="str">
        <f>IF(AND($M1127&lt;&gt;"",$M1127&gt;40000,$N1127&lt;&gt;"",$N1127&gt;40000),(1+NETWORKDAYS.INTL($M1127,$N1127,1,项目参数!$B$2:$B$200))*项目参数!$J$29,"")</f>
        <v/>
      </c>
      <c r="M1127" s="42"/>
      <c r="N1127" s="42"/>
      <c r="O1127" s="60"/>
      <c r="P1127" s="63"/>
      <c r="X1127" s="72" t="b">
        <f t="shared" si="17"/>
        <v>0</v>
      </c>
    </row>
    <row r="1128" spans="1:24">
      <c r="A1128" s="8"/>
      <c r="B1128" s="8"/>
      <c r="C1128" s="8"/>
      <c r="D1128" s="54"/>
      <c r="E1128" s="8"/>
      <c r="F1128" s="8"/>
      <c r="G1128" s="8"/>
      <c r="H1128" s="8"/>
      <c r="I1128" s="78"/>
      <c r="J1128" s="42"/>
      <c r="K1128" s="82" t="str">
        <f>IF(AND($I1128&gt;0,$J1128&lt;&gt;"",$J1128&gt;40000),WORKDAY.INTL($J1128,INT(($I1128+项目参数!$J$29-1)/项目参数!$J$29)-1,1,项目参数!$B$2:$B$200),"")</f>
        <v/>
      </c>
      <c r="L1128" s="83" t="str">
        <f>IF(AND($M1128&lt;&gt;"",$M1128&gt;40000,$N1128&lt;&gt;"",$N1128&gt;40000),(1+NETWORKDAYS.INTL($M1128,$N1128,1,项目参数!$B$2:$B$200))*项目参数!$J$29,"")</f>
        <v/>
      </c>
      <c r="M1128" s="42"/>
      <c r="N1128" s="42"/>
      <c r="O1128" s="60"/>
      <c r="P1128" s="63"/>
      <c r="X1128" s="72" t="b">
        <f t="shared" si="17"/>
        <v>0</v>
      </c>
    </row>
    <row r="1129" spans="1:24">
      <c r="A1129" s="8"/>
      <c r="B1129" s="8"/>
      <c r="C1129" s="8"/>
      <c r="D1129" s="54"/>
      <c r="E1129" s="8"/>
      <c r="F1129" s="8"/>
      <c r="G1129" s="8"/>
      <c r="H1129" s="8"/>
      <c r="I1129" s="78"/>
      <c r="J1129" s="42"/>
      <c r="K1129" s="82" t="str">
        <f>IF(AND($I1129&gt;0,$J1129&lt;&gt;"",$J1129&gt;40000),WORKDAY.INTL($J1129,INT(($I1129+项目参数!$J$29-1)/项目参数!$J$29)-1,1,项目参数!$B$2:$B$200),"")</f>
        <v/>
      </c>
      <c r="L1129" s="83" t="str">
        <f>IF(AND($M1129&lt;&gt;"",$M1129&gt;40000,$N1129&lt;&gt;"",$N1129&gt;40000),(1+NETWORKDAYS.INTL($M1129,$N1129,1,项目参数!$B$2:$B$200))*项目参数!$J$29,"")</f>
        <v/>
      </c>
      <c r="M1129" s="42"/>
      <c r="N1129" s="42"/>
      <c r="O1129" s="60"/>
      <c r="P1129" s="63"/>
      <c r="X1129" s="72" t="b">
        <f t="shared" si="17"/>
        <v>0</v>
      </c>
    </row>
    <row r="1130" spans="1:24">
      <c r="A1130" s="8"/>
      <c r="B1130" s="8"/>
      <c r="C1130" s="8"/>
      <c r="D1130" s="54"/>
      <c r="E1130" s="8"/>
      <c r="F1130" s="8"/>
      <c r="G1130" s="8"/>
      <c r="H1130" s="8"/>
      <c r="I1130" s="78"/>
      <c r="J1130" s="42"/>
      <c r="K1130" s="82" t="str">
        <f>IF(AND($I1130&gt;0,$J1130&lt;&gt;"",$J1130&gt;40000),WORKDAY.INTL($J1130,INT(($I1130+项目参数!$J$29-1)/项目参数!$J$29)-1,1,项目参数!$B$2:$B$200),"")</f>
        <v/>
      </c>
      <c r="L1130" s="83" t="str">
        <f>IF(AND($M1130&lt;&gt;"",$M1130&gt;40000,$N1130&lt;&gt;"",$N1130&gt;40000),(1+NETWORKDAYS.INTL($M1130,$N1130,1,项目参数!$B$2:$B$200))*项目参数!$J$29,"")</f>
        <v/>
      </c>
      <c r="M1130" s="42"/>
      <c r="N1130" s="42"/>
      <c r="O1130" s="60"/>
      <c r="P1130" s="63"/>
      <c r="X1130" s="72" t="b">
        <f t="shared" si="17"/>
        <v>0</v>
      </c>
    </row>
    <row r="1131" spans="1:24">
      <c r="A1131" s="8"/>
      <c r="B1131" s="8"/>
      <c r="C1131" s="8"/>
      <c r="D1131" s="54"/>
      <c r="E1131" s="8"/>
      <c r="F1131" s="8"/>
      <c r="G1131" s="8"/>
      <c r="H1131" s="8"/>
      <c r="I1131" s="78"/>
      <c r="J1131" s="42"/>
      <c r="K1131" s="82" t="str">
        <f>IF(AND($I1131&gt;0,$J1131&lt;&gt;"",$J1131&gt;40000),WORKDAY.INTL($J1131,INT(($I1131+项目参数!$J$29-1)/项目参数!$J$29)-1,1,项目参数!$B$2:$B$200),"")</f>
        <v/>
      </c>
      <c r="L1131" s="83" t="str">
        <f>IF(AND($M1131&lt;&gt;"",$M1131&gt;40000,$N1131&lt;&gt;"",$N1131&gt;40000),(1+NETWORKDAYS.INTL($M1131,$N1131,1,项目参数!$B$2:$B$200))*项目参数!$J$29,"")</f>
        <v/>
      </c>
      <c r="M1131" s="42"/>
      <c r="N1131" s="42"/>
      <c r="O1131" s="60"/>
      <c r="P1131" s="63"/>
      <c r="X1131" s="72" t="b">
        <f t="shared" si="17"/>
        <v>0</v>
      </c>
    </row>
    <row r="1132" spans="1:24">
      <c r="A1132" s="8"/>
      <c r="B1132" s="8"/>
      <c r="C1132" s="8"/>
      <c r="D1132" s="54"/>
      <c r="E1132" s="8"/>
      <c r="F1132" s="8"/>
      <c r="G1132" s="8"/>
      <c r="H1132" s="8"/>
      <c r="I1132" s="78"/>
      <c r="J1132" s="42"/>
      <c r="K1132" s="82" t="str">
        <f>IF(AND($I1132&gt;0,$J1132&lt;&gt;"",$J1132&gt;40000),WORKDAY.INTL($J1132,INT(($I1132+项目参数!$J$29-1)/项目参数!$J$29)-1,1,项目参数!$B$2:$B$200),"")</f>
        <v/>
      </c>
      <c r="L1132" s="83" t="str">
        <f>IF(AND($M1132&lt;&gt;"",$M1132&gt;40000,$N1132&lt;&gt;"",$N1132&gt;40000),(1+NETWORKDAYS.INTL($M1132,$N1132,1,项目参数!$B$2:$B$200))*项目参数!$J$29,"")</f>
        <v/>
      </c>
      <c r="M1132" s="42"/>
      <c r="N1132" s="42"/>
      <c r="O1132" s="60"/>
      <c r="P1132" s="63"/>
      <c r="X1132" s="72" t="b">
        <f t="shared" si="17"/>
        <v>0</v>
      </c>
    </row>
    <row r="1133" spans="1:24">
      <c r="A1133" s="8"/>
      <c r="B1133" s="8"/>
      <c r="C1133" s="8"/>
      <c r="D1133" s="54"/>
      <c r="E1133" s="8"/>
      <c r="F1133" s="8"/>
      <c r="G1133" s="8"/>
      <c r="H1133" s="8"/>
      <c r="I1133" s="78"/>
      <c r="J1133" s="42"/>
      <c r="K1133" s="82" t="str">
        <f>IF(AND($I1133&gt;0,$J1133&lt;&gt;"",$J1133&gt;40000),WORKDAY.INTL($J1133,INT(($I1133+项目参数!$J$29-1)/项目参数!$J$29)-1,1,项目参数!$B$2:$B$200),"")</f>
        <v/>
      </c>
      <c r="L1133" s="83" t="str">
        <f>IF(AND($M1133&lt;&gt;"",$M1133&gt;40000,$N1133&lt;&gt;"",$N1133&gt;40000),(1+NETWORKDAYS.INTL($M1133,$N1133,1,项目参数!$B$2:$B$200))*项目参数!$J$29,"")</f>
        <v/>
      </c>
      <c r="M1133" s="42"/>
      <c r="N1133" s="42"/>
      <c r="O1133" s="60"/>
      <c r="P1133" s="63"/>
      <c r="X1133" s="72" t="b">
        <f t="shared" si="17"/>
        <v>0</v>
      </c>
    </row>
    <row r="1134" spans="1:24">
      <c r="A1134" s="8"/>
      <c r="B1134" s="8"/>
      <c r="C1134" s="8"/>
      <c r="D1134" s="54"/>
      <c r="E1134" s="8"/>
      <c r="F1134" s="8"/>
      <c r="G1134" s="8"/>
      <c r="H1134" s="8"/>
      <c r="I1134" s="78"/>
      <c r="J1134" s="42"/>
      <c r="K1134" s="82" t="str">
        <f>IF(AND($I1134&gt;0,$J1134&lt;&gt;"",$J1134&gt;40000),WORKDAY.INTL($J1134,INT(($I1134+项目参数!$J$29-1)/项目参数!$J$29)-1,1,项目参数!$B$2:$B$200),"")</f>
        <v/>
      </c>
      <c r="L1134" s="83" t="str">
        <f>IF(AND($M1134&lt;&gt;"",$M1134&gt;40000,$N1134&lt;&gt;"",$N1134&gt;40000),(1+NETWORKDAYS.INTL($M1134,$N1134,1,项目参数!$B$2:$B$200))*项目参数!$J$29,"")</f>
        <v/>
      </c>
      <c r="M1134" s="42"/>
      <c r="N1134" s="42"/>
      <c r="O1134" s="60"/>
      <c r="P1134" s="63"/>
      <c r="X1134" s="72" t="b">
        <f t="shared" si="17"/>
        <v>0</v>
      </c>
    </row>
    <row r="1135" spans="1:24">
      <c r="A1135" s="8"/>
      <c r="B1135" s="8"/>
      <c r="C1135" s="8"/>
      <c r="D1135" s="54"/>
      <c r="E1135" s="8"/>
      <c r="F1135" s="8"/>
      <c r="G1135" s="8"/>
      <c r="H1135" s="8"/>
      <c r="I1135" s="78"/>
      <c r="J1135" s="42"/>
      <c r="K1135" s="82" t="str">
        <f>IF(AND($I1135&gt;0,$J1135&lt;&gt;"",$J1135&gt;40000),WORKDAY.INTL($J1135,INT(($I1135+项目参数!$J$29-1)/项目参数!$J$29)-1,1,项目参数!$B$2:$B$200),"")</f>
        <v/>
      </c>
      <c r="L1135" s="83" t="str">
        <f>IF(AND($M1135&lt;&gt;"",$M1135&gt;40000,$N1135&lt;&gt;"",$N1135&gt;40000),(1+NETWORKDAYS.INTL($M1135,$N1135,1,项目参数!$B$2:$B$200))*项目参数!$J$29,"")</f>
        <v/>
      </c>
      <c r="M1135" s="42"/>
      <c r="N1135" s="42"/>
      <c r="O1135" s="60"/>
      <c r="P1135" s="63"/>
      <c r="X1135" s="72" t="b">
        <f t="shared" si="17"/>
        <v>0</v>
      </c>
    </row>
    <row r="1136" spans="1:24">
      <c r="A1136" s="8"/>
      <c r="B1136" s="8"/>
      <c r="C1136" s="8"/>
      <c r="D1136" s="54"/>
      <c r="E1136" s="8"/>
      <c r="F1136" s="8"/>
      <c r="G1136" s="8"/>
      <c r="H1136" s="8"/>
      <c r="I1136" s="78"/>
      <c r="J1136" s="42"/>
      <c r="K1136" s="82" t="str">
        <f>IF(AND($I1136&gt;0,$J1136&lt;&gt;"",$J1136&gt;40000),WORKDAY.INTL($J1136,INT(($I1136+项目参数!$J$29-1)/项目参数!$J$29)-1,1,项目参数!$B$2:$B$200),"")</f>
        <v/>
      </c>
      <c r="L1136" s="83" t="str">
        <f>IF(AND($M1136&lt;&gt;"",$M1136&gt;40000,$N1136&lt;&gt;"",$N1136&gt;40000),(1+NETWORKDAYS.INTL($M1136,$N1136,1,项目参数!$B$2:$B$200))*项目参数!$J$29,"")</f>
        <v/>
      </c>
      <c r="M1136" s="42"/>
      <c r="N1136" s="42"/>
      <c r="O1136" s="60"/>
      <c r="P1136" s="63"/>
      <c r="X1136" s="72" t="b">
        <f t="shared" si="17"/>
        <v>0</v>
      </c>
    </row>
    <row r="1137" spans="1:24">
      <c r="A1137" s="8"/>
      <c r="B1137" s="8"/>
      <c r="C1137" s="8"/>
      <c r="D1137" s="54"/>
      <c r="E1137" s="8"/>
      <c r="F1137" s="8"/>
      <c r="G1137" s="8"/>
      <c r="H1137" s="8"/>
      <c r="I1137" s="78"/>
      <c r="J1137" s="42"/>
      <c r="K1137" s="82" t="str">
        <f>IF(AND($I1137&gt;0,$J1137&lt;&gt;"",$J1137&gt;40000),WORKDAY.INTL($J1137,INT(($I1137+项目参数!$J$29-1)/项目参数!$J$29)-1,1,项目参数!$B$2:$B$200),"")</f>
        <v/>
      </c>
      <c r="L1137" s="83" t="str">
        <f>IF(AND($M1137&lt;&gt;"",$M1137&gt;40000,$N1137&lt;&gt;"",$N1137&gt;40000),(1+NETWORKDAYS.INTL($M1137,$N1137,1,项目参数!$B$2:$B$200))*项目参数!$J$29,"")</f>
        <v/>
      </c>
      <c r="M1137" s="42"/>
      <c r="N1137" s="42"/>
      <c r="O1137" s="60"/>
      <c r="P1137" s="63"/>
      <c r="X1137" s="72" t="b">
        <f t="shared" si="17"/>
        <v>0</v>
      </c>
    </row>
    <row r="1138" spans="1:24">
      <c r="A1138" s="8"/>
      <c r="B1138" s="8"/>
      <c r="C1138" s="8"/>
      <c r="D1138" s="54"/>
      <c r="E1138" s="8"/>
      <c r="F1138" s="8"/>
      <c r="G1138" s="8"/>
      <c r="H1138" s="8"/>
      <c r="I1138" s="78"/>
      <c r="J1138" s="42"/>
      <c r="K1138" s="82" t="str">
        <f>IF(AND($I1138&gt;0,$J1138&lt;&gt;"",$J1138&gt;40000),WORKDAY.INTL($J1138,INT(($I1138+项目参数!$J$29-1)/项目参数!$J$29)-1,1,项目参数!$B$2:$B$200),"")</f>
        <v/>
      </c>
      <c r="L1138" s="83" t="str">
        <f>IF(AND($M1138&lt;&gt;"",$M1138&gt;40000,$N1138&lt;&gt;"",$N1138&gt;40000),(1+NETWORKDAYS.INTL($M1138,$N1138,1,项目参数!$B$2:$B$200))*项目参数!$J$29,"")</f>
        <v/>
      </c>
      <c r="M1138" s="42"/>
      <c r="N1138" s="42"/>
      <c r="O1138" s="60"/>
      <c r="P1138" s="63"/>
      <c r="X1138" s="72" t="b">
        <f t="shared" si="17"/>
        <v>0</v>
      </c>
    </row>
    <row r="1139" spans="1:24">
      <c r="A1139" s="8"/>
      <c r="B1139" s="8"/>
      <c r="C1139" s="8"/>
      <c r="D1139" s="54"/>
      <c r="E1139" s="8"/>
      <c r="F1139" s="8"/>
      <c r="G1139" s="8"/>
      <c r="H1139" s="8"/>
      <c r="I1139" s="78"/>
      <c r="J1139" s="42"/>
      <c r="K1139" s="82" t="str">
        <f>IF(AND($I1139&gt;0,$J1139&lt;&gt;"",$J1139&gt;40000),WORKDAY.INTL($J1139,INT(($I1139+项目参数!$J$29-1)/项目参数!$J$29)-1,1,项目参数!$B$2:$B$200),"")</f>
        <v/>
      </c>
      <c r="L1139" s="83" t="str">
        <f>IF(AND($M1139&lt;&gt;"",$M1139&gt;40000,$N1139&lt;&gt;"",$N1139&gt;40000),(1+NETWORKDAYS.INTL($M1139,$N1139,1,项目参数!$B$2:$B$200))*项目参数!$J$29,"")</f>
        <v/>
      </c>
      <c r="M1139" s="42"/>
      <c r="N1139" s="42"/>
      <c r="O1139" s="60"/>
      <c r="P1139" s="63"/>
      <c r="X1139" s="72" t="b">
        <f t="shared" si="17"/>
        <v>0</v>
      </c>
    </row>
    <row r="1140" spans="1:24">
      <c r="A1140" s="8"/>
      <c r="B1140" s="8"/>
      <c r="C1140" s="8"/>
      <c r="D1140" s="54"/>
      <c r="E1140" s="8"/>
      <c r="F1140" s="8"/>
      <c r="G1140" s="8"/>
      <c r="H1140" s="8"/>
      <c r="I1140" s="78"/>
      <c r="J1140" s="42"/>
      <c r="K1140" s="82" t="str">
        <f>IF(AND($I1140&gt;0,$J1140&lt;&gt;"",$J1140&gt;40000),WORKDAY.INTL($J1140,INT(($I1140+项目参数!$J$29-1)/项目参数!$J$29)-1,1,项目参数!$B$2:$B$200),"")</f>
        <v/>
      </c>
      <c r="L1140" s="83" t="str">
        <f>IF(AND($M1140&lt;&gt;"",$M1140&gt;40000,$N1140&lt;&gt;"",$N1140&gt;40000),(1+NETWORKDAYS.INTL($M1140,$N1140,1,项目参数!$B$2:$B$200))*项目参数!$J$29,"")</f>
        <v/>
      </c>
      <c r="M1140" s="42"/>
      <c r="N1140" s="42"/>
      <c r="O1140" s="60"/>
      <c r="P1140" s="63"/>
      <c r="X1140" s="72" t="b">
        <f t="shared" si="17"/>
        <v>0</v>
      </c>
    </row>
    <row r="1141" spans="1:24">
      <c r="A1141" s="8"/>
      <c r="B1141" s="8"/>
      <c r="C1141" s="8"/>
      <c r="D1141" s="54"/>
      <c r="E1141" s="8"/>
      <c r="F1141" s="8"/>
      <c r="G1141" s="8"/>
      <c r="H1141" s="8"/>
      <c r="I1141" s="78"/>
      <c r="J1141" s="42"/>
      <c r="K1141" s="82" t="str">
        <f>IF(AND($I1141&gt;0,$J1141&lt;&gt;"",$J1141&gt;40000),WORKDAY.INTL($J1141,INT(($I1141+项目参数!$J$29-1)/项目参数!$J$29)-1,1,项目参数!$B$2:$B$200),"")</f>
        <v/>
      </c>
      <c r="L1141" s="83" t="str">
        <f>IF(AND($M1141&lt;&gt;"",$M1141&gt;40000,$N1141&lt;&gt;"",$N1141&gt;40000),(1+NETWORKDAYS.INTL($M1141,$N1141,1,项目参数!$B$2:$B$200))*项目参数!$J$29,"")</f>
        <v/>
      </c>
      <c r="M1141" s="42"/>
      <c r="N1141" s="42"/>
      <c r="O1141" s="60"/>
      <c r="P1141" s="63"/>
      <c r="X1141" s="72" t="b">
        <f t="shared" si="17"/>
        <v>0</v>
      </c>
    </row>
    <row r="1142" spans="1:24">
      <c r="A1142" s="8"/>
      <c r="B1142" s="8"/>
      <c r="C1142" s="8"/>
      <c r="D1142" s="54"/>
      <c r="E1142" s="8"/>
      <c r="F1142" s="8"/>
      <c r="G1142" s="8"/>
      <c r="H1142" s="8"/>
      <c r="I1142" s="78"/>
      <c r="J1142" s="42"/>
      <c r="K1142" s="82" t="str">
        <f>IF(AND($I1142&gt;0,$J1142&lt;&gt;"",$J1142&gt;40000),WORKDAY.INTL($J1142,INT(($I1142+项目参数!$J$29-1)/项目参数!$J$29)-1,1,项目参数!$B$2:$B$200),"")</f>
        <v/>
      </c>
      <c r="L1142" s="83" t="str">
        <f>IF(AND($M1142&lt;&gt;"",$M1142&gt;40000,$N1142&lt;&gt;"",$N1142&gt;40000),(1+NETWORKDAYS.INTL($M1142,$N1142,1,项目参数!$B$2:$B$200))*项目参数!$J$29,"")</f>
        <v/>
      </c>
      <c r="M1142" s="42"/>
      <c r="N1142" s="42"/>
      <c r="O1142" s="60"/>
      <c r="P1142" s="63"/>
      <c r="X1142" s="72" t="b">
        <f t="shared" si="17"/>
        <v>0</v>
      </c>
    </row>
    <row r="1143" spans="1:24">
      <c r="A1143" s="8"/>
      <c r="B1143" s="8"/>
      <c r="C1143" s="8"/>
      <c r="D1143" s="54"/>
      <c r="E1143" s="8"/>
      <c r="F1143" s="8"/>
      <c r="G1143" s="8"/>
      <c r="H1143" s="8"/>
      <c r="I1143" s="78"/>
      <c r="J1143" s="42"/>
      <c r="K1143" s="82" t="str">
        <f>IF(AND($I1143&gt;0,$J1143&lt;&gt;"",$J1143&gt;40000),WORKDAY.INTL($J1143,INT(($I1143+项目参数!$J$29-1)/项目参数!$J$29)-1,1,项目参数!$B$2:$B$200),"")</f>
        <v/>
      </c>
      <c r="L1143" s="83" t="str">
        <f>IF(AND($M1143&lt;&gt;"",$M1143&gt;40000,$N1143&lt;&gt;"",$N1143&gt;40000),(1+NETWORKDAYS.INTL($M1143,$N1143,1,项目参数!$B$2:$B$200))*项目参数!$J$29,"")</f>
        <v/>
      </c>
      <c r="M1143" s="42"/>
      <c r="N1143" s="42"/>
      <c r="O1143" s="60"/>
      <c r="P1143" s="63"/>
      <c r="X1143" s="72" t="b">
        <f t="shared" si="17"/>
        <v>0</v>
      </c>
    </row>
    <row r="1144" spans="1:24">
      <c r="A1144" s="8"/>
      <c r="B1144" s="8"/>
      <c r="C1144" s="8"/>
      <c r="D1144" s="54"/>
      <c r="E1144" s="8"/>
      <c r="F1144" s="8"/>
      <c r="G1144" s="8"/>
      <c r="H1144" s="8"/>
      <c r="I1144" s="78"/>
      <c r="J1144" s="42"/>
      <c r="K1144" s="82" t="str">
        <f>IF(AND($I1144&gt;0,$J1144&lt;&gt;"",$J1144&gt;40000),WORKDAY.INTL($J1144,INT(($I1144+项目参数!$J$29-1)/项目参数!$J$29)-1,1,项目参数!$B$2:$B$200),"")</f>
        <v/>
      </c>
      <c r="L1144" s="83" t="str">
        <f>IF(AND($M1144&lt;&gt;"",$M1144&gt;40000,$N1144&lt;&gt;"",$N1144&gt;40000),(1+NETWORKDAYS.INTL($M1144,$N1144,1,项目参数!$B$2:$B$200))*项目参数!$J$29,"")</f>
        <v/>
      </c>
      <c r="M1144" s="42"/>
      <c r="N1144" s="42"/>
      <c r="O1144" s="60"/>
      <c r="P1144" s="63"/>
      <c r="X1144" s="72" t="b">
        <f t="shared" si="17"/>
        <v>0</v>
      </c>
    </row>
    <row r="1145" spans="1:24">
      <c r="A1145" s="8"/>
      <c r="B1145" s="8"/>
      <c r="C1145" s="8"/>
      <c r="D1145" s="54"/>
      <c r="E1145" s="8"/>
      <c r="F1145" s="8"/>
      <c r="G1145" s="8"/>
      <c r="H1145" s="8"/>
      <c r="I1145" s="78"/>
      <c r="J1145" s="42"/>
      <c r="K1145" s="82" t="str">
        <f>IF(AND($I1145&gt;0,$J1145&lt;&gt;"",$J1145&gt;40000),WORKDAY.INTL($J1145,INT(($I1145+项目参数!$J$29-1)/项目参数!$J$29)-1,1,项目参数!$B$2:$B$200),"")</f>
        <v/>
      </c>
      <c r="L1145" s="83" t="str">
        <f>IF(AND($M1145&lt;&gt;"",$M1145&gt;40000,$N1145&lt;&gt;"",$N1145&gt;40000),(1+NETWORKDAYS.INTL($M1145,$N1145,1,项目参数!$B$2:$B$200))*项目参数!$J$29,"")</f>
        <v/>
      </c>
      <c r="M1145" s="42"/>
      <c r="N1145" s="42"/>
      <c r="O1145" s="60"/>
      <c r="P1145" s="63"/>
      <c r="X1145" s="72" t="b">
        <f t="shared" si="17"/>
        <v>0</v>
      </c>
    </row>
    <row r="1146" spans="1:24">
      <c r="A1146" s="8"/>
      <c r="B1146" s="8"/>
      <c r="C1146" s="8"/>
      <c r="D1146" s="54"/>
      <c r="E1146" s="8"/>
      <c r="F1146" s="8"/>
      <c r="G1146" s="8"/>
      <c r="H1146" s="8"/>
      <c r="I1146" s="78"/>
      <c r="J1146" s="42"/>
      <c r="K1146" s="82" t="str">
        <f>IF(AND($I1146&gt;0,$J1146&lt;&gt;"",$J1146&gt;40000),WORKDAY.INTL($J1146,INT(($I1146+项目参数!$J$29-1)/项目参数!$J$29)-1,1,项目参数!$B$2:$B$200),"")</f>
        <v/>
      </c>
      <c r="L1146" s="83" t="str">
        <f>IF(AND($M1146&lt;&gt;"",$M1146&gt;40000,$N1146&lt;&gt;"",$N1146&gt;40000),(1+NETWORKDAYS.INTL($M1146,$N1146,1,项目参数!$B$2:$B$200))*项目参数!$J$29,"")</f>
        <v/>
      </c>
      <c r="M1146" s="42"/>
      <c r="N1146" s="42"/>
      <c r="O1146" s="60"/>
      <c r="P1146" s="63"/>
      <c r="X1146" s="72" t="b">
        <f t="shared" si="17"/>
        <v>0</v>
      </c>
    </row>
    <row r="1147" spans="1:24">
      <c r="A1147" s="8"/>
      <c r="B1147" s="8"/>
      <c r="C1147" s="8"/>
      <c r="D1147" s="54"/>
      <c r="E1147" s="8"/>
      <c r="F1147" s="8"/>
      <c r="G1147" s="8"/>
      <c r="H1147" s="8"/>
      <c r="I1147" s="78"/>
      <c r="J1147" s="42"/>
      <c r="K1147" s="82" t="str">
        <f>IF(AND($I1147&gt;0,$J1147&lt;&gt;"",$J1147&gt;40000),WORKDAY.INTL($J1147,INT(($I1147+项目参数!$J$29-1)/项目参数!$J$29)-1,1,项目参数!$B$2:$B$200),"")</f>
        <v/>
      </c>
      <c r="L1147" s="83" t="str">
        <f>IF(AND($M1147&lt;&gt;"",$M1147&gt;40000,$N1147&lt;&gt;"",$N1147&gt;40000),(1+NETWORKDAYS.INTL($M1147,$N1147,1,项目参数!$B$2:$B$200))*项目参数!$J$29,"")</f>
        <v/>
      </c>
      <c r="M1147" s="42"/>
      <c r="N1147" s="42"/>
      <c r="O1147" s="60"/>
      <c r="P1147" s="63"/>
      <c r="X1147" s="72" t="b">
        <f t="shared" si="17"/>
        <v>0</v>
      </c>
    </row>
    <row r="1148" spans="1:24">
      <c r="A1148" s="8"/>
      <c r="B1148" s="8"/>
      <c r="C1148" s="8"/>
      <c r="D1148" s="54"/>
      <c r="E1148" s="8"/>
      <c r="F1148" s="8"/>
      <c r="G1148" s="8"/>
      <c r="H1148" s="8"/>
      <c r="I1148" s="78"/>
      <c r="J1148" s="42"/>
      <c r="K1148" s="82" t="str">
        <f>IF(AND($I1148&gt;0,$J1148&lt;&gt;"",$J1148&gt;40000),WORKDAY.INTL($J1148,INT(($I1148+项目参数!$J$29-1)/项目参数!$J$29)-1,1,项目参数!$B$2:$B$200),"")</f>
        <v/>
      </c>
      <c r="L1148" s="83" t="str">
        <f>IF(AND($M1148&lt;&gt;"",$M1148&gt;40000,$N1148&lt;&gt;"",$N1148&gt;40000),(1+NETWORKDAYS.INTL($M1148,$N1148,1,项目参数!$B$2:$B$200))*项目参数!$J$29,"")</f>
        <v/>
      </c>
      <c r="M1148" s="42"/>
      <c r="N1148" s="42"/>
      <c r="O1148" s="60"/>
      <c r="P1148" s="63"/>
      <c r="X1148" s="72" t="b">
        <f t="shared" si="17"/>
        <v>0</v>
      </c>
    </row>
    <row r="1149" spans="1:24">
      <c r="A1149" s="8"/>
      <c r="B1149" s="8"/>
      <c r="C1149" s="8"/>
      <c r="D1149" s="54"/>
      <c r="E1149" s="8"/>
      <c r="F1149" s="8"/>
      <c r="G1149" s="8"/>
      <c r="H1149" s="8"/>
      <c r="I1149" s="78"/>
      <c r="J1149" s="42"/>
      <c r="K1149" s="82" t="str">
        <f>IF(AND($I1149&gt;0,$J1149&lt;&gt;"",$J1149&gt;40000),WORKDAY.INTL($J1149,INT(($I1149+项目参数!$J$29-1)/项目参数!$J$29)-1,1,项目参数!$B$2:$B$200),"")</f>
        <v/>
      </c>
      <c r="L1149" s="83" t="str">
        <f>IF(AND($M1149&lt;&gt;"",$M1149&gt;40000,$N1149&lt;&gt;"",$N1149&gt;40000),(1+NETWORKDAYS.INTL($M1149,$N1149,1,项目参数!$B$2:$B$200))*项目参数!$J$29,"")</f>
        <v/>
      </c>
      <c r="M1149" s="42"/>
      <c r="N1149" s="42"/>
      <c r="O1149" s="60"/>
      <c r="P1149" s="63"/>
      <c r="X1149" s="72" t="b">
        <f t="shared" si="17"/>
        <v>0</v>
      </c>
    </row>
    <row r="1150" spans="1:24">
      <c r="A1150" s="8"/>
      <c r="B1150" s="8"/>
      <c r="C1150" s="8"/>
      <c r="D1150" s="54"/>
      <c r="E1150" s="8"/>
      <c r="F1150" s="8"/>
      <c r="G1150" s="8"/>
      <c r="H1150" s="8"/>
      <c r="I1150" s="78"/>
      <c r="J1150" s="42"/>
      <c r="K1150" s="82" t="str">
        <f>IF(AND($I1150&gt;0,$J1150&lt;&gt;"",$J1150&gt;40000),WORKDAY.INTL($J1150,INT(($I1150+项目参数!$J$29-1)/项目参数!$J$29)-1,1,项目参数!$B$2:$B$200),"")</f>
        <v/>
      </c>
      <c r="L1150" s="83" t="str">
        <f>IF(AND($M1150&lt;&gt;"",$M1150&gt;40000,$N1150&lt;&gt;"",$N1150&gt;40000),(1+NETWORKDAYS.INTL($M1150,$N1150,1,项目参数!$B$2:$B$200))*项目参数!$J$29,"")</f>
        <v/>
      </c>
      <c r="M1150" s="42"/>
      <c r="N1150" s="42"/>
      <c r="O1150" s="60"/>
      <c r="P1150" s="63"/>
      <c r="X1150" s="72" t="b">
        <f t="shared" si="17"/>
        <v>0</v>
      </c>
    </row>
    <row r="1151" spans="1:24">
      <c r="A1151" s="8"/>
      <c r="B1151" s="8"/>
      <c r="C1151" s="8"/>
      <c r="D1151" s="54"/>
      <c r="E1151" s="8"/>
      <c r="F1151" s="8"/>
      <c r="G1151" s="8"/>
      <c r="H1151" s="8"/>
      <c r="I1151" s="78"/>
      <c r="J1151" s="42"/>
      <c r="K1151" s="82" t="str">
        <f>IF(AND($I1151&gt;0,$J1151&lt;&gt;"",$J1151&gt;40000),WORKDAY.INTL($J1151,INT(($I1151+项目参数!$J$29-1)/项目参数!$J$29)-1,1,项目参数!$B$2:$B$200),"")</f>
        <v/>
      </c>
      <c r="L1151" s="83" t="str">
        <f>IF(AND($M1151&lt;&gt;"",$M1151&gt;40000,$N1151&lt;&gt;"",$N1151&gt;40000),(1+NETWORKDAYS.INTL($M1151,$N1151,1,项目参数!$B$2:$B$200))*项目参数!$J$29,"")</f>
        <v/>
      </c>
      <c r="M1151" s="42"/>
      <c r="N1151" s="42"/>
      <c r="O1151" s="60"/>
      <c r="P1151" s="63"/>
      <c r="X1151" s="72" t="b">
        <f t="shared" si="17"/>
        <v>0</v>
      </c>
    </row>
    <row r="1152" spans="1:24">
      <c r="A1152" s="8"/>
      <c r="B1152" s="8"/>
      <c r="C1152" s="8"/>
      <c r="D1152" s="54"/>
      <c r="E1152" s="8"/>
      <c r="F1152" s="8"/>
      <c r="G1152" s="8"/>
      <c r="H1152" s="8"/>
      <c r="I1152" s="78"/>
      <c r="J1152" s="42"/>
      <c r="K1152" s="82" t="str">
        <f>IF(AND($I1152&gt;0,$J1152&lt;&gt;"",$J1152&gt;40000),WORKDAY.INTL($J1152,INT(($I1152+项目参数!$J$29-1)/项目参数!$J$29)-1,1,项目参数!$B$2:$B$200),"")</f>
        <v/>
      </c>
      <c r="L1152" s="83" t="str">
        <f>IF(AND($M1152&lt;&gt;"",$M1152&gt;40000,$N1152&lt;&gt;"",$N1152&gt;40000),(1+NETWORKDAYS.INTL($M1152,$N1152,1,项目参数!$B$2:$B$200))*项目参数!$J$29,"")</f>
        <v/>
      </c>
      <c r="M1152" s="42"/>
      <c r="N1152" s="42"/>
      <c r="O1152" s="60"/>
      <c r="P1152" s="63"/>
      <c r="X1152" s="72" t="b">
        <f t="shared" si="17"/>
        <v>0</v>
      </c>
    </row>
    <row r="1153" spans="1:24">
      <c r="A1153" s="8"/>
      <c r="B1153" s="8"/>
      <c r="C1153" s="8"/>
      <c r="D1153" s="54"/>
      <c r="E1153" s="8"/>
      <c r="F1153" s="8"/>
      <c r="G1153" s="8"/>
      <c r="H1153" s="8"/>
      <c r="I1153" s="78"/>
      <c r="J1153" s="42"/>
      <c r="K1153" s="82" t="str">
        <f>IF(AND($I1153&gt;0,$J1153&lt;&gt;"",$J1153&gt;40000),WORKDAY.INTL($J1153,INT(($I1153+项目参数!$J$29-1)/项目参数!$J$29)-1,1,项目参数!$B$2:$B$200),"")</f>
        <v/>
      </c>
      <c r="L1153" s="83" t="str">
        <f>IF(AND($M1153&lt;&gt;"",$M1153&gt;40000,$N1153&lt;&gt;"",$N1153&gt;40000),(1+NETWORKDAYS.INTL($M1153,$N1153,1,项目参数!$B$2:$B$200))*项目参数!$J$29,"")</f>
        <v/>
      </c>
      <c r="M1153" s="42"/>
      <c r="N1153" s="42"/>
      <c r="O1153" s="60"/>
      <c r="P1153" s="63"/>
      <c r="X1153" s="72" t="b">
        <f t="shared" si="17"/>
        <v>0</v>
      </c>
    </row>
    <row r="1154" spans="1:24">
      <c r="A1154" s="8"/>
      <c r="B1154" s="8"/>
      <c r="C1154" s="8"/>
      <c r="D1154" s="54"/>
      <c r="E1154" s="8"/>
      <c r="F1154" s="8"/>
      <c r="G1154" s="8"/>
      <c r="H1154" s="8"/>
      <c r="I1154" s="78"/>
      <c r="J1154" s="42"/>
      <c r="K1154" s="82" t="str">
        <f>IF(AND($I1154&gt;0,$J1154&lt;&gt;"",$J1154&gt;40000),WORKDAY.INTL($J1154,INT(($I1154+项目参数!$J$29-1)/项目参数!$J$29)-1,1,项目参数!$B$2:$B$200),"")</f>
        <v/>
      </c>
      <c r="L1154" s="83" t="str">
        <f>IF(AND($M1154&lt;&gt;"",$M1154&gt;40000,$N1154&lt;&gt;"",$N1154&gt;40000),(1+NETWORKDAYS.INTL($M1154,$N1154,1,项目参数!$B$2:$B$200))*项目参数!$J$29,"")</f>
        <v/>
      </c>
      <c r="M1154" s="42"/>
      <c r="N1154" s="42"/>
      <c r="O1154" s="60"/>
      <c r="P1154" s="63"/>
      <c r="X1154" s="72" t="b">
        <f t="shared" ref="X1154:X1217" si="18">AND(LEN(A1154)&gt;0,LEN(C1154)&gt;3,LEN(G1154)&gt;1,OR(J1154=0,AND(I1154&gt;0,J1154&gt;40000)),OR(M1154=0,M1154&gt;40000))</f>
        <v>0</v>
      </c>
    </row>
    <row r="1155" spans="1:24">
      <c r="A1155" s="8"/>
      <c r="B1155" s="8"/>
      <c r="C1155" s="8"/>
      <c r="D1155" s="54"/>
      <c r="E1155" s="8"/>
      <c r="F1155" s="8"/>
      <c r="G1155" s="8"/>
      <c r="H1155" s="8"/>
      <c r="I1155" s="78"/>
      <c r="J1155" s="42"/>
      <c r="K1155" s="82" t="str">
        <f>IF(AND($I1155&gt;0,$J1155&lt;&gt;"",$J1155&gt;40000),WORKDAY.INTL($J1155,INT(($I1155+项目参数!$J$29-1)/项目参数!$J$29)-1,1,项目参数!$B$2:$B$200),"")</f>
        <v/>
      </c>
      <c r="L1155" s="83" t="str">
        <f>IF(AND($M1155&lt;&gt;"",$M1155&gt;40000,$N1155&lt;&gt;"",$N1155&gt;40000),(1+NETWORKDAYS.INTL($M1155,$N1155,1,项目参数!$B$2:$B$200))*项目参数!$J$29,"")</f>
        <v/>
      </c>
      <c r="M1155" s="42"/>
      <c r="N1155" s="42"/>
      <c r="O1155" s="60"/>
      <c r="P1155" s="63"/>
      <c r="X1155" s="72" t="b">
        <f t="shared" si="18"/>
        <v>0</v>
      </c>
    </row>
    <row r="1156" spans="1:24">
      <c r="A1156" s="8"/>
      <c r="B1156" s="8"/>
      <c r="C1156" s="8"/>
      <c r="D1156" s="54"/>
      <c r="E1156" s="8"/>
      <c r="F1156" s="8"/>
      <c r="G1156" s="8"/>
      <c r="H1156" s="8"/>
      <c r="I1156" s="78"/>
      <c r="J1156" s="42"/>
      <c r="K1156" s="82" t="str">
        <f>IF(AND($I1156&gt;0,$J1156&lt;&gt;"",$J1156&gt;40000),WORKDAY.INTL($J1156,INT(($I1156+项目参数!$J$29-1)/项目参数!$J$29)-1,1,项目参数!$B$2:$B$200),"")</f>
        <v/>
      </c>
      <c r="L1156" s="83" t="str">
        <f>IF(AND($M1156&lt;&gt;"",$M1156&gt;40000,$N1156&lt;&gt;"",$N1156&gt;40000),(1+NETWORKDAYS.INTL($M1156,$N1156,1,项目参数!$B$2:$B$200))*项目参数!$J$29,"")</f>
        <v/>
      </c>
      <c r="M1156" s="42"/>
      <c r="N1156" s="42"/>
      <c r="O1156" s="60"/>
      <c r="P1156" s="63"/>
      <c r="X1156" s="72" t="b">
        <f t="shared" si="18"/>
        <v>0</v>
      </c>
    </row>
    <row r="1157" spans="1:24">
      <c r="A1157" s="8"/>
      <c r="B1157" s="8"/>
      <c r="C1157" s="8"/>
      <c r="D1157" s="54"/>
      <c r="E1157" s="8"/>
      <c r="F1157" s="8"/>
      <c r="G1157" s="8"/>
      <c r="H1157" s="8"/>
      <c r="I1157" s="78"/>
      <c r="J1157" s="42"/>
      <c r="K1157" s="82" t="str">
        <f>IF(AND($I1157&gt;0,$J1157&lt;&gt;"",$J1157&gt;40000),WORKDAY.INTL($J1157,INT(($I1157+项目参数!$J$29-1)/项目参数!$J$29)-1,1,项目参数!$B$2:$B$200),"")</f>
        <v/>
      </c>
      <c r="L1157" s="83" t="str">
        <f>IF(AND($M1157&lt;&gt;"",$M1157&gt;40000,$N1157&lt;&gt;"",$N1157&gt;40000),(1+NETWORKDAYS.INTL($M1157,$N1157,1,项目参数!$B$2:$B$200))*项目参数!$J$29,"")</f>
        <v/>
      </c>
      <c r="M1157" s="42"/>
      <c r="N1157" s="42"/>
      <c r="O1157" s="60"/>
      <c r="P1157" s="63"/>
      <c r="X1157" s="72" t="b">
        <f t="shared" si="18"/>
        <v>0</v>
      </c>
    </row>
    <row r="1158" spans="1:24">
      <c r="A1158" s="8"/>
      <c r="B1158" s="8"/>
      <c r="C1158" s="8"/>
      <c r="D1158" s="54"/>
      <c r="E1158" s="8"/>
      <c r="F1158" s="8"/>
      <c r="G1158" s="8"/>
      <c r="H1158" s="8"/>
      <c r="I1158" s="78"/>
      <c r="J1158" s="42"/>
      <c r="K1158" s="82" t="str">
        <f>IF(AND($I1158&gt;0,$J1158&lt;&gt;"",$J1158&gt;40000),WORKDAY.INTL($J1158,INT(($I1158+项目参数!$J$29-1)/项目参数!$J$29)-1,1,项目参数!$B$2:$B$200),"")</f>
        <v/>
      </c>
      <c r="L1158" s="83" t="str">
        <f>IF(AND($M1158&lt;&gt;"",$M1158&gt;40000,$N1158&lt;&gt;"",$N1158&gt;40000),(1+NETWORKDAYS.INTL($M1158,$N1158,1,项目参数!$B$2:$B$200))*项目参数!$J$29,"")</f>
        <v/>
      </c>
      <c r="M1158" s="42"/>
      <c r="N1158" s="42"/>
      <c r="O1158" s="60"/>
      <c r="P1158" s="63"/>
      <c r="X1158" s="72" t="b">
        <f t="shared" si="18"/>
        <v>0</v>
      </c>
    </row>
    <row r="1159" spans="1:24">
      <c r="A1159" s="8"/>
      <c r="B1159" s="8"/>
      <c r="C1159" s="8"/>
      <c r="D1159" s="54"/>
      <c r="E1159" s="8"/>
      <c r="F1159" s="8"/>
      <c r="G1159" s="8"/>
      <c r="H1159" s="8"/>
      <c r="I1159" s="78"/>
      <c r="J1159" s="42"/>
      <c r="K1159" s="82" t="str">
        <f>IF(AND($I1159&gt;0,$J1159&lt;&gt;"",$J1159&gt;40000),WORKDAY.INTL($J1159,INT(($I1159+项目参数!$J$29-1)/项目参数!$J$29)-1,1,项目参数!$B$2:$B$200),"")</f>
        <v/>
      </c>
      <c r="L1159" s="83" t="str">
        <f>IF(AND($M1159&lt;&gt;"",$M1159&gt;40000,$N1159&lt;&gt;"",$N1159&gt;40000),(1+NETWORKDAYS.INTL($M1159,$N1159,1,项目参数!$B$2:$B$200))*项目参数!$J$29,"")</f>
        <v/>
      </c>
      <c r="M1159" s="42"/>
      <c r="N1159" s="42"/>
      <c r="O1159" s="60"/>
      <c r="P1159" s="63"/>
      <c r="X1159" s="72" t="b">
        <f t="shared" si="18"/>
        <v>0</v>
      </c>
    </row>
    <row r="1160" spans="1:24">
      <c r="A1160" s="8"/>
      <c r="B1160" s="8"/>
      <c r="C1160" s="8"/>
      <c r="D1160" s="54"/>
      <c r="E1160" s="8"/>
      <c r="F1160" s="8"/>
      <c r="G1160" s="8"/>
      <c r="H1160" s="8"/>
      <c r="I1160" s="78"/>
      <c r="J1160" s="42"/>
      <c r="K1160" s="82" t="str">
        <f>IF(AND($I1160&gt;0,$J1160&lt;&gt;"",$J1160&gt;40000),WORKDAY.INTL($J1160,INT(($I1160+项目参数!$J$29-1)/项目参数!$J$29)-1,1,项目参数!$B$2:$B$200),"")</f>
        <v/>
      </c>
      <c r="L1160" s="83" t="str">
        <f>IF(AND($M1160&lt;&gt;"",$M1160&gt;40000,$N1160&lt;&gt;"",$N1160&gt;40000),(1+NETWORKDAYS.INTL($M1160,$N1160,1,项目参数!$B$2:$B$200))*项目参数!$J$29,"")</f>
        <v/>
      </c>
      <c r="M1160" s="42"/>
      <c r="N1160" s="42"/>
      <c r="O1160" s="60"/>
      <c r="P1160" s="63"/>
      <c r="X1160" s="72" t="b">
        <f t="shared" si="18"/>
        <v>0</v>
      </c>
    </row>
    <row r="1161" spans="1:24">
      <c r="A1161" s="8"/>
      <c r="B1161" s="8"/>
      <c r="C1161" s="8"/>
      <c r="D1161" s="54"/>
      <c r="E1161" s="8"/>
      <c r="F1161" s="8"/>
      <c r="G1161" s="8"/>
      <c r="H1161" s="8"/>
      <c r="I1161" s="78"/>
      <c r="J1161" s="42"/>
      <c r="K1161" s="82" t="str">
        <f>IF(AND($I1161&gt;0,$J1161&lt;&gt;"",$J1161&gt;40000),WORKDAY.INTL($J1161,INT(($I1161+项目参数!$J$29-1)/项目参数!$J$29)-1,1,项目参数!$B$2:$B$200),"")</f>
        <v/>
      </c>
      <c r="L1161" s="83" t="str">
        <f>IF(AND($M1161&lt;&gt;"",$M1161&gt;40000,$N1161&lt;&gt;"",$N1161&gt;40000),(1+NETWORKDAYS.INTL($M1161,$N1161,1,项目参数!$B$2:$B$200))*项目参数!$J$29,"")</f>
        <v/>
      </c>
      <c r="M1161" s="42"/>
      <c r="N1161" s="42"/>
      <c r="O1161" s="60"/>
      <c r="P1161" s="63"/>
      <c r="X1161" s="72" t="b">
        <f t="shared" si="18"/>
        <v>0</v>
      </c>
    </row>
    <row r="1162" spans="1:24">
      <c r="A1162" s="8"/>
      <c r="B1162" s="8"/>
      <c r="C1162" s="8"/>
      <c r="D1162" s="54"/>
      <c r="E1162" s="8"/>
      <c r="F1162" s="8"/>
      <c r="G1162" s="8"/>
      <c r="H1162" s="8"/>
      <c r="I1162" s="78"/>
      <c r="J1162" s="42"/>
      <c r="K1162" s="82" t="str">
        <f>IF(AND($I1162&gt;0,$J1162&lt;&gt;"",$J1162&gt;40000),WORKDAY.INTL($J1162,INT(($I1162+项目参数!$J$29-1)/项目参数!$J$29)-1,1,项目参数!$B$2:$B$200),"")</f>
        <v/>
      </c>
      <c r="L1162" s="83" t="str">
        <f>IF(AND($M1162&lt;&gt;"",$M1162&gt;40000,$N1162&lt;&gt;"",$N1162&gt;40000),(1+NETWORKDAYS.INTL($M1162,$N1162,1,项目参数!$B$2:$B$200))*项目参数!$J$29,"")</f>
        <v/>
      </c>
      <c r="M1162" s="42"/>
      <c r="N1162" s="42"/>
      <c r="O1162" s="60"/>
      <c r="P1162" s="63"/>
      <c r="X1162" s="72" t="b">
        <f t="shared" si="18"/>
        <v>0</v>
      </c>
    </row>
    <row r="1163" spans="1:24">
      <c r="A1163" s="8"/>
      <c r="B1163" s="8"/>
      <c r="C1163" s="8"/>
      <c r="D1163" s="54"/>
      <c r="E1163" s="8"/>
      <c r="F1163" s="8"/>
      <c r="G1163" s="8"/>
      <c r="H1163" s="8"/>
      <c r="I1163" s="78"/>
      <c r="J1163" s="42"/>
      <c r="K1163" s="82" t="str">
        <f>IF(AND($I1163&gt;0,$J1163&lt;&gt;"",$J1163&gt;40000),WORKDAY.INTL($J1163,INT(($I1163+项目参数!$J$29-1)/项目参数!$J$29)-1,1,项目参数!$B$2:$B$200),"")</f>
        <v/>
      </c>
      <c r="L1163" s="83" t="str">
        <f>IF(AND($M1163&lt;&gt;"",$M1163&gt;40000,$N1163&lt;&gt;"",$N1163&gt;40000),(1+NETWORKDAYS.INTL($M1163,$N1163,1,项目参数!$B$2:$B$200))*项目参数!$J$29,"")</f>
        <v/>
      </c>
      <c r="M1163" s="42"/>
      <c r="N1163" s="42"/>
      <c r="O1163" s="60"/>
      <c r="P1163" s="63"/>
      <c r="X1163" s="72" t="b">
        <f t="shared" si="18"/>
        <v>0</v>
      </c>
    </row>
    <row r="1164" spans="1:24">
      <c r="A1164" s="8"/>
      <c r="B1164" s="8"/>
      <c r="C1164" s="8"/>
      <c r="D1164" s="54"/>
      <c r="E1164" s="8"/>
      <c r="F1164" s="8"/>
      <c r="G1164" s="8"/>
      <c r="H1164" s="8"/>
      <c r="I1164" s="78"/>
      <c r="J1164" s="42"/>
      <c r="K1164" s="82" t="str">
        <f>IF(AND($I1164&gt;0,$J1164&lt;&gt;"",$J1164&gt;40000),WORKDAY.INTL($J1164,INT(($I1164+项目参数!$J$29-1)/项目参数!$J$29)-1,1,项目参数!$B$2:$B$200),"")</f>
        <v/>
      </c>
      <c r="L1164" s="83" t="str">
        <f>IF(AND($M1164&lt;&gt;"",$M1164&gt;40000,$N1164&lt;&gt;"",$N1164&gt;40000),(1+NETWORKDAYS.INTL($M1164,$N1164,1,项目参数!$B$2:$B$200))*项目参数!$J$29,"")</f>
        <v/>
      </c>
      <c r="M1164" s="42"/>
      <c r="N1164" s="42"/>
      <c r="O1164" s="60"/>
      <c r="P1164" s="63"/>
      <c r="X1164" s="72" t="b">
        <f t="shared" si="18"/>
        <v>0</v>
      </c>
    </row>
    <row r="1165" spans="1:24">
      <c r="A1165" s="8"/>
      <c r="B1165" s="8"/>
      <c r="C1165" s="8"/>
      <c r="D1165" s="54"/>
      <c r="E1165" s="8"/>
      <c r="F1165" s="8"/>
      <c r="G1165" s="8"/>
      <c r="H1165" s="8"/>
      <c r="I1165" s="78"/>
      <c r="J1165" s="42"/>
      <c r="K1165" s="82" t="str">
        <f>IF(AND($I1165&gt;0,$J1165&lt;&gt;"",$J1165&gt;40000),WORKDAY.INTL($J1165,INT(($I1165+项目参数!$J$29-1)/项目参数!$J$29)-1,1,项目参数!$B$2:$B$200),"")</f>
        <v/>
      </c>
      <c r="L1165" s="83" t="str">
        <f>IF(AND($M1165&lt;&gt;"",$M1165&gt;40000,$N1165&lt;&gt;"",$N1165&gt;40000),(1+NETWORKDAYS.INTL($M1165,$N1165,1,项目参数!$B$2:$B$200))*项目参数!$J$29,"")</f>
        <v/>
      </c>
      <c r="M1165" s="42"/>
      <c r="N1165" s="42"/>
      <c r="O1165" s="60"/>
      <c r="P1165" s="63"/>
      <c r="X1165" s="72" t="b">
        <f t="shared" si="18"/>
        <v>0</v>
      </c>
    </row>
    <row r="1166" spans="1:24">
      <c r="A1166" s="8"/>
      <c r="B1166" s="8"/>
      <c r="C1166" s="8"/>
      <c r="D1166" s="54"/>
      <c r="E1166" s="8"/>
      <c r="F1166" s="8"/>
      <c r="G1166" s="8"/>
      <c r="H1166" s="8"/>
      <c r="I1166" s="78"/>
      <c r="J1166" s="42"/>
      <c r="K1166" s="82" t="str">
        <f>IF(AND($I1166&gt;0,$J1166&lt;&gt;"",$J1166&gt;40000),WORKDAY.INTL($J1166,INT(($I1166+项目参数!$J$29-1)/项目参数!$J$29)-1,1,项目参数!$B$2:$B$200),"")</f>
        <v/>
      </c>
      <c r="L1166" s="83" t="str">
        <f>IF(AND($M1166&lt;&gt;"",$M1166&gt;40000,$N1166&lt;&gt;"",$N1166&gt;40000),(1+NETWORKDAYS.INTL($M1166,$N1166,1,项目参数!$B$2:$B$200))*项目参数!$J$29,"")</f>
        <v/>
      </c>
      <c r="M1166" s="42"/>
      <c r="N1166" s="42"/>
      <c r="O1166" s="60"/>
      <c r="P1166" s="63"/>
      <c r="X1166" s="72" t="b">
        <f t="shared" si="18"/>
        <v>0</v>
      </c>
    </row>
    <row r="1167" spans="1:24">
      <c r="A1167" s="8"/>
      <c r="B1167" s="8"/>
      <c r="C1167" s="8"/>
      <c r="D1167" s="54"/>
      <c r="E1167" s="8"/>
      <c r="F1167" s="8"/>
      <c r="G1167" s="8"/>
      <c r="H1167" s="8"/>
      <c r="I1167" s="78"/>
      <c r="J1167" s="42"/>
      <c r="K1167" s="82" t="str">
        <f>IF(AND($I1167&gt;0,$J1167&lt;&gt;"",$J1167&gt;40000),WORKDAY.INTL($J1167,INT(($I1167+项目参数!$J$29-1)/项目参数!$J$29)-1,1,项目参数!$B$2:$B$200),"")</f>
        <v/>
      </c>
      <c r="L1167" s="83" t="str">
        <f>IF(AND($M1167&lt;&gt;"",$M1167&gt;40000,$N1167&lt;&gt;"",$N1167&gt;40000),(1+NETWORKDAYS.INTL($M1167,$N1167,1,项目参数!$B$2:$B$200))*项目参数!$J$29,"")</f>
        <v/>
      </c>
      <c r="M1167" s="42"/>
      <c r="N1167" s="42"/>
      <c r="O1167" s="60"/>
      <c r="P1167" s="63"/>
      <c r="X1167" s="72" t="b">
        <f t="shared" si="18"/>
        <v>0</v>
      </c>
    </row>
    <row r="1168" spans="1:24">
      <c r="A1168" s="8"/>
      <c r="B1168" s="8"/>
      <c r="C1168" s="8"/>
      <c r="D1168" s="54"/>
      <c r="E1168" s="8"/>
      <c r="F1168" s="8"/>
      <c r="G1168" s="8"/>
      <c r="H1168" s="8"/>
      <c r="I1168" s="78"/>
      <c r="J1168" s="42"/>
      <c r="K1168" s="82" t="str">
        <f>IF(AND($I1168&gt;0,$J1168&lt;&gt;"",$J1168&gt;40000),WORKDAY.INTL($J1168,INT(($I1168+项目参数!$J$29-1)/项目参数!$J$29)-1,1,项目参数!$B$2:$B$200),"")</f>
        <v/>
      </c>
      <c r="L1168" s="83" t="str">
        <f>IF(AND($M1168&lt;&gt;"",$M1168&gt;40000,$N1168&lt;&gt;"",$N1168&gt;40000),(1+NETWORKDAYS.INTL($M1168,$N1168,1,项目参数!$B$2:$B$200))*项目参数!$J$29,"")</f>
        <v/>
      </c>
      <c r="M1168" s="42"/>
      <c r="N1168" s="42"/>
      <c r="O1168" s="60"/>
      <c r="P1168" s="63"/>
      <c r="X1168" s="72" t="b">
        <f t="shared" si="18"/>
        <v>0</v>
      </c>
    </row>
    <row r="1169" spans="1:24">
      <c r="A1169" s="8"/>
      <c r="B1169" s="8"/>
      <c r="C1169" s="8"/>
      <c r="D1169" s="54"/>
      <c r="E1169" s="8"/>
      <c r="F1169" s="8"/>
      <c r="G1169" s="8"/>
      <c r="H1169" s="8"/>
      <c r="I1169" s="78"/>
      <c r="J1169" s="42"/>
      <c r="K1169" s="82" t="str">
        <f>IF(AND($I1169&gt;0,$J1169&lt;&gt;"",$J1169&gt;40000),WORKDAY.INTL($J1169,INT(($I1169+项目参数!$J$29-1)/项目参数!$J$29)-1,1,项目参数!$B$2:$B$200),"")</f>
        <v/>
      </c>
      <c r="L1169" s="83" t="str">
        <f>IF(AND($M1169&lt;&gt;"",$M1169&gt;40000,$N1169&lt;&gt;"",$N1169&gt;40000),(1+NETWORKDAYS.INTL($M1169,$N1169,1,项目参数!$B$2:$B$200))*项目参数!$J$29,"")</f>
        <v/>
      </c>
      <c r="M1169" s="42"/>
      <c r="N1169" s="42"/>
      <c r="O1169" s="60"/>
      <c r="P1169" s="63"/>
      <c r="X1169" s="72" t="b">
        <f t="shared" si="18"/>
        <v>0</v>
      </c>
    </row>
    <row r="1170" spans="1:24">
      <c r="A1170" s="8"/>
      <c r="B1170" s="8"/>
      <c r="C1170" s="8"/>
      <c r="D1170" s="54"/>
      <c r="E1170" s="8"/>
      <c r="F1170" s="8"/>
      <c r="G1170" s="8"/>
      <c r="H1170" s="8"/>
      <c r="I1170" s="78"/>
      <c r="J1170" s="42"/>
      <c r="K1170" s="82" t="str">
        <f>IF(AND($I1170&gt;0,$J1170&lt;&gt;"",$J1170&gt;40000),WORKDAY.INTL($J1170,INT(($I1170+项目参数!$J$29-1)/项目参数!$J$29)-1,1,项目参数!$B$2:$B$200),"")</f>
        <v/>
      </c>
      <c r="L1170" s="83" t="str">
        <f>IF(AND($M1170&lt;&gt;"",$M1170&gt;40000,$N1170&lt;&gt;"",$N1170&gt;40000),(1+NETWORKDAYS.INTL($M1170,$N1170,1,项目参数!$B$2:$B$200))*项目参数!$J$29,"")</f>
        <v/>
      </c>
      <c r="M1170" s="42"/>
      <c r="N1170" s="42"/>
      <c r="O1170" s="60"/>
      <c r="P1170" s="63"/>
      <c r="X1170" s="72" t="b">
        <f t="shared" si="18"/>
        <v>0</v>
      </c>
    </row>
    <row r="1171" spans="1:24">
      <c r="A1171" s="8"/>
      <c r="B1171" s="8"/>
      <c r="C1171" s="8"/>
      <c r="D1171" s="54"/>
      <c r="E1171" s="8"/>
      <c r="F1171" s="8"/>
      <c r="G1171" s="8"/>
      <c r="H1171" s="8"/>
      <c r="I1171" s="78"/>
      <c r="J1171" s="42"/>
      <c r="K1171" s="82" t="str">
        <f>IF(AND($I1171&gt;0,$J1171&lt;&gt;"",$J1171&gt;40000),WORKDAY.INTL($J1171,INT(($I1171+项目参数!$J$29-1)/项目参数!$J$29)-1,1,项目参数!$B$2:$B$200),"")</f>
        <v/>
      </c>
      <c r="L1171" s="83" t="str">
        <f>IF(AND($M1171&lt;&gt;"",$M1171&gt;40000,$N1171&lt;&gt;"",$N1171&gt;40000),(1+NETWORKDAYS.INTL($M1171,$N1171,1,项目参数!$B$2:$B$200))*项目参数!$J$29,"")</f>
        <v/>
      </c>
      <c r="M1171" s="42"/>
      <c r="N1171" s="42"/>
      <c r="O1171" s="60"/>
      <c r="P1171" s="63"/>
      <c r="X1171" s="72" t="b">
        <f t="shared" si="18"/>
        <v>0</v>
      </c>
    </row>
    <row r="1172" spans="1:24">
      <c r="A1172" s="8"/>
      <c r="B1172" s="8"/>
      <c r="C1172" s="8"/>
      <c r="D1172" s="54"/>
      <c r="E1172" s="8"/>
      <c r="F1172" s="8"/>
      <c r="G1172" s="8"/>
      <c r="H1172" s="8"/>
      <c r="I1172" s="78"/>
      <c r="J1172" s="42"/>
      <c r="K1172" s="82" t="str">
        <f>IF(AND($I1172&gt;0,$J1172&lt;&gt;"",$J1172&gt;40000),WORKDAY.INTL($J1172,INT(($I1172+项目参数!$J$29-1)/项目参数!$J$29)-1,1,项目参数!$B$2:$B$200),"")</f>
        <v/>
      </c>
      <c r="L1172" s="83" t="str">
        <f>IF(AND($M1172&lt;&gt;"",$M1172&gt;40000,$N1172&lt;&gt;"",$N1172&gt;40000),(1+NETWORKDAYS.INTL($M1172,$N1172,1,项目参数!$B$2:$B$200))*项目参数!$J$29,"")</f>
        <v/>
      </c>
      <c r="M1172" s="42"/>
      <c r="N1172" s="42"/>
      <c r="O1172" s="60"/>
      <c r="P1172" s="63"/>
      <c r="X1172" s="72" t="b">
        <f t="shared" si="18"/>
        <v>0</v>
      </c>
    </row>
    <row r="1173" spans="1:24">
      <c r="A1173" s="8"/>
      <c r="B1173" s="8"/>
      <c r="C1173" s="8"/>
      <c r="D1173" s="54"/>
      <c r="E1173" s="8"/>
      <c r="F1173" s="8"/>
      <c r="G1173" s="8"/>
      <c r="H1173" s="8"/>
      <c r="I1173" s="78"/>
      <c r="J1173" s="42"/>
      <c r="K1173" s="82" t="str">
        <f>IF(AND($I1173&gt;0,$J1173&lt;&gt;"",$J1173&gt;40000),WORKDAY.INTL($J1173,INT(($I1173+项目参数!$J$29-1)/项目参数!$J$29)-1,1,项目参数!$B$2:$B$200),"")</f>
        <v/>
      </c>
      <c r="L1173" s="83" t="str">
        <f>IF(AND($M1173&lt;&gt;"",$M1173&gt;40000,$N1173&lt;&gt;"",$N1173&gt;40000),(1+NETWORKDAYS.INTL($M1173,$N1173,1,项目参数!$B$2:$B$200))*项目参数!$J$29,"")</f>
        <v/>
      </c>
      <c r="M1173" s="42"/>
      <c r="N1173" s="42"/>
      <c r="O1173" s="60"/>
      <c r="P1173" s="63"/>
      <c r="X1173" s="72" t="b">
        <f t="shared" si="18"/>
        <v>0</v>
      </c>
    </row>
    <row r="1174" spans="1:24">
      <c r="A1174" s="8"/>
      <c r="B1174" s="8"/>
      <c r="C1174" s="8"/>
      <c r="D1174" s="54"/>
      <c r="E1174" s="8"/>
      <c r="F1174" s="8"/>
      <c r="G1174" s="8"/>
      <c r="H1174" s="8"/>
      <c r="I1174" s="78"/>
      <c r="J1174" s="42"/>
      <c r="K1174" s="82" t="str">
        <f>IF(AND($I1174&gt;0,$J1174&lt;&gt;"",$J1174&gt;40000),WORKDAY.INTL($J1174,INT(($I1174+项目参数!$J$29-1)/项目参数!$J$29)-1,1,项目参数!$B$2:$B$200),"")</f>
        <v/>
      </c>
      <c r="L1174" s="83" t="str">
        <f>IF(AND($M1174&lt;&gt;"",$M1174&gt;40000,$N1174&lt;&gt;"",$N1174&gt;40000),(1+NETWORKDAYS.INTL($M1174,$N1174,1,项目参数!$B$2:$B$200))*项目参数!$J$29,"")</f>
        <v/>
      </c>
      <c r="M1174" s="42"/>
      <c r="N1174" s="42"/>
      <c r="O1174" s="60"/>
      <c r="P1174" s="63"/>
      <c r="X1174" s="72" t="b">
        <f t="shared" si="18"/>
        <v>0</v>
      </c>
    </row>
    <row r="1175" spans="1:24">
      <c r="A1175" s="8"/>
      <c r="B1175" s="8"/>
      <c r="C1175" s="8"/>
      <c r="D1175" s="54"/>
      <c r="E1175" s="8"/>
      <c r="F1175" s="8"/>
      <c r="G1175" s="8"/>
      <c r="H1175" s="8"/>
      <c r="I1175" s="78"/>
      <c r="J1175" s="42"/>
      <c r="K1175" s="82" t="str">
        <f>IF(AND($I1175&gt;0,$J1175&lt;&gt;"",$J1175&gt;40000),WORKDAY.INTL($J1175,INT(($I1175+项目参数!$J$29-1)/项目参数!$J$29)-1,1,项目参数!$B$2:$B$200),"")</f>
        <v/>
      </c>
      <c r="L1175" s="83" t="str">
        <f>IF(AND($M1175&lt;&gt;"",$M1175&gt;40000,$N1175&lt;&gt;"",$N1175&gt;40000),(1+NETWORKDAYS.INTL($M1175,$N1175,1,项目参数!$B$2:$B$200))*项目参数!$J$29,"")</f>
        <v/>
      </c>
      <c r="M1175" s="42"/>
      <c r="N1175" s="42"/>
      <c r="O1175" s="60"/>
      <c r="P1175" s="63"/>
      <c r="X1175" s="72" t="b">
        <f t="shared" si="18"/>
        <v>0</v>
      </c>
    </row>
    <row r="1176" spans="1:24">
      <c r="A1176" s="8"/>
      <c r="B1176" s="8"/>
      <c r="C1176" s="8"/>
      <c r="D1176" s="54"/>
      <c r="E1176" s="8"/>
      <c r="F1176" s="8"/>
      <c r="G1176" s="8"/>
      <c r="H1176" s="8"/>
      <c r="I1176" s="78"/>
      <c r="J1176" s="42"/>
      <c r="K1176" s="82" t="str">
        <f>IF(AND($I1176&gt;0,$J1176&lt;&gt;"",$J1176&gt;40000),WORKDAY.INTL($J1176,INT(($I1176+项目参数!$J$29-1)/项目参数!$J$29)-1,1,项目参数!$B$2:$B$200),"")</f>
        <v/>
      </c>
      <c r="L1176" s="83" t="str">
        <f>IF(AND($M1176&lt;&gt;"",$M1176&gt;40000,$N1176&lt;&gt;"",$N1176&gt;40000),(1+NETWORKDAYS.INTL($M1176,$N1176,1,项目参数!$B$2:$B$200))*项目参数!$J$29,"")</f>
        <v/>
      </c>
      <c r="M1176" s="42"/>
      <c r="N1176" s="42"/>
      <c r="O1176" s="60"/>
      <c r="P1176" s="63"/>
      <c r="X1176" s="72" t="b">
        <f t="shared" si="18"/>
        <v>0</v>
      </c>
    </row>
    <row r="1177" spans="1:24">
      <c r="A1177" s="8"/>
      <c r="B1177" s="8"/>
      <c r="C1177" s="8"/>
      <c r="D1177" s="54"/>
      <c r="E1177" s="8"/>
      <c r="F1177" s="8"/>
      <c r="G1177" s="8"/>
      <c r="H1177" s="8"/>
      <c r="I1177" s="78"/>
      <c r="J1177" s="42"/>
      <c r="K1177" s="82" t="str">
        <f>IF(AND($I1177&gt;0,$J1177&lt;&gt;"",$J1177&gt;40000),WORKDAY.INTL($J1177,INT(($I1177+项目参数!$J$29-1)/项目参数!$J$29)-1,1,项目参数!$B$2:$B$200),"")</f>
        <v/>
      </c>
      <c r="L1177" s="83" t="str">
        <f>IF(AND($M1177&lt;&gt;"",$M1177&gt;40000,$N1177&lt;&gt;"",$N1177&gt;40000),(1+NETWORKDAYS.INTL($M1177,$N1177,1,项目参数!$B$2:$B$200))*项目参数!$J$29,"")</f>
        <v/>
      </c>
      <c r="M1177" s="42"/>
      <c r="N1177" s="42"/>
      <c r="O1177" s="60"/>
      <c r="P1177" s="63"/>
      <c r="X1177" s="72" t="b">
        <f t="shared" si="18"/>
        <v>0</v>
      </c>
    </row>
    <row r="1178" spans="1:24">
      <c r="A1178" s="8"/>
      <c r="B1178" s="8"/>
      <c r="C1178" s="8"/>
      <c r="D1178" s="54"/>
      <c r="E1178" s="8"/>
      <c r="F1178" s="8"/>
      <c r="G1178" s="8"/>
      <c r="H1178" s="8"/>
      <c r="I1178" s="78"/>
      <c r="J1178" s="42"/>
      <c r="K1178" s="82" t="str">
        <f>IF(AND($I1178&gt;0,$J1178&lt;&gt;"",$J1178&gt;40000),WORKDAY.INTL($J1178,INT(($I1178+项目参数!$J$29-1)/项目参数!$J$29)-1,1,项目参数!$B$2:$B$200),"")</f>
        <v/>
      </c>
      <c r="L1178" s="83" t="str">
        <f>IF(AND($M1178&lt;&gt;"",$M1178&gt;40000,$N1178&lt;&gt;"",$N1178&gt;40000),(1+NETWORKDAYS.INTL($M1178,$N1178,1,项目参数!$B$2:$B$200))*项目参数!$J$29,"")</f>
        <v/>
      </c>
      <c r="M1178" s="42"/>
      <c r="N1178" s="42"/>
      <c r="O1178" s="60"/>
      <c r="P1178" s="63"/>
      <c r="X1178" s="72" t="b">
        <f t="shared" si="18"/>
        <v>0</v>
      </c>
    </row>
    <row r="1179" spans="1:24">
      <c r="A1179" s="8"/>
      <c r="B1179" s="8"/>
      <c r="C1179" s="8"/>
      <c r="D1179" s="54"/>
      <c r="E1179" s="8"/>
      <c r="F1179" s="8"/>
      <c r="G1179" s="8"/>
      <c r="H1179" s="8"/>
      <c r="I1179" s="78"/>
      <c r="J1179" s="42"/>
      <c r="K1179" s="82" t="str">
        <f>IF(AND($I1179&gt;0,$J1179&lt;&gt;"",$J1179&gt;40000),WORKDAY.INTL($J1179,INT(($I1179+项目参数!$J$29-1)/项目参数!$J$29)-1,1,项目参数!$B$2:$B$200),"")</f>
        <v/>
      </c>
      <c r="L1179" s="83" t="str">
        <f>IF(AND($M1179&lt;&gt;"",$M1179&gt;40000,$N1179&lt;&gt;"",$N1179&gt;40000),(1+NETWORKDAYS.INTL($M1179,$N1179,1,项目参数!$B$2:$B$200))*项目参数!$J$29,"")</f>
        <v/>
      </c>
      <c r="M1179" s="42"/>
      <c r="N1179" s="42"/>
      <c r="O1179" s="60"/>
      <c r="P1179" s="63"/>
      <c r="X1179" s="72" t="b">
        <f t="shared" si="18"/>
        <v>0</v>
      </c>
    </row>
    <row r="1180" spans="1:24">
      <c r="A1180" s="8"/>
      <c r="B1180" s="8"/>
      <c r="C1180" s="8"/>
      <c r="D1180" s="54"/>
      <c r="E1180" s="8"/>
      <c r="F1180" s="8"/>
      <c r="G1180" s="8"/>
      <c r="H1180" s="8"/>
      <c r="I1180" s="78"/>
      <c r="J1180" s="42"/>
      <c r="K1180" s="82" t="str">
        <f>IF(AND($I1180&gt;0,$J1180&lt;&gt;"",$J1180&gt;40000),WORKDAY.INTL($J1180,INT(($I1180+项目参数!$J$29-1)/项目参数!$J$29)-1,1,项目参数!$B$2:$B$200),"")</f>
        <v/>
      </c>
      <c r="L1180" s="83" t="str">
        <f>IF(AND($M1180&lt;&gt;"",$M1180&gt;40000,$N1180&lt;&gt;"",$N1180&gt;40000),(1+NETWORKDAYS.INTL($M1180,$N1180,1,项目参数!$B$2:$B$200))*项目参数!$J$29,"")</f>
        <v/>
      </c>
      <c r="M1180" s="42"/>
      <c r="N1180" s="42"/>
      <c r="O1180" s="60"/>
      <c r="P1180" s="63"/>
      <c r="X1180" s="72" t="b">
        <f t="shared" si="18"/>
        <v>0</v>
      </c>
    </row>
    <row r="1181" spans="1:24">
      <c r="A1181" s="8"/>
      <c r="B1181" s="8"/>
      <c r="C1181" s="8"/>
      <c r="D1181" s="54"/>
      <c r="E1181" s="8"/>
      <c r="F1181" s="8"/>
      <c r="G1181" s="8"/>
      <c r="H1181" s="8"/>
      <c r="I1181" s="78"/>
      <c r="J1181" s="42"/>
      <c r="K1181" s="82" t="str">
        <f>IF(AND($I1181&gt;0,$J1181&lt;&gt;"",$J1181&gt;40000),WORKDAY.INTL($J1181,INT(($I1181+项目参数!$J$29-1)/项目参数!$J$29)-1,1,项目参数!$B$2:$B$200),"")</f>
        <v/>
      </c>
      <c r="L1181" s="83" t="str">
        <f>IF(AND($M1181&lt;&gt;"",$M1181&gt;40000,$N1181&lt;&gt;"",$N1181&gt;40000),(1+NETWORKDAYS.INTL($M1181,$N1181,1,项目参数!$B$2:$B$200))*项目参数!$J$29,"")</f>
        <v/>
      </c>
      <c r="M1181" s="42"/>
      <c r="N1181" s="42"/>
      <c r="O1181" s="60"/>
      <c r="P1181" s="63"/>
      <c r="X1181" s="72" t="b">
        <f t="shared" si="18"/>
        <v>0</v>
      </c>
    </row>
    <row r="1182" spans="1:24">
      <c r="A1182" s="8"/>
      <c r="B1182" s="8"/>
      <c r="C1182" s="8"/>
      <c r="D1182" s="54"/>
      <c r="E1182" s="8"/>
      <c r="F1182" s="8"/>
      <c r="G1182" s="8"/>
      <c r="H1182" s="8"/>
      <c r="I1182" s="78"/>
      <c r="J1182" s="42"/>
      <c r="K1182" s="82" t="str">
        <f>IF(AND($I1182&gt;0,$J1182&lt;&gt;"",$J1182&gt;40000),WORKDAY.INTL($J1182,INT(($I1182+项目参数!$J$29-1)/项目参数!$J$29)-1,1,项目参数!$B$2:$B$200),"")</f>
        <v/>
      </c>
      <c r="L1182" s="83" t="str">
        <f>IF(AND($M1182&lt;&gt;"",$M1182&gt;40000,$N1182&lt;&gt;"",$N1182&gt;40000),(1+NETWORKDAYS.INTL($M1182,$N1182,1,项目参数!$B$2:$B$200))*项目参数!$J$29,"")</f>
        <v/>
      </c>
      <c r="M1182" s="42"/>
      <c r="N1182" s="42"/>
      <c r="O1182" s="60"/>
      <c r="P1182" s="63"/>
      <c r="X1182" s="72" t="b">
        <f t="shared" si="18"/>
        <v>0</v>
      </c>
    </row>
    <row r="1183" spans="1:24">
      <c r="A1183" s="8"/>
      <c r="B1183" s="8"/>
      <c r="C1183" s="8"/>
      <c r="D1183" s="54"/>
      <c r="E1183" s="8"/>
      <c r="F1183" s="8"/>
      <c r="G1183" s="8"/>
      <c r="H1183" s="8"/>
      <c r="I1183" s="78"/>
      <c r="J1183" s="42"/>
      <c r="K1183" s="82" t="str">
        <f>IF(AND($I1183&gt;0,$J1183&lt;&gt;"",$J1183&gt;40000),WORKDAY.INTL($J1183,INT(($I1183+项目参数!$J$29-1)/项目参数!$J$29)-1,1,项目参数!$B$2:$B$200),"")</f>
        <v/>
      </c>
      <c r="L1183" s="83" t="str">
        <f>IF(AND($M1183&lt;&gt;"",$M1183&gt;40000,$N1183&lt;&gt;"",$N1183&gt;40000),(1+NETWORKDAYS.INTL($M1183,$N1183,1,项目参数!$B$2:$B$200))*项目参数!$J$29,"")</f>
        <v/>
      </c>
      <c r="M1183" s="42"/>
      <c r="N1183" s="42"/>
      <c r="O1183" s="60"/>
      <c r="P1183" s="63"/>
      <c r="X1183" s="72" t="b">
        <f t="shared" si="18"/>
        <v>0</v>
      </c>
    </row>
    <row r="1184" spans="1:24">
      <c r="A1184" s="8"/>
      <c r="B1184" s="8"/>
      <c r="C1184" s="8"/>
      <c r="D1184" s="54"/>
      <c r="E1184" s="8"/>
      <c r="F1184" s="8"/>
      <c r="G1184" s="8"/>
      <c r="H1184" s="8"/>
      <c r="I1184" s="78"/>
      <c r="J1184" s="42"/>
      <c r="K1184" s="82" t="str">
        <f>IF(AND($I1184&gt;0,$J1184&lt;&gt;"",$J1184&gt;40000),WORKDAY.INTL($J1184,INT(($I1184+项目参数!$J$29-1)/项目参数!$J$29)-1,1,项目参数!$B$2:$B$200),"")</f>
        <v/>
      </c>
      <c r="L1184" s="83" t="str">
        <f>IF(AND($M1184&lt;&gt;"",$M1184&gt;40000,$N1184&lt;&gt;"",$N1184&gt;40000),(1+NETWORKDAYS.INTL($M1184,$N1184,1,项目参数!$B$2:$B$200))*项目参数!$J$29,"")</f>
        <v/>
      </c>
      <c r="M1184" s="42"/>
      <c r="N1184" s="42"/>
      <c r="O1184" s="60"/>
      <c r="P1184" s="63"/>
      <c r="X1184" s="72" t="b">
        <f t="shared" si="18"/>
        <v>0</v>
      </c>
    </row>
    <row r="1185" spans="1:24">
      <c r="A1185" s="8"/>
      <c r="B1185" s="8"/>
      <c r="C1185" s="8"/>
      <c r="D1185" s="54"/>
      <c r="E1185" s="8"/>
      <c r="F1185" s="8"/>
      <c r="G1185" s="8"/>
      <c r="H1185" s="8"/>
      <c r="I1185" s="78"/>
      <c r="J1185" s="42"/>
      <c r="K1185" s="82" t="str">
        <f>IF(AND($I1185&gt;0,$J1185&lt;&gt;"",$J1185&gt;40000),WORKDAY.INTL($J1185,INT(($I1185+项目参数!$J$29-1)/项目参数!$J$29)-1,1,项目参数!$B$2:$B$200),"")</f>
        <v/>
      </c>
      <c r="L1185" s="83" t="str">
        <f>IF(AND($M1185&lt;&gt;"",$M1185&gt;40000,$N1185&lt;&gt;"",$N1185&gt;40000),(1+NETWORKDAYS.INTL($M1185,$N1185,1,项目参数!$B$2:$B$200))*项目参数!$J$29,"")</f>
        <v/>
      </c>
      <c r="M1185" s="42"/>
      <c r="N1185" s="42"/>
      <c r="O1185" s="60"/>
      <c r="P1185" s="63"/>
      <c r="X1185" s="72" t="b">
        <f t="shared" si="18"/>
        <v>0</v>
      </c>
    </row>
    <row r="1186" spans="1:24">
      <c r="A1186" s="8"/>
      <c r="B1186" s="8"/>
      <c r="C1186" s="8"/>
      <c r="D1186" s="54"/>
      <c r="E1186" s="8"/>
      <c r="F1186" s="8"/>
      <c r="G1186" s="8"/>
      <c r="H1186" s="8"/>
      <c r="I1186" s="78"/>
      <c r="J1186" s="42"/>
      <c r="K1186" s="82" t="str">
        <f>IF(AND($I1186&gt;0,$J1186&lt;&gt;"",$J1186&gt;40000),WORKDAY.INTL($J1186,INT(($I1186+项目参数!$J$29-1)/项目参数!$J$29)-1,1,项目参数!$B$2:$B$200),"")</f>
        <v/>
      </c>
      <c r="L1186" s="83" t="str">
        <f>IF(AND($M1186&lt;&gt;"",$M1186&gt;40000,$N1186&lt;&gt;"",$N1186&gt;40000),(1+NETWORKDAYS.INTL($M1186,$N1186,1,项目参数!$B$2:$B$200))*项目参数!$J$29,"")</f>
        <v/>
      </c>
      <c r="M1186" s="42"/>
      <c r="N1186" s="42"/>
      <c r="O1186" s="60"/>
      <c r="P1186" s="63"/>
      <c r="X1186" s="72" t="b">
        <f t="shared" si="18"/>
        <v>0</v>
      </c>
    </row>
    <row r="1187" spans="1:24">
      <c r="A1187" s="8"/>
      <c r="B1187" s="8"/>
      <c r="C1187" s="8"/>
      <c r="D1187" s="54"/>
      <c r="E1187" s="8"/>
      <c r="F1187" s="8"/>
      <c r="G1187" s="8"/>
      <c r="H1187" s="8"/>
      <c r="I1187" s="78"/>
      <c r="J1187" s="42"/>
      <c r="K1187" s="82" t="str">
        <f>IF(AND($I1187&gt;0,$J1187&lt;&gt;"",$J1187&gt;40000),WORKDAY.INTL($J1187,INT(($I1187+项目参数!$J$29-1)/项目参数!$J$29)-1,1,项目参数!$B$2:$B$200),"")</f>
        <v/>
      </c>
      <c r="L1187" s="83" t="str">
        <f>IF(AND($M1187&lt;&gt;"",$M1187&gt;40000,$N1187&lt;&gt;"",$N1187&gt;40000),(1+NETWORKDAYS.INTL($M1187,$N1187,1,项目参数!$B$2:$B$200))*项目参数!$J$29,"")</f>
        <v/>
      </c>
      <c r="M1187" s="42"/>
      <c r="N1187" s="42"/>
      <c r="O1187" s="60"/>
      <c r="P1187" s="63"/>
      <c r="X1187" s="72" t="b">
        <f t="shared" si="18"/>
        <v>0</v>
      </c>
    </row>
    <row r="1188" spans="1:24">
      <c r="A1188" s="8"/>
      <c r="B1188" s="8"/>
      <c r="C1188" s="8"/>
      <c r="D1188" s="54"/>
      <c r="E1188" s="8"/>
      <c r="F1188" s="8"/>
      <c r="G1188" s="8"/>
      <c r="H1188" s="8"/>
      <c r="I1188" s="78"/>
      <c r="J1188" s="42"/>
      <c r="K1188" s="82" t="str">
        <f>IF(AND($I1188&gt;0,$J1188&lt;&gt;"",$J1188&gt;40000),WORKDAY.INTL($J1188,INT(($I1188+项目参数!$J$29-1)/项目参数!$J$29)-1,1,项目参数!$B$2:$B$200),"")</f>
        <v/>
      </c>
      <c r="L1188" s="83" t="str">
        <f>IF(AND($M1188&lt;&gt;"",$M1188&gt;40000,$N1188&lt;&gt;"",$N1188&gt;40000),(1+NETWORKDAYS.INTL($M1188,$N1188,1,项目参数!$B$2:$B$200))*项目参数!$J$29,"")</f>
        <v/>
      </c>
      <c r="M1188" s="42"/>
      <c r="N1188" s="42"/>
      <c r="O1188" s="60"/>
      <c r="P1188" s="63"/>
      <c r="X1188" s="72" t="b">
        <f t="shared" si="18"/>
        <v>0</v>
      </c>
    </row>
    <row r="1189" spans="1:24">
      <c r="A1189" s="8"/>
      <c r="B1189" s="8"/>
      <c r="C1189" s="8"/>
      <c r="D1189" s="54"/>
      <c r="E1189" s="8"/>
      <c r="F1189" s="8"/>
      <c r="G1189" s="8"/>
      <c r="H1189" s="8"/>
      <c r="I1189" s="78"/>
      <c r="J1189" s="42"/>
      <c r="K1189" s="82" t="str">
        <f>IF(AND($I1189&gt;0,$J1189&lt;&gt;"",$J1189&gt;40000),WORKDAY.INTL($J1189,INT(($I1189+项目参数!$J$29-1)/项目参数!$J$29)-1,1,项目参数!$B$2:$B$200),"")</f>
        <v/>
      </c>
      <c r="L1189" s="83" t="str">
        <f>IF(AND($M1189&lt;&gt;"",$M1189&gt;40000,$N1189&lt;&gt;"",$N1189&gt;40000),(1+NETWORKDAYS.INTL($M1189,$N1189,1,项目参数!$B$2:$B$200))*项目参数!$J$29,"")</f>
        <v/>
      </c>
      <c r="M1189" s="42"/>
      <c r="N1189" s="42"/>
      <c r="O1189" s="60"/>
      <c r="P1189" s="63"/>
      <c r="X1189" s="72" t="b">
        <f t="shared" si="18"/>
        <v>0</v>
      </c>
    </row>
    <row r="1190" spans="1:24">
      <c r="A1190" s="8"/>
      <c r="B1190" s="8"/>
      <c r="C1190" s="8"/>
      <c r="D1190" s="54"/>
      <c r="E1190" s="8"/>
      <c r="F1190" s="8"/>
      <c r="G1190" s="8"/>
      <c r="H1190" s="8"/>
      <c r="I1190" s="78"/>
      <c r="J1190" s="42"/>
      <c r="K1190" s="82" t="str">
        <f>IF(AND($I1190&gt;0,$J1190&lt;&gt;"",$J1190&gt;40000),WORKDAY.INTL($J1190,INT(($I1190+项目参数!$J$29-1)/项目参数!$J$29)-1,1,项目参数!$B$2:$B$200),"")</f>
        <v/>
      </c>
      <c r="L1190" s="83" t="str">
        <f>IF(AND($M1190&lt;&gt;"",$M1190&gt;40000,$N1190&lt;&gt;"",$N1190&gt;40000),(1+NETWORKDAYS.INTL($M1190,$N1190,1,项目参数!$B$2:$B$200))*项目参数!$J$29,"")</f>
        <v/>
      </c>
      <c r="M1190" s="42"/>
      <c r="N1190" s="42"/>
      <c r="O1190" s="60"/>
      <c r="P1190" s="63"/>
      <c r="X1190" s="72" t="b">
        <f t="shared" si="18"/>
        <v>0</v>
      </c>
    </row>
    <row r="1191" spans="1:24">
      <c r="A1191" s="8"/>
      <c r="B1191" s="8"/>
      <c r="C1191" s="8"/>
      <c r="D1191" s="54"/>
      <c r="E1191" s="8"/>
      <c r="F1191" s="8"/>
      <c r="G1191" s="8"/>
      <c r="H1191" s="8"/>
      <c r="I1191" s="78"/>
      <c r="J1191" s="42"/>
      <c r="K1191" s="82" t="str">
        <f>IF(AND($I1191&gt;0,$J1191&lt;&gt;"",$J1191&gt;40000),WORKDAY.INTL($J1191,INT(($I1191+项目参数!$J$29-1)/项目参数!$J$29)-1,1,项目参数!$B$2:$B$200),"")</f>
        <v/>
      </c>
      <c r="L1191" s="83" t="str">
        <f>IF(AND($M1191&lt;&gt;"",$M1191&gt;40000,$N1191&lt;&gt;"",$N1191&gt;40000),(1+NETWORKDAYS.INTL($M1191,$N1191,1,项目参数!$B$2:$B$200))*项目参数!$J$29,"")</f>
        <v/>
      </c>
      <c r="M1191" s="42"/>
      <c r="N1191" s="42"/>
      <c r="O1191" s="60"/>
      <c r="P1191" s="63"/>
      <c r="X1191" s="72" t="b">
        <f t="shared" si="18"/>
        <v>0</v>
      </c>
    </row>
    <row r="1192" spans="1:24">
      <c r="A1192" s="8"/>
      <c r="B1192" s="8"/>
      <c r="C1192" s="8"/>
      <c r="D1192" s="54"/>
      <c r="E1192" s="8"/>
      <c r="F1192" s="8"/>
      <c r="G1192" s="8"/>
      <c r="H1192" s="8"/>
      <c r="I1192" s="78"/>
      <c r="J1192" s="42"/>
      <c r="K1192" s="82" t="str">
        <f>IF(AND($I1192&gt;0,$J1192&lt;&gt;"",$J1192&gt;40000),WORKDAY.INTL($J1192,INT(($I1192+项目参数!$J$29-1)/项目参数!$J$29)-1,1,项目参数!$B$2:$B$200),"")</f>
        <v/>
      </c>
      <c r="L1192" s="83" t="str">
        <f>IF(AND($M1192&lt;&gt;"",$M1192&gt;40000,$N1192&lt;&gt;"",$N1192&gt;40000),(1+NETWORKDAYS.INTL($M1192,$N1192,1,项目参数!$B$2:$B$200))*项目参数!$J$29,"")</f>
        <v/>
      </c>
      <c r="M1192" s="42"/>
      <c r="N1192" s="42"/>
      <c r="O1192" s="60"/>
      <c r="P1192" s="63"/>
      <c r="X1192" s="72" t="b">
        <f t="shared" si="18"/>
        <v>0</v>
      </c>
    </row>
    <row r="1193" spans="1:24">
      <c r="A1193" s="8"/>
      <c r="B1193" s="8"/>
      <c r="C1193" s="8"/>
      <c r="D1193" s="54"/>
      <c r="E1193" s="8"/>
      <c r="F1193" s="8"/>
      <c r="G1193" s="8"/>
      <c r="H1193" s="8"/>
      <c r="I1193" s="78"/>
      <c r="J1193" s="42"/>
      <c r="K1193" s="82" t="str">
        <f>IF(AND($I1193&gt;0,$J1193&lt;&gt;"",$J1193&gt;40000),WORKDAY.INTL($J1193,INT(($I1193+项目参数!$J$29-1)/项目参数!$J$29)-1,1,项目参数!$B$2:$B$200),"")</f>
        <v/>
      </c>
      <c r="L1193" s="83" t="str">
        <f>IF(AND($M1193&lt;&gt;"",$M1193&gt;40000,$N1193&lt;&gt;"",$N1193&gt;40000),(1+NETWORKDAYS.INTL($M1193,$N1193,1,项目参数!$B$2:$B$200))*项目参数!$J$29,"")</f>
        <v/>
      </c>
      <c r="M1193" s="42"/>
      <c r="N1193" s="42"/>
      <c r="O1193" s="60"/>
      <c r="P1193" s="63"/>
      <c r="X1193" s="72" t="b">
        <f t="shared" si="18"/>
        <v>0</v>
      </c>
    </row>
    <row r="1194" spans="1:24">
      <c r="A1194" s="8"/>
      <c r="B1194" s="8"/>
      <c r="C1194" s="8"/>
      <c r="D1194" s="54"/>
      <c r="E1194" s="8"/>
      <c r="F1194" s="8"/>
      <c r="G1194" s="8"/>
      <c r="H1194" s="8"/>
      <c r="I1194" s="78"/>
      <c r="J1194" s="42"/>
      <c r="K1194" s="82" t="str">
        <f>IF(AND($I1194&gt;0,$J1194&lt;&gt;"",$J1194&gt;40000),WORKDAY.INTL($J1194,INT(($I1194+项目参数!$J$29-1)/项目参数!$J$29)-1,1,项目参数!$B$2:$B$200),"")</f>
        <v/>
      </c>
      <c r="L1194" s="83" t="str">
        <f>IF(AND($M1194&lt;&gt;"",$M1194&gt;40000,$N1194&lt;&gt;"",$N1194&gt;40000),(1+NETWORKDAYS.INTL($M1194,$N1194,1,项目参数!$B$2:$B$200))*项目参数!$J$29,"")</f>
        <v/>
      </c>
      <c r="M1194" s="42"/>
      <c r="N1194" s="42"/>
      <c r="O1194" s="60"/>
      <c r="P1194" s="63"/>
      <c r="X1194" s="72" t="b">
        <f t="shared" si="18"/>
        <v>0</v>
      </c>
    </row>
    <row r="1195" spans="1:24">
      <c r="A1195" s="8"/>
      <c r="B1195" s="8"/>
      <c r="C1195" s="8"/>
      <c r="D1195" s="54"/>
      <c r="E1195" s="8"/>
      <c r="F1195" s="8"/>
      <c r="G1195" s="8"/>
      <c r="H1195" s="8"/>
      <c r="I1195" s="78"/>
      <c r="J1195" s="42"/>
      <c r="K1195" s="82" t="str">
        <f>IF(AND($I1195&gt;0,$J1195&lt;&gt;"",$J1195&gt;40000),WORKDAY.INTL($J1195,INT(($I1195+项目参数!$J$29-1)/项目参数!$J$29)-1,1,项目参数!$B$2:$B$200),"")</f>
        <v/>
      </c>
      <c r="L1195" s="83" t="str">
        <f>IF(AND($M1195&lt;&gt;"",$M1195&gt;40000,$N1195&lt;&gt;"",$N1195&gt;40000),(1+NETWORKDAYS.INTL($M1195,$N1195,1,项目参数!$B$2:$B$200))*项目参数!$J$29,"")</f>
        <v/>
      </c>
      <c r="M1195" s="42"/>
      <c r="N1195" s="42"/>
      <c r="O1195" s="60"/>
      <c r="P1195" s="63"/>
      <c r="X1195" s="72" t="b">
        <f t="shared" si="18"/>
        <v>0</v>
      </c>
    </row>
    <row r="1196" spans="1:24">
      <c r="A1196" s="8"/>
      <c r="B1196" s="8"/>
      <c r="C1196" s="8"/>
      <c r="D1196" s="54"/>
      <c r="E1196" s="8"/>
      <c r="F1196" s="8"/>
      <c r="G1196" s="8"/>
      <c r="H1196" s="8"/>
      <c r="I1196" s="78"/>
      <c r="J1196" s="42"/>
      <c r="K1196" s="82" t="str">
        <f>IF(AND($I1196&gt;0,$J1196&lt;&gt;"",$J1196&gt;40000),WORKDAY.INTL($J1196,INT(($I1196+项目参数!$J$29-1)/项目参数!$J$29)-1,1,项目参数!$B$2:$B$200),"")</f>
        <v/>
      </c>
      <c r="L1196" s="83" t="str">
        <f>IF(AND($M1196&lt;&gt;"",$M1196&gt;40000,$N1196&lt;&gt;"",$N1196&gt;40000),(1+NETWORKDAYS.INTL($M1196,$N1196,1,项目参数!$B$2:$B$200))*项目参数!$J$29,"")</f>
        <v/>
      </c>
      <c r="M1196" s="42"/>
      <c r="N1196" s="42"/>
      <c r="O1196" s="60"/>
      <c r="P1196" s="63"/>
      <c r="X1196" s="72" t="b">
        <f t="shared" si="18"/>
        <v>0</v>
      </c>
    </row>
    <row r="1197" spans="1:24">
      <c r="A1197" s="8"/>
      <c r="B1197" s="8"/>
      <c r="C1197" s="8"/>
      <c r="D1197" s="54"/>
      <c r="E1197" s="8"/>
      <c r="F1197" s="8"/>
      <c r="G1197" s="8"/>
      <c r="H1197" s="8"/>
      <c r="I1197" s="78"/>
      <c r="J1197" s="42"/>
      <c r="K1197" s="82" t="str">
        <f>IF(AND($I1197&gt;0,$J1197&lt;&gt;"",$J1197&gt;40000),WORKDAY.INTL($J1197,INT(($I1197+项目参数!$J$29-1)/项目参数!$J$29)-1,1,项目参数!$B$2:$B$200),"")</f>
        <v/>
      </c>
      <c r="L1197" s="83" t="str">
        <f>IF(AND($M1197&lt;&gt;"",$M1197&gt;40000,$N1197&lt;&gt;"",$N1197&gt;40000),(1+NETWORKDAYS.INTL($M1197,$N1197,1,项目参数!$B$2:$B$200))*项目参数!$J$29,"")</f>
        <v/>
      </c>
      <c r="M1197" s="42"/>
      <c r="N1197" s="42"/>
      <c r="O1197" s="60"/>
      <c r="P1197" s="63"/>
      <c r="X1197" s="72" t="b">
        <f t="shared" si="18"/>
        <v>0</v>
      </c>
    </row>
    <row r="1198" spans="1:24">
      <c r="A1198" s="8"/>
      <c r="B1198" s="8"/>
      <c r="C1198" s="8"/>
      <c r="D1198" s="54"/>
      <c r="E1198" s="8"/>
      <c r="F1198" s="8"/>
      <c r="G1198" s="8"/>
      <c r="H1198" s="8"/>
      <c r="I1198" s="78"/>
      <c r="J1198" s="42"/>
      <c r="K1198" s="82" t="str">
        <f>IF(AND($I1198&gt;0,$J1198&lt;&gt;"",$J1198&gt;40000),WORKDAY.INTL($J1198,INT(($I1198+项目参数!$J$29-1)/项目参数!$J$29)-1,1,项目参数!$B$2:$B$200),"")</f>
        <v/>
      </c>
      <c r="L1198" s="83" t="str">
        <f>IF(AND($M1198&lt;&gt;"",$M1198&gt;40000,$N1198&lt;&gt;"",$N1198&gt;40000),(1+NETWORKDAYS.INTL($M1198,$N1198,1,项目参数!$B$2:$B$200))*项目参数!$J$29,"")</f>
        <v/>
      </c>
      <c r="M1198" s="42"/>
      <c r="N1198" s="42"/>
      <c r="O1198" s="60"/>
      <c r="P1198" s="63"/>
      <c r="X1198" s="72" t="b">
        <f t="shared" si="18"/>
        <v>0</v>
      </c>
    </row>
    <row r="1199" spans="1:24">
      <c r="A1199" s="8"/>
      <c r="B1199" s="8"/>
      <c r="C1199" s="8"/>
      <c r="D1199" s="54"/>
      <c r="E1199" s="8"/>
      <c r="F1199" s="8"/>
      <c r="G1199" s="8"/>
      <c r="H1199" s="8"/>
      <c r="I1199" s="78"/>
      <c r="J1199" s="42"/>
      <c r="K1199" s="82" t="str">
        <f>IF(AND($I1199&gt;0,$J1199&lt;&gt;"",$J1199&gt;40000),WORKDAY.INTL($J1199,INT(($I1199+项目参数!$J$29-1)/项目参数!$J$29)-1,1,项目参数!$B$2:$B$200),"")</f>
        <v/>
      </c>
      <c r="L1199" s="83" t="str">
        <f>IF(AND($M1199&lt;&gt;"",$M1199&gt;40000,$N1199&lt;&gt;"",$N1199&gt;40000),(1+NETWORKDAYS.INTL($M1199,$N1199,1,项目参数!$B$2:$B$200))*项目参数!$J$29,"")</f>
        <v/>
      </c>
      <c r="M1199" s="42"/>
      <c r="N1199" s="42"/>
      <c r="O1199" s="60"/>
      <c r="P1199" s="63"/>
      <c r="X1199" s="72" t="b">
        <f t="shared" si="18"/>
        <v>0</v>
      </c>
    </row>
    <row r="1200" spans="1:24">
      <c r="A1200" s="8"/>
      <c r="B1200" s="8"/>
      <c r="C1200" s="8"/>
      <c r="D1200" s="54"/>
      <c r="E1200" s="8"/>
      <c r="F1200" s="8"/>
      <c r="G1200" s="8"/>
      <c r="H1200" s="8"/>
      <c r="I1200" s="78"/>
      <c r="J1200" s="42"/>
      <c r="K1200" s="82" t="str">
        <f>IF(AND($I1200&gt;0,$J1200&lt;&gt;"",$J1200&gt;40000),WORKDAY.INTL($J1200,INT(($I1200+项目参数!$J$29-1)/项目参数!$J$29)-1,1,项目参数!$B$2:$B$200),"")</f>
        <v/>
      </c>
      <c r="L1200" s="83" t="str">
        <f>IF(AND($M1200&lt;&gt;"",$M1200&gt;40000,$N1200&lt;&gt;"",$N1200&gt;40000),(1+NETWORKDAYS.INTL($M1200,$N1200,1,项目参数!$B$2:$B$200))*项目参数!$J$29,"")</f>
        <v/>
      </c>
      <c r="M1200" s="42"/>
      <c r="N1200" s="42"/>
      <c r="O1200" s="60"/>
      <c r="P1200" s="63"/>
      <c r="X1200" s="72" t="b">
        <f t="shared" si="18"/>
        <v>0</v>
      </c>
    </row>
    <row r="1201" spans="1:24">
      <c r="A1201" s="8"/>
      <c r="B1201" s="8"/>
      <c r="C1201" s="8"/>
      <c r="D1201" s="54"/>
      <c r="E1201" s="8"/>
      <c r="F1201" s="8"/>
      <c r="G1201" s="8"/>
      <c r="H1201" s="8"/>
      <c r="I1201" s="78"/>
      <c r="J1201" s="42"/>
      <c r="K1201" s="82" t="str">
        <f>IF(AND($I1201&gt;0,$J1201&lt;&gt;"",$J1201&gt;40000),WORKDAY.INTL($J1201,INT(($I1201+项目参数!$J$29-1)/项目参数!$J$29)-1,1,项目参数!$B$2:$B$200),"")</f>
        <v/>
      </c>
      <c r="L1201" s="83" t="str">
        <f>IF(AND($M1201&lt;&gt;"",$M1201&gt;40000,$N1201&lt;&gt;"",$N1201&gt;40000),(1+NETWORKDAYS.INTL($M1201,$N1201,1,项目参数!$B$2:$B$200))*项目参数!$J$29,"")</f>
        <v/>
      </c>
      <c r="M1201" s="42"/>
      <c r="N1201" s="42"/>
      <c r="O1201" s="60"/>
      <c r="P1201" s="63"/>
      <c r="X1201" s="72" t="b">
        <f t="shared" si="18"/>
        <v>0</v>
      </c>
    </row>
    <row r="1202" spans="1:24">
      <c r="A1202" s="8"/>
      <c r="B1202" s="8"/>
      <c r="C1202" s="8"/>
      <c r="D1202" s="54"/>
      <c r="E1202" s="8"/>
      <c r="F1202" s="8"/>
      <c r="G1202" s="8"/>
      <c r="H1202" s="8"/>
      <c r="I1202" s="78"/>
      <c r="J1202" s="42"/>
      <c r="K1202" s="82" t="str">
        <f>IF(AND($I1202&gt;0,$J1202&lt;&gt;"",$J1202&gt;40000),WORKDAY.INTL($J1202,INT(($I1202+项目参数!$J$29-1)/项目参数!$J$29)-1,1,项目参数!$B$2:$B$200),"")</f>
        <v/>
      </c>
      <c r="L1202" s="83" t="str">
        <f>IF(AND($M1202&lt;&gt;"",$M1202&gt;40000,$N1202&lt;&gt;"",$N1202&gt;40000),(1+NETWORKDAYS.INTL($M1202,$N1202,1,项目参数!$B$2:$B$200))*项目参数!$J$29,"")</f>
        <v/>
      </c>
      <c r="M1202" s="42"/>
      <c r="N1202" s="42"/>
      <c r="O1202" s="60"/>
      <c r="P1202" s="63"/>
      <c r="X1202" s="72" t="b">
        <f t="shared" si="18"/>
        <v>0</v>
      </c>
    </row>
    <row r="1203" spans="1:24">
      <c r="A1203" s="8"/>
      <c r="B1203" s="8"/>
      <c r="C1203" s="8"/>
      <c r="D1203" s="54"/>
      <c r="E1203" s="8"/>
      <c r="F1203" s="8"/>
      <c r="G1203" s="8"/>
      <c r="H1203" s="8"/>
      <c r="I1203" s="78"/>
      <c r="J1203" s="42"/>
      <c r="K1203" s="82" t="str">
        <f>IF(AND($I1203&gt;0,$J1203&lt;&gt;"",$J1203&gt;40000),WORKDAY.INTL($J1203,INT(($I1203+项目参数!$J$29-1)/项目参数!$J$29)-1,1,项目参数!$B$2:$B$200),"")</f>
        <v/>
      </c>
      <c r="L1203" s="83" t="str">
        <f>IF(AND($M1203&lt;&gt;"",$M1203&gt;40000,$N1203&lt;&gt;"",$N1203&gt;40000),(1+NETWORKDAYS.INTL($M1203,$N1203,1,项目参数!$B$2:$B$200))*项目参数!$J$29,"")</f>
        <v/>
      </c>
      <c r="M1203" s="42"/>
      <c r="N1203" s="42"/>
      <c r="O1203" s="60"/>
      <c r="P1203" s="63"/>
      <c r="X1203" s="72" t="b">
        <f t="shared" si="18"/>
        <v>0</v>
      </c>
    </row>
    <row r="1204" spans="1:24">
      <c r="A1204" s="8"/>
      <c r="B1204" s="8"/>
      <c r="C1204" s="8"/>
      <c r="D1204" s="54"/>
      <c r="E1204" s="8"/>
      <c r="F1204" s="8"/>
      <c r="G1204" s="8"/>
      <c r="H1204" s="8"/>
      <c r="I1204" s="78"/>
      <c r="J1204" s="42"/>
      <c r="K1204" s="82" t="str">
        <f>IF(AND($I1204&gt;0,$J1204&lt;&gt;"",$J1204&gt;40000),WORKDAY.INTL($J1204,INT(($I1204+项目参数!$J$29-1)/项目参数!$J$29)-1,1,项目参数!$B$2:$B$200),"")</f>
        <v/>
      </c>
      <c r="L1204" s="83" t="str">
        <f>IF(AND($M1204&lt;&gt;"",$M1204&gt;40000,$N1204&lt;&gt;"",$N1204&gt;40000),(1+NETWORKDAYS.INTL($M1204,$N1204,1,项目参数!$B$2:$B$200))*项目参数!$J$29,"")</f>
        <v/>
      </c>
      <c r="M1204" s="42"/>
      <c r="N1204" s="42"/>
      <c r="O1204" s="60"/>
      <c r="P1204" s="63"/>
      <c r="X1204" s="72" t="b">
        <f t="shared" si="18"/>
        <v>0</v>
      </c>
    </row>
    <row r="1205" spans="1:24">
      <c r="A1205" s="8"/>
      <c r="B1205" s="8"/>
      <c r="C1205" s="8"/>
      <c r="D1205" s="54"/>
      <c r="E1205" s="8"/>
      <c r="F1205" s="8"/>
      <c r="G1205" s="8"/>
      <c r="H1205" s="8"/>
      <c r="I1205" s="78"/>
      <c r="J1205" s="42"/>
      <c r="K1205" s="82" t="str">
        <f>IF(AND($I1205&gt;0,$J1205&lt;&gt;"",$J1205&gt;40000),WORKDAY.INTL($J1205,INT(($I1205+项目参数!$J$29-1)/项目参数!$J$29)-1,1,项目参数!$B$2:$B$200),"")</f>
        <v/>
      </c>
      <c r="L1205" s="83" t="str">
        <f>IF(AND($M1205&lt;&gt;"",$M1205&gt;40000,$N1205&lt;&gt;"",$N1205&gt;40000),(1+NETWORKDAYS.INTL($M1205,$N1205,1,项目参数!$B$2:$B$200))*项目参数!$J$29,"")</f>
        <v/>
      </c>
      <c r="M1205" s="42"/>
      <c r="N1205" s="42"/>
      <c r="O1205" s="60"/>
      <c r="P1205" s="63"/>
      <c r="X1205" s="72" t="b">
        <f t="shared" si="18"/>
        <v>0</v>
      </c>
    </row>
    <row r="1206" spans="1:24">
      <c r="A1206" s="8"/>
      <c r="B1206" s="8"/>
      <c r="C1206" s="8"/>
      <c r="D1206" s="54"/>
      <c r="E1206" s="8"/>
      <c r="F1206" s="8"/>
      <c r="G1206" s="8"/>
      <c r="H1206" s="8"/>
      <c r="I1206" s="78"/>
      <c r="J1206" s="42"/>
      <c r="K1206" s="82" t="str">
        <f>IF(AND($I1206&gt;0,$J1206&lt;&gt;"",$J1206&gt;40000),WORKDAY.INTL($J1206,INT(($I1206+项目参数!$J$29-1)/项目参数!$J$29)-1,1,项目参数!$B$2:$B$200),"")</f>
        <v/>
      </c>
      <c r="L1206" s="83" t="str">
        <f>IF(AND($M1206&lt;&gt;"",$M1206&gt;40000,$N1206&lt;&gt;"",$N1206&gt;40000),(1+NETWORKDAYS.INTL($M1206,$N1206,1,项目参数!$B$2:$B$200))*项目参数!$J$29,"")</f>
        <v/>
      </c>
      <c r="M1206" s="42"/>
      <c r="N1206" s="42"/>
      <c r="O1206" s="60"/>
      <c r="P1206" s="63"/>
      <c r="X1206" s="72" t="b">
        <f t="shared" si="18"/>
        <v>0</v>
      </c>
    </row>
    <row r="1207" spans="1:24">
      <c r="A1207" s="8"/>
      <c r="B1207" s="8"/>
      <c r="C1207" s="8"/>
      <c r="D1207" s="54"/>
      <c r="E1207" s="8"/>
      <c r="F1207" s="8"/>
      <c r="G1207" s="8"/>
      <c r="H1207" s="8"/>
      <c r="I1207" s="78"/>
      <c r="J1207" s="42"/>
      <c r="K1207" s="82" t="str">
        <f>IF(AND($I1207&gt;0,$J1207&lt;&gt;"",$J1207&gt;40000),WORKDAY.INTL($J1207,INT(($I1207+项目参数!$J$29-1)/项目参数!$J$29)-1,1,项目参数!$B$2:$B$200),"")</f>
        <v/>
      </c>
      <c r="L1207" s="83" t="str">
        <f>IF(AND($M1207&lt;&gt;"",$M1207&gt;40000,$N1207&lt;&gt;"",$N1207&gt;40000),(1+NETWORKDAYS.INTL($M1207,$N1207,1,项目参数!$B$2:$B$200))*项目参数!$J$29,"")</f>
        <v/>
      </c>
      <c r="M1207" s="42"/>
      <c r="N1207" s="42"/>
      <c r="O1207" s="60"/>
      <c r="P1207" s="63"/>
      <c r="X1207" s="72" t="b">
        <f t="shared" si="18"/>
        <v>0</v>
      </c>
    </row>
    <row r="1208" spans="1:24">
      <c r="A1208" s="8"/>
      <c r="B1208" s="8"/>
      <c r="C1208" s="8"/>
      <c r="D1208" s="54"/>
      <c r="E1208" s="8"/>
      <c r="F1208" s="8"/>
      <c r="G1208" s="8"/>
      <c r="H1208" s="8"/>
      <c r="I1208" s="78"/>
      <c r="J1208" s="42"/>
      <c r="K1208" s="82" t="str">
        <f>IF(AND($I1208&gt;0,$J1208&lt;&gt;"",$J1208&gt;40000),WORKDAY.INTL($J1208,INT(($I1208+项目参数!$J$29-1)/项目参数!$J$29)-1,1,项目参数!$B$2:$B$200),"")</f>
        <v/>
      </c>
      <c r="L1208" s="83" t="str">
        <f>IF(AND($M1208&lt;&gt;"",$M1208&gt;40000,$N1208&lt;&gt;"",$N1208&gt;40000),(1+NETWORKDAYS.INTL($M1208,$N1208,1,项目参数!$B$2:$B$200))*项目参数!$J$29,"")</f>
        <v/>
      </c>
      <c r="M1208" s="42"/>
      <c r="N1208" s="42"/>
      <c r="O1208" s="60"/>
      <c r="P1208" s="63"/>
      <c r="X1208" s="72" t="b">
        <f t="shared" si="18"/>
        <v>0</v>
      </c>
    </row>
    <row r="1209" spans="1:24">
      <c r="A1209" s="8"/>
      <c r="B1209" s="8"/>
      <c r="C1209" s="8"/>
      <c r="D1209" s="54"/>
      <c r="E1209" s="8"/>
      <c r="F1209" s="8"/>
      <c r="G1209" s="8"/>
      <c r="H1209" s="8"/>
      <c r="I1209" s="78"/>
      <c r="J1209" s="42"/>
      <c r="K1209" s="82" t="str">
        <f>IF(AND($I1209&gt;0,$J1209&lt;&gt;"",$J1209&gt;40000),WORKDAY.INTL($J1209,INT(($I1209+项目参数!$J$29-1)/项目参数!$J$29)-1,1,项目参数!$B$2:$B$200),"")</f>
        <v/>
      </c>
      <c r="L1209" s="83" t="str">
        <f>IF(AND($M1209&lt;&gt;"",$M1209&gt;40000,$N1209&lt;&gt;"",$N1209&gt;40000),(1+NETWORKDAYS.INTL($M1209,$N1209,1,项目参数!$B$2:$B$200))*项目参数!$J$29,"")</f>
        <v/>
      </c>
      <c r="M1209" s="42"/>
      <c r="N1209" s="42"/>
      <c r="O1209" s="60"/>
      <c r="P1209" s="63"/>
      <c r="X1209" s="72" t="b">
        <f t="shared" si="18"/>
        <v>0</v>
      </c>
    </row>
    <row r="1210" spans="1:24">
      <c r="A1210" s="8"/>
      <c r="B1210" s="8"/>
      <c r="C1210" s="8"/>
      <c r="D1210" s="54"/>
      <c r="E1210" s="8"/>
      <c r="F1210" s="8"/>
      <c r="G1210" s="8"/>
      <c r="H1210" s="8"/>
      <c r="I1210" s="78"/>
      <c r="J1210" s="42"/>
      <c r="K1210" s="82" t="str">
        <f>IF(AND($I1210&gt;0,$J1210&lt;&gt;"",$J1210&gt;40000),WORKDAY.INTL($J1210,INT(($I1210+项目参数!$J$29-1)/项目参数!$J$29)-1,1,项目参数!$B$2:$B$200),"")</f>
        <v/>
      </c>
      <c r="L1210" s="83" t="str">
        <f>IF(AND($M1210&lt;&gt;"",$M1210&gt;40000,$N1210&lt;&gt;"",$N1210&gt;40000),(1+NETWORKDAYS.INTL($M1210,$N1210,1,项目参数!$B$2:$B$200))*项目参数!$J$29,"")</f>
        <v/>
      </c>
      <c r="M1210" s="42"/>
      <c r="N1210" s="42"/>
      <c r="O1210" s="60"/>
      <c r="P1210" s="63"/>
      <c r="X1210" s="72" t="b">
        <f t="shared" si="18"/>
        <v>0</v>
      </c>
    </row>
    <row r="1211" spans="1:24">
      <c r="A1211" s="8"/>
      <c r="B1211" s="8"/>
      <c r="C1211" s="8"/>
      <c r="D1211" s="54"/>
      <c r="E1211" s="8"/>
      <c r="F1211" s="8"/>
      <c r="G1211" s="8"/>
      <c r="H1211" s="8"/>
      <c r="I1211" s="78"/>
      <c r="J1211" s="42"/>
      <c r="K1211" s="82" t="str">
        <f>IF(AND($I1211&gt;0,$J1211&lt;&gt;"",$J1211&gt;40000),WORKDAY.INTL($J1211,INT(($I1211+项目参数!$J$29-1)/项目参数!$J$29)-1,1,项目参数!$B$2:$B$200),"")</f>
        <v/>
      </c>
      <c r="L1211" s="83" t="str">
        <f>IF(AND($M1211&lt;&gt;"",$M1211&gt;40000,$N1211&lt;&gt;"",$N1211&gt;40000),(1+NETWORKDAYS.INTL($M1211,$N1211,1,项目参数!$B$2:$B$200))*项目参数!$J$29,"")</f>
        <v/>
      </c>
      <c r="M1211" s="42"/>
      <c r="N1211" s="42"/>
      <c r="O1211" s="60"/>
      <c r="P1211" s="63"/>
      <c r="X1211" s="72" t="b">
        <f t="shared" si="18"/>
        <v>0</v>
      </c>
    </row>
    <row r="1212" spans="1:24">
      <c r="A1212" s="8"/>
      <c r="B1212" s="8"/>
      <c r="C1212" s="8"/>
      <c r="D1212" s="54"/>
      <c r="E1212" s="8"/>
      <c r="F1212" s="8"/>
      <c r="G1212" s="8"/>
      <c r="H1212" s="8"/>
      <c r="I1212" s="78"/>
      <c r="J1212" s="42"/>
      <c r="K1212" s="82" t="str">
        <f>IF(AND($I1212&gt;0,$J1212&lt;&gt;"",$J1212&gt;40000),WORKDAY.INTL($J1212,INT(($I1212+项目参数!$J$29-1)/项目参数!$J$29)-1,1,项目参数!$B$2:$B$200),"")</f>
        <v/>
      </c>
      <c r="L1212" s="83" t="str">
        <f>IF(AND($M1212&lt;&gt;"",$M1212&gt;40000,$N1212&lt;&gt;"",$N1212&gt;40000),(1+NETWORKDAYS.INTL($M1212,$N1212,1,项目参数!$B$2:$B$200))*项目参数!$J$29,"")</f>
        <v/>
      </c>
      <c r="M1212" s="42"/>
      <c r="N1212" s="42"/>
      <c r="O1212" s="60"/>
      <c r="P1212" s="63"/>
      <c r="X1212" s="72" t="b">
        <f t="shared" si="18"/>
        <v>0</v>
      </c>
    </row>
    <row r="1213" spans="1:24">
      <c r="A1213" s="8"/>
      <c r="B1213" s="8"/>
      <c r="C1213" s="8"/>
      <c r="D1213" s="54"/>
      <c r="E1213" s="8"/>
      <c r="F1213" s="8"/>
      <c r="G1213" s="8"/>
      <c r="H1213" s="8"/>
      <c r="I1213" s="78"/>
      <c r="J1213" s="42"/>
      <c r="K1213" s="82" t="str">
        <f>IF(AND($I1213&gt;0,$J1213&lt;&gt;"",$J1213&gt;40000),WORKDAY.INTL($J1213,INT(($I1213+项目参数!$J$29-1)/项目参数!$J$29)-1,1,项目参数!$B$2:$B$200),"")</f>
        <v/>
      </c>
      <c r="L1213" s="83" t="str">
        <f>IF(AND($M1213&lt;&gt;"",$M1213&gt;40000,$N1213&lt;&gt;"",$N1213&gt;40000),(1+NETWORKDAYS.INTL($M1213,$N1213,1,项目参数!$B$2:$B$200))*项目参数!$J$29,"")</f>
        <v/>
      </c>
      <c r="M1213" s="42"/>
      <c r="N1213" s="42"/>
      <c r="O1213" s="60"/>
      <c r="P1213" s="63"/>
      <c r="X1213" s="72" t="b">
        <f t="shared" si="18"/>
        <v>0</v>
      </c>
    </row>
    <row r="1214" spans="1:24">
      <c r="A1214" s="8"/>
      <c r="B1214" s="8"/>
      <c r="C1214" s="8"/>
      <c r="D1214" s="54"/>
      <c r="E1214" s="8"/>
      <c r="F1214" s="8"/>
      <c r="G1214" s="8"/>
      <c r="H1214" s="8"/>
      <c r="I1214" s="78"/>
      <c r="J1214" s="42"/>
      <c r="K1214" s="82" t="str">
        <f>IF(AND($I1214&gt;0,$J1214&lt;&gt;"",$J1214&gt;40000),WORKDAY.INTL($J1214,INT(($I1214+项目参数!$J$29-1)/项目参数!$J$29)-1,1,项目参数!$B$2:$B$200),"")</f>
        <v/>
      </c>
      <c r="L1214" s="83" t="str">
        <f>IF(AND($M1214&lt;&gt;"",$M1214&gt;40000,$N1214&lt;&gt;"",$N1214&gt;40000),(1+NETWORKDAYS.INTL($M1214,$N1214,1,项目参数!$B$2:$B$200))*项目参数!$J$29,"")</f>
        <v/>
      </c>
      <c r="M1214" s="42"/>
      <c r="N1214" s="42"/>
      <c r="O1214" s="60"/>
      <c r="P1214" s="63"/>
      <c r="X1214" s="72" t="b">
        <f t="shared" si="18"/>
        <v>0</v>
      </c>
    </row>
    <row r="1215" spans="1:24">
      <c r="A1215" s="8"/>
      <c r="B1215" s="8"/>
      <c r="C1215" s="8"/>
      <c r="D1215" s="54"/>
      <c r="E1215" s="8"/>
      <c r="F1215" s="8"/>
      <c r="G1215" s="8"/>
      <c r="H1215" s="8"/>
      <c r="I1215" s="78"/>
      <c r="J1215" s="42"/>
      <c r="K1215" s="82" t="str">
        <f>IF(AND($I1215&gt;0,$J1215&lt;&gt;"",$J1215&gt;40000),WORKDAY.INTL($J1215,INT(($I1215+项目参数!$J$29-1)/项目参数!$J$29)-1,1,项目参数!$B$2:$B$200),"")</f>
        <v/>
      </c>
      <c r="L1215" s="83" t="str">
        <f>IF(AND($M1215&lt;&gt;"",$M1215&gt;40000,$N1215&lt;&gt;"",$N1215&gt;40000),(1+NETWORKDAYS.INTL($M1215,$N1215,1,项目参数!$B$2:$B$200))*项目参数!$J$29,"")</f>
        <v/>
      </c>
      <c r="M1215" s="42"/>
      <c r="N1215" s="42"/>
      <c r="O1215" s="60"/>
      <c r="P1215" s="63"/>
      <c r="X1215" s="72" t="b">
        <f t="shared" si="18"/>
        <v>0</v>
      </c>
    </row>
    <row r="1216" spans="1:24">
      <c r="A1216" s="8"/>
      <c r="B1216" s="8"/>
      <c r="C1216" s="8"/>
      <c r="D1216" s="54"/>
      <c r="E1216" s="8"/>
      <c r="F1216" s="8"/>
      <c r="G1216" s="8"/>
      <c r="H1216" s="8"/>
      <c r="I1216" s="78"/>
      <c r="J1216" s="42"/>
      <c r="K1216" s="82" t="str">
        <f>IF(AND($I1216&gt;0,$J1216&lt;&gt;"",$J1216&gt;40000),WORKDAY.INTL($J1216,INT(($I1216+项目参数!$J$29-1)/项目参数!$J$29)-1,1,项目参数!$B$2:$B$200),"")</f>
        <v/>
      </c>
      <c r="L1216" s="83" t="str">
        <f>IF(AND($M1216&lt;&gt;"",$M1216&gt;40000,$N1216&lt;&gt;"",$N1216&gt;40000),(1+NETWORKDAYS.INTL($M1216,$N1216,1,项目参数!$B$2:$B$200))*项目参数!$J$29,"")</f>
        <v/>
      </c>
      <c r="M1216" s="42"/>
      <c r="N1216" s="42"/>
      <c r="O1216" s="60"/>
      <c r="P1216" s="63"/>
      <c r="X1216" s="72" t="b">
        <f t="shared" si="18"/>
        <v>0</v>
      </c>
    </row>
    <row r="1217" spans="1:24">
      <c r="A1217" s="8"/>
      <c r="B1217" s="8"/>
      <c r="C1217" s="8"/>
      <c r="D1217" s="54"/>
      <c r="E1217" s="8"/>
      <c r="F1217" s="8"/>
      <c r="G1217" s="8"/>
      <c r="H1217" s="8"/>
      <c r="I1217" s="78"/>
      <c r="J1217" s="42"/>
      <c r="K1217" s="82" t="str">
        <f>IF(AND($I1217&gt;0,$J1217&lt;&gt;"",$J1217&gt;40000),WORKDAY.INTL($J1217,INT(($I1217+项目参数!$J$29-1)/项目参数!$J$29)-1,1,项目参数!$B$2:$B$200),"")</f>
        <v/>
      </c>
      <c r="L1217" s="83" t="str">
        <f>IF(AND($M1217&lt;&gt;"",$M1217&gt;40000,$N1217&lt;&gt;"",$N1217&gt;40000),(1+NETWORKDAYS.INTL($M1217,$N1217,1,项目参数!$B$2:$B$200))*项目参数!$J$29,"")</f>
        <v/>
      </c>
      <c r="M1217" s="42"/>
      <c r="N1217" s="42"/>
      <c r="O1217" s="60"/>
      <c r="P1217" s="63"/>
      <c r="X1217" s="72" t="b">
        <f t="shared" si="18"/>
        <v>0</v>
      </c>
    </row>
    <row r="1218" spans="1:24">
      <c r="A1218" s="8"/>
      <c r="B1218" s="8"/>
      <c r="C1218" s="8"/>
      <c r="D1218" s="54"/>
      <c r="E1218" s="8"/>
      <c r="F1218" s="8"/>
      <c r="G1218" s="8"/>
      <c r="H1218" s="8"/>
      <c r="I1218" s="78"/>
      <c r="J1218" s="42"/>
      <c r="K1218" s="82" t="str">
        <f>IF(AND($I1218&gt;0,$J1218&lt;&gt;"",$J1218&gt;40000),WORKDAY.INTL($J1218,INT(($I1218+项目参数!$J$29-1)/项目参数!$J$29)-1,1,项目参数!$B$2:$B$200),"")</f>
        <v/>
      </c>
      <c r="L1218" s="83" t="str">
        <f>IF(AND($M1218&lt;&gt;"",$M1218&gt;40000,$N1218&lt;&gt;"",$N1218&gt;40000),(1+NETWORKDAYS.INTL($M1218,$N1218,1,项目参数!$B$2:$B$200))*项目参数!$J$29,"")</f>
        <v/>
      </c>
      <c r="M1218" s="42"/>
      <c r="N1218" s="42"/>
      <c r="O1218" s="60"/>
      <c r="P1218" s="63"/>
      <c r="X1218" s="72" t="b">
        <f t="shared" ref="X1218:X1281" si="19">AND(LEN(A1218)&gt;0,LEN(C1218)&gt;3,LEN(G1218)&gt;1,OR(J1218=0,AND(I1218&gt;0,J1218&gt;40000)),OR(M1218=0,M1218&gt;40000))</f>
        <v>0</v>
      </c>
    </row>
    <row r="1219" spans="1:24">
      <c r="A1219" s="8"/>
      <c r="B1219" s="8"/>
      <c r="C1219" s="8"/>
      <c r="D1219" s="54"/>
      <c r="E1219" s="8"/>
      <c r="F1219" s="8"/>
      <c r="G1219" s="8"/>
      <c r="H1219" s="8"/>
      <c r="I1219" s="78"/>
      <c r="J1219" s="42"/>
      <c r="K1219" s="82" t="str">
        <f>IF(AND($I1219&gt;0,$J1219&lt;&gt;"",$J1219&gt;40000),WORKDAY.INTL($J1219,INT(($I1219+项目参数!$J$29-1)/项目参数!$J$29)-1,1,项目参数!$B$2:$B$200),"")</f>
        <v/>
      </c>
      <c r="L1219" s="83" t="str">
        <f>IF(AND($M1219&lt;&gt;"",$M1219&gt;40000,$N1219&lt;&gt;"",$N1219&gt;40000),(1+NETWORKDAYS.INTL($M1219,$N1219,1,项目参数!$B$2:$B$200))*项目参数!$J$29,"")</f>
        <v/>
      </c>
      <c r="M1219" s="42"/>
      <c r="N1219" s="42"/>
      <c r="O1219" s="60"/>
      <c r="P1219" s="63"/>
      <c r="X1219" s="72" t="b">
        <f t="shared" si="19"/>
        <v>0</v>
      </c>
    </row>
    <row r="1220" spans="1:24">
      <c r="A1220" s="8"/>
      <c r="B1220" s="8"/>
      <c r="C1220" s="8"/>
      <c r="D1220" s="54"/>
      <c r="E1220" s="8"/>
      <c r="F1220" s="8"/>
      <c r="G1220" s="8"/>
      <c r="H1220" s="8"/>
      <c r="I1220" s="78"/>
      <c r="J1220" s="42"/>
      <c r="K1220" s="82" t="str">
        <f>IF(AND($I1220&gt;0,$J1220&lt;&gt;"",$J1220&gt;40000),WORKDAY.INTL($J1220,INT(($I1220+项目参数!$J$29-1)/项目参数!$J$29)-1,1,项目参数!$B$2:$B$200),"")</f>
        <v/>
      </c>
      <c r="L1220" s="83" t="str">
        <f>IF(AND($M1220&lt;&gt;"",$M1220&gt;40000,$N1220&lt;&gt;"",$N1220&gt;40000),(1+NETWORKDAYS.INTL($M1220,$N1220,1,项目参数!$B$2:$B$200))*项目参数!$J$29,"")</f>
        <v/>
      </c>
      <c r="M1220" s="42"/>
      <c r="N1220" s="42"/>
      <c r="O1220" s="60"/>
      <c r="P1220" s="63"/>
      <c r="X1220" s="72" t="b">
        <f t="shared" si="19"/>
        <v>0</v>
      </c>
    </row>
    <row r="1221" spans="1:24">
      <c r="A1221" s="8"/>
      <c r="B1221" s="8"/>
      <c r="C1221" s="8"/>
      <c r="D1221" s="54"/>
      <c r="E1221" s="8"/>
      <c r="F1221" s="8"/>
      <c r="G1221" s="8"/>
      <c r="H1221" s="8"/>
      <c r="I1221" s="78"/>
      <c r="J1221" s="42"/>
      <c r="K1221" s="82" t="str">
        <f>IF(AND($I1221&gt;0,$J1221&lt;&gt;"",$J1221&gt;40000),WORKDAY.INTL($J1221,INT(($I1221+项目参数!$J$29-1)/项目参数!$J$29)-1,1,项目参数!$B$2:$B$200),"")</f>
        <v/>
      </c>
      <c r="L1221" s="83" t="str">
        <f>IF(AND($M1221&lt;&gt;"",$M1221&gt;40000,$N1221&lt;&gt;"",$N1221&gt;40000),(1+NETWORKDAYS.INTL($M1221,$N1221,1,项目参数!$B$2:$B$200))*项目参数!$J$29,"")</f>
        <v/>
      </c>
      <c r="M1221" s="42"/>
      <c r="N1221" s="42"/>
      <c r="O1221" s="60"/>
      <c r="P1221" s="63"/>
      <c r="X1221" s="72" t="b">
        <f t="shared" si="19"/>
        <v>0</v>
      </c>
    </row>
    <row r="1222" spans="1:24">
      <c r="A1222" s="8"/>
      <c r="B1222" s="8"/>
      <c r="C1222" s="8"/>
      <c r="D1222" s="54"/>
      <c r="E1222" s="8"/>
      <c r="F1222" s="8"/>
      <c r="G1222" s="8"/>
      <c r="H1222" s="8"/>
      <c r="I1222" s="78"/>
      <c r="J1222" s="42"/>
      <c r="K1222" s="82" t="str">
        <f>IF(AND($I1222&gt;0,$J1222&lt;&gt;"",$J1222&gt;40000),WORKDAY.INTL($J1222,INT(($I1222+项目参数!$J$29-1)/项目参数!$J$29)-1,1,项目参数!$B$2:$B$200),"")</f>
        <v/>
      </c>
      <c r="L1222" s="83" t="str">
        <f>IF(AND($M1222&lt;&gt;"",$M1222&gt;40000,$N1222&lt;&gt;"",$N1222&gt;40000),(1+NETWORKDAYS.INTL($M1222,$N1222,1,项目参数!$B$2:$B$200))*项目参数!$J$29,"")</f>
        <v/>
      </c>
      <c r="M1222" s="42"/>
      <c r="N1222" s="42"/>
      <c r="O1222" s="60"/>
      <c r="P1222" s="63"/>
      <c r="X1222" s="72" t="b">
        <f t="shared" si="19"/>
        <v>0</v>
      </c>
    </row>
    <row r="1223" spans="1:24">
      <c r="A1223" s="8"/>
      <c r="B1223" s="8"/>
      <c r="C1223" s="8"/>
      <c r="D1223" s="54"/>
      <c r="E1223" s="8"/>
      <c r="F1223" s="8"/>
      <c r="G1223" s="8"/>
      <c r="H1223" s="8"/>
      <c r="I1223" s="78"/>
      <c r="J1223" s="42"/>
      <c r="K1223" s="82" t="str">
        <f>IF(AND($I1223&gt;0,$J1223&lt;&gt;"",$J1223&gt;40000),WORKDAY.INTL($J1223,INT(($I1223+项目参数!$J$29-1)/项目参数!$J$29)-1,1,项目参数!$B$2:$B$200),"")</f>
        <v/>
      </c>
      <c r="L1223" s="83" t="str">
        <f>IF(AND($M1223&lt;&gt;"",$M1223&gt;40000,$N1223&lt;&gt;"",$N1223&gt;40000),(1+NETWORKDAYS.INTL($M1223,$N1223,1,项目参数!$B$2:$B$200))*项目参数!$J$29,"")</f>
        <v/>
      </c>
      <c r="M1223" s="42"/>
      <c r="N1223" s="42"/>
      <c r="O1223" s="60"/>
      <c r="P1223" s="63"/>
      <c r="X1223" s="72" t="b">
        <f t="shared" si="19"/>
        <v>0</v>
      </c>
    </row>
    <row r="1224" spans="1:24">
      <c r="A1224" s="8"/>
      <c r="B1224" s="8"/>
      <c r="C1224" s="8"/>
      <c r="D1224" s="54"/>
      <c r="E1224" s="8"/>
      <c r="F1224" s="8"/>
      <c r="G1224" s="8"/>
      <c r="H1224" s="8"/>
      <c r="I1224" s="78"/>
      <c r="J1224" s="42"/>
      <c r="K1224" s="82" t="str">
        <f>IF(AND($I1224&gt;0,$J1224&lt;&gt;"",$J1224&gt;40000),WORKDAY.INTL($J1224,INT(($I1224+项目参数!$J$29-1)/项目参数!$J$29)-1,1,项目参数!$B$2:$B$200),"")</f>
        <v/>
      </c>
      <c r="L1224" s="83" t="str">
        <f>IF(AND($M1224&lt;&gt;"",$M1224&gt;40000,$N1224&lt;&gt;"",$N1224&gt;40000),(1+NETWORKDAYS.INTL($M1224,$N1224,1,项目参数!$B$2:$B$200))*项目参数!$J$29,"")</f>
        <v/>
      </c>
      <c r="M1224" s="42"/>
      <c r="N1224" s="42"/>
      <c r="O1224" s="60"/>
      <c r="P1224" s="63"/>
      <c r="X1224" s="72" t="b">
        <f t="shared" si="19"/>
        <v>0</v>
      </c>
    </row>
    <row r="1225" spans="1:24">
      <c r="A1225" s="8"/>
      <c r="B1225" s="8"/>
      <c r="C1225" s="8"/>
      <c r="D1225" s="54"/>
      <c r="E1225" s="8"/>
      <c r="F1225" s="8"/>
      <c r="G1225" s="8"/>
      <c r="H1225" s="8"/>
      <c r="I1225" s="78"/>
      <c r="J1225" s="42"/>
      <c r="K1225" s="82" t="str">
        <f>IF(AND($I1225&gt;0,$J1225&lt;&gt;"",$J1225&gt;40000),WORKDAY.INTL($J1225,INT(($I1225+项目参数!$J$29-1)/项目参数!$J$29)-1,1,项目参数!$B$2:$B$200),"")</f>
        <v/>
      </c>
      <c r="L1225" s="83" t="str">
        <f>IF(AND($M1225&lt;&gt;"",$M1225&gt;40000,$N1225&lt;&gt;"",$N1225&gt;40000),(1+NETWORKDAYS.INTL($M1225,$N1225,1,项目参数!$B$2:$B$200))*项目参数!$J$29,"")</f>
        <v/>
      </c>
      <c r="M1225" s="42"/>
      <c r="N1225" s="42"/>
      <c r="O1225" s="60"/>
      <c r="P1225" s="63"/>
      <c r="X1225" s="72" t="b">
        <f t="shared" si="19"/>
        <v>0</v>
      </c>
    </row>
    <row r="1226" spans="1:24">
      <c r="A1226" s="8"/>
      <c r="B1226" s="8"/>
      <c r="C1226" s="8"/>
      <c r="D1226" s="54"/>
      <c r="E1226" s="8"/>
      <c r="F1226" s="8"/>
      <c r="G1226" s="8"/>
      <c r="H1226" s="8"/>
      <c r="I1226" s="78"/>
      <c r="J1226" s="42"/>
      <c r="K1226" s="82" t="str">
        <f>IF(AND($I1226&gt;0,$J1226&lt;&gt;"",$J1226&gt;40000),WORKDAY.INTL($J1226,INT(($I1226+项目参数!$J$29-1)/项目参数!$J$29)-1,1,项目参数!$B$2:$B$200),"")</f>
        <v/>
      </c>
      <c r="L1226" s="83" t="str">
        <f>IF(AND($M1226&lt;&gt;"",$M1226&gt;40000,$N1226&lt;&gt;"",$N1226&gt;40000),(1+NETWORKDAYS.INTL($M1226,$N1226,1,项目参数!$B$2:$B$200))*项目参数!$J$29,"")</f>
        <v/>
      </c>
      <c r="M1226" s="42"/>
      <c r="N1226" s="42"/>
      <c r="O1226" s="60"/>
      <c r="P1226" s="63"/>
      <c r="X1226" s="72" t="b">
        <f t="shared" si="19"/>
        <v>0</v>
      </c>
    </row>
    <row r="1227" spans="1:24">
      <c r="A1227" s="8"/>
      <c r="B1227" s="8"/>
      <c r="C1227" s="8"/>
      <c r="D1227" s="54"/>
      <c r="E1227" s="8"/>
      <c r="F1227" s="8"/>
      <c r="G1227" s="8"/>
      <c r="H1227" s="8"/>
      <c r="I1227" s="78"/>
      <c r="J1227" s="42"/>
      <c r="K1227" s="82" t="str">
        <f>IF(AND($I1227&gt;0,$J1227&lt;&gt;"",$J1227&gt;40000),WORKDAY.INTL($J1227,INT(($I1227+项目参数!$J$29-1)/项目参数!$J$29)-1,1,项目参数!$B$2:$B$200),"")</f>
        <v/>
      </c>
      <c r="L1227" s="83" t="str">
        <f>IF(AND($M1227&lt;&gt;"",$M1227&gt;40000,$N1227&lt;&gt;"",$N1227&gt;40000),(1+NETWORKDAYS.INTL($M1227,$N1227,1,项目参数!$B$2:$B$200))*项目参数!$J$29,"")</f>
        <v/>
      </c>
      <c r="M1227" s="42"/>
      <c r="N1227" s="42"/>
      <c r="O1227" s="60"/>
      <c r="P1227" s="63"/>
      <c r="X1227" s="72" t="b">
        <f t="shared" si="19"/>
        <v>0</v>
      </c>
    </row>
    <row r="1228" spans="1:24">
      <c r="A1228" s="8"/>
      <c r="B1228" s="8"/>
      <c r="C1228" s="8"/>
      <c r="D1228" s="54"/>
      <c r="E1228" s="8"/>
      <c r="F1228" s="8"/>
      <c r="G1228" s="8"/>
      <c r="H1228" s="8"/>
      <c r="I1228" s="78"/>
      <c r="J1228" s="42"/>
      <c r="K1228" s="82" t="str">
        <f>IF(AND($I1228&gt;0,$J1228&lt;&gt;"",$J1228&gt;40000),WORKDAY.INTL($J1228,INT(($I1228+项目参数!$J$29-1)/项目参数!$J$29)-1,1,项目参数!$B$2:$B$200),"")</f>
        <v/>
      </c>
      <c r="L1228" s="83" t="str">
        <f>IF(AND($M1228&lt;&gt;"",$M1228&gt;40000,$N1228&lt;&gt;"",$N1228&gt;40000),(1+NETWORKDAYS.INTL($M1228,$N1228,1,项目参数!$B$2:$B$200))*项目参数!$J$29,"")</f>
        <v/>
      </c>
      <c r="M1228" s="42"/>
      <c r="N1228" s="42"/>
      <c r="O1228" s="60"/>
      <c r="P1228" s="63"/>
      <c r="X1228" s="72" t="b">
        <f t="shared" si="19"/>
        <v>0</v>
      </c>
    </row>
    <row r="1229" spans="1:24">
      <c r="A1229" s="8"/>
      <c r="B1229" s="8"/>
      <c r="C1229" s="8"/>
      <c r="D1229" s="54"/>
      <c r="E1229" s="8"/>
      <c r="F1229" s="8"/>
      <c r="G1229" s="8"/>
      <c r="H1229" s="8"/>
      <c r="I1229" s="78"/>
      <c r="J1229" s="42"/>
      <c r="K1229" s="82" t="str">
        <f>IF(AND($I1229&gt;0,$J1229&lt;&gt;"",$J1229&gt;40000),WORKDAY.INTL($J1229,INT(($I1229+项目参数!$J$29-1)/项目参数!$J$29)-1,1,项目参数!$B$2:$B$200),"")</f>
        <v/>
      </c>
      <c r="L1229" s="83" t="str">
        <f>IF(AND($M1229&lt;&gt;"",$M1229&gt;40000,$N1229&lt;&gt;"",$N1229&gt;40000),(1+NETWORKDAYS.INTL($M1229,$N1229,1,项目参数!$B$2:$B$200))*项目参数!$J$29,"")</f>
        <v/>
      </c>
      <c r="M1229" s="42"/>
      <c r="N1229" s="42"/>
      <c r="O1229" s="60"/>
      <c r="P1229" s="63"/>
      <c r="X1229" s="72" t="b">
        <f t="shared" si="19"/>
        <v>0</v>
      </c>
    </row>
    <row r="1230" spans="1:24">
      <c r="A1230" s="8"/>
      <c r="B1230" s="8"/>
      <c r="C1230" s="8"/>
      <c r="D1230" s="54"/>
      <c r="E1230" s="8"/>
      <c r="F1230" s="8"/>
      <c r="G1230" s="8"/>
      <c r="H1230" s="8"/>
      <c r="I1230" s="78"/>
      <c r="J1230" s="42"/>
      <c r="K1230" s="82" t="str">
        <f>IF(AND($I1230&gt;0,$J1230&lt;&gt;"",$J1230&gt;40000),WORKDAY.INTL($J1230,INT(($I1230+项目参数!$J$29-1)/项目参数!$J$29)-1,1,项目参数!$B$2:$B$200),"")</f>
        <v/>
      </c>
      <c r="L1230" s="83" t="str">
        <f>IF(AND($M1230&lt;&gt;"",$M1230&gt;40000,$N1230&lt;&gt;"",$N1230&gt;40000),(1+NETWORKDAYS.INTL($M1230,$N1230,1,项目参数!$B$2:$B$200))*项目参数!$J$29,"")</f>
        <v/>
      </c>
      <c r="M1230" s="42"/>
      <c r="N1230" s="42"/>
      <c r="O1230" s="60"/>
      <c r="P1230" s="63"/>
      <c r="X1230" s="72" t="b">
        <f t="shared" si="19"/>
        <v>0</v>
      </c>
    </row>
    <row r="1231" spans="1:24">
      <c r="A1231" s="8"/>
      <c r="B1231" s="8"/>
      <c r="C1231" s="8"/>
      <c r="D1231" s="54"/>
      <c r="E1231" s="8"/>
      <c r="F1231" s="8"/>
      <c r="G1231" s="8"/>
      <c r="H1231" s="8"/>
      <c r="I1231" s="78"/>
      <c r="J1231" s="42"/>
      <c r="K1231" s="82" t="str">
        <f>IF(AND($I1231&gt;0,$J1231&lt;&gt;"",$J1231&gt;40000),WORKDAY.INTL($J1231,INT(($I1231+项目参数!$J$29-1)/项目参数!$J$29)-1,1,项目参数!$B$2:$B$200),"")</f>
        <v/>
      </c>
      <c r="L1231" s="83" t="str">
        <f>IF(AND($M1231&lt;&gt;"",$M1231&gt;40000,$N1231&lt;&gt;"",$N1231&gt;40000),(1+NETWORKDAYS.INTL($M1231,$N1231,1,项目参数!$B$2:$B$200))*项目参数!$J$29,"")</f>
        <v/>
      </c>
      <c r="M1231" s="42"/>
      <c r="N1231" s="42"/>
      <c r="O1231" s="60"/>
      <c r="P1231" s="63"/>
      <c r="X1231" s="72" t="b">
        <f t="shared" si="19"/>
        <v>0</v>
      </c>
    </row>
    <row r="1232" spans="1:24">
      <c r="A1232" s="8"/>
      <c r="B1232" s="8"/>
      <c r="C1232" s="8"/>
      <c r="D1232" s="54"/>
      <c r="E1232" s="8"/>
      <c r="F1232" s="8"/>
      <c r="G1232" s="8"/>
      <c r="H1232" s="8"/>
      <c r="I1232" s="78"/>
      <c r="J1232" s="42"/>
      <c r="K1232" s="82" t="str">
        <f>IF(AND($I1232&gt;0,$J1232&lt;&gt;"",$J1232&gt;40000),WORKDAY.INTL($J1232,INT(($I1232+项目参数!$J$29-1)/项目参数!$J$29)-1,1,项目参数!$B$2:$B$200),"")</f>
        <v/>
      </c>
      <c r="L1232" s="83" t="str">
        <f>IF(AND($M1232&lt;&gt;"",$M1232&gt;40000,$N1232&lt;&gt;"",$N1232&gt;40000),(1+NETWORKDAYS.INTL($M1232,$N1232,1,项目参数!$B$2:$B$200))*项目参数!$J$29,"")</f>
        <v/>
      </c>
      <c r="M1232" s="42"/>
      <c r="N1232" s="42"/>
      <c r="O1232" s="60"/>
      <c r="P1232" s="63"/>
      <c r="X1232" s="72" t="b">
        <f t="shared" si="19"/>
        <v>0</v>
      </c>
    </row>
    <row r="1233" spans="1:24">
      <c r="A1233" s="8"/>
      <c r="B1233" s="8"/>
      <c r="C1233" s="8"/>
      <c r="D1233" s="54"/>
      <c r="E1233" s="8"/>
      <c r="F1233" s="8"/>
      <c r="G1233" s="8"/>
      <c r="H1233" s="8"/>
      <c r="I1233" s="78"/>
      <c r="J1233" s="42"/>
      <c r="K1233" s="82" t="str">
        <f>IF(AND($I1233&gt;0,$J1233&lt;&gt;"",$J1233&gt;40000),WORKDAY.INTL($J1233,INT(($I1233+项目参数!$J$29-1)/项目参数!$J$29)-1,1,项目参数!$B$2:$B$200),"")</f>
        <v/>
      </c>
      <c r="L1233" s="83" t="str">
        <f>IF(AND($M1233&lt;&gt;"",$M1233&gt;40000,$N1233&lt;&gt;"",$N1233&gt;40000),(1+NETWORKDAYS.INTL($M1233,$N1233,1,项目参数!$B$2:$B$200))*项目参数!$J$29,"")</f>
        <v/>
      </c>
      <c r="M1233" s="42"/>
      <c r="N1233" s="42"/>
      <c r="O1233" s="60"/>
      <c r="P1233" s="63"/>
      <c r="X1233" s="72" t="b">
        <f t="shared" si="19"/>
        <v>0</v>
      </c>
    </row>
    <row r="1234" spans="1:24">
      <c r="A1234" s="8"/>
      <c r="B1234" s="8"/>
      <c r="C1234" s="8"/>
      <c r="D1234" s="54"/>
      <c r="E1234" s="8"/>
      <c r="F1234" s="8"/>
      <c r="G1234" s="8"/>
      <c r="H1234" s="8"/>
      <c r="I1234" s="78"/>
      <c r="J1234" s="42"/>
      <c r="K1234" s="82" t="str">
        <f>IF(AND($I1234&gt;0,$J1234&lt;&gt;"",$J1234&gt;40000),WORKDAY.INTL($J1234,INT(($I1234+项目参数!$J$29-1)/项目参数!$J$29)-1,1,项目参数!$B$2:$B$200),"")</f>
        <v/>
      </c>
      <c r="L1234" s="83" t="str">
        <f>IF(AND($M1234&lt;&gt;"",$M1234&gt;40000,$N1234&lt;&gt;"",$N1234&gt;40000),(1+NETWORKDAYS.INTL($M1234,$N1234,1,项目参数!$B$2:$B$200))*项目参数!$J$29,"")</f>
        <v/>
      </c>
      <c r="M1234" s="42"/>
      <c r="N1234" s="42"/>
      <c r="O1234" s="60"/>
      <c r="P1234" s="63"/>
      <c r="X1234" s="72" t="b">
        <f t="shared" si="19"/>
        <v>0</v>
      </c>
    </row>
    <row r="1235" spans="1:24">
      <c r="A1235" s="8"/>
      <c r="B1235" s="8"/>
      <c r="C1235" s="8"/>
      <c r="D1235" s="54"/>
      <c r="E1235" s="8"/>
      <c r="F1235" s="8"/>
      <c r="G1235" s="8"/>
      <c r="H1235" s="8"/>
      <c r="I1235" s="78"/>
      <c r="J1235" s="42"/>
      <c r="K1235" s="82" t="str">
        <f>IF(AND($I1235&gt;0,$J1235&lt;&gt;"",$J1235&gt;40000),WORKDAY.INTL($J1235,INT(($I1235+项目参数!$J$29-1)/项目参数!$J$29)-1,1,项目参数!$B$2:$B$200),"")</f>
        <v/>
      </c>
      <c r="L1235" s="83" t="str">
        <f>IF(AND($M1235&lt;&gt;"",$M1235&gt;40000,$N1235&lt;&gt;"",$N1235&gt;40000),(1+NETWORKDAYS.INTL($M1235,$N1235,1,项目参数!$B$2:$B$200))*项目参数!$J$29,"")</f>
        <v/>
      </c>
      <c r="M1235" s="42"/>
      <c r="N1235" s="42"/>
      <c r="O1235" s="60"/>
      <c r="P1235" s="63"/>
      <c r="X1235" s="72" t="b">
        <f t="shared" si="19"/>
        <v>0</v>
      </c>
    </row>
    <row r="1236" spans="1:24">
      <c r="A1236" s="8"/>
      <c r="B1236" s="8"/>
      <c r="C1236" s="8"/>
      <c r="D1236" s="54"/>
      <c r="E1236" s="8"/>
      <c r="F1236" s="8"/>
      <c r="G1236" s="8"/>
      <c r="H1236" s="8"/>
      <c r="I1236" s="78"/>
      <c r="J1236" s="42"/>
      <c r="K1236" s="82" t="str">
        <f>IF(AND($I1236&gt;0,$J1236&lt;&gt;"",$J1236&gt;40000),WORKDAY.INTL($J1236,INT(($I1236+项目参数!$J$29-1)/项目参数!$J$29)-1,1,项目参数!$B$2:$B$200),"")</f>
        <v/>
      </c>
      <c r="L1236" s="83" t="str">
        <f>IF(AND($M1236&lt;&gt;"",$M1236&gt;40000,$N1236&lt;&gt;"",$N1236&gt;40000),(1+NETWORKDAYS.INTL($M1236,$N1236,1,项目参数!$B$2:$B$200))*项目参数!$J$29,"")</f>
        <v/>
      </c>
      <c r="M1236" s="42"/>
      <c r="N1236" s="42"/>
      <c r="O1236" s="60"/>
      <c r="P1236" s="63"/>
      <c r="X1236" s="72" t="b">
        <f t="shared" si="19"/>
        <v>0</v>
      </c>
    </row>
    <row r="1237" spans="1:24">
      <c r="A1237" s="8"/>
      <c r="B1237" s="8"/>
      <c r="C1237" s="8"/>
      <c r="D1237" s="54"/>
      <c r="E1237" s="8"/>
      <c r="F1237" s="8"/>
      <c r="G1237" s="8"/>
      <c r="H1237" s="8"/>
      <c r="I1237" s="78"/>
      <c r="J1237" s="42"/>
      <c r="K1237" s="82" t="str">
        <f>IF(AND($I1237&gt;0,$J1237&lt;&gt;"",$J1237&gt;40000),WORKDAY.INTL($J1237,INT(($I1237+项目参数!$J$29-1)/项目参数!$J$29)-1,1,项目参数!$B$2:$B$200),"")</f>
        <v/>
      </c>
      <c r="L1237" s="83" t="str">
        <f>IF(AND($M1237&lt;&gt;"",$M1237&gt;40000,$N1237&lt;&gt;"",$N1237&gt;40000),(1+NETWORKDAYS.INTL($M1237,$N1237,1,项目参数!$B$2:$B$200))*项目参数!$J$29,"")</f>
        <v/>
      </c>
      <c r="M1237" s="42"/>
      <c r="N1237" s="42"/>
      <c r="O1237" s="60"/>
      <c r="P1237" s="63"/>
      <c r="X1237" s="72" t="b">
        <f t="shared" si="19"/>
        <v>0</v>
      </c>
    </row>
    <row r="1238" spans="1:24">
      <c r="A1238" s="8"/>
      <c r="B1238" s="8"/>
      <c r="C1238" s="8"/>
      <c r="D1238" s="54"/>
      <c r="E1238" s="8"/>
      <c r="F1238" s="8"/>
      <c r="G1238" s="8"/>
      <c r="H1238" s="8"/>
      <c r="I1238" s="78"/>
      <c r="J1238" s="42"/>
      <c r="K1238" s="82" t="str">
        <f>IF(AND($I1238&gt;0,$J1238&lt;&gt;"",$J1238&gt;40000),WORKDAY.INTL($J1238,INT(($I1238+项目参数!$J$29-1)/项目参数!$J$29)-1,1,项目参数!$B$2:$B$200),"")</f>
        <v/>
      </c>
      <c r="L1238" s="83" t="str">
        <f>IF(AND($M1238&lt;&gt;"",$M1238&gt;40000,$N1238&lt;&gt;"",$N1238&gt;40000),(1+NETWORKDAYS.INTL($M1238,$N1238,1,项目参数!$B$2:$B$200))*项目参数!$J$29,"")</f>
        <v/>
      </c>
      <c r="M1238" s="42"/>
      <c r="N1238" s="42"/>
      <c r="O1238" s="60"/>
      <c r="P1238" s="63"/>
      <c r="X1238" s="72" t="b">
        <f t="shared" si="19"/>
        <v>0</v>
      </c>
    </row>
    <row r="1239" spans="1:24">
      <c r="A1239" s="8"/>
      <c r="B1239" s="8"/>
      <c r="C1239" s="8"/>
      <c r="D1239" s="54"/>
      <c r="E1239" s="8"/>
      <c r="F1239" s="8"/>
      <c r="G1239" s="8"/>
      <c r="H1239" s="8"/>
      <c r="I1239" s="78"/>
      <c r="J1239" s="42"/>
      <c r="K1239" s="82" t="str">
        <f>IF(AND($I1239&gt;0,$J1239&lt;&gt;"",$J1239&gt;40000),WORKDAY.INTL($J1239,INT(($I1239+项目参数!$J$29-1)/项目参数!$J$29)-1,1,项目参数!$B$2:$B$200),"")</f>
        <v/>
      </c>
      <c r="L1239" s="83" t="str">
        <f>IF(AND($M1239&lt;&gt;"",$M1239&gt;40000,$N1239&lt;&gt;"",$N1239&gt;40000),(1+NETWORKDAYS.INTL($M1239,$N1239,1,项目参数!$B$2:$B$200))*项目参数!$J$29,"")</f>
        <v/>
      </c>
      <c r="M1239" s="42"/>
      <c r="N1239" s="42"/>
      <c r="O1239" s="60"/>
      <c r="P1239" s="63"/>
      <c r="X1239" s="72" t="b">
        <f t="shared" si="19"/>
        <v>0</v>
      </c>
    </row>
    <row r="1240" spans="1:24">
      <c r="A1240" s="8"/>
      <c r="B1240" s="8"/>
      <c r="C1240" s="8"/>
      <c r="D1240" s="54"/>
      <c r="E1240" s="8"/>
      <c r="F1240" s="8"/>
      <c r="G1240" s="8"/>
      <c r="H1240" s="8"/>
      <c r="I1240" s="78"/>
      <c r="J1240" s="42"/>
      <c r="K1240" s="82" t="str">
        <f>IF(AND($I1240&gt;0,$J1240&lt;&gt;"",$J1240&gt;40000),WORKDAY.INTL($J1240,INT(($I1240+项目参数!$J$29-1)/项目参数!$J$29)-1,1,项目参数!$B$2:$B$200),"")</f>
        <v/>
      </c>
      <c r="L1240" s="83" t="str">
        <f>IF(AND($M1240&lt;&gt;"",$M1240&gt;40000,$N1240&lt;&gt;"",$N1240&gt;40000),(1+NETWORKDAYS.INTL($M1240,$N1240,1,项目参数!$B$2:$B$200))*项目参数!$J$29,"")</f>
        <v/>
      </c>
      <c r="M1240" s="42"/>
      <c r="N1240" s="42"/>
      <c r="O1240" s="60"/>
      <c r="P1240" s="63"/>
      <c r="X1240" s="72" t="b">
        <f t="shared" si="19"/>
        <v>0</v>
      </c>
    </row>
    <row r="1241" spans="1:24">
      <c r="A1241" s="8"/>
      <c r="B1241" s="8"/>
      <c r="C1241" s="8"/>
      <c r="D1241" s="54"/>
      <c r="E1241" s="8"/>
      <c r="F1241" s="8"/>
      <c r="G1241" s="8"/>
      <c r="H1241" s="8"/>
      <c r="I1241" s="78"/>
      <c r="J1241" s="42"/>
      <c r="K1241" s="82" t="str">
        <f>IF(AND($I1241&gt;0,$J1241&lt;&gt;"",$J1241&gt;40000),WORKDAY.INTL($J1241,INT(($I1241+项目参数!$J$29-1)/项目参数!$J$29)-1,1,项目参数!$B$2:$B$200),"")</f>
        <v/>
      </c>
      <c r="L1241" s="83" t="str">
        <f>IF(AND($M1241&lt;&gt;"",$M1241&gt;40000,$N1241&lt;&gt;"",$N1241&gt;40000),(1+NETWORKDAYS.INTL($M1241,$N1241,1,项目参数!$B$2:$B$200))*项目参数!$J$29,"")</f>
        <v/>
      </c>
      <c r="M1241" s="42"/>
      <c r="N1241" s="42"/>
      <c r="O1241" s="60"/>
      <c r="P1241" s="63"/>
      <c r="X1241" s="72" t="b">
        <f t="shared" si="19"/>
        <v>0</v>
      </c>
    </row>
    <row r="1242" spans="1:24">
      <c r="A1242" s="8"/>
      <c r="B1242" s="8"/>
      <c r="C1242" s="8"/>
      <c r="D1242" s="54"/>
      <c r="E1242" s="8"/>
      <c r="F1242" s="8"/>
      <c r="G1242" s="8"/>
      <c r="H1242" s="8"/>
      <c r="I1242" s="78"/>
      <c r="J1242" s="42"/>
      <c r="K1242" s="82" t="str">
        <f>IF(AND($I1242&gt;0,$J1242&lt;&gt;"",$J1242&gt;40000),WORKDAY.INTL($J1242,INT(($I1242+项目参数!$J$29-1)/项目参数!$J$29)-1,1,项目参数!$B$2:$B$200),"")</f>
        <v/>
      </c>
      <c r="L1242" s="83" t="str">
        <f>IF(AND($M1242&lt;&gt;"",$M1242&gt;40000,$N1242&lt;&gt;"",$N1242&gt;40000),(1+NETWORKDAYS.INTL($M1242,$N1242,1,项目参数!$B$2:$B$200))*项目参数!$J$29,"")</f>
        <v/>
      </c>
      <c r="M1242" s="42"/>
      <c r="N1242" s="42"/>
      <c r="O1242" s="60"/>
      <c r="P1242" s="63"/>
      <c r="X1242" s="72" t="b">
        <f t="shared" si="19"/>
        <v>0</v>
      </c>
    </row>
    <row r="1243" spans="1:24">
      <c r="A1243" s="8"/>
      <c r="B1243" s="8"/>
      <c r="C1243" s="8"/>
      <c r="D1243" s="54"/>
      <c r="E1243" s="8"/>
      <c r="F1243" s="8"/>
      <c r="G1243" s="8"/>
      <c r="H1243" s="8"/>
      <c r="I1243" s="78"/>
      <c r="J1243" s="42"/>
      <c r="K1243" s="82" t="str">
        <f>IF(AND($I1243&gt;0,$J1243&lt;&gt;"",$J1243&gt;40000),WORKDAY.INTL($J1243,INT(($I1243+项目参数!$J$29-1)/项目参数!$J$29)-1,1,项目参数!$B$2:$B$200),"")</f>
        <v/>
      </c>
      <c r="L1243" s="83" t="str">
        <f>IF(AND($M1243&lt;&gt;"",$M1243&gt;40000,$N1243&lt;&gt;"",$N1243&gt;40000),(1+NETWORKDAYS.INTL($M1243,$N1243,1,项目参数!$B$2:$B$200))*项目参数!$J$29,"")</f>
        <v/>
      </c>
      <c r="M1243" s="42"/>
      <c r="N1243" s="42"/>
      <c r="O1243" s="60"/>
      <c r="P1243" s="63"/>
      <c r="X1243" s="72" t="b">
        <f t="shared" si="19"/>
        <v>0</v>
      </c>
    </row>
    <row r="1244" spans="1:24">
      <c r="A1244" s="8"/>
      <c r="B1244" s="8"/>
      <c r="C1244" s="8"/>
      <c r="D1244" s="54"/>
      <c r="E1244" s="8"/>
      <c r="F1244" s="8"/>
      <c r="G1244" s="8"/>
      <c r="H1244" s="8"/>
      <c r="I1244" s="78"/>
      <c r="J1244" s="42"/>
      <c r="K1244" s="82" t="str">
        <f>IF(AND($I1244&gt;0,$J1244&lt;&gt;"",$J1244&gt;40000),WORKDAY.INTL($J1244,INT(($I1244+项目参数!$J$29-1)/项目参数!$J$29)-1,1,项目参数!$B$2:$B$200),"")</f>
        <v/>
      </c>
      <c r="L1244" s="83" t="str">
        <f>IF(AND($M1244&lt;&gt;"",$M1244&gt;40000,$N1244&lt;&gt;"",$N1244&gt;40000),(1+NETWORKDAYS.INTL($M1244,$N1244,1,项目参数!$B$2:$B$200))*项目参数!$J$29,"")</f>
        <v/>
      </c>
      <c r="M1244" s="42"/>
      <c r="N1244" s="42"/>
      <c r="O1244" s="60"/>
      <c r="P1244" s="63"/>
      <c r="X1244" s="72" t="b">
        <f t="shared" si="19"/>
        <v>0</v>
      </c>
    </row>
    <row r="1245" spans="1:24">
      <c r="A1245" s="8"/>
      <c r="B1245" s="8"/>
      <c r="C1245" s="8"/>
      <c r="D1245" s="54"/>
      <c r="E1245" s="8"/>
      <c r="F1245" s="8"/>
      <c r="G1245" s="8"/>
      <c r="H1245" s="8"/>
      <c r="I1245" s="78"/>
      <c r="J1245" s="42"/>
      <c r="K1245" s="82" t="str">
        <f>IF(AND($I1245&gt;0,$J1245&lt;&gt;"",$J1245&gt;40000),WORKDAY.INTL($J1245,INT(($I1245+项目参数!$J$29-1)/项目参数!$J$29)-1,1,项目参数!$B$2:$B$200),"")</f>
        <v/>
      </c>
      <c r="L1245" s="83" t="str">
        <f>IF(AND($M1245&lt;&gt;"",$M1245&gt;40000,$N1245&lt;&gt;"",$N1245&gt;40000),(1+NETWORKDAYS.INTL($M1245,$N1245,1,项目参数!$B$2:$B$200))*项目参数!$J$29,"")</f>
        <v/>
      </c>
      <c r="M1245" s="42"/>
      <c r="N1245" s="42"/>
      <c r="O1245" s="60"/>
      <c r="P1245" s="63"/>
      <c r="X1245" s="72" t="b">
        <f t="shared" si="19"/>
        <v>0</v>
      </c>
    </row>
    <row r="1246" spans="1:24">
      <c r="A1246" s="8"/>
      <c r="B1246" s="8"/>
      <c r="C1246" s="8"/>
      <c r="D1246" s="54"/>
      <c r="E1246" s="8"/>
      <c r="F1246" s="8"/>
      <c r="G1246" s="8"/>
      <c r="H1246" s="8"/>
      <c r="I1246" s="78"/>
      <c r="J1246" s="42"/>
      <c r="K1246" s="82" t="str">
        <f>IF(AND($I1246&gt;0,$J1246&lt;&gt;"",$J1246&gt;40000),WORKDAY.INTL($J1246,INT(($I1246+项目参数!$J$29-1)/项目参数!$J$29)-1,1,项目参数!$B$2:$B$200),"")</f>
        <v/>
      </c>
      <c r="L1246" s="83" t="str">
        <f>IF(AND($M1246&lt;&gt;"",$M1246&gt;40000,$N1246&lt;&gt;"",$N1246&gt;40000),(1+NETWORKDAYS.INTL($M1246,$N1246,1,项目参数!$B$2:$B$200))*项目参数!$J$29,"")</f>
        <v/>
      </c>
      <c r="M1246" s="42"/>
      <c r="N1246" s="42"/>
      <c r="O1246" s="60"/>
      <c r="P1246" s="63"/>
      <c r="X1246" s="72" t="b">
        <f t="shared" si="19"/>
        <v>0</v>
      </c>
    </row>
    <row r="1247" spans="1:24">
      <c r="A1247" s="8"/>
      <c r="B1247" s="8"/>
      <c r="C1247" s="8"/>
      <c r="D1247" s="54"/>
      <c r="E1247" s="8"/>
      <c r="F1247" s="8"/>
      <c r="G1247" s="8"/>
      <c r="H1247" s="8"/>
      <c r="I1247" s="78"/>
      <c r="J1247" s="42"/>
      <c r="K1247" s="82" t="str">
        <f>IF(AND($I1247&gt;0,$J1247&lt;&gt;"",$J1247&gt;40000),WORKDAY.INTL($J1247,INT(($I1247+项目参数!$J$29-1)/项目参数!$J$29)-1,1,项目参数!$B$2:$B$200),"")</f>
        <v/>
      </c>
      <c r="L1247" s="83" t="str">
        <f>IF(AND($M1247&lt;&gt;"",$M1247&gt;40000,$N1247&lt;&gt;"",$N1247&gt;40000),(1+NETWORKDAYS.INTL($M1247,$N1247,1,项目参数!$B$2:$B$200))*项目参数!$J$29,"")</f>
        <v/>
      </c>
      <c r="M1247" s="42"/>
      <c r="N1247" s="42"/>
      <c r="O1247" s="60"/>
      <c r="P1247" s="63"/>
      <c r="X1247" s="72" t="b">
        <f t="shared" si="19"/>
        <v>0</v>
      </c>
    </row>
    <row r="1248" spans="1:24">
      <c r="A1248" s="8"/>
      <c r="B1248" s="8"/>
      <c r="C1248" s="8"/>
      <c r="D1248" s="54"/>
      <c r="E1248" s="8"/>
      <c r="F1248" s="8"/>
      <c r="G1248" s="8"/>
      <c r="H1248" s="8"/>
      <c r="I1248" s="78"/>
      <c r="J1248" s="42"/>
      <c r="K1248" s="82" t="str">
        <f>IF(AND($I1248&gt;0,$J1248&lt;&gt;"",$J1248&gt;40000),WORKDAY.INTL($J1248,INT(($I1248+项目参数!$J$29-1)/项目参数!$J$29)-1,1,项目参数!$B$2:$B$200),"")</f>
        <v/>
      </c>
      <c r="L1248" s="83" t="str">
        <f>IF(AND($M1248&lt;&gt;"",$M1248&gt;40000,$N1248&lt;&gt;"",$N1248&gt;40000),(1+NETWORKDAYS.INTL($M1248,$N1248,1,项目参数!$B$2:$B$200))*项目参数!$J$29,"")</f>
        <v/>
      </c>
      <c r="M1248" s="42"/>
      <c r="N1248" s="42"/>
      <c r="O1248" s="60"/>
      <c r="P1248" s="63"/>
      <c r="X1248" s="72" t="b">
        <f t="shared" si="19"/>
        <v>0</v>
      </c>
    </row>
    <row r="1249" spans="1:24">
      <c r="A1249" s="8"/>
      <c r="B1249" s="8"/>
      <c r="C1249" s="8"/>
      <c r="D1249" s="54"/>
      <c r="E1249" s="8"/>
      <c r="F1249" s="8"/>
      <c r="G1249" s="8"/>
      <c r="H1249" s="8"/>
      <c r="I1249" s="78"/>
      <c r="J1249" s="42"/>
      <c r="K1249" s="82" t="str">
        <f>IF(AND($I1249&gt;0,$J1249&lt;&gt;"",$J1249&gt;40000),WORKDAY.INTL($J1249,INT(($I1249+项目参数!$J$29-1)/项目参数!$J$29)-1,1,项目参数!$B$2:$B$200),"")</f>
        <v/>
      </c>
      <c r="L1249" s="83" t="str">
        <f>IF(AND($M1249&lt;&gt;"",$M1249&gt;40000,$N1249&lt;&gt;"",$N1249&gt;40000),(1+NETWORKDAYS.INTL($M1249,$N1249,1,项目参数!$B$2:$B$200))*项目参数!$J$29,"")</f>
        <v/>
      </c>
      <c r="M1249" s="42"/>
      <c r="N1249" s="42"/>
      <c r="O1249" s="60"/>
      <c r="P1249" s="63"/>
      <c r="X1249" s="72" t="b">
        <f t="shared" si="19"/>
        <v>0</v>
      </c>
    </row>
    <row r="1250" spans="1:24">
      <c r="A1250" s="8"/>
      <c r="B1250" s="8"/>
      <c r="C1250" s="8"/>
      <c r="D1250" s="54"/>
      <c r="E1250" s="8"/>
      <c r="F1250" s="8"/>
      <c r="G1250" s="8"/>
      <c r="H1250" s="8"/>
      <c r="I1250" s="78"/>
      <c r="J1250" s="42"/>
      <c r="K1250" s="82" t="str">
        <f>IF(AND($I1250&gt;0,$J1250&lt;&gt;"",$J1250&gt;40000),WORKDAY.INTL($J1250,INT(($I1250+项目参数!$J$29-1)/项目参数!$J$29)-1,1,项目参数!$B$2:$B$200),"")</f>
        <v/>
      </c>
      <c r="L1250" s="83" t="str">
        <f>IF(AND($M1250&lt;&gt;"",$M1250&gt;40000,$N1250&lt;&gt;"",$N1250&gt;40000),(1+NETWORKDAYS.INTL($M1250,$N1250,1,项目参数!$B$2:$B$200))*项目参数!$J$29,"")</f>
        <v/>
      </c>
      <c r="M1250" s="42"/>
      <c r="N1250" s="42"/>
      <c r="O1250" s="60"/>
      <c r="P1250" s="63"/>
      <c r="X1250" s="72" t="b">
        <f t="shared" si="19"/>
        <v>0</v>
      </c>
    </row>
    <row r="1251" spans="1:24">
      <c r="A1251" s="8"/>
      <c r="B1251" s="8"/>
      <c r="C1251" s="8"/>
      <c r="D1251" s="54"/>
      <c r="E1251" s="8"/>
      <c r="F1251" s="8"/>
      <c r="G1251" s="8"/>
      <c r="H1251" s="8"/>
      <c r="I1251" s="78"/>
      <c r="J1251" s="42"/>
      <c r="K1251" s="82" t="str">
        <f>IF(AND($I1251&gt;0,$J1251&lt;&gt;"",$J1251&gt;40000),WORKDAY.INTL($J1251,INT(($I1251+项目参数!$J$29-1)/项目参数!$J$29)-1,1,项目参数!$B$2:$B$200),"")</f>
        <v/>
      </c>
      <c r="L1251" s="83" t="str">
        <f>IF(AND($M1251&lt;&gt;"",$M1251&gt;40000,$N1251&lt;&gt;"",$N1251&gt;40000),(1+NETWORKDAYS.INTL($M1251,$N1251,1,项目参数!$B$2:$B$200))*项目参数!$J$29,"")</f>
        <v/>
      </c>
      <c r="M1251" s="42"/>
      <c r="N1251" s="42"/>
      <c r="O1251" s="60"/>
      <c r="P1251" s="63"/>
      <c r="X1251" s="72" t="b">
        <f t="shared" si="19"/>
        <v>0</v>
      </c>
    </row>
    <row r="1252" spans="1:24">
      <c r="A1252" s="8"/>
      <c r="B1252" s="8"/>
      <c r="C1252" s="8"/>
      <c r="D1252" s="54"/>
      <c r="E1252" s="8"/>
      <c r="F1252" s="8"/>
      <c r="G1252" s="8"/>
      <c r="H1252" s="8"/>
      <c r="I1252" s="78"/>
      <c r="J1252" s="42"/>
      <c r="K1252" s="82" t="str">
        <f>IF(AND($I1252&gt;0,$J1252&lt;&gt;"",$J1252&gt;40000),WORKDAY.INTL($J1252,INT(($I1252+项目参数!$J$29-1)/项目参数!$J$29)-1,1,项目参数!$B$2:$B$200),"")</f>
        <v/>
      </c>
      <c r="L1252" s="83" t="str">
        <f>IF(AND($M1252&lt;&gt;"",$M1252&gt;40000,$N1252&lt;&gt;"",$N1252&gt;40000),(1+NETWORKDAYS.INTL($M1252,$N1252,1,项目参数!$B$2:$B$200))*项目参数!$J$29,"")</f>
        <v/>
      </c>
      <c r="M1252" s="42"/>
      <c r="N1252" s="42"/>
      <c r="O1252" s="60"/>
      <c r="P1252" s="63"/>
      <c r="X1252" s="72" t="b">
        <f t="shared" si="19"/>
        <v>0</v>
      </c>
    </row>
    <row r="1253" spans="1:24">
      <c r="A1253" s="8"/>
      <c r="B1253" s="8"/>
      <c r="C1253" s="8"/>
      <c r="D1253" s="54"/>
      <c r="E1253" s="8"/>
      <c r="F1253" s="8"/>
      <c r="G1253" s="8"/>
      <c r="H1253" s="8"/>
      <c r="I1253" s="78"/>
      <c r="J1253" s="42"/>
      <c r="K1253" s="82" t="str">
        <f>IF(AND($I1253&gt;0,$J1253&lt;&gt;"",$J1253&gt;40000),WORKDAY.INTL($J1253,INT(($I1253+项目参数!$J$29-1)/项目参数!$J$29)-1,1,项目参数!$B$2:$B$200),"")</f>
        <v/>
      </c>
      <c r="L1253" s="83" t="str">
        <f>IF(AND($M1253&lt;&gt;"",$M1253&gt;40000,$N1253&lt;&gt;"",$N1253&gt;40000),(1+NETWORKDAYS.INTL($M1253,$N1253,1,项目参数!$B$2:$B$200))*项目参数!$J$29,"")</f>
        <v/>
      </c>
      <c r="M1253" s="42"/>
      <c r="N1253" s="42"/>
      <c r="O1253" s="60"/>
      <c r="P1253" s="63"/>
      <c r="X1253" s="72" t="b">
        <f t="shared" si="19"/>
        <v>0</v>
      </c>
    </row>
    <row r="1254" spans="1:24">
      <c r="A1254" s="8"/>
      <c r="B1254" s="8"/>
      <c r="C1254" s="8"/>
      <c r="D1254" s="54"/>
      <c r="E1254" s="8"/>
      <c r="F1254" s="8"/>
      <c r="G1254" s="8"/>
      <c r="H1254" s="8"/>
      <c r="I1254" s="78"/>
      <c r="J1254" s="42"/>
      <c r="K1254" s="82" t="str">
        <f>IF(AND($I1254&gt;0,$J1254&lt;&gt;"",$J1254&gt;40000),WORKDAY.INTL($J1254,INT(($I1254+项目参数!$J$29-1)/项目参数!$J$29)-1,1,项目参数!$B$2:$B$200),"")</f>
        <v/>
      </c>
      <c r="L1254" s="83" t="str">
        <f>IF(AND($M1254&lt;&gt;"",$M1254&gt;40000,$N1254&lt;&gt;"",$N1254&gt;40000),(1+NETWORKDAYS.INTL($M1254,$N1254,1,项目参数!$B$2:$B$200))*项目参数!$J$29,"")</f>
        <v/>
      </c>
      <c r="M1254" s="42"/>
      <c r="N1254" s="42"/>
      <c r="O1254" s="60"/>
      <c r="P1254" s="63"/>
      <c r="X1254" s="72" t="b">
        <f t="shared" si="19"/>
        <v>0</v>
      </c>
    </row>
    <row r="1255" spans="1:24">
      <c r="A1255" s="8"/>
      <c r="B1255" s="8"/>
      <c r="C1255" s="8"/>
      <c r="D1255" s="54"/>
      <c r="E1255" s="8"/>
      <c r="F1255" s="8"/>
      <c r="G1255" s="8"/>
      <c r="H1255" s="8"/>
      <c r="I1255" s="78"/>
      <c r="J1255" s="42"/>
      <c r="K1255" s="82" t="str">
        <f>IF(AND($I1255&gt;0,$J1255&lt;&gt;"",$J1255&gt;40000),WORKDAY.INTL($J1255,INT(($I1255+项目参数!$J$29-1)/项目参数!$J$29)-1,1,项目参数!$B$2:$B$200),"")</f>
        <v/>
      </c>
      <c r="L1255" s="83" t="str">
        <f>IF(AND($M1255&lt;&gt;"",$M1255&gt;40000,$N1255&lt;&gt;"",$N1255&gt;40000),(1+NETWORKDAYS.INTL($M1255,$N1255,1,项目参数!$B$2:$B$200))*项目参数!$J$29,"")</f>
        <v/>
      </c>
      <c r="M1255" s="42"/>
      <c r="N1255" s="42"/>
      <c r="O1255" s="60"/>
      <c r="P1255" s="63"/>
      <c r="X1255" s="72" t="b">
        <f t="shared" si="19"/>
        <v>0</v>
      </c>
    </row>
    <row r="1256" spans="1:24">
      <c r="A1256" s="8"/>
      <c r="B1256" s="8"/>
      <c r="C1256" s="8"/>
      <c r="D1256" s="54"/>
      <c r="E1256" s="8"/>
      <c r="F1256" s="8"/>
      <c r="G1256" s="8"/>
      <c r="H1256" s="8"/>
      <c r="I1256" s="78"/>
      <c r="J1256" s="42"/>
      <c r="K1256" s="82" t="str">
        <f>IF(AND($I1256&gt;0,$J1256&lt;&gt;"",$J1256&gt;40000),WORKDAY.INTL($J1256,INT(($I1256+项目参数!$J$29-1)/项目参数!$J$29)-1,1,项目参数!$B$2:$B$200),"")</f>
        <v/>
      </c>
      <c r="L1256" s="83" t="str">
        <f>IF(AND($M1256&lt;&gt;"",$M1256&gt;40000,$N1256&lt;&gt;"",$N1256&gt;40000),(1+NETWORKDAYS.INTL($M1256,$N1256,1,项目参数!$B$2:$B$200))*项目参数!$J$29,"")</f>
        <v/>
      </c>
      <c r="M1256" s="42"/>
      <c r="N1256" s="42"/>
      <c r="O1256" s="60"/>
      <c r="P1256" s="63"/>
      <c r="X1256" s="72" t="b">
        <f t="shared" si="19"/>
        <v>0</v>
      </c>
    </row>
    <row r="1257" spans="1:24">
      <c r="A1257" s="8"/>
      <c r="B1257" s="8"/>
      <c r="C1257" s="8"/>
      <c r="D1257" s="54"/>
      <c r="E1257" s="8"/>
      <c r="F1257" s="8"/>
      <c r="G1257" s="8"/>
      <c r="H1257" s="8"/>
      <c r="I1257" s="78"/>
      <c r="J1257" s="42"/>
      <c r="K1257" s="82" t="str">
        <f>IF(AND($I1257&gt;0,$J1257&lt;&gt;"",$J1257&gt;40000),WORKDAY.INTL($J1257,INT(($I1257+项目参数!$J$29-1)/项目参数!$J$29)-1,1,项目参数!$B$2:$B$200),"")</f>
        <v/>
      </c>
      <c r="L1257" s="83" t="str">
        <f>IF(AND($M1257&lt;&gt;"",$M1257&gt;40000,$N1257&lt;&gt;"",$N1257&gt;40000),(1+NETWORKDAYS.INTL($M1257,$N1257,1,项目参数!$B$2:$B$200))*项目参数!$J$29,"")</f>
        <v/>
      </c>
      <c r="M1257" s="42"/>
      <c r="N1257" s="42"/>
      <c r="O1257" s="60"/>
      <c r="P1257" s="63"/>
      <c r="X1257" s="72" t="b">
        <f t="shared" si="19"/>
        <v>0</v>
      </c>
    </row>
    <row r="1258" spans="1:24">
      <c r="A1258" s="8"/>
      <c r="B1258" s="8"/>
      <c r="C1258" s="8"/>
      <c r="D1258" s="54"/>
      <c r="E1258" s="8"/>
      <c r="F1258" s="8"/>
      <c r="G1258" s="8"/>
      <c r="H1258" s="8"/>
      <c r="I1258" s="78"/>
      <c r="J1258" s="42"/>
      <c r="K1258" s="82" t="str">
        <f>IF(AND($I1258&gt;0,$J1258&lt;&gt;"",$J1258&gt;40000),WORKDAY.INTL($J1258,INT(($I1258+项目参数!$J$29-1)/项目参数!$J$29)-1,1,项目参数!$B$2:$B$200),"")</f>
        <v/>
      </c>
      <c r="L1258" s="83" t="str">
        <f>IF(AND($M1258&lt;&gt;"",$M1258&gt;40000,$N1258&lt;&gt;"",$N1258&gt;40000),(1+NETWORKDAYS.INTL($M1258,$N1258,1,项目参数!$B$2:$B$200))*项目参数!$J$29,"")</f>
        <v/>
      </c>
      <c r="M1258" s="42"/>
      <c r="N1258" s="42"/>
      <c r="O1258" s="60"/>
      <c r="P1258" s="63"/>
      <c r="X1258" s="72" t="b">
        <f t="shared" si="19"/>
        <v>0</v>
      </c>
    </row>
    <row r="1259" spans="1:24">
      <c r="A1259" s="8"/>
      <c r="B1259" s="8"/>
      <c r="C1259" s="8"/>
      <c r="D1259" s="54"/>
      <c r="E1259" s="8"/>
      <c r="F1259" s="8"/>
      <c r="G1259" s="8"/>
      <c r="H1259" s="8"/>
      <c r="I1259" s="78"/>
      <c r="J1259" s="42"/>
      <c r="K1259" s="82" t="str">
        <f>IF(AND($I1259&gt;0,$J1259&lt;&gt;"",$J1259&gt;40000),WORKDAY.INTL($J1259,INT(($I1259+项目参数!$J$29-1)/项目参数!$J$29)-1,1,项目参数!$B$2:$B$200),"")</f>
        <v/>
      </c>
      <c r="L1259" s="83" t="str">
        <f>IF(AND($M1259&lt;&gt;"",$M1259&gt;40000,$N1259&lt;&gt;"",$N1259&gt;40000),(1+NETWORKDAYS.INTL($M1259,$N1259,1,项目参数!$B$2:$B$200))*项目参数!$J$29,"")</f>
        <v/>
      </c>
      <c r="M1259" s="42"/>
      <c r="N1259" s="42"/>
      <c r="O1259" s="60"/>
      <c r="P1259" s="63"/>
      <c r="X1259" s="72" t="b">
        <f t="shared" si="19"/>
        <v>0</v>
      </c>
    </row>
    <row r="1260" spans="1:24">
      <c r="A1260" s="8"/>
      <c r="B1260" s="8"/>
      <c r="C1260" s="8"/>
      <c r="D1260" s="54"/>
      <c r="E1260" s="8"/>
      <c r="F1260" s="8"/>
      <c r="G1260" s="8"/>
      <c r="H1260" s="8"/>
      <c r="I1260" s="78"/>
      <c r="J1260" s="42"/>
      <c r="K1260" s="82" t="str">
        <f>IF(AND($I1260&gt;0,$J1260&lt;&gt;"",$J1260&gt;40000),WORKDAY.INTL($J1260,INT(($I1260+项目参数!$J$29-1)/项目参数!$J$29)-1,1,项目参数!$B$2:$B$200),"")</f>
        <v/>
      </c>
      <c r="L1260" s="83" t="str">
        <f>IF(AND($M1260&lt;&gt;"",$M1260&gt;40000,$N1260&lt;&gt;"",$N1260&gt;40000),(1+NETWORKDAYS.INTL($M1260,$N1260,1,项目参数!$B$2:$B$200))*项目参数!$J$29,"")</f>
        <v/>
      </c>
      <c r="M1260" s="42"/>
      <c r="N1260" s="42"/>
      <c r="O1260" s="60"/>
      <c r="P1260" s="63"/>
      <c r="X1260" s="72" t="b">
        <f t="shared" si="19"/>
        <v>0</v>
      </c>
    </row>
    <row r="1261" spans="1:24">
      <c r="A1261" s="8"/>
      <c r="B1261" s="8"/>
      <c r="C1261" s="8"/>
      <c r="D1261" s="54"/>
      <c r="E1261" s="8"/>
      <c r="F1261" s="8"/>
      <c r="G1261" s="8"/>
      <c r="H1261" s="8"/>
      <c r="I1261" s="78"/>
      <c r="J1261" s="42"/>
      <c r="K1261" s="82" t="str">
        <f>IF(AND($I1261&gt;0,$J1261&lt;&gt;"",$J1261&gt;40000),WORKDAY.INTL($J1261,INT(($I1261+项目参数!$J$29-1)/项目参数!$J$29)-1,1,项目参数!$B$2:$B$200),"")</f>
        <v/>
      </c>
      <c r="L1261" s="83" t="str">
        <f>IF(AND($M1261&lt;&gt;"",$M1261&gt;40000,$N1261&lt;&gt;"",$N1261&gt;40000),(1+NETWORKDAYS.INTL($M1261,$N1261,1,项目参数!$B$2:$B$200))*项目参数!$J$29,"")</f>
        <v/>
      </c>
      <c r="M1261" s="42"/>
      <c r="N1261" s="42"/>
      <c r="O1261" s="60"/>
      <c r="P1261" s="63"/>
      <c r="X1261" s="72" t="b">
        <f t="shared" si="19"/>
        <v>0</v>
      </c>
    </row>
    <row r="1262" spans="1:24">
      <c r="A1262" s="8"/>
      <c r="B1262" s="8"/>
      <c r="C1262" s="8"/>
      <c r="D1262" s="54"/>
      <c r="E1262" s="8"/>
      <c r="F1262" s="8"/>
      <c r="G1262" s="8"/>
      <c r="H1262" s="8"/>
      <c r="I1262" s="78"/>
      <c r="J1262" s="42"/>
      <c r="K1262" s="82" t="str">
        <f>IF(AND($I1262&gt;0,$J1262&lt;&gt;"",$J1262&gt;40000),WORKDAY.INTL($J1262,INT(($I1262+项目参数!$J$29-1)/项目参数!$J$29)-1,1,项目参数!$B$2:$B$200),"")</f>
        <v/>
      </c>
      <c r="L1262" s="83" t="str">
        <f>IF(AND($M1262&lt;&gt;"",$M1262&gt;40000,$N1262&lt;&gt;"",$N1262&gt;40000),(1+NETWORKDAYS.INTL($M1262,$N1262,1,项目参数!$B$2:$B$200))*项目参数!$J$29,"")</f>
        <v/>
      </c>
      <c r="M1262" s="42"/>
      <c r="N1262" s="42"/>
      <c r="O1262" s="60"/>
      <c r="P1262" s="63"/>
      <c r="X1262" s="72" t="b">
        <f t="shared" si="19"/>
        <v>0</v>
      </c>
    </row>
    <row r="1263" spans="1:24">
      <c r="A1263" s="8"/>
      <c r="B1263" s="8"/>
      <c r="C1263" s="8"/>
      <c r="D1263" s="54"/>
      <c r="E1263" s="8"/>
      <c r="F1263" s="8"/>
      <c r="G1263" s="8"/>
      <c r="H1263" s="8"/>
      <c r="I1263" s="78"/>
      <c r="J1263" s="42"/>
      <c r="K1263" s="82" t="str">
        <f>IF(AND($I1263&gt;0,$J1263&lt;&gt;"",$J1263&gt;40000),WORKDAY.INTL($J1263,INT(($I1263+项目参数!$J$29-1)/项目参数!$J$29)-1,1,项目参数!$B$2:$B$200),"")</f>
        <v/>
      </c>
      <c r="L1263" s="83" t="str">
        <f>IF(AND($M1263&lt;&gt;"",$M1263&gt;40000,$N1263&lt;&gt;"",$N1263&gt;40000),(1+NETWORKDAYS.INTL($M1263,$N1263,1,项目参数!$B$2:$B$200))*项目参数!$J$29,"")</f>
        <v/>
      </c>
      <c r="M1263" s="42"/>
      <c r="N1263" s="42"/>
      <c r="O1263" s="60"/>
      <c r="P1263" s="63"/>
      <c r="X1263" s="72" t="b">
        <f t="shared" si="19"/>
        <v>0</v>
      </c>
    </row>
    <row r="1264" spans="1:24">
      <c r="A1264" s="8"/>
      <c r="B1264" s="8"/>
      <c r="C1264" s="8"/>
      <c r="D1264" s="54"/>
      <c r="E1264" s="8"/>
      <c r="F1264" s="8"/>
      <c r="G1264" s="8"/>
      <c r="H1264" s="8"/>
      <c r="I1264" s="78"/>
      <c r="J1264" s="42"/>
      <c r="K1264" s="82" t="str">
        <f>IF(AND($I1264&gt;0,$J1264&lt;&gt;"",$J1264&gt;40000),WORKDAY.INTL($J1264,INT(($I1264+项目参数!$J$29-1)/项目参数!$J$29)-1,1,项目参数!$B$2:$B$200),"")</f>
        <v/>
      </c>
      <c r="L1264" s="83" t="str">
        <f>IF(AND($M1264&lt;&gt;"",$M1264&gt;40000,$N1264&lt;&gt;"",$N1264&gt;40000),(1+NETWORKDAYS.INTL($M1264,$N1264,1,项目参数!$B$2:$B$200))*项目参数!$J$29,"")</f>
        <v/>
      </c>
      <c r="M1264" s="42"/>
      <c r="N1264" s="42"/>
      <c r="O1264" s="60"/>
      <c r="P1264" s="63"/>
      <c r="X1264" s="72" t="b">
        <f t="shared" si="19"/>
        <v>0</v>
      </c>
    </row>
    <row r="1265" spans="1:24">
      <c r="A1265" s="8"/>
      <c r="B1265" s="8"/>
      <c r="C1265" s="8"/>
      <c r="D1265" s="54"/>
      <c r="E1265" s="8"/>
      <c r="F1265" s="8"/>
      <c r="G1265" s="8"/>
      <c r="H1265" s="8"/>
      <c r="I1265" s="78"/>
      <c r="J1265" s="42"/>
      <c r="K1265" s="82" t="str">
        <f>IF(AND($I1265&gt;0,$J1265&lt;&gt;"",$J1265&gt;40000),WORKDAY.INTL($J1265,INT(($I1265+项目参数!$J$29-1)/项目参数!$J$29)-1,1,项目参数!$B$2:$B$200),"")</f>
        <v/>
      </c>
      <c r="L1265" s="83" t="str">
        <f>IF(AND($M1265&lt;&gt;"",$M1265&gt;40000,$N1265&lt;&gt;"",$N1265&gt;40000),(1+NETWORKDAYS.INTL($M1265,$N1265,1,项目参数!$B$2:$B$200))*项目参数!$J$29,"")</f>
        <v/>
      </c>
      <c r="M1265" s="42"/>
      <c r="N1265" s="42"/>
      <c r="O1265" s="60"/>
      <c r="P1265" s="63"/>
      <c r="X1265" s="72" t="b">
        <f t="shared" si="19"/>
        <v>0</v>
      </c>
    </row>
    <row r="1266" spans="1:24">
      <c r="A1266" s="8"/>
      <c r="B1266" s="8"/>
      <c r="C1266" s="8"/>
      <c r="D1266" s="54"/>
      <c r="E1266" s="8"/>
      <c r="F1266" s="8"/>
      <c r="G1266" s="8"/>
      <c r="H1266" s="8"/>
      <c r="I1266" s="78"/>
      <c r="J1266" s="42"/>
      <c r="K1266" s="82" t="str">
        <f>IF(AND($I1266&gt;0,$J1266&lt;&gt;"",$J1266&gt;40000),WORKDAY.INTL($J1266,INT(($I1266+项目参数!$J$29-1)/项目参数!$J$29)-1,1,项目参数!$B$2:$B$200),"")</f>
        <v/>
      </c>
      <c r="L1266" s="83" t="str">
        <f>IF(AND($M1266&lt;&gt;"",$M1266&gt;40000,$N1266&lt;&gt;"",$N1266&gt;40000),(1+NETWORKDAYS.INTL($M1266,$N1266,1,项目参数!$B$2:$B$200))*项目参数!$J$29,"")</f>
        <v/>
      </c>
      <c r="M1266" s="42"/>
      <c r="N1266" s="42"/>
      <c r="O1266" s="60"/>
      <c r="P1266" s="63"/>
      <c r="X1266" s="72" t="b">
        <f t="shared" si="19"/>
        <v>0</v>
      </c>
    </row>
    <row r="1267" spans="1:24">
      <c r="A1267" s="8"/>
      <c r="B1267" s="8"/>
      <c r="C1267" s="8"/>
      <c r="D1267" s="54"/>
      <c r="E1267" s="8"/>
      <c r="F1267" s="8"/>
      <c r="G1267" s="8"/>
      <c r="H1267" s="8"/>
      <c r="I1267" s="78"/>
      <c r="J1267" s="42"/>
      <c r="K1267" s="82" t="str">
        <f>IF(AND($I1267&gt;0,$J1267&lt;&gt;"",$J1267&gt;40000),WORKDAY.INTL($J1267,INT(($I1267+项目参数!$J$29-1)/项目参数!$J$29)-1,1,项目参数!$B$2:$B$200),"")</f>
        <v/>
      </c>
      <c r="L1267" s="83" t="str">
        <f>IF(AND($M1267&lt;&gt;"",$M1267&gt;40000,$N1267&lt;&gt;"",$N1267&gt;40000),(1+NETWORKDAYS.INTL($M1267,$N1267,1,项目参数!$B$2:$B$200))*项目参数!$J$29,"")</f>
        <v/>
      </c>
      <c r="M1267" s="42"/>
      <c r="N1267" s="42"/>
      <c r="O1267" s="60"/>
      <c r="P1267" s="63"/>
      <c r="X1267" s="72" t="b">
        <f t="shared" si="19"/>
        <v>0</v>
      </c>
    </row>
    <row r="1268" spans="1:24">
      <c r="A1268" s="8"/>
      <c r="B1268" s="8"/>
      <c r="C1268" s="8"/>
      <c r="D1268" s="54"/>
      <c r="E1268" s="8"/>
      <c r="F1268" s="8"/>
      <c r="G1268" s="8"/>
      <c r="H1268" s="8"/>
      <c r="I1268" s="78"/>
      <c r="J1268" s="42"/>
      <c r="K1268" s="82" t="str">
        <f>IF(AND($I1268&gt;0,$J1268&lt;&gt;"",$J1268&gt;40000),WORKDAY.INTL($J1268,INT(($I1268+项目参数!$J$29-1)/项目参数!$J$29)-1,1,项目参数!$B$2:$B$200),"")</f>
        <v/>
      </c>
      <c r="L1268" s="83" t="str">
        <f>IF(AND($M1268&lt;&gt;"",$M1268&gt;40000,$N1268&lt;&gt;"",$N1268&gt;40000),(1+NETWORKDAYS.INTL($M1268,$N1268,1,项目参数!$B$2:$B$200))*项目参数!$J$29,"")</f>
        <v/>
      </c>
      <c r="M1268" s="42"/>
      <c r="N1268" s="42"/>
      <c r="O1268" s="60"/>
      <c r="P1268" s="63"/>
      <c r="X1268" s="72" t="b">
        <f t="shared" si="19"/>
        <v>0</v>
      </c>
    </row>
    <row r="1269" spans="1:24">
      <c r="A1269" s="8"/>
      <c r="B1269" s="8"/>
      <c r="C1269" s="8"/>
      <c r="D1269" s="54"/>
      <c r="E1269" s="8"/>
      <c r="F1269" s="8"/>
      <c r="G1269" s="8"/>
      <c r="H1269" s="8"/>
      <c r="I1269" s="78"/>
      <c r="J1269" s="42"/>
      <c r="K1269" s="82" t="str">
        <f>IF(AND($I1269&gt;0,$J1269&lt;&gt;"",$J1269&gt;40000),WORKDAY.INTL($J1269,INT(($I1269+项目参数!$J$29-1)/项目参数!$J$29)-1,1,项目参数!$B$2:$B$200),"")</f>
        <v/>
      </c>
      <c r="L1269" s="83" t="str">
        <f>IF(AND($M1269&lt;&gt;"",$M1269&gt;40000,$N1269&lt;&gt;"",$N1269&gt;40000),(1+NETWORKDAYS.INTL($M1269,$N1269,1,项目参数!$B$2:$B$200))*项目参数!$J$29,"")</f>
        <v/>
      </c>
      <c r="M1269" s="42"/>
      <c r="N1269" s="42"/>
      <c r="O1269" s="60"/>
      <c r="P1269" s="63"/>
      <c r="X1269" s="72" t="b">
        <f t="shared" si="19"/>
        <v>0</v>
      </c>
    </row>
    <row r="1270" spans="1:24">
      <c r="A1270" s="8"/>
      <c r="B1270" s="8"/>
      <c r="C1270" s="8"/>
      <c r="D1270" s="54"/>
      <c r="E1270" s="8"/>
      <c r="F1270" s="8"/>
      <c r="G1270" s="8"/>
      <c r="H1270" s="8"/>
      <c r="I1270" s="78"/>
      <c r="J1270" s="42"/>
      <c r="K1270" s="82" t="str">
        <f>IF(AND($I1270&gt;0,$J1270&lt;&gt;"",$J1270&gt;40000),WORKDAY.INTL($J1270,INT(($I1270+项目参数!$J$29-1)/项目参数!$J$29)-1,1,项目参数!$B$2:$B$200),"")</f>
        <v/>
      </c>
      <c r="L1270" s="83" t="str">
        <f>IF(AND($M1270&lt;&gt;"",$M1270&gt;40000,$N1270&lt;&gt;"",$N1270&gt;40000),(1+NETWORKDAYS.INTL($M1270,$N1270,1,项目参数!$B$2:$B$200))*项目参数!$J$29,"")</f>
        <v/>
      </c>
      <c r="M1270" s="42"/>
      <c r="N1270" s="42"/>
      <c r="O1270" s="60"/>
      <c r="P1270" s="63"/>
      <c r="X1270" s="72" t="b">
        <f t="shared" si="19"/>
        <v>0</v>
      </c>
    </row>
    <row r="1271" spans="1:24">
      <c r="A1271" s="8"/>
      <c r="B1271" s="8"/>
      <c r="C1271" s="8"/>
      <c r="D1271" s="54"/>
      <c r="E1271" s="8"/>
      <c r="F1271" s="8"/>
      <c r="G1271" s="8"/>
      <c r="H1271" s="8"/>
      <c r="I1271" s="78"/>
      <c r="J1271" s="42"/>
      <c r="K1271" s="82" t="str">
        <f>IF(AND($I1271&gt;0,$J1271&lt;&gt;"",$J1271&gt;40000),WORKDAY.INTL($J1271,INT(($I1271+项目参数!$J$29-1)/项目参数!$J$29)-1,1,项目参数!$B$2:$B$200),"")</f>
        <v/>
      </c>
      <c r="L1271" s="83" t="str">
        <f>IF(AND($M1271&lt;&gt;"",$M1271&gt;40000,$N1271&lt;&gt;"",$N1271&gt;40000),(1+NETWORKDAYS.INTL($M1271,$N1271,1,项目参数!$B$2:$B$200))*项目参数!$J$29,"")</f>
        <v/>
      </c>
      <c r="M1271" s="42"/>
      <c r="N1271" s="42"/>
      <c r="O1271" s="60"/>
      <c r="P1271" s="63"/>
      <c r="X1271" s="72" t="b">
        <f t="shared" si="19"/>
        <v>0</v>
      </c>
    </row>
    <row r="1272" spans="1:24">
      <c r="A1272" s="8"/>
      <c r="B1272" s="8"/>
      <c r="C1272" s="8"/>
      <c r="D1272" s="54"/>
      <c r="E1272" s="8"/>
      <c r="F1272" s="8"/>
      <c r="G1272" s="8"/>
      <c r="H1272" s="8"/>
      <c r="I1272" s="78"/>
      <c r="J1272" s="42"/>
      <c r="K1272" s="82" t="str">
        <f>IF(AND($I1272&gt;0,$J1272&lt;&gt;"",$J1272&gt;40000),WORKDAY.INTL($J1272,INT(($I1272+项目参数!$J$29-1)/项目参数!$J$29)-1,1,项目参数!$B$2:$B$200),"")</f>
        <v/>
      </c>
      <c r="L1272" s="83" t="str">
        <f>IF(AND($M1272&lt;&gt;"",$M1272&gt;40000,$N1272&lt;&gt;"",$N1272&gt;40000),(1+NETWORKDAYS.INTL($M1272,$N1272,1,项目参数!$B$2:$B$200))*项目参数!$J$29,"")</f>
        <v/>
      </c>
      <c r="M1272" s="42"/>
      <c r="N1272" s="42"/>
      <c r="O1272" s="60"/>
      <c r="P1272" s="63"/>
      <c r="X1272" s="72" t="b">
        <f t="shared" si="19"/>
        <v>0</v>
      </c>
    </row>
    <row r="1273" spans="1:24">
      <c r="A1273" s="8"/>
      <c r="B1273" s="8"/>
      <c r="C1273" s="8"/>
      <c r="D1273" s="54"/>
      <c r="E1273" s="8"/>
      <c r="F1273" s="8"/>
      <c r="G1273" s="8"/>
      <c r="H1273" s="8"/>
      <c r="I1273" s="78"/>
      <c r="J1273" s="42"/>
      <c r="K1273" s="82" t="str">
        <f>IF(AND($I1273&gt;0,$J1273&lt;&gt;"",$J1273&gt;40000),WORKDAY.INTL($J1273,INT(($I1273+项目参数!$J$29-1)/项目参数!$J$29)-1,1,项目参数!$B$2:$B$200),"")</f>
        <v/>
      </c>
      <c r="L1273" s="83" t="str">
        <f>IF(AND($M1273&lt;&gt;"",$M1273&gt;40000,$N1273&lt;&gt;"",$N1273&gt;40000),(1+NETWORKDAYS.INTL($M1273,$N1273,1,项目参数!$B$2:$B$200))*项目参数!$J$29,"")</f>
        <v/>
      </c>
      <c r="M1273" s="42"/>
      <c r="N1273" s="42"/>
      <c r="O1273" s="60"/>
      <c r="P1273" s="63"/>
      <c r="X1273" s="72" t="b">
        <f t="shared" si="19"/>
        <v>0</v>
      </c>
    </row>
    <row r="1274" spans="1:24">
      <c r="A1274" s="8"/>
      <c r="B1274" s="8"/>
      <c r="C1274" s="8"/>
      <c r="D1274" s="54"/>
      <c r="E1274" s="8"/>
      <c r="F1274" s="8"/>
      <c r="G1274" s="8"/>
      <c r="H1274" s="8"/>
      <c r="I1274" s="78"/>
      <c r="J1274" s="42"/>
      <c r="K1274" s="82" t="str">
        <f>IF(AND($I1274&gt;0,$J1274&lt;&gt;"",$J1274&gt;40000),WORKDAY.INTL($J1274,INT(($I1274+项目参数!$J$29-1)/项目参数!$J$29)-1,1,项目参数!$B$2:$B$200),"")</f>
        <v/>
      </c>
      <c r="L1274" s="83" t="str">
        <f>IF(AND($M1274&lt;&gt;"",$M1274&gt;40000,$N1274&lt;&gt;"",$N1274&gt;40000),(1+NETWORKDAYS.INTL($M1274,$N1274,1,项目参数!$B$2:$B$200))*项目参数!$J$29,"")</f>
        <v/>
      </c>
      <c r="M1274" s="42"/>
      <c r="N1274" s="42"/>
      <c r="O1274" s="60"/>
      <c r="P1274" s="63"/>
      <c r="X1274" s="72" t="b">
        <f t="shared" si="19"/>
        <v>0</v>
      </c>
    </row>
    <row r="1275" spans="1:24">
      <c r="A1275" s="8"/>
      <c r="B1275" s="8"/>
      <c r="C1275" s="8"/>
      <c r="D1275" s="54"/>
      <c r="E1275" s="8"/>
      <c r="F1275" s="8"/>
      <c r="G1275" s="8"/>
      <c r="H1275" s="8"/>
      <c r="I1275" s="78"/>
      <c r="J1275" s="42"/>
      <c r="K1275" s="82" t="str">
        <f>IF(AND($I1275&gt;0,$J1275&lt;&gt;"",$J1275&gt;40000),WORKDAY.INTL($J1275,INT(($I1275+项目参数!$J$29-1)/项目参数!$J$29)-1,1,项目参数!$B$2:$B$200),"")</f>
        <v/>
      </c>
      <c r="L1275" s="83" t="str">
        <f>IF(AND($M1275&lt;&gt;"",$M1275&gt;40000,$N1275&lt;&gt;"",$N1275&gt;40000),(1+NETWORKDAYS.INTL($M1275,$N1275,1,项目参数!$B$2:$B$200))*项目参数!$J$29,"")</f>
        <v/>
      </c>
      <c r="M1275" s="42"/>
      <c r="N1275" s="42"/>
      <c r="O1275" s="60"/>
      <c r="P1275" s="63"/>
      <c r="X1275" s="72" t="b">
        <f t="shared" si="19"/>
        <v>0</v>
      </c>
    </row>
    <row r="1276" spans="1:24">
      <c r="A1276" s="8"/>
      <c r="B1276" s="8"/>
      <c r="C1276" s="8"/>
      <c r="D1276" s="54"/>
      <c r="E1276" s="8"/>
      <c r="F1276" s="8"/>
      <c r="G1276" s="8"/>
      <c r="H1276" s="8"/>
      <c r="I1276" s="78"/>
      <c r="J1276" s="42"/>
      <c r="K1276" s="82" t="str">
        <f>IF(AND($I1276&gt;0,$J1276&lt;&gt;"",$J1276&gt;40000),WORKDAY.INTL($J1276,INT(($I1276+项目参数!$J$29-1)/项目参数!$J$29)-1,1,项目参数!$B$2:$B$200),"")</f>
        <v/>
      </c>
      <c r="L1276" s="83" t="str">
        <f>IF(AND($M1276&lt;&gt;"",$M1276&gt;40000,$N1276&lt;&gt;"",$N1276&gt;40000),(1+NETWORKDAYS.INTL($M1276,$N1276,1,项目参数!$B$2:$B$200))*项目参数!$J$29,"")</f>
        <v/>
      </c>
      <c r="M1276" s="42"/>
      <c r="N1276" s="42"/>
      <c r="O1276" s="60"/>
      <c r="P1276" s="63"/>
      <c r="X1276" s="72" t="b">
        <f t="shared" si="19"/>
        <v>0</v>
      </c>
    </row>
    <row r="1277" spans="1:24">
      <c r="A1277" s="8"/>
      <c r="B1277" s="8"/>
      <c r="C1277" s="8"/>
      <c r="D1277" s="54"/>
      <c r="E1277" s="8"/>
      <c r="F1277" s="8"/>
      <c r="G1277" s="8"/>
      <c r="H1277" s="8"/>
      <c r="I1277" s="78"/>
      <c r="J1277" s="42"/>
      <c r="K1277" s="82" t="str">
        <f>IF(AND($I1277&gt;0,$J1277&lt;&gt;"",$J1277&gt;40000),WORKDAY.INTL($J1277,INT(($I1277+项目参数!$J$29-1)/项目参数!$J$29)-1,1,项目参数!$B$2:$B$200),"")</f>
        <v/>
      </c>
      <c r="L1277" s="83" t="str">
        <f>IF(AND($M1277&lt;&gt;"",$M1277&gt;40000,$N1277&lt;&gt;"",$N1277&gt;40000),(1+NETWORKDAYS.INTL($M1277,$N1277,1,项目参数!$B$2:$B$200))*项目参数!$J$29,"")</f>
        <v/>
      </c>
      <c r="M1277" s="42"/>
      <c r="N1277" s="42"/>
      <c r="O1277" s="60"/>
      <c r="P1277" s="63"/>
      <c r="X1277" s="72" t="b">
        <f t="shared" si="19"/>
        <v>0</v>
      </c>
    </row>
    <row r="1278" spans="1:24">
      <c r="A1278" s="8"/>
      <c r="B1278" s="8"/>
      <c r="C1278" s="8"/>
      <c r="D1278" s="54"/>
      <c r="E1278" s="8"/>
      <c r="F1278" s="8"/>
      <c r="G1278" s="8"/>
      <c r="H1278" s="8"/>
      <c r="I1278" s="78"/>
      <c r="J1278" s="42"/>
      <c r="K1278" s="82" t="str">
        <f>IF(AND($I1278&gt;0,$J1278&lt;&gt;"",$J1278&gt;40000),WORKDAY.INTL($J1278,INT(($I1278+项目参数!$J$29-1)/项目参数!$J$29)-1,1,项目参数!$B$2:$B$200),"")</f>
        <v/>
      </c>
      <c r="L1278" s="83" t="str">
        <f>IF(AND($M1278&lt;&gt;"",$M1278&gt;40000,$N1278&lt;&gt;"",$N1278&gt;40000),(1+NETWORKDAYS.INTL($M1278,$N1278,1,项目参数!$B$2:$B$200))*项目参数!$J$29,"")</f>
        <v/>
      </c>
      <c r="M1278" s="42"/>
      <c r="N1278" s="42"/>
      <c r="O1278" s="60"/>
      <c r="P1278" s="63"/>
      <c r="X1278" s="72" t="b">
        <f t="shared" si="19"/>
        <v>0</v>
      </c>
    </row>
    <row r="1279" spans="1:24">
      <c r="A1279" s="8"/>
      <c r="B1279" s="8"/>
      <c r="C1279" s="8"/>
      <c r="D1279" s="54"/>
      <c r="E1279" s="8"/>
      <c r="F1279" s="8"/>
      <c r="G1279" s="8"/>
      <c r="H1279" s="8"/>
      <c r="I1279" s="78"/>
      <c r="J1279" s="42"/>
      <c r="K1279" s="82" t="str">
        <f>IF(AND($I1279&gt;0,$J1279&lt;&gt;"",$J1279&gt;40000),WORKDAY.INTL($J1279,INT(($I1279+项目参数!$J$29-1)/项目参数!$J$29)-1,1,项目参数!$B$2:$B$200),"")</f>
        <v/>
      </c>
      <c r="L1279" s="83" t="str">
        <f>IF(AND($M1279&lt;&gt;"",$M1279&gt;40000,$N1279&lt;&gt;"",$N1279&gt;40000),(1+NETWORKDAYS.INTL($M1279,$N1279,1,项目参数!$B$2:$B$200))*项目参数!$J$29,"")</f>
        <v/>
      </c>
      <c r="M1279" s="42"/>
      <c r="N1279" s="42"/>
      <c r="O1279" s="60"/>
      <c r="P1279" s="63"/>
      <c r="X1279" s="72" t="b">
        <f t="shared" si="19"/>
        <v>0</v>
      </c>
    </row>
    <row r="1280" spans="1:24">
      <c r="A1280" s="8"/>
      <c r="B1280" s="8"/>
      <c r="C1280" s="8"/>
      <c r="D1280" s="54"/>
      <c r="E1280" s="8"/>
      <c r="F1280" s="8"/>
      <c r="G1280" s="8"/>
      <c r="H1280" s="8"/>
      <c r="I1280" s="78"/>
      <c r="J1280" s="42"/>
      <c r="K1280" s="82" t="str">
        <f>IF(AND($I1280&gt;0,$J1280&lt;&gt;"",$J1280&gt;40000),WORKDAY.INTL($J1280,INT(($I1280+项目参数!$J$29-1)/项目参数!$J$29)-1,1,项目参数!$B$2:$B$200),"")</f>
        <v/>
      </c>
      <c r="L1280" s="83" t="str">
        <f>IF(AND($M1280&lt;&gt;"",$M1280&gt;40000,$N1280&lt;&gt;"",$N1280&gt;40000),(1+NETWORKDAYS.INTL($M1280,$N1280,1,项目参数!$B$2:$B$200))*项目参数!$J$29,"")</f>
        <v/>
      </c>
      <c r="M1280" s="42"/>
      <c r="N1280" s="42"/>
      <c r="O1280" s="60"/>
      <c r="P1280" s="63"/>
      <c r="X1280" s="72" t="b">
        <f t="shared" si="19"/>
        <v>0</v>
      </c>
    </row>
    <row r="1281" spans="1:24">
      <c r="A1281" s="8"/>
      <c r="B1281" s="8"/>
      <c r="C1281" s="8"/>
      <c r="D1281" s="54"/>
      <c r="E1281" s="8"/>
      <c r="F1281" s="8"/>
      <c r="G1281" s="8"/>
      <c r="H1281" s="8"/>
      <c r="I1281" s="78"/>
      <c r="J1281" s="42"/>
      <c r="K1281" s="82" t="str">
        <f>IF(AND($I1281&gt;0,$J1281&lt;&gt;"",$J1281&gt;40000),WORKDAY.INTL($J1281,INT(($I1281+项目参数!$J$29-1)/项目参数!$J$29)-1,1,项目参数!$B$2:$B$200),"")</f>
        <v/>
      </c>
      <c r="L1281" s="83" t="str">
        <f>IF(AND($M1281&lt;&gt;"",$M1281&gt;40000,$N1281&lt;&gt;"",$N1281&gt;40000),(1+NETWORKDAYS.INTL($M1281,$N1281,1,项目参数!$B$2:$B$200))*项目参数!$J$29,"")</f>
        <v/>
      </c>
      <c r="M1281" s="42"/>
      <c r="N1281" s="42"/>
      <c r="O1281" s="60"/>
      <c r="P1281" s="63"/>
      <c r="X1281" s="72" t="b">
        <f t="shared" si="19"/>
        <v>0</v>
      </c>
    </row>
    <row r="1282" spans="1:24">
      <c r="A1282" s="8"/>
      <c r="B1282" s="8"/>
      <c r="C1282" s="8"/>
      <c r="D1282" s="54"/>
      <c r="E1282" s="8"/>
      <c r="F1282" s="8"/>
      <c r="G1282" s="8"/>
      <c r="H1282" s="8"/>
      <c r="I1282" s="78"/>
      <c r="J1282" s="42"/>
      <c r="K1282" s="82" t="str">
        <f>IF(AND($I1282&gt;0,$J1282&lt;&gt;"",$J1282&gt;40000),WORKDAY.INTL($J1282,INT(($I1282+项目参数!$J$29-1)/项目参数!$J$29)-1,1,项目参数!$B$2:$B$200),"")</f>
        <v/>
      </c>
      <c r="L1282" s="83" t="str">
        <f>IF(AND($M1282&lt;&gt;"",$M1282&gt;40000,$N1282&lt;&gt;"",$N1282&gt;40000),(1+NETWORKDAYS.INTL($M1282,$N1282,1,项目参数!$B$2:$B$200))*项目参数!$J$29,"")</f>
        <v/>
      </c>
      <c r="M1282" s="42"/>
      <c r="N1282" s="42"/>
      <c r="O1282" s="60"/>
      <c r="P1282" s="63"/>
      <c r="X1282" s="72" t="b">
        <f t="shared" ref="X1282:X1345" si="20">AND(LEN(A1282)&gt;0,LEN(C1282)&gt;3,LEN(G1282)&gt;1,OR(J1282=0,AND(I1282&gt;0,J1282&gt;40000)),OR(M1282=0,M1282&gt;40000))</f>
        <v>0</v>
      </c>
    </row>
    <row r="1283" spans="1:24">
      <c r="A1283" s="8"/>
      <c r="B1283" s="8"/>
      <c r="C1283" s="8"/>
      <c r="D1283" s="54"/>
      <c r="E1283" s="8"/>
      <c r="F1283" s="8"/>
      <c r="G1283" s="8"/>
      <c r="H1283" s="8"/>
      <c r="I1283" s="78"/>
      <c r="J1283" s="42"/>
      <c r="K1283" s="82" t="str">
        <f>IF(AND($I1283&gt;0,$J1283&lt;&gt;"",$J1283&gt;40000),WORKDAY.INTL($J1283,INT(($I1283+项目参数!$J$29-1)/项目参数!$J$29)-1,1,项目参数!$B$2:$B$200),"")</f>
        <v/>
      </c>
      <c r="L1283" s="83" t="str">
        <f>IF(AND($M1283&lt;&gt;"",$M1283&gt;40000,$N1283&lt;&gt;"",$N1283&gt;40000),(1+NETWORKDAYS.INTL($M1283,$N1283,1,项目参数!$B$2:$B$200))*项目参数!$J$29,"")</f>
        <v/>
      </c>
      <c r="M1283" s="42"/>
      <c r="N1283" s="42"/>
      <c r="O1283" s="60"/>
      <c r="P1283" s="63"/>
      <c r="X1283" s="72" t="b">
        <f t="shared" si="20"/>
        <v>0</v>
      </c>
    </row>
    <row r="1284" spans="1:24">
      <c r="A1284" s="8"/>
      <c r="B1284" s="8"/>
      <c r="C1284" s="8"/>
      <c r="D1284" s="54"/>
      <c r="E1284" s="8"/>
      <c r="F1284" s="8"/>
      <c r="G1284" s="8"/>
      <c r="H1284" s="8"/>
      <c r="I1284" s="78"/>
      <c r="J1284" s="42"/>
      <c r="K1284" s="82" t="str">
        <f>IF(AND($I1284&gt;0,$J1284&lt;&gt;"",$J1284&gt;40000),WORKDAY.INTL($J1284,INT(($I1284+项目参数!$J$29-1)/项目参数!$J$29)-1,1,项目参数!$B$2:$B$200),"")</f>
        <v/>
      </c>
      <c r="L1284" s="83" t="str">
        <f>IF(AND($M1284&lt;&gt;"",$M1284&gt;40000,$N1284&lt;&gt;"",$N1284&gt;40000),(1+NETWORKDAYS.INTL($M1284,$N1284,1,项目参数!$B$2:$B$200))*项目参数!$J$29,"")</f>
        <v/>
      </c>
      <c r="M1284" s="42"/>
      <c r="N1284" s="42"/>
      <c r="O1284" s="60"/>
      <c r="P1284" s="63"/>
      <c r="X1284" s="72" t="b">
        <f t="shared" si="20"/>
        <v>0</v>
      </c>
    </row>
    <row r="1285" spans="1:24">
      <c r="A1285" s="8"/>
      <c r="B1285" s="8"/>
      <c r="C1285" s="8"/>
      <c r="D1285" s="54"/>
      <c r="E1285" s="8"/>
      <c r="F1285" s="8"/>
      <c r="G1285" s="8"/>
      <c r="H1285" s="8"/>
      <c r="I1285" s="78"/>
      <c r="J1285" s="42"/>
      <c r="K1285" s="82" t="str">
        <f>IF(AND($I1285&gt;0,$J1285&lt;&gt;"",$J1285&gt;40000),WORKDAY.INTL($J1285,INT(($I1285+项目参数!$J$29-1)/项目参数!$J$29)-1,1,项目参数!$B$2:$B$200),"")</f>
        <v/>
      </c>
      <c r="L1285" s="83" t="str">
        <f>IF(AND($M1285&lt;&gt;"",$M1285&gt;40000,$N1285&lt;&gt;"",$N1285&gt;40000),(1+NETWORKDAYS.INTL($M1285,$N1285,1,项目参数!$B$2:$B$200))*项目参数!$J$29,"")</f>
        <v/>
      </c>
      <c r="M1285" s="42"/>
      <c r="N1285" s="42"/>
      <c r="O1285" s="60"/>
      <c r="P1285" s="63"/>
      <c r="X1285" s="72" t="b">
        <f t="shared" si="20"/>
        <v>0</v>
      </c>
    </row>
    <row r="1286" spans="1:24">
      <c r="A1286" s="8"/>
      <c r="B1286" s="8"/>
      <c r="C1286" s="8"/>
      <c r="D1286" s="54"/>
      <c r="E1286" s="8"/>
      <c r="F1286" s="8"/>
      <c r="G1286" s="8"/>
      <c r="H1286" s="8"/>
      <c r="I1286" s="78"/>
      <c r="J1286" s="42"/>
      <c r="K1286" s="82" t="str">
        <f>IF(AND($I1286&gt;0,$J1286&lt;&gt;"",$J1286&gt;40000),WORKDAY.INTL($J1286,INT(($I1286+项目参数!$J$29-1)/项目参数!$J$29)-1,1,项目参数!$B$2:$B$200),"")</f>
        <v/>
      </c>
      <c r="L1286" s="83" t="str">
        <f>IF(AND($M1286&lt;&gt;"",$M1286&gt;40000,$N1286&lt;&gt;"",$N1286&gt;40000),(1+NETWORKDAYS.INTL($M1286,$N1286,1,项目参数!$B$2:$B$200))*项目参数!$J$29,"")</f>
        <v/>
      </c>
      <c r="M1286" s="42"/>
      <c r="N1286" s="42"/>
      <c r="O1286" s="60"/>
      <c r="P1286" s="63"/>
      <c r="X1286" s="72" t="b">
        <f t="shared" si="20"/>
        <v>0</v>
      </c>
    </row>
    <row r="1287" spans="1:24">
      <c r="A1287" s="8"/>
      <c r="B1287" s="8"/>
      <c r="C1287" s="8"/>
      <c r="D1287" s="54"/>
      <c r="E1287" s="8"/>
      <c r="F1287" s="8"/>
      <c r="G1287" s="8"/>
      <c r="H1287" s="8"/>
      <c r="I1287" s="78"/>
      <c r="J1287" s="42"/>
      <c r="K1287" s="82" t="str">
        <f>IF(AND($I1287&gt;0,$J1287&lt;&gt;"",$J1287&gt;40000),WORKDAY.INTL($J1287,INT(($I1287+项目参数!$J$29-1)/项目参数!$J$29)-1,1,项目参数!$B$2:$B$200),"")</f>
        <v/>
      </c>
      <c r="L1287" s="83" t="str">
        <f>IF(AND($M1287&lt;&gt;"",$M1287&gt;40000,$N1287&lt;&gt;"",$N1287&gt;40000),(1+NETWORKDAYS.INTL($M1287,$N1287,1,项目参数!$B$2:$B$200))*项目参数!$J$29,"")</f>
        <v/>
      </c>
      <c r="M1287" s="42"/>
      <c r="N1287" s="42"/>
      <c r="O1287" s="60"/>
      <c r="P1287" s="63"/>
      <c r="X1287" s="72" t="b">
        <f t="shared" si="20"/>
        <v>0</v>
      </c>
    </row>
    <row r="1288" spans="1:24">
      <c r="A1288" s="8"/>
      <c r="B1288" s="8"/>
      <c r="C1288" s="8"/>
      <c r="D1288" s="54"/>
      <c r="E1288" s="8"/>
      <c r="F1288" s="8"/>
      <c r="G1288" s="8"/>
      <c r="H1288" s="8"/>
      <c r="I1288" s="78"/>
      <c r="J1288" s="42"/>
      <c r="K1288" s="82" t="str">
        <f>IF(AND($I1288&gt;0,$J1288&lt;&gt;"",$J1288&gt;40000),WORKDAY.INTL($J1288,INT(($I1288+项目参数!$J$29-1)/项目参数!$J$29)-1,1,项目参数!$B$2:$B$200),"")</f>
        <v/>
      </c>
      <c r="L1288" s="83" t="str">
        <f>IF(AND($M1288&lt;&gt;"",$M1288&gt;40000,$N1288&lt;&gt;"",$N1288&gt;40000),(1+NETWORKDAYS.INTL($M1288,$N1288,1,项目参数!$B$2:$B$200))*项目参数!$J$29,"")</f>
        <v/>
      </c>
      <c r="M1288" s="42"/>
      <c r="N1288" s="42"/>
      <c r="O1288" s="60"/>
      <c r="P1288" s="63"/>
      <c r="X1288" s="72" t="b">
        <f t="shared" si="20"/>
        <v>0</v>
      </c>
    </row>
    <row r="1289" spans="1:24">
      <c r="A1289" s="8"/>
      <c r="B1289" s="8"/>
      <c r="C1289" s="8"/>
      <c r="D1289" s="54"/>
      <c r="E1289" s="8"/>
      <c r="F1289" s="8"/>
      <c r="G1289" s="8"/>
      <c r="H1289" s="8"/>
      <c r="I1289" s="78"/>
      <c r="J1289" s="42"/>
      <c r="K1289" s="82" t="str">
        <f>IF(AND($I1289&gt;0,$J1289&lt;&gt;"",$J1289&gt;40000),WORKDAY.INTL($J1289,INT(($I1289+项目参数!$J$29-1)/项目参数!$J$29)-1,1,项目参数!$B$2:$B$200),"")</f>
        <v/>
      </c>
      <c r="L1289" s="83" t="str">
        <f>IF(AND($M1289&lt;&gt;"",$M1289&gt;40000,$N1289&lt;&gt;"",$N1289&gt;40000),(1+NETWORKDAYS.INTL($M1289,$N1289,1,项目参数!$B$2:$B$200))*项目参数!$J$29,"")</f>
        <v/>
      </c>
      <c r="M1289" s="42"/>
      <c r="N1289" s="42"/>
      <c r="O1289" s="60"/>
      <c r="P1289" s="63"/>
      <c r="X1289" s="72" t="b">
        <f t="shared" si="20"/>
        <v>0</v>
      </c>
    </row>
    <row r="1290" spans="1:24">
      <c r="A1290" s="8"/>
      <c r="B1290" s="8"/>
      <c r="C1290" s="8"/>
      <c r="D1290" s="54"/>
      <c r="E1290" s="8"/>
      <c r="F1290" s="8"/>
      <c r="G1290" s="8"/>
      <c r="H1290" s="8"/>
      <c r="I1290" s="78"/>
      <c r="J1290" s="42"/>
      <c r="K1290" s="82" t="str">
        <f>IF(AND($I1290&gt;0,$J1290&lt;&gt;"",$J1290&gt;40000),WORKDAY.INTL($J1290,INT(($I1290+项目参数!$J$29-1)/项目参数!$J$29)-1,1,项目参数!$B$2:$B$200),"")</f>
        <v/>
      </c>
      <c r="L1290" s="83" t="str">
        <f>IF(AND($M1290&lt;&gt;"",$M1290&gt;40000,$N1290&lt;&gt;"",$N1290&gt;40000),(1+NETWORKDAYS.INTL($M1290,$N1290,1,项目参数!$B$2:$B$200))*项目参数!$J$29,"")</f>
        <v/>
      </c>
      <c r="M1290" s="42"/>
      <c r="N1290" s="42"/>
      <c r="O1290" s="60"/>
      <c r="P1290" s="63"/>
      <c r="X1290" s="72" t="b">
        <f t="shared" si="20"/>
        <v>0</v>
      </c>
    </row>
    <row r="1291" spans="1:24">
      <c r="A1291" s="8"/>
      <c r="B1291" s="8"/>
      <c r="C1291" s="8"/>
      <c r="D1291" s="54"/>
      <c r="E1291" s="8"/>
      <c r="F1291" s="8"/>
      <c r="G1291" s="8"/>
      <c r="H1291" s="8"/>
      <c r="I1291" s="78"/>
      <c r="J1291" s="42"/>
      <c r="K1291" s="82" t="str">
        <f>IF(AND($I1291&gt;0,$J1291&lt;&gt;"",$J1291&gt;40000),WORKDAY.INTL($J1291,INT(($I1291+项目参数!$J$29-1)/项目参数!$J$29)-1,1,项目参数!$B$2:$B$200),"")</f>
        <v/>
      </c>
      <c r="L1291" s="83" t="str">
        <f>IF(AND($M1291&lt;&gt;"",$M1291&gt;40000,$N1291&lt;&gt;"",$N1291&gt;40000),(1+NETWORKDAYS.INTL($M1291,$N1291,1,项目参数!$B$2:$B$200))*项目参数!$J$29,"")</f>
        <v/>
      </c>
      <c r="M1291" s="42"/>
      <c r="N1291" s="42"/>
      <c r="O1291" s="60"/>
      <c r="P1291" s="63"/>
      <c r="X1291" s="72" t="b">
        <f t="shared" si="20"/>
        <v>0</v>
      </c>
    </row>
    <row r="1292" spans="1:24">
      <c r="A1292" s="8"/>
      <c r="B1292" s="8"/>
      <c r="C1292" s="8"/>
      <c r="D1292" s="54"/>
      <c r="E1292" s="8"/>
      <c r="F1292" s="8"/>
      <c r="G1292" s="8"/>
      <c r="H1292" s="8"/>
      <c r="I1292" s="78"/>
      <c r="J1292" s="42"/>
      <c r="K1292" s="82" t="str">
        <f>IF(AND($I1292&gt;0,$J1292&lt;&gt;"",$J1292&gt;40000),WORKDAY.INTL($J1292,INT(($I1292+项目参数!$J$29-1)/项目参数!$J$29)-1,1,项目参数!$B$2:$B$200),"")</f>
        <v/>
      </c>
      <c r="L1292" s="83" t="str">
        <f>IF(AND($M1292&lt;&gt;"",$M1292&gt;40000,$N1292&lt;&gt;"",$N1292&gt;40000),(1+NETWORKDAYS.INTL($M1292,$N1292,1,项目参数!$B$2:$B$200))*项目参数!$J$29,"")</f>
        <v/>
      </c>
      <c r="M1292" s="42"/>
      <c r="N1292" s="42"/>
      <c r="O1292" s="60"/>
      <c r="P1292" s="63"/>
      <c r="X1292" s="72" t="b">
        <f t="shared" si="20"/>
        <v>0</v>
      </c>
    </row>
    <row r="1293" spans="1:24">
      <c r="A1293" s="8"/>
      <c r="B1293" s="8"/>
      <c r="C1293" s="8"/>
      <c r="D1293" s="54"/>
      <c r="E1293" s="8"/>
      <c r="F1293" s="8"/>
      <c r="G1293" s="8"/>
      <c r="H1293" s="8"/>
      <c r="I1293" s="78"/>
      <c r="J1293" s="42"/>
      <c r="K1293" s="82" t="str">
        <f>IF(AND($I1293&gt;0,$J1293&lt;&gt;"",$J1293&gt;40000),WORKDAY.INTL($J1293,INT(($I1293+项目参数!$J$29-1)/项目参数!$J$29)-1,1,项目参数!$B$2:$B$200),"")</f>
        <v/>
      </c>
      <c r="L1293" s="83" t="str">
        <f>IF(AND($M1293&lt;&gt;"",$M1293&gt;40000,$N1293&lt;&gt;"",$N1293&gt;40000),(1+NETWORKDAYS.INTL($M1293,$N1293,1,项目参数!$B$2:$B$200))*项目参数!$J$29,"")</f>
        <v/>
      </c>
      <c r="M1293" s="42"/>
      <c r="N1293" s="42"/>
      <c r="O1293" s="60"/>
      <c r="P1293" s="63"/>
      <c r="X1293" s="72" t="b">
        <f t="shared" si="20"/>
        <v>0</v>
      </c>
    </row>
    <row r="1294" spans="1:24">
      <c r="A1294" s="8"/>
      <c r="B1294" s="8"/>
      <c r="C1294" s="8"/>
      <c r="D1294" s="54"/>
      <c r="E1294" s="8"/>
      <c r="F1294" s="8"/>
      <c r="G1294" s="8"/>
      <c r="H1294" s="8"/>
      <c r="I1294" s="78"/>
      <c r="J1294" s="42"/>
      <c r="K1294" s="82" t="str">
        <f>IF(AND($I1294&gt;0,$J1294&lt;&gt;"",$J1294&gt;40000),WORKDAY.INTL($J1294,INT(($I1294+项目参数!$J$29-1)/项目参数!$J$29)-1,1,项目参数!$B$2:$B$200),"")</f>
        <v/>
      </c>
      <c r="L1294" s="83" t="str">
        <f>IF(AND($M1294&lt;&gt;"",$M1294&gt;40000,$N1294&lt;&gt;"",$N1294&gt;40000),(1+NETWORKDAYS.INTL($M1294,$N1294,1,项目参数!$B$2:$B$200))*项目参数!$J$29,"")</f>
        <v/>
      </c>
      <c r="M1294" s="42"/>
      <c r="N1294" s="42"/>
      <c r="O1294" s="60"/>
      <c r="P1294" s="63"/>
      <c r="X1294" s="72" t="b">
        <f t="shared" si="20"/>
        <v>0</v>
      </c>
    </row>
    <row r="1295" spans="1:24">
      <c r="A1295" s="8"/>
      <c r="B1295" s="8"/>
      <c r="C1295" s="8"/>
      <c r="D1295" s="54"/>
      <c r="E1295" s="8"/>
      <c r="F1295" s="8"/>
      <c r="G1295" s="8"/>
      <c r="H1295" s="8"/>
      <c r="I1295" s="78"/>
      <c r="J1295" s="42"/>
      <c r="K1295" s="82" t="str">
        <f>IF(AND($I1295&gt;0,$J1295&lt;&gt;"",$J1295&gt;40000),WORKDAY.INTL($J1295,INT(($I1295+项目参数!$J$29-1)/项目参数!$J$29)-1,1,项目参数!$B$2:$B$200),"")</f>
        <v/>
      </c>
      <c r="L1295" s="83" t="str">
        <f>IF(AND($M1295&lt;&gt;"",$M1295&gt;40000,$N1295&lt;&gt;"",$N1295&gt;40000),(1+NETWORKDAYS.INTL($M1295,$N1295,1,项目参数!$B$2:$B$200))*项目参数!$J$29,"")</f>
        <v/>
      </c>
      <c r="M1295" s="42"/>
      <c r="N1295" s="42"/>
      <c r="O1295" s="60"/>
      <c r="P1295" s="63"/>
      <c r="X1295" s="72" t="b">
        <f t="shared" si="20"/>
        <v>0</v>
      </c>
    </row>
    <row r="1296" spans="1:24">
      <c r="A1296" s="8"/>
      <c r="B1296" s="8"/>
      <c r="C1296" s="8"/>
      <c r="D1296" s="54"/>
      <c r="E1296" s="8"/>
      <c r="F1296" s="8"/>
      <c r="G1296" s="8"/>
      <c r="H1296" s="8"/>
      <c r="I1296" s="78"/>
      <c r="J1296" s="42"/>
      <c r="K1296" s="82" t="str">
        <f>IF(AND($I1296&gt;0,$J1296&lt;&gt;"",$J1296&gt;40000),WORKDAY.INTL($J1296,INT(($I1296+项目参数!$J$29-1)/项目参数!$J$29)-1,1,项目参数!$B$2:$B$200),"")</f>
        <v/>
      </c>
      <c r="L1296" s="83" t="str">
        <f>IF(AND($M1296&lt;&gt;"",$M1296&gt;40000,$N1296&lt;&gt;"",$N1296&gt;40000),(1+NETWORKDAYS.INTL($M1296,$N1296,1,项目参数!$B$2:$B$200))*项目参数!$J$29,"")</f>
        <v/>
      </c>
      <c r="M1296" s="42"/>
      <c r="N1296" s="42"/>
      <c r="O1296" s="60"/>
      <c r="P1296" s="63"/>
      <c r="X1296" s="72" t="b">
        <f t="shared" si="20"/>
        <v>0</v>
      </c>
    </row>
    <row r="1297" spans="1:24">
      <c r="A1297" s="8"/>
      <c r="B1297" s="8"/>
      <c r="C1297" s="8"/>
      <c r="D1297" s="54"/>
      <c r="E1297" s="8"/>
      <c r="F1297" s="8"/>
      <c r="G1297" s="8"/>
      <c r="H1297" s="8"/>
      <c r="I1297" s="78"/>
      <c r="J1297" s="42"/>
      <c r="K1297" s="82" t="str">
        <f>IF(AND($I1297&gt;0,$J1297&lt;&gt;"",$J1297&gt;40000),WORKDAY.INTL($J1297,INT(($I1297+项目参数!$J$29-1)/项目参数!$J$29)-1,1,项目参数!$B$2:$B$200),"")</f>
        <v/>
      </c>
      <c r="L1297" s="83" t="str">
        <f>IF(AND($M1297&lt;&gt;"",$M1297&gt;40000,$N1297&lt;&gt;"",$N1297&gt;40000),(1+NETWORKDAYS.INTL($M1297,$N1297,1,项目参数!$B$2:$B$200))*项目参数!$J$29,"")</f>
        <v/>
      </c>
      <c r="M1297" s="42"/>
      <c r="N1297" s="42"/>
      <c r="O1297" s="60"/>
      <c r="P1297" s="63"/>
      <c r="X1297" s="72" t="b">
        <f t="shared" si="20"/>
        <v>0</v>
      </c>
    </row>
    <row r="1298" spans="1:24">
      <c r="A1298" s="8"/>
      <c r="B1298" s="8"/>
      <c r="C1298" s="8"/>
      <c r="D1298" s="54"/>
      <c r="E1298" s="8"/>
      <c r="F1298" s="8"/>
      <c r="G1298" s="8"/>
      <c r="H1298" s="8"/>
      <c r="I1298" s="78"/>
      <c r="J1298" s="42"/>
      <c r="K1298" s="82" t="str">
        <f>IF(AND($I1298&gt;0,$J1298&lt;&gt;"",$J1298&gt;40000),WORKDAY.INTL($J1298,INT(($I1298+项目参数!$J$29-1)/项目参数!$J$29)-1,1,项目参数!$B$2:$B$200),"")</f>
        <v/>
      </c>
      <c r="L1298" s="83" t="str">
        <f>IF(AND($M1298&lt;&gt;"",$M1298&gt;40000,$N1298&lt;&gt;"",$N1298&gt;40000),(1+NETWORKDAYS.INTL($M1298,$N1298,1,项目参数!$B$2:$B$200))*项目参数!$J$29,"")</f>
        <v/>
      </c>
      <c r="M1298" s="42"/>
      <c r="N1298" s="42"/>
      <c r="O1298" s="60"/>
      <c r="P1298" s="63"/>
      <c r="X1298" s="72" t="b">
        <f t="shared" si="20"/>
        <v>0</v>
      </c>
    </row>
    <row r="1299" spans="1:24">
      <c r="A1299" s="8"/>
      <c r="B1299" s="8"/>
      <c r="C1299" s="8"/>
      <c r="D1299" s="54"/>
      <c r="E1299" s="8"/>
      <c r="F1299" s="8"/>
      <c r="G1299" s="8"/>
      <c r="H1299" s="8"/>
      <c r="I1299" s="78"/>
      <c r="J1299" s="42"/>
      <c r="K1299" s="82" t="str">
        <f>IF(AND($I1299&gt;0,$J1299&lt;&gt;"",$J1299&gt;40000),WORKDAY.INTL($J1299,INT(($I1299+项目参数!$J$29-1)/项目参数!$J$29)-1,1,项目参数!$B$2:$B$200),"")</f>
        <v/>
      </c>
      <c r="L1299" s="83" t="str">
        <f>IF(AND($M1299&lt;&gt;"",$M1299&gt;40000,$N1299&lt;&gt;"",$N1299&gt;40000),(1+NETWORKDAYS.INTL($M1299,$N1299,1,项目参数!$B$2:$B$200))*项目参数!$J$29,"")</f>
        <v/>
      </c>
      <c r="M1299" s="42"/>
      <c r="N1299" s="42"/>
      <c r="O1299" s="60"/>
      <c r="P1299" s="63"/>
      <c r="X1299" s="72" t="b">
        <f t="shared" si="20"/>
        <v>0</v>
      </c>
    </row>
    <row r="1300" spans="1:24">
      <c r="A1300" s="8"/>
      <c r="B1300" s="8"/>
      <c r="C1300" s="8"/>
      <c r="D1300" s="54"/>
      <c r="E1300" s="8"/>
      <c r="F1300" s="8"/>
      <c r="G1300" s="8"/>
      <c r="H1300" s="8"/>
      <c r="I1300" s="78"/>
      <c r="J1300" s="42"/>
      <c r="K1300" s="82" t="str">
        <f>IF(AND($I1300&gt;0,$J1300&lt;&gt;"",$J1300&gt;40000),WORKDAY.INTL($J1300,INT(($I1300+项目参数!$J$29-1)/项目参数!$J$29)-1,1,项目参数!$B$2:$B$200),"")</f>
        <v/>
      </c>
      <c r="L1300" s="83" t="str">
        <f>IF(AND($M1300&lt;&gt;"",$M1300&gt;40000,$N1300&lt;&gt;"",$N1300&gt;40000),(1+NETWORKDAYS.INTL($M1300,$N1300,1,项目参数!$B$2:$B$200))*项目参数!$J$29,"")</f>
        <v/>
      </c>
      <c r="M1300" s="42"/>
      <c r="N1300" s="42"/>
      <c r="O1300" s="60"/>
      <c r="P1300" s="63"/>
      <c r="X1300" s="72" t="b">
        <f t="shared" si="20"/>
        <v>0</v>
      </c>
    </row>
    <row r="1301" spans="1:24">
      <c r="A1301" s="8"/>
      <c r="B1301" s="8"/>
      <c r="C1301" s="8"/>
      <c r="D1301" s="54"/>
      <c r="E1301" s="8"/>
      <c r="F1301" s="8"/>
      <c r="G1301" s="8"/>
      <c r="H1301" s="8"/>
      <c r="I1301" s="78"/>
      <c r="J1301" s="42"/>
      <c r="K1301" s="82" t="str">
        <f>IF(AND($I1301&gt;0,$J1301&lt;&gt;"",$J1301&gt;40000),WORKDAY.INTL($J1301,INT(($I1301+项目参数!$J$29-1)/项目参数!$J$29)-1,1,项目参数!$B$2:$B$200),"")</f>
        <v/>
      </c>
      <c r="L1301" s="83" t="str">
        <f>IF(AND($M1301&lt;&gt;"",$M1301&gt;40000,$N1301&lt;&gt;"",$N1301&gt;40000),(1+NETWORKDAYS.INTL($M1301,$N1301,1,项目参数!$B$2:$B$200))*项目参数!$J$29,"")</f>
        <v/>
      </c>
      <c r="M1301" s="42"/>
      <c r="N1301" s="42"/>
      <c r="O1301" s="60"/>
      <c r="P1301" s="63"/>
      <c r="X1301" s="72" t="b">
        <f t="shared" si="20"/>
        <v>0</v>
      </c>
    </row>
    <row r="1302" spans="1:24">
      <c r="A1302" s="8"/>
      <c r="B1302" s="8"/>
      <c r="C1302" s="8"/>
      <c r="D1302" s="54"/>
      <c r="E1302" s="8"/>
      <c r="F1302" s="8"/>
      <c r="G1302" s="8"/>
      <c r="H1302" s="8"/>
      <c r="I1302" s="78"/>
      <c r="J1302" s="42"/>
      <c r="K1302" s="82" t="str">
        <f>IF(AND($I1302&gt;0,$J1302&lt;&gt;"",$J1302&gt;40000),WORKDAY.INTL($J1302,INT(($I1302+项目参数!$J$29-1)/项目参数!$J$29)-1,1,项目参数!$B$2:$B$200),"")</f>
        <v/>
      </c>
      <c r="L1302" s="83" t="str">
        <f>IF(AND($M1302&lt;&gt;"",$M1302&gt;40000,$N1302&lt;&gt;"",$N1302&gt;40000),(1+NETWORKDAYS.INTL($M1302,$N1302,1,项目参数!$B$2:$B$200))*项目参数!$J$29,"")</f>
        <v/>
      </c>
      <c r="M1302" s="42"/>
      <c r="N1302" s="42"/>
      <c r="O1302" s="60"/>
      <c r="P1302" s="63"/>
      <c r="X1302" s="72" t="b">
        <f t="shared" si="20"/>
        <v>0</v>
      </c>
    </row>
    <row r="1303" spans="1:24">
      <c r="A1303" s="8"/>
      <c r="B1303" s="8"/>
      <c r="C1303" s="8"/>
      <c r="D1303" s="54"/>
      <c r="E1303" s="8"/>
      <c r="F1303" s="8"/>
      <c r="G1303" s="8"/>
      <c r="H1303" s="8"/>
      <c r="I1303" s="78"/>
      <c r="J1303" s="42"/>
      <c r="K1303" s="82" t="str">
        <f>IF(AND($I1303&gt;0,$J1303&lt;&gt;"",$J1303&gt;40000),WORKDAY.INTL($J1303,INT(($I1303+项目参数!$J$29-1)/项目参数!$J$29)-1,1,项目参数!$B$2:$B$200),"")</f>
        <v/>
      </c>
      <c r="L1303" s="83" t="str">
        <f>IF(AND($M1303&lt;&gt;"",$M1303&gt;40000,$N1303&lt;&gt;"",$N1303&gt;40000),(1+NETWORKDAYS.INTL($M1303,$N1303,1,项目参数!$B$2:$B$200))*项目参数!$J$29,"")</f>
        <v/>
      </c>
      <c r="M1303" s="42"/>
      <c r="N1303" s="42"/>
      <c r="O1303" s="60"/>
      <c r="P1303" s="63"/>
      <c r="X1303" s="72" t="b">
        <f t="shared" si="20"/>
        <v>0</v>
      </c>
    </row>
    <row r="1304" spans="1:24">
      <c r="A1304" s="8"/>
      <c r="B1304" s="8"/>
      <c r="C1304" s="8"/>
      <c r="D1304" s="54"/>
      <c r="E1304" s="8"/>
      <c r="F1304" s="8"/>
      <c r="G1304" s="8"/>
      <c r="H1304" s="8"/>
      <c r="I1304" s="78"/>
      <c r="J1304" s="42"/>
      <c r="K1304" s="82" t="str">
        <f>IF(AND($I1304&gt;0,$J1304&lt;&gt;"",$J1304&gt;40000),WORKDAY.INTL($J1304,INT(($I1304+项目参数!$J$29-1)/项目参数!$J$29)-1,1,项目参数!$B$2:$B$200),"")</f>
        <v/>
      </c>
      <c r="L1304" s="83" t="str">
        <f>IF(AND($M1304&lt;&gt;"",$M1304&gt;40000,$N1304&lt;&gt;"",$N1304&gt;40000),(1+NETWORKDAYS.INTL($M1304,$N1304,1,项目参数!$B$2:$B$200))*项目参数!$J$29,"")</f>
        <v/>
      </c>
      <c r="M1304" s="42"/>
      <c r="N1304" s="42"/>
      <c r="O1304" s="60"/>
      <c r="P1304" s="63"/>
      <c r="X1304" s="72" t="b">
        <f t="shared" si="20"/>
        <v>0</v>
      </c>
    </row>
    <row r="1305" spans="1:24">
      <c r="A1305" s="8"/>
      <c r="B1305" s="8"/>
      <c r="C1305" s="8"/>
      <c r="D1305" s="54"/>
      <c r="E1305" s="8"/>
      <c r="F1305" s="8"/>
      <c r="G1305" s="8"/>
      <c r="H1305" s="8"/>
      <c r="I1305" s="78"/>
      <c r="J1305" s="42"/>
      <c r="K1305" s="82" t="str">
        <f>IF(AND($I1305&gt;0,$J1305&lt;&gt;"",$J1305&gt;40000),WORKDAY.INTL($J1305,INT(($I1305+项目参数!$J$29-1)/项目参数!$J$29)-1,1,项目参数!$B$2:$B$200),"")</f>
        <v/>
      </c>
      <c r="L1305" s="83" t="str">
        <f>IF(AND($M1305&lt;&gt;"",$M1305&gt;40000,$N1305&lt;&gt;"",$N1305&gt;40000),(1+NETWORKDAYS.INTL($M1305,$N1305,1,项目参数!$B$2:$B$200))*项目参数!$J$29,"")</f>
        <v/>
      </c>
      <c r="M1305" s="42"/>
      <c r="N1305" s="42"/>
      <c r="O1305" s="60"/>
      <c r="P1305" s="63"/>
      <c r="X1305" s="72" t="b">
        <f t="shared" si="20"/>
        <v>0</v>
      </c>
    </row>
    <row r="1306" spans="1:24">
      <c r="A1306" s="8"/>
      <c r="B1306" s="8"/>
      <c r="C1306" s="8"/>
      <c r="D1306" s="54"/>
      <c r="E1306" s="8"/>
      <c r="F1306" s="8"/>
      <c r="G1306" s="8"/>
      <c r="H1306" s="8"/>
      <c r="I1306" s="78"/>
      <c r="J1306" s="42"/>
      <c r="K1306" s="82" t="str">
        <f>IF(AND($I1306&gt;0,$J1306&lt;&gt;"",$J1306&gt;40000),WORKDAY.INTL($J1306,INT(($I1306+项目参数!$J$29-1)/项目参数!$J$29)-1,1,项目参数!$B$2:$B$200),"")</f>
        <v/>
      </c>
      <c r="L1306" s="83" t="str">
        <f>IF(AND($M1306&lt;&gt;"",$M1306&gt;40000,$N1306&lt;&gt;"",$N1306&gt;40000),(1+NETWORKDAYS.INTL($M1306,$N1306,1,项目参数!$B$2:$B$200))*项目参数!$J$29,"")</f>
        <v/>
      </c>
      <c r="M1306" s="42"/>
      <c r="N1306" s="42"/>
      <c r="O1306" s="60"/>
      <c r="P1306" s="63"/>
      <c r="X1306" s="72" t="b">
        <f t="shared" si="20"/>
        <v>0</v>
      </c>
    </row>
    <row r="1307" spans="1:24">
      <c r="A1307" s="8"/>
      <c r="B1307" s="8"/>
      <c r="C1307" s="8"/>
      <c r="D1307" s="54"/>
      <c r="E1307" s="8"/>
      <c r="F1307" s="8"/>
      <c r="G1307" s="8"/>
      <c r="H1307" s="8"/>
      <c r="I1307" s="78"/>
      <c r="J1307" s="42"/>
      <c r="K1307" s="82" t="str">
        <f>IF(AND($I1307&gt;0,$J1307&lt;&gt;"",$J1307&gt;40000),WORKDAY.INTL($J1307,INT(($I1307+项目参数!$J$29-1)/项目参数!$J$29)-1,1,项目参数!$B$2:$B$200),"")</f>
        <v/>
      </c>
      <c r="L1307" s="83" t="str">
        <f>IF(AND($M1307&lt;&gt;"",$M1307&gt;40000,$N1307&lt;&gt;"",$N1307&gt;40000),(1+NETWORKDAYS.INTL($M1307,$N1307,1,项目参数!$B$2:$B$200))*项目参数!$J$29,"")</f>
        <v/>
      </c>
      <c r="M1307" s="42"/>
      <c r="N1307" s="42"/>
      <c r="O1307" s="60"/>
      <c r="P1307" s="63"/>
      <c r="X1307" s="72" t="b">
        <f t="shared" si="20"/>
        <v>0</v>
      </c>
    </row>
    <row r="1308" spans="1:24">
      <c r="A1308" s="8"/>
      <c r="B1308" s="8"/>
      <c r="C1308" s="8"/>
      <c r="D1308" s="54"/>
      <c r="E1308" s="8"/>
      <c r="F1308" s="8"/>
      <c r="G1308" s="8"/>
      <c r="H1308" s="8"/>
      <c r="I1308" s="78"/>
      <c r="J1308" s="42"/>
      <c r="K1308" s="82" t="str">
        <f>IF(AND($I1308&gt;0,$J1308&lt;&gt;"",$J1308&gt;40000),WORKDAY.INTL($J1308,INT(($I1308+项目参数!$J$29-1)/项目参数!$J$29)-1,1,项目参数!$B$2:$B$200),"")</f>
        <v/>
      </c>
      <c r="L1308" s="83" t="str">
        <f>IF(AND($M1308&lt;&gt;"",$M1308&gt;40000,$N1308&lt;&gt;"",$N1308&gt;40000),(1+NETWORKDAYS.INTL($M1308,$N1308,1,项目参数!$B$2:$B$200))*项目参数!$J$29,"")</f>
        <v/>
      </c>
      <c r="M1308" s="42"/>
      <c r="N1308" s="42"/>
      <c r="O1308" s="60"/>
      <c r="P1308" s="63"/>
      <c r="X1308" s="72" t="b">
        <f t="shared" si="20"/>
        <v>0</v>
      </c>
    </row>
    <row r="1309" spans="1:24">
      <c r="A1309" s="8"/>
      <c r="B1309" s="8"/>
      <c r="C1309" s="8"/>
      <c r="D1309" s="54"/>
      <c r="E1309" s="8"/>
      <c r="F1309" s="8"/>
      <c r="G1309" s="8"/>
      <c r="H1309" s="8"/>
      <c r="I1309" s="78"/>
      <c r="J1309" s="42"/>
      <c r="K1309" s="82" t="str">
        <f>IF(AND($I1309&gt;0,$J1309&lt;&gt;"",$J1309&gt;40000),WORKDAY.INTL($J1309,INT(($I1309+项目参数!$J$29-1)/项目参数!$J$29)-1,1,项目参数!$B$2:$B$200),"")</f>
        <v/>
      </c>
      <c r="L1309" s="83" t="str">
        <f>IF(AND($M1309&lt;&gt;"",$M1309&gt;40000,$N1309&lt;&gt;"",$N1309&gt;40000),(1+NETWORKDAYS.INTL($M1309,$N1309,1,项目参数!$B$2:$B$200))*项目参数!$J$29,"")</f>
        <v/>
      </c>
      <c r="M1309" s="42"/>
      <c r="N1309" s="42"/>
      <c r="O1309" s="60"/>
      <c r="P1309" s="63"/>
      <c r="X1309" s="72" t="b">
        <f t="shared" si="20"/>
        <v>0</v>
      </c>
    </row>
    <row r="1310" spans="1:24">
      <c r="A1310" s="8"/>
      <c r="B1310" s="8"/>
      <c r="C1310" s="8"/>
      <c r="D1310" s="54"/>
      <c r="E1310" s="8"/>
      <c r="F1310" s="8"/>
      <c r="G1310" s="8"/>
      <c r="H1310" s="8"/>
      <c r="I1310" s="78"/>
      <c r="J1310" s="42"/>
      <c r="K1310" s="82" t="str">
        <f>IF(AND($I1310&gt;0,$J1310&lt;&gt;"",$J1310&gt;40000),WORKDAY.INTL($J1310,INT(($I1310+项目参数!$J$29-1)/项目参数!$J$29)-1,1,项目参数!$B$2:$B$200),"")</f>
        <v/>
      </c>
      <c r="L1310" s="83" t="str">
        <f>IF(AND($M1310&lt;&gt;"",$M1310&gt;40000,$N1310&lt;&gt;"",$N1310&gt;40000),(1+NETWORKDAYS.INTL($M1310,$N1310,1,项目参数!$B$2:$B$200))*项目参数!$J$29,"")</f>
        <v/>
      </c>
      <c r="M1310" s="42"/>
      <c r="N1310" s="42"/>
      <c r="O1310" s="60"/>
      <c r="P1310" s="63"/>
      <c r="X1310" s="72" t="b">
        <f t="shared" si="20"/>
        <v>0</v>
      </c>
    </row>
    <row r="1311" spans="1:24">
      <c r="A1311" s="8"/>
      <c r="B1311" s="8"/>
      <c r="C1311" s="8"/>
      <c r="D1311" s="54"/>
      <c r="E1311" s="8"/>
      <c r="F1311" s="8"/>
      <c r="G1311" s="8"/>
      <c r="H1311" s="8"/>
      <c r="I1311" s="78"/>
      <c r="J1311" s="42"/>
      <c r="K1311" s="82" t="str">
        <f>IF(AND($I1311&gt;0,$J1311&lt;&gt;"",$J1311&gt;40000),WORKDAY.INTL($J1311,INT(($I1311+项目参数!$J$29-1)/项目参数!$J$29)-1,1,项目参数!$B$2:$B$200),"")</f>
        <v/>
      </c>
      <c r="L1311" s="83" t="str">
        <f>IF(AND($M1311&lt;&gt;"",$M1311&gt;40000,$N1311&lt;&gt;"",$N1311&gt;40000),(1+NETWORKDAYS.INTL($M1311,$N1311,1,项目参数!$B$2:$B$200))*项目参数!$J$29,"")</f>
        <v/>
      </c>
      <c r="M1311" s="42"/>
      <c r="N1311" s="42"/>
      <c r="O1311" s="60"/>
      <c r="P1311" s="63"/>
      <c r="X1311" s="72" t="b">
        <f t="shared" si="20"/>
        <v>0</v>
      </c>
    </row>
    <row r="1312" spans="1:24">
      <c r="A1312" s="8"/>
      <c r="B1312" s="8"/>
      <c r="C1312" s="8"/>
      <c r="D1312" s="54"/>
      <c r="E1312" s="8"/>
      <c r="F1312" s="8"/>
      <c r="G1312" s="8"/>
      <c r="H1312" s="8"/>
      <c r="I1312" s="78"/>
      <c r="J1312" s="42"/>
      <c r="K1312" s="82" t="str">
        <f>IF(AND($I1312&gt;0,$J1312&lt;&gt;"",$J1312&gt;40000),WORKDAY.INTL($J1312,INT(($I1312+项目参数!$J$29-1)/项目参数!$J$29)-1,1,项目参数!$B$2:$B$200),"")</f>
        <v/>
      </c>
      <c r="L1312" s="83" t="str">
        <f>IF(AND($M1312&lt;&gt;"",$M1312&gt;40000,$N1312&lt;&gt;"",$N1312&gt;40000),(1+NETWORKDAYS.INTL($M1312,$N1312,1,项目参数!$B$2:$B$200))*项目参数!$J$29,"")</f>
        <v/>
      </c>
      <c r="M1312" s="42"/>
      <c r="N1312" s="42"/>
      <c r="O1312" s="60"/>
      <c r="P1312" s="63"/>
      <c r="X1312" s="72" t="b">
        <f t="shared" si="20"/>
        <v>0</v>
      </c>
    </row>
    <row r="1313" spans="1:24">
      <c r="A1313" s="8"/>
      <c r="B1313" s="8"/>
      <c r="C1313" s="8"/>
      <c r="D1313" s="54"/>
      <c r="E1313" s="8"/>
      <c r="F1313" s="8"/>
      <c r="G1313" s="8"/>
      <c r="H1313" s="8"/>
      <c r="I1313" s="78"/>
      <c r="J1313" s="42"/>
      <c r="K1313" s="82" t="str">
        <f>IF(AND($I1313&gt;0,$J1313&lt;&gt;"",$J1313&gt;40000),WORKDAY.INTL($J1313,INT(($I1313+项目参数!$J$29-1)/项目参数!$J$29)-1,1,项目参数!$B$2:$B$200),"")</f>
        <v/>
      </c>
      <c r="L1313" s="83" t="str">
        <f>IF(AND($M1313&lt;&gt;"",$M1313&gt;40000,$N1313&lt;&gt;"",$N1313&gt;40000),(1+NETWORKDAYS.INTL($M1313,$N1313,1,项目参数!$B$2:$B$200))*项目参数!$J$29,"")</f>
        <v/>
      </c>
      <c r="M1313" s="42"/>
      <c r="N1313" s="42"/>
      <c r="O1313" s="60"/>
      <c r="P1313" s="63"/>
      <c r="X1313" s="72" t="b">
        <f t="shared" si="20"/>
        <v>0</v>
      </c>
    </row>
    <row r="1314" spans="1:24">
      <c r="A1314" s="8"/>
      <c r="B1314" s="8"/>
      <c r="C1314" s="8"/>
      <c r="D1314" s="54"/>
      <c r="E1314" s="8"/>
      <c r="F1314" s="8"/>
      <c r="G1314" s="8"/>
      <c r="H1314" s="8"/>
      <c r="I1314" s="78"/>
      <c r="J1314" s="42"/>
      <c r="K1314" s="82" t="str">
        <f>IF(AND($I1314&gt;0,$J1314&lt;&gt;"",$J1314&gt;40000),WORKDAY.INTL($J1314,INT(($I1314+项目参数!$J$29-1)/项目参数!$J$29)-1,1,项目参数!$B$2:$B$200),"")</f>
        <v/>
      </c>
      <c r="L1314" s="83" t="str">
        <f>IF(AND($M1314&lt;&gt;"",$M1314&gt;40000,$N1314&lt;&gt;"",$N1314&gt;40000),(1+NETWORKDAYS.INTL($M1314,$N1314,1,项目参数!$B$2:$B$200))*项目参数!$J$29,"")</f>
        <v/>
      </c>
      <c r="M1314" s="42"/>
      <c r="N1314" s="42"/>
      <c r="O1314" s="60"/>
      <c r="P1314" s="63"/>
      <c r="X1314" s="72" t="b">
        <f t="shared" si="20"/>
        <v>0</v>
      </c>
    </row>
    <row r="1315" spans="1:24">
      <c r="A1315" s="8"/>
      <c r="B1315" s="8"/>
      <c r="C1315" s="8"/>
      <c r="D1315" s="54"/>
      <c r="E1315" s="8"/>
      <c r="F1315" s="8"/>
      <c r="G1315" s="8"/>
      <c r="H1315" s="8"/>
      <c r="I1315" s="78"/>
      <c r="J1315" s="42"/>
      <c r="K1315" s="82" t="str">
        <f>IF(AND($I1315&gt;0,$J1315&lt;&gt;"",$J1315&gt;40000),WORKDAY.INTL($J1315,INT(($I1315+项目参数!$J$29-1)/项目参数!$J$29)-1,1,项目参数!$B$2:$B$200),"")</f>
        <v/>
      </c>
      <c r="L1315" s="83" t="str">
        <f>IF(AND($M1315&lt;&gt;"",$M1315&gt;40000,$N1315&lt;&gt;"",$N1315&gt;40000),(1+NETWORKDAYS.INTL($M1315,$N1315,1,项目参数!$B$2:$B$200))*项目参数!$J$29,"")</f>
        <v/>
      </c>
      <c r="M1315" s="42"/>
      <c r="N1315" s="42"/>
      <c r="O1315" s="60"/>
      <c r="P1315" s="63"/>
      <c r="X1315" s="72" t="b">
        <f t="shared" si="20"/>
        <v>0</v>
      </c>
    </row>
    <row r="1316" spans="1:24">
      <c r="A1316" s="8"/>
      <c r="B1316" s="8"/>
      <c r="C1316" s="8"/>
      <c r="D1316" s="54"/>
      <c r="E1316" s="8"/>
      <c r="F1316" s="8"/>
      <c r="G1316" s="8"/>
      <c r="H1316" s="8"/>
      <c r="I1316" s="78"/>
      <c r="J1316" s="42"/>
      <c r="K1316" s="82" t="str">
        <f>IF(AND($I1316&gt;0,$J1316&lt;&gt;"",$J1316&gt;40000),WORKDAY.INTL($J1316,INT(($I1316+项目参数!$J$29-1)/项目参数!$J$29)-1,1,项目参数!$B$2:$B$200),"")</f>
        <v/>
      </c>
      <c r="L1316" s="83" t="str">
        <f>IF(AND($M1316&lt;&gt;"",$M1316&gt;40000,$N1316&lt;&gt;"",$N1316&gt;40000),(1+NETWORKDAYS.INTL($M1316,$N1316,1,项目参数!$B$2:$B$200))*项目参数!$J$29,"")</f>
        <v/>
      </c>
      <c r="M1316" s="42"/>
      <c r="N1316" s="42"/>
      <c r="O1316" s="60"/>
      <c r="P1316" s="63"/>
      <c r="X1316" s="72" t="b">
        <f t="shared" si="20"/>
        <v>0</v>
      </c>
    </row>
    <row r="1317" spans="1:24">
      <c r="A1317" s="8"/>
      <c r="B1317" s="8"/>
      <c r="C1317" s="8"/>
      <c r="D1317" s="54"/>
      <c r="E1317" s="8"/>
      <c r="F1317" s="8"/>
      <c r="G1317" s="8"/>
      <c r="H1317" s="8"/>
      <c r="I1317" s="78"/>
      <c r="J1317" s="42"/>
      <c r="K1317" s="82" t="str">
        <f>IF(AND($I1317&gt;0,$J1317&lt;&gt;"",$J1317&gt;40000),WORKDAY.INTL($J1317,INT(($I1317+项目参数!$J$29-1)/项目参数!$J$29)-1,1,项目参数!$B$2:$B$200),"")</f>
        <v/>
      </c>
      <c r="L1317" s="83" t="str">
        <f>IF(AND($M1317&lt;&gt;"",$M1317&gt;40000,$N1317&lt;&gt;"",$N1317&gt;40000),(1+NETWORKDAYS.INTL($M1317,$N1317,1,项目参数!$B$2:$B$200))*项目参数!$J$29,"")</f>
        <v/>
      </c>
      <c r="M1317" s="42"/>
      <c r="N1317" s="42"/>
      <c r="O1317" s="60"/>
      <c r="P1317" s="63"/>
      <c r="X1317" s="72" t="b">
        <f t="shared" si="20"/>
        <v>0</v>
      </c>
    </row>
    <row r="1318" spans="1:24">
      <c r="A1318" s="8"/>
      <c r="B1318" s="8"/>
      <c r="C1318" s="8"/>
      <c r="D1318" s="54"/>
      <c r="E1318" s="8"/>
      <c r="F1318" s="8"/>
      <c r="G1318" s="8"/>
      <c r="H1318" s="8"/>
      <c r="I1318" s="78"/>
      <c r="J1318" s="42"/>
      <c r="K1318" s="82" t="str">
        <f>IF(AND($I1318&gt;0,$J1318&lt;&gt;"",$J1318&gt;40000),WORKDAY.INTL($J1318,INT(($I1318+项目参数!$J$29-1)/项目参数!$J$29)-1,1,项目参数!$B$2:$B$200),"")</f>
        <v/>
      </c>
      <c r="L1318" s="83" t="str">
        <f>IF(AND($M1318&lt;&gt;"",$M1318&gt;40000,$N1318&lt;&gt;"",$N1318&gt;40000),(1+NETWORKDAYS.INTL($M1318,$N1318,1,项目参数!$B$2:$B$200))*项目参数!$J$29,"")</f>
        <v/>
      </c>
      <c r="M1318" s="42"/>
      <c r="N1318" s="42"/>
      <c r="O1318" s="60"/>
      <c r="P1318" s="63"/>
      <c r="X1318" s="72" t="b">
        <f t="shared" si="20"/>
        <v>0</v>
      </c>
    </row>
    <row r="1319" spans="1:24">
      <c r="A1319" s="8"/>
      <c r="B1319" s="8"/>
      <c r="C1319" s="8"/>
      <c r="D1319" s="54"/>
      <c r="E1319" s="8"/>
      <c r="F1319" s="8"/>
      <c r="G1319" s="8"/>
      <c r="H1319" s="8"/>
      <c r="I1319" s="78"/>
      <c r="J1319" s="42"/>
      <c r="K1319" s="82" t="str">
        <f>IF(AND($I1319&gt;0,$J1319&lt;&gt;"",$J1319&gt;40000),WORKDAY.INTL($J1319,INT(($I1319+项目参数!$J$29-1)/项目参数!$J$29)-1,1,项目参数!$B$2:$B$200),"")</f>
        <v/>
      </c>
      <c r="L1319" s="83" t="str">
        <f>IF(AND($M1319&lt;&gt;"",$M1319&gt;40000,$N1319&lt;&gt;"",$N1319&gt;40000),(1+NETWORKDAYS.INTL($M1319,$N1319,1,项目参数!$B$2:$B$200))*项目参数!$J$29,"")</f>
        <v/>
      </c>
      <c r="M1319" s="42"/>
      <c r="N1319" s="42"/>
      <c r="O1319" s="60"/>
      <c r="P1319" s="63"/>
      <c r="X1319" s="72" t="b">
        <f t="shared" si="20"/>
        <v>0</v>
      </c>
    </row>
    <row r="1320" spans="1:24">
      <c r="A1320" s="8"/>
      <c r="B1320" s="8"/>
      <c r="C1320" s="8"/>
      <c r="D1320" s="54"/>
      <c r="E1320" s="8"/>
      <c r="F1320" s="8"/>
      <c r="G1320" s="8"/>
      <c r="H1320" s="8"/>
      <c r="I1320" s="78"/>
      <c r="J1320" s="42"/>
      <c r="K1320" s="82" t="str">
        <f>IF(AND($I1320&gt;0,$J1320&lt;&gt;"",$J1320&gt;40000),WORKDAY.INTL($J1320,INT(($I1320+项目参数!$J$29-1)/项目参数!$J$29)-1,1,项目参数!$B$2:$B$200),"")</f>
        <v/>
      </c>
      <c r="L1320" s="83" t="str">
        <f>IF(AND($M1320&lt;&gt;"",$M1320&gt;40000,$N1320&lt;&gt;"",$N1320&gt;40000),(1+NETWORKDAYS.INTL($M1320,$N1320,1,项目参数!$B$2:$B$200))*项目参数!$J$29,"")</f>
        <v/>
      </c>
      <c r="M1320" s="42"/>
      <c r="N1320" s="42"/>
      <c r="O1320" s="60"/>
      <c r="P1320" s="63"/>
      <c r="X1320" s="72" t="b">
        <f t="shared" si="20"/>
        <v>0</v>
      </c>
    </row>
    <row r="1321" spans="1:24">
      <c r="A1321" s="8"/>
      <c r="B1321" s="8"/>
      <c r="C1321" s="8"/>
      <c r="D1321" s="54"/>
      <c r="E1321" s="8"/>
      <c r="F1321" s="8"/>
      <c r="G1321" s="8"/>
      <c r="H1321" s="8"/>
      <c r="I1321" s="78"/>
      <c r="J1321" s="42"/>
      <c r="K1321" s="82" t="str">
        <f>IF(AND($I1321&gt;0,$J1321&lt;&gt;"",$J1321&gt;40000),WORKDAY.INTL($J1321,INT(($I1321+项目参数!$J$29-1)/项目参数!$J$29)-1,1,项目参数!$B$2:$B$200),"")</f>
        <v/>
      </c>
      <c r="L1321" s="83" t="str">
        <f>IF(AND($M1321&lt;&gt;"",$M1321&gt;40000,$N1321&lt;&gt;"",$N1321&gt;40000),(1+NETWORKDAYS.INTL($M1321,$N1321,1,项目参数!$B$2:$B$200))*项目参数!$J$29,"")</f>
        <v/>
      </c>
      <c r="M1321" s="42"/>
      <c r="N1321" s="42"/>
      <c r="O1321" s="60"/>
      <c r="P1321" s="63"/>
      <c r="X1321" s="72" t="b">
        <f t="shared" si="20"/>
        <v>0</v>
      </c>
    </row>
    <row r="1322" spans="1:24">
      <c r="A1322" s="8"/>
      <c r="B1322" s="8"/>
      <c r="C1322" s="8"/>
      <c r="D1322" s="54"/>
      <c r="E1322" s="8"/>
      <c r="F1322" s="8"/>
      <c r="G1322" s="8"/>
      <c r="H1322" s="8"/>
      <c r="I1322" s="78"/>
      <c r="J1322" s="42"/>
      <c r="K1322" s="82" t="str">
        <f>IF(AND($I1322&gt;0,$J1322&lt;&gt;"",$J1322&gt;40000),WORKDAY.INTL($J1322,INT(($I1322+项目参数!$J$29-1)/项目参数!$J$29)-1,1,项目参数!$B$2:$B$200),"")</f>
        <v/>
      </c>
      <c r="L1322" s="83" t="str">
        <f>IF(AND($M1322&lt;&gt;"",$M1322&gt;40000,$N1322&lt;&gt;"",$N1322&gt;40000),(1+NETWORKDAYS.INTL($M1322,$N1322,1,项目参数!$B$2:$B$200))*项目参数!$J$29,"")</f>
        <v/>
      </c>
      <c r="M1322" s="42"/>
      <c r="N1322" s="42"/>
      <c r="O1322" s="60"/>
      <c r="P1322" s="63"/>
      <c r="X1322" s="72" t="b">
        <f t="shared" si="20"/>
        <v>0</v>
      </c>
    </row>
    <row r="1323" spans="1:24">
      <c r="A1323" s="8"/>
      <c r="B1323" s="8"/>
      <c r="C1323" s="8"/>
      <c r="D1323" s="54"/>
      <c r="E1323" s="8"/>
      <c r="F1323" s="8"/>
      <c r="G1323" s="8"/>
      <c r="H1323" s="8"/>
      <c r="I1323" s="78"/>
      <c r="J1323" s="42"/>
      <c r="K1323" s="82" t="str">
        <f>IF(AND($I1323&gt;0,$J1323&lt;&gt;"",$J1323&gt;40000),WORKDAY.INTL($J1323,INT(($I1323+项目参数!$J$29-1)/项目参数!$J$29)-1,1,项目参数!$B$2:$B$200),"")</f>
        <v/>
      </c>
      <c r="L1323" s="83" t="str">
        <f>IF(AND($M1323&lt;&gt;"",$M1323&gt;40000,$N1323&lt;&gt;"",$N1323&gt;40000),(1+NETWORKDAYS.INTL($M1323,$N1323,1,项目参数!$B$2:$B$200))*项目参数!$J$29,"")</f>
        <v/>
      </c>
      <c r="M1323" s="42"/>
      <c r="N1323" s="42"/>
      <c r="O1323" s="60"/>
      <c r="P1323" s="63"/>
      <c r="X1323" s="72" t="b">
        <f t="shared" si="20"/>
        <v>0</v>
      </c>
    </row>
    <row r="1324" spans="1:24">
      <c r="A1324" s="8"/>
      <c r="B1324" s="8"/>
      <c r="C1324" s="8"/>
      <c r="D1324" s="54"/>
      <c r="E1324" s="8"/>
      <c r="F1324" s="8"/>
      <c r="G1324" s="8"/>
      <c r="H1324" s="8"/>
      <c r="I1324" s="78"/>
      <c r="J1324" s="42"/>
      <c r="K1324" s="82" t="str">
        <f>IF(AND($I1324&gt;0,$J1324&lt;&gt;"",$J1324&gt;40000),WORKDAY.INTL($J1324,INT(($I1324+项目参数!$J$29-1)/项目参数!$J$29)-1,1,项目参数!$B$2:$B$200),"")</f>
        <v/>
      </c>
      <c r="L1324" s="83" t="str">
        <f>IF(AND($M1324&lt;&gt;"",$M1324&gt;40000,$N1324&lt;&gt;"",$N1324&gt;40000),(1+NETWORKDAYS.INTL($M1324,$N1324,1,项目参数!$B$2:$B$200))*项目参数!$J$29,"")</f>
        <v/>
      </c>
      <c r="M1324" s="42"/>
      <c r="N1324" s="42"/>
      <c r="O1324" s="60"/>
      <c r="P1324" s="63"/>
      <c r="X1324" s="72" t="b">
        <f t="shared" si="20"/>
        <v>0</v>
      </c>
    </row>
    <row r="1325" spans="1:24">
      <c r="A1325" s="8"/>
      <c r="B1325" s="8"/>
      <c r="C1325" s="8"/>
      <c r="D1325" s="54"/>
      <c r="E1325" s="8"/>
      <c r="F1325" s="8"/>
      <c r="G1325" s="8"/>
      <c r="H1325" s="8"/>
      <c r="I1325" s="78"/>
      <c r="J1325" s="42"/>
      <c r="K1325" s="82" t="str">
        <f>IF(AND($I1325&gt;0,$J1325&lt;&gt;"",$J1325&gt;40000),WORKDAY.INTL($J1325,INT(($I1325+项目参数!$J$29-1)/项目参数!$J$29)-1,1,项目参数!$B$2:$B$200),"")</f>
        <v/>
      </c>
      <c r="L1325" s="83" t="str">
        <f>IF(AND($M1325&lt;&gt;"",$M1325&gt;40000,$N1325&lt;&gt;"",$N1325&gt;40000),(1+NETWORKDAYS.INTL($M1325,$N1325,1,项目参数!$B$2:$B$200))*项目参数!$J$29,"")</f>
        <v/>
      </c>
      <c r="M1325" s="42"/>
      <c r="N1325" s="42"/>
      <c r="O1325" s="60"/>
      <c r="P1325" s="63"/>
      <c r="X1325" s="72" t="b">
        <f t="shared" si="20"/>
        <v>0</v>
      </c>
    </row>
    <row r="1326" spans="1:24">
      <c r="A1326" s="8"/>
      <c r="B1326" s="8"/>
      <c r="C1326" s="8"/>
      <c r="D1326" s="54"/>
      <c r="E1326" s="8"/>
      <c r="F1326" s="8"/>
      <c r="G1326" s="8"/>
      <c r="H1326" s="8"/>
      <c r="I1326" s="78"/>
      <c r="J1326" s="42"/>
      <c r="K1326" s="82" t="str">
        <f>IF(AND($I1326&gt;0,$J1326&lt;&gt;"",$J1326&gt;40000),WORKDAY.INTL($J1326,INT(($I1326+项目参数!$J$29-1)/项目参数!$J$29)-1,1,项目参数!$B$2:$B$200),"")</f>
        <v/>
      </c>
      <c r="L1326" s="83" t="str">
        <f>IF(AND($M1326&lt;&gt;"",$M1326&gt;40000,$N1326&lt;&gt;"",$N1326&gt;40000),(1+NETWORKDAYS.INTL($M1326,$N1326,1,项目参数!$B$2:$B$200))*项目参数!$J$29,"")</f>
        <v/>
      </c>
      <c r="M1326" s="42"/>
      <c r="N1326" s="42"/>
      <c r="O1326" s="60"/>
      <c r="P1326" s="63"/>
      <c r="X1326" s="72" t="b">
        <f t="shared" si="20"/>
        <v>0</v>
      </c>
    </row>
    <row r="1327" spans="1:24">
      <c r="A1327" s="8"/>
      <c r="B1327" s="8"/>
      <c r="C1327" s="8"/>
      <c r="D1327" s="54"/>
      <c r="E1327" s="8"/>
      <c r="F1327" s="8"/>
      <c r="G1327" s="8"/>
      <c r="H1327" s="8"/>
      <c r="I1327" s="78"/>
      <c r="J1327" s="42"/>
      <c r="K1327" s="82" t="str">
        <f>IF(AND($I1327&gt;0,$J1327&lt;&gt;"",$J1327&gt;40000),WORKDAY.INTL($J1327,INT(($I1327+项目参数!$J$29-1)/项目参数!$J$29)-1,1,项目参数!$B$2:$B$200),"")</f>
        <v/>
      </c>
      <c r="L1327" s="83" t="str">
        <f>IF(AND($M1327&lt;&gt;"",$M1327&gt;40000,$N1327&lt;&gt;"",$N1327&gt;40000),(1+NETWORKDAYS.INTL($M1327,$N1327,1,项目参数!$B$2:$B$200))*项目参数!$J$29,"")</f>
        <v/>
      </c>
      <c r="M1327" s="42"/>
      <c r="N1327" s="42"/>
      <c r="O1327" s="60"/>
      <c r="P1327" s="63"/>
      <c r="X1327" s="72" t="b">
        <f t="shared" si="20"/>
        <v>0</v>
      </c>
    </row>
    <row r="1328" spans="1:24">
      <c r="A1328" s="8"/>
      <c r="B1328" s="8"/>
      <c r="C1328" s="8"/>
      <c r="D1328" s="54"/>
      <c r="E1328" s="8"/>
      <c r="F1328" s="8"/>
      <c r="G1328" s="8"/>
      <c r="H1328" s="8"/>
      <c r="I1328" s="78"/>
      <c r="J1328" s="42"/>
      <c r="K1328" s="82" t="str">
        <f>IF(AND($I1328&gt;0,$J1328&lt;&gt;"",$J1328&gt;40000),WORKDAY.INTL($J1328,INT(($I1328+项目参数!$J$29-1)/项目参数!$J$29)-1,1,项目参数!$B$2:$B$200),"")</f>
        <v/>
      </c>
      <c r="L1328" s="83" t="str">
        <f>IF(AND($M1328&lt;&gt;"",$M1328&gt;40000,$N1328&lt;&gt;"",$N1328&gt;40000),(1+NETWORKDAYS.INTL($M1328,$N1328,1,项目参数!$B$2:$B$200))*项目参数!$J$29,"")</f>
        <v/>
      </c>
      <c r="M1328" s="42"/>
      <c r="N1328" s="42"/>
      <c r="O1328" s="60"/>
      <c r="P1328" s="63"/>
      <c r="X1328" s="72" t="b">
        <f t="shared" si="20"/>
        <v>0</v>
      </c>
    </row>
    <row r="1329" spans="1:24">
      <c r="A1329" s="8"/>
      <c r="B1329" s="8"/>
      <c r="C1329" s="8"/>
      <c r="D1329" s="54"/>
      <c r="E1329" s="8"/>
      <c r="F1329" s="8"/>
      <c r="G1329" s="8"/>
      <c r="H1329" s="8"/>
      <c r="I1329" s="78"/>
      <c r="J1329" s="42"/>
      <c r="K1329" s="82" t="str">
        <f>IF(AND($I1329&gt;0,$J1329&lt;&gt;"",$J1329&gt;40000),WORKDAY.INTL($J1329,INT(($I1329+项目参数!$J$29-1)/项目参数!$J$29)-1,1,项目参数!$B$2:$B$200),"")</f>
        <v/>
      </c>
      <c r="L1329" s="83" t="str">
        <f>IF(AND($M1329&lt;&gt;"",$M1329&gt;40000,$N1329&lt;&gt;"",$N1329&gt;40000),(1+NETWORKDAYS.INTL($M1329,$N1329,1,项目参数!$B$2:$B$200))*项目参数!$J$29,"")</f>
        <v/>
      </c>
      <c r="M1329" s="42"/>
      <c r="N1329" s="42"/>
      <c r="O1329" s="60"/>
      <c r="P1329" s="63"/>
      <c r="X1329" s="72" t="b">
        <f t="shared" si="20"/>
        <v>0</v>
      </c>
    </row>
    <row r="1330" spans="1:24">
      <c r="A1330" s="8"/>
      <c r="B1330" s="8"/>
      <c r="C1330" s="8"/>
      <c r="D1330" s="54"/>
      <c r="E1330" s="8"/>
      <c r="F1330" s="8"/>
      <c r="G1330" s="8"/>
      <c r="H1330" s="8"/>
      <c r="I1330" s="78"/>
      <c r="J1330" s="42"/>
      <c r="K1330" s="82" t="str">
        <f>IF(AND($I1330&gt;0,$J1330&lt;&gt;"",$J1330&gt;40000),WORKDAY.INTL($J1330,INT(($I1330+项目参数!$J$29-1)/项目参数!$J$29)-1,1,项目参数!$B$2:$B$200),"")</f>
        <v/>
      </c>
      <c r="L1330" s="83" t="str">
        <f>IF(AND($M1330&lt;&gt;"",$M1330&gt;40000,$N1330&lt;&gt;"",$N1330&gt;40000),(1+NETWORKDAYS.INTL($M1330,$N1330,1,项目参数!$B$2:$B$200))*项目参数!$J$29,"")</f>
        <v/>
      </c>
      <c r="M1330" s="42"/>
      <c r="N1330" s="42"/>
      <c r="O1330" s="60"/>
      <c r="P1330" s="63"/>
      <c r="X1330" s="72" t="b">
        <f t="shared" si="20"/>
        <v>0</v>
      </c>
    </row>
    <row r="1331" spans="1:24">
      <c r="A1331" s="8"/>
      <c r="B1331" s="8"/>
      <c r="C1331" s="8"/>
      <c r="D1331" s="54"/>
      <c r="E1331" s="8"/>
      <c r="F1331" s="8"/>
      <c r="G1331" s="8"/>
      <c r="H1331" s="8"/>
      <c r="I1331" s="78"/>
      <c r="J1331" s="42"/>
      <c r="K1331" s="82" t="str">
        <f>IF(AND($I1331&gt;0,$J1331&lt;&gt;"",$J1331&gt;40000),WORKDAY.INTL($J1331,INT(($I1331+项目参数!$J$29-1)/项目参数!$J$29)-1,1,项目参数!$B$2:$B$200),"")</f>
        <v/>
      </c>
      <c r="L1331" s="83" t="str">
        <f>IF(AND($M1331&lt;&gt;"",$M1331&gt;40000,$N1331&lt;&gt;"",$N1331&gt;40000),(1+NETWORKDAYS.INTL($M1331,$N1331,1,项目参数!$B$2:$B$200))*项目参数!$J$29,"")</f>
        <v/>
      </c>
      <c r="M1331" s="42"/>
      <c r="N1331" s="42"/>
      <c r="O1331" s="60"/>
      <c r="P1331" s="63"/>
      <c r="X1331" s="72" t="b">
        <f t="shared" si="20"/>
        <v>0</v>
      </c>
    </row>
    <row r="1332" spans="1:24">
      <c r="A1332" s="8"/>
      <c r="B1332" s="8"/>
      <c r="C1332" s="8"/>
      <c r="D1332" s="54"/>
      <c r="E1332" s="8"/>
      <c r="F1332" s="8"/>
      <c r="G1332" s="8"/>
      <c r="H1332" s="8"/>
      <c r="I1332" s="78"/>
      <c r="J1332" s="42"/>
      <c r="K1332" s="82" t="str">
        <f>IF(AND($I1332&gt;0,$J1332&lt;&gt;"",$J1332&gt;40000),WORKDAY.INTL($J1332,INT(($I1332+项目参数!$J$29-1)/项目参数!$J$29)-1,1,项目参数!$B$2:$B$200),"")</f>
        <v/>
      </c>
      <c r="L1332" s="83" t="str">
        <f>IF(AND($M1332&lt;&gt;"",$M1332&gt;40000,$N1332&lt;&gt;"",$N1332&gt;40000),(1+NETWORKDAYS.INTL($M1332,$N1332,1,项目参数!$B$2:$B$200))*项目参数!$J$29,"")</f>
        <v/>
      </c>
      <c r="M1332" s="42"/>
      <c r="N1332" s="42"/>
      <c r="O1332" s="60"/>
      <c r="P1332" s="63"/>
      <c r="X1332" s="72" t="b">
        <f t="shared" si="20"/>
        <v>0</v>
      </c>
    </row>
    <row r="1333" spans="1:24">
      <c r="A1333" s="8"/>
      <c r="B1333" s="8"/>
      <c r="C1333" s="8"/>
      <c r="D1333" s="54"/>
      <c r="E1333" s="8"/>
      <c r="F1333" s="8"/>
      <c r="G1333" s="8"/>
      <c r="H1333" s="8"/>
      <c r="I1333" s="78"/>
      <c r="J1333" s="42"/>
      <c r="K1333" s="82" t="str">
        <f>IF(AND($I1333&gt;0,$J1333&lt;&gt;"",$J1333&gt;40000),WORKDAY.INTL($J1333,INT(($I1333+项目参数!$J$29-1)/项目参数!$J$29)-1,1,项目参数!$B$2:$B$200),"")</f>
        <v/>
      </c>
      <c r="L1333" s="83" t="str">
        <f>IF(AND($M1333&lt;&gt;"",$M1333&gt;40000,$N1333&lt;&gt;"",$N1333&gt;40000),(1+NETWORKDAYS.INTL($M1333,$N1333,1,项目参数!$B$2:$B$200))*项目参数!$J$29,"")</f>
        <v/>
      </c>
      <c r="M1333" s="42"/>
      <c r="N1333" s="42"/>
      <c r="O1333" s="60"/>
      <c r="P1333" s="63"/>
      <c r="X1333" s="72" t="b">
        <f t="shared" si="20"/>
        <v>0</v>
      </c>
    </row>
    <row r="1334" spans="1:24">
      <c r="A1334" s="8"/>
      <c r="B1334" s="8"/>
      <c r="C1334" s="8"/>
      <c r="D1334" s="54"/>
      <c r="E1334" s="8"/>
      <c r="F1334" s="8"/>
      <c r="G1334" s="8"/>
      <c r="H1334" s="8"/>
      <c r="I1334" s="78"/>
      <c r="J1334" s="42"/>
      <c r="K1334" s="82" t="str">
        <f>IF(AND($I1334&gt;0,$J1334&lt;&gt;"",$J1334&gt;40000),WORKDAY.INTL($J1334,INT(($I1334+项目参数!$J$29-1)/项目参数!$J$29)-1,1,项目参数!$B$2:$B$200),"")</f>
        <v/>
      </c>
      <c r="L1334" s="83" t="str">
        <f>IF(AND($M1334&lt;&gt;"",$M1334&gt;40000,$N1334&lt;&gt;"",$N1334&gt;40000),(1+NETWORKDAYS.INTL($M1334,$N1334,1,项目参数!$B$2:$B$200))*项目参数!$J$29,"")</f>
        <v/>
      </c>
      <c r="M1334" s="42"/>
      <c r="N1334" s="42"/>
      <c r="O1334" s="60"/>
      <c r="P1334" s="63"/>
      <c r="X1334" s="72" t="b">
        <f t="shared" si="20"/>
        <v>0</v>
      </c>
    </row>
    <row r="1335" spans="1:24">
      <c r="A1335" s="8"/>
      <c r="B1335" s="8"/>
      <c r="C1335" s="8"/>
      <c r="D1335" s="54"/>
      <c r="E1335" s="8"/>
      <c r="F1335" s="8"/>
      <c r="G1335" s="8"/>
      <c r="H1335" s="8"/>
      <c r="I1335" s="78"/>
      <c r="J1335" s="42"/>
      <c r="K1335" s="82" t="str">
        <f>IF(AND($I1335&gt;0,$J1335&lt;&gt;"",$J1335&gt;40000),WORKDAY.INTL($J1335,INT(($I1335+项目参数!$J$29-1)/项目参数!$J$29)-1,1,项目参数!$B$2:$B$200),"")</f>
        <v/>
      </c>
      <c r="L1335" s="83" t="str">
        <f>IF(AND($M1335&lt;&gt;"",$M1335&gt;40000,$N1335&lt;&gt;"",$N1335&gt;40000),(1+NETWORKDAYS.INTL($M1335,$N1335,1,项目参数!$B$2:$B$200))*项目参数!$J$29,"")</f>
        <v/>
      </c>
      <c r="M1335" s="42"/>
      <c r="N1335" s="42"/>
      <c r="O1335" s="60"/>
      <c r="P1335" s="63"/>
      <c r="X1335" s="72" t="b">
        <f t="shared" si="20"/>
        <v>0</v>
      </c>
    </row>
    <row r="1336" spans="1:24">
      <c r="A1336" s="8"/>
      <c r="B1336" s="8"/>
      <c r="C1336" s="8"/>
      <c r="D1336" s="54"/>
      <c r="E1336" s="8"/>
      <c r="F1336" s="8"/>
      <c r="G1336" s="8"/>
      <c r="H1336" s="8"/>
      <c r="I1336" s="78"/>
      <c r="J1336" s="42"/>
      <c r="K1336" s="82" t="str">
        <f>IF(AND($I1336&gt;0,$J1336&lt;&gt;"",$J1336&gt;40000),WORKDAY.INTL($J1336,INT(($I1336+项目参数!$J$29-1)/项目参数!$J$29)-1,1,项目参数!$B$2:$B$200),"")</f>
        <v/>
      </c>
      <c r="L1336" s="83" t="str">
        <f>IF(AND($M1336&lt;&gt;"",$M1336&gt;40000,$N1336&lt;&gt;"",$N1336&gt;40000),(1+NETWORKDAYS.INTL($M1336,$N1336,1,项目参数!$B$2:$B$200))*项目参数!$J$29,"")</f>
        <v/>
      </c>
      <c r="M1336" s="42"/>
      <c r="N1336" s="42"/>
      <c r="O1336" s="60"/>
      <c r="P1336" s="63"/>
      <c r="X1336" s="72" t="b">
        <f t="shared" si="20"/>
        <v>0</v>
      </c>
    </row>
    <row r="1337" spans="1:24">
      <c r="A1337" s="8"/>
      <c r="B1337" s="8"/>
      <c r="C1337" s="8"/>
      <c r="D1337" s="54"/>
      <c r="E1337" s="8"/>
      <c r="F1337" s="8"/>
      <c r="G1337" s="8"/>
      <c r="H1337" s="8"/>
      <c r="I1337" s="78"/>
      <c r="J1337" s="42"/>
      <c r="K1337" s="82" t="str">
        <f>IF(AND($I1337&gt;0,$J1337&lt;&gt;"",$J1337&gt;40000),WORKDAY.INTL($J1337,INT(($I1337+项目参数!$J$29-1)/项目参数!$J$29)-1,1,项目参数!$B$2:$B$200),"")</f>
        <v/>
      </c>
      <c r="L1337" s="83" t="str">
        <f>IF(AND($M1337&lt;&gt;"",$M1337&gt;40000,$N1337&lt;&gt;"",$N1337&gt;40000),(1+NETWORKDAYS.INTL($M1337,$N1337,1,项目参数!$B$2:$B$200))*项目参数!$J$29,"")</f>
        <v/>
      </c>
      <c r="M1337" s="42"/>
      <c r="N1337" s="42"/>
      <c r="O1337" s="60"/>
      <c r="P1337" s="63"/>
      <c r="X1337" s="72" t="b">
        <f t="shared" si="20"/>
        <v>0</v>
      </c>
    </row>
    <row r="1338" spans="1:24">
      <c r="A1338" s="8"/>
      <c r="B1338" s="8"/>
      <c r="C1338" s="8"/>
      <c r="D1338" s="54"/>
      <c r="E1338" s="8"/>
      <c r="F1338" s="8"/>
      <c r="G1338" s="8"/>
      <c r="H1338" s="8"/>
      <c r="I1338" s="78"/>
      <c r="J1338" s="42"/>
      <c r="K1338" s="82" t="str">
        <f>IF(AND($I1338&gt;0,$J1338&lt;&gt;"",$J1338&gt;40000),WORKDAY.INTL($J1338,INT(($I1338+项目参数!$J$29-1)/项目参数!$J$29)-1,1,项目参数!$B$2:$B$200),"")</f>
        <v/>
      </c>
      <c r="L1338" s="83" t="str">
        <f>IF(AND($M1338&lt;&gt;"",$M1338&gt;40000,$N1338&lt;&gt;"",$N1338&gt;40000),(1+NETWORKDAYS.INTL($M1338,$N1338,1,项目参数!$B$2:$B$200))*项目参数!$J$29,"")</f>
        <v/>
      </c>
      <c r="M1338" s="42"/>
      <c r="N1338" s="42"/>
      <c r="O1338" s="60"/>
      <c r="P1338" s="63"/>
      <c r="X1338" s="72" t="b">
        <f t="shared" si="20"/>
        <v>0</v>
      </c>
    </row>
    <row r="1339" spans="1:24">
      <c r="A1339" s="8"/>
      <c r="B1339" s="8"/>
      <c r="C1339" s="8"/>
      <c r="D1339" s="54"/>
      <c r="E1339" s="8"/>
      <c r="F1339" s="8"/>
      <c r="G1339" s="8"/>
      <c r="H1339" s="8"/>
      <c r="I1339" s="78"/>
      <c r="J1339" s="42"/>
      <c r="K1339" s="82" t="str">
        <f>IF(AND($I1339&gt;0,$J1339&lt;&gt;"",$J1339&gt;40000),WORKDAY.INTL($J1339,INT(($I1339+项目参数!$J$29-1)/项目参数!$J$29)-1,1,项目参数!$B$2:$B$200),"")</f>
        <v/>
      </c>
      <c r="L1339" s="83" t="str">
        <f>IF(AND($M1339&lt;&gt;"",$M1339&gt;40000,$N1339&lt;&gt;"",$N1339&gt;40000),(1+NETWORKDAYS.INTL($M1339,$N1339,1,项目参数!$B$2:$B$200))*项目参数!$J$29,"")</f>
        <v/>
      </c>
      <c r="M1339" s="42"/>
      <c r="N1339" s="42"/>
      <c r="O1339" s="60"/>
      <c r="P1339" s="63"/>
      <c r="X1339" s="72" t="b">
        <f t="shared" si="20"/>
        <v>0</v>
      </c>
    </row>
    <row r="1340" spans="1:24">
      <c r="A1340" s="8"/>
      <c r="B1340" s="8"/>
      <c r="C1340" s="8"/>
      <c r="D1340" s="54"/>
      <c r="E1340" s="8"/>
      <c r="F1340" s="8"/>
      <c r="G1340" s="8"/>
      <c r="H1340" s="8"/>
      <c r="I1340" s="78"/>
      <c r="J1340" s="42"/>
      <c r="K1340" s="82" t="str">
        <f>IF(AND($I1340&gt;0,$J1340&lt;&gt;"",$J1340&gt;40000),WORKDAY.INTL($J1340,INT(($I1340+项目参数!$J$29-1)/项目参数!$J$29)-1,1,项目参数!$B$2:$B$200),"")</f>
        <v/>
      </c>
      <c r="L1340" s="83" t="str">
        <f>IF(AND($M1340&lt;&gt;"",$M1340&gt;40000,$N1340&lt;&gt;"",$N1340&gt;40000),(1+NETWORKDAYS.INTL($M1340,$N1340,1,项目参数!$B$2:$B$200))*项目参数!$J$29,"")</f>
        <v/>
      </c>
      <c r="M1340" s="42"/>
      <c r="N1340" s="42"/>
      <c r="O1340" s="60"/>
      <c r="P1340" s="63"/>
      <c r="X1340" s="72" t="b">
        <f t="shared" si="20"/>
        <v>0</v>
      </c>
    </row>
    <row r="1341" spans="1:24">
      <c r="A1341" s="8"/>
      <c r="B1341" s="8"/>
      <c r="C1341" s="8"/>
      <c r="D1341" s="54"/>
      <c r="E1341" s="8"/>
      <c r="F1341" s="8"/>
      <c r="G1341" s="8"/>
      <c r="H1341" s="8"/>
      <c r="I1341" s="78"/>
      <c r="J1341" s="42"/>
      <c r="K1341" s="82" t="str">
        <f>IF(AND($I1341&gt;0,$J1341&lt;&gt;"",$J1341&gt;40000),WORKDAY.INTL($J1341,INT(($I1341+项目参数!$J$29-1)/项目参数!$J$29)-1,1,项目参数!$B$2:$B$200),"")</f>
        <v/>
      </c>
      <c r="L1341" s="83" t="str">
        <f>IF(AND($M1341&lt;&gt;"",$M1341&gt;40000,$N1341&lt;&gt;"",$N1341&gt;40000),(1+NETWORKDAYS.INTL($M1341,$N1341,1,项目参数!$B$2:$B$200))*项目参数!$J$29,"")</f>
        <v/>
      </c>
      <c r="M1341" s="42"/>
      <c r="N1341" s="42"/>
      <c r="O1341" s="60"/>
      <c r="P1341" s="63"/>
      <c r="X1341" s="72" t="b">
        <f t="shared" si="20"/>
        <v>0</v>
      </c>
    </row>
    <row r="1342" spans="1:24">
      <c r="A1342" s="8"/>
      <c r="B1342" s="8"/>
      <c r="C1342" s="8"/>
      <c r="D1342" s="54"/>
      <c r="E1342" s="8"/>
      <c r="F1342" s="8"/>
      <c r="G1342" s="8"/>
      <c r="H1342" s="8"/>
      <c r="I1342" s="78"/>
      <c r="J1342" s="42"/>
      <c r="K1342" s="82" t="str">
        <f>IF(AND($I1342&gt;0,$J1342&lt;&gt;"",$J1342&gt;40000),WORKDAY.INTL($J1342,INT(($I1342+项目参数!$J$29-1)/项目参数!$J$29)-1,1,项目参数!$B$2:$B$200),"")</f>
        <v/>
      </c>
      <c r="L1342" s="83" t="str">
        <f>IF(AND($M1342&lt;&gt;"",$M1342&gt;40000,$N1342&lt;&gt;"",$N1342&gt;40000),(1+NETWORKDAYS.INTL($M1342,$N1342,1,项目参数!$B$2:$B$200))*项目参数!$J$29,"")</f>
        <v/>
      </c>
      <c r="M1342" s="42"/>
      <c r="N1342" s="42"/>
      <c r="O1342" s="60"/>
      <c r="P1342" s="63"/>
      <c r="X1342" s="72" t="b">
        <f t="shared" si="20"/>
        <v>0</v>
      </c>
    </row>
    <row r="1343" spans="1:24">
      <c r="A1343" s="8"/>
      <c r="B1343" s="8"/>
      <c r="C1343" s="8"/>
      <c r="D1343" s="54"/>
      <c r="E1343" s="8"/>
      <c r="F1343" s="8"/>
      <c r="G1343" s="8"/>
      <c r="H1343" s="8"/>
      <c r="I1343" s="78"/>
      <c r="J1343" s="42"/>
      <c r="K1343" s="82" t="str">
        <f>IF(AND($I1343&gt;0,$J1343&lt;&gt;"",$J1343&gt;40000),WORKDAY.INTL($J1343,INT(($I1343+项目参数!$J$29-1)/项目参数!$J$29)-1,1,项目参数!$B$2:$B$200),"")</f>
        <v/>
      </c>
      <c r="L1343" s="83" t="str">
        <f>IF(AND($M1343&lt;&gt;"",$M1343&gt;40000,$N1343&lt;&gt;"",$N1343&gt;40000),(1+NETWORKDAYS.INTL($M1343,$N1343,1,项目参数!$B$2:$B$200))*项目参数!$J$29,"")</f>
        <v/>
      </c>
      <c r="M1343" s="42"/>
      <c r="N1343" s="42"/>
      <c r="O1343" s="60"/>
      <c r="P1343" s="63"/>
      <c r="X1343" s="72" t="b">
        <f t="shared" si="20"/>
        <v>0</v>
      </c>
    </row>
    <row r="1344" spans="1:24">
      <c r="A1344" s="8"/>
      <c r="B1344" s="8"/>
      <c r="C1344" s="8"/>
      <c r="D1344" s="54"/>
      <c r="E1344" s="8"/>
      <c r="F1344" s="8"/>
      <c r="G1344" s="8"/>
      <c r="H1344" s="8"/>
      <c r="I1344" s="78"/>
      <c r="J1344" s="42"/>
      <c r="K1344" s="82" t="str">
        <f>IF(AND($I1344&gt;0,$J1344&lt;&gt;"",$J1344&gt;40000),WORKDAY.INTL($J1344,INT(($I1344+项目参数!$J$29-1)/项目参数!$J$29)-1,1,项目参数!$B$2:$B$200),"")</f>
        <v/>
      </c>
      <c r="L1344" s="83" t="str">
        <f>IF(AND($M1344&lt;&gt;"",$M1344&gt;40000,$N1344&lt;&gt;"",$N1344&gt;40000),(1+NETWORKDAYS.INTL($M1344,$N1344,1,项目参数!$B$2:$B$200))*项目参数!$J$29,"")</f>
        <v/>
      </c>
      <c r="M1344" s="42"/>
      <c r="N1344" s="42"/>
      <c r="O1344" s="60"/>
      <c r="P1344" s="63"/>
      <c r="X1344" s="72" t="b">
        <f t="shared" si="20"/>
        <v>0</v>
      </c>
    </row>
    <row r="1345" spans="1:24">
      <c r="A1345" s="8"/>
      <c r="B1345" s="8"/>
      <c r="C1345" s="8"/>
      <c r="D1345" s="54"/>
      <c r="E1345" s="8"/>
      <c r="F1345" s="8"/>
      <c r="G1345" s="8"/>
      <c r="H1345" s="8"/>
      <c r="I1345" s="78"/>
      <c r="J1345" s="42"/>
      <c r="K1345" s="82" t="str">
        <f>IF(AND($I1345&gt;0,$J1345&lt;&gt;"",$J1345&gt;40000),WORKDAY.INTL($J1345,INT(($I1345+项目参数!$J$29-1)/项目参数!$J$29)-1,1,项目参数!$B$2:$B$200),"")</f>
        <v/>
      </c>
      <c r="L1345" s="83" t="str">
        <f>IF(AND($M1345&lt;&gt;"",$M1345&gt;40000,$N1345&lt;&gt;"",$N1345&gt;40000),(1+NETWORKDAYS.INTL($M1345,$N1345,1,项目参数!$B$2:$B$200))*项目参数!$J$29,"")</f>
        <v/>
      </c>
      <c r="M1345" s="42"/>
      <c r="N1345" s="42"/>
      <c r="O1345" s="60"/>
      <c r="P1345" s="63"/>
      <c r="X1345" s="72" t="b">
        <f t="shared" si="20"/>
        <v>0</v>
      </c>
    </row>
    <row r="1346" spans="1:24">
      <c r="A1346" s="8"/>
      <c r="B1346" s="8"/>
      <c r="C1346" s="8"/>
      <c r="D1346" s="54"/>
      <c r="E1346" s="8"/>
      <c r="F1346" s="8"/>
      <c r="G1346" s="8"/>
      <c r="H1346" s="8"/>
      <c r="I1346" s="78"/>
      <c r="J1346" s="42"/>
      <c r="K1346" s="82" t="str">
        <f>IF(AND($I1346&gt;0,$J1346&lt;&gt;"",$J1346&gt;40000),WORKDAY.INTL($J1346,INT(($I1346+项目参数!$J$29-1)/项目参数!$J$29)-1,1,项目参数!$B$2:$B$200),"")</f>
        <v/>
      </c>
      <c r="L1346" s="83" t="str">
        <f>IF(AND($M1346&lt;&gt;"",$M1346&gt;40000,$N1346&lt;&gt;"",$N1346&gt;40000),(1+NETWORKDAYS.INTL($M1346,$N1346,1,项目参数!$B$2:$B$200))*项目参数!$J$29,"")</f>
        <v/>
      </c>
      <c r="M1346" s="42"/>
      <c r="N1346" s="42"/>
      <c r="O1346" s="60"/>
      <c r="P1346" s="63"/>
      <c r="X1346" s="72" t="b">
        <f t="shared" ref="X1346:X1409" si="21">AND(LEN(A1346)&gt;0,LEN(C1346)&gt;3,LEN(G1346)&gt;1,OR(J1346=0,AND(I1346&gt;0,J1346&gt;40000)),OR(M1346=0,M1346&gt;40000))</f>
        <v>0</v>
      </c>
    </row>
    <row r="1347" spans="1:24">
      <c r="A1347" s="8"/>
      <c r="B1347" s="8"/>
      <c r="C1347" s="8"/>
      <c r="D1347" s="54"/>
      <c r="E1347" s="8"/>
      <c r="F1347" s="8"/>
      <c r="G1347" s="8"/>
      <c r="H1347" s="8"/>
      <c r="I1347" s="78"/>
      <c r="J1347" s="42"/>
      <c r="K1347" s="82" t="str">
        <f>IF(AND($I1347&gt;0,$J1347&lt;&gt;"",$J1347&gt;40000),WORKDAY.INTL($J1347,INT(($I1347+项目参数!$J$29-1)/项目参数!$J$29)-1,1,项目参数!$B$2:$B$200),"")</f>
        <v/>
      </c>
      <c r="L1347" s="83" t="str">
        <f>IF(AND($M1347&lt;&gt;"",$M1347&gt;40000,$N1347&lt;&gt;"",$N1347&gt;40000),(1+NETWORKDAYS.INTL($M1347,$N1347,1,项目参数!$B$2:$B$200))*项目参数!$J$29,"")</f>
        <v/>
      </c>
      <c r="M1347" s="42"/>
      <c r="N1347" s="42"/>
      <c r="O1347" s="60"/>
      <c r="P1347" s="63"/>
      <c r="X1347" s="72" t="b">
        <f t="shared" si="21"/>
        <v>0</v>
      </c>
    </row>
    <row r="1348" spans="1:24">
      <c r="A1348" s="8"/>
      <c r="B1348" s="8"/>
      <c r="C1348" s="8"/>
      <c r="D1348" s="54"/>
      <c r="E1348" s="8"/>
      <c r="F1348" s="8"/>
      <c r="G1348" s="8"/>
      <c r="H1348" s="8"/>
      <c r="I1348" s="78"/>
      <c r="J1348" s="42"/>
      <c r="K1348" s="82" t="str">
        <f>IF(AND($I1348&gt;0,$J1348&lt;&gt;"",$J1348&gt;40000),WORKDAY.INTL($J1348,INT(($I1348+项目参数!$J$29-1)/项目参数!$J$29)-1,1,项目参数!$B$2:$B$200),"")</f>
        <v/>
      </c>
      <c r="L1348" s="83" t="str">
        <f>IF(AND($M1348&lt;&gt;"",$M1348&gt;40000,$N1348&lt;&gt;"",$N1348&gt;40000),(1+NETWORKDAYS.INTL($M1348,$N1348,1,项目参数!$B$2:$B$200))*项目参数!$J$29,"")</f>
        <v/>
      </c>
      <c r="M1348" s="42"/>
      <c r="N1348" s="42"/>
      <c r="O1348" s="60"/>
      <c r="P1348" s="63"/>
      <c r="X1348" s="72" t="b">
        <f t="shared" si="21"/>
        <v>0</v>
      </c>
    </row>
    <row r="1349" spans="1:24">
      <c r="A1349" s="8"/>
      <c r="B1349" s="8"/>
      <c r="C1349" s="8"/>
      <c r="D1349" s="54"/>
      <c r="E1349" s="8"/>
      <c r="F1349" s="8"/>
      <c r="G1349" s="8"/>
      <c r="H1349" s="8"/>
      <c r="I1349" s="78"/>
      <c r="J1349" s="42"/>
      <c r="K1349" s="82" t="str">
        <f>IF(AND($I1349&gt;0,$J1349&lt;&gt;"",$J1349&gt;40000),WORKDAY.INTL($J1349,INT(($I1349+项目参数!$J$29-1)/项目参数!$J$29)-1,1,项目参数!$B$2:$B$200),"")</f>
        <v/>
      </c>
      <c r="L1349" s="83" t="str">
        <f>IF(AND($M1349&lt;&gt;"",$M1349&gt;40000,$N1349&lt;&gt;"",$N1349&gt;40000),(1+NETWORKDAYS.INTL($M1349,$N1349,1,项目参数!$B$2:$B$200))*项目参数!$J$29,"")</f>
        <v/>
      </c>
      <c r="M1349" s="42"/>
      <c r="N1349" s="42"/>
      <c r="O1349" s="60"/>
      <c r="P1349" s="63"/>
      <c r="X1349" s="72" t="b">
        <f t="shared" si="21"/>
        <v>0</v>
      </c>
    </row>
    <row r="1350" spans="1:24">
      <c r="A1350" s="8"/>
      <c r="B1350" s="8"/>
      <c r="C1350" s="8"/>
      <c r="D1350" s="54"/>
      <c r="E1350" s="8"/>
      <c r="F1350" s="8"/>
      <c r="G1350" s="8"/>
      <c r="H1350" s="8"/>
      <c r="I1350" s="78"/>
      <c r="J1350" s="42"/>
      <c r="K1350" s="82" t="str">
        <f>IF(AND($I1350&gt;0,$J1350&lt;&gt;"",$J1350&gt;40000),WORKDAY.INTL($J1350,INT(($I1350+项目参数!$J$29-1)/项目参数!$J$29)-1,1,项目参数!$B$2:$B$200),"")</f>
        <v/>
      </c>
      <c r="L1350" s="83" t="str">
        <f>IF(AND($M1350&lt;&gt;"",$M1350&gt;40000,$N1350&lt;&gt;"",$N1350&gt;40000),(1+NETWORKDAYS.INTL($M1350,$N1350,1,项目参数!$B$2:$B$200))*项目参数!$J$29,"")</f>
        <v/>
      </c>
      <c r="M1350" s="42"/>
      <c r="N1350" s="42"/>
      <c r="O1350" s="60"/>
      <c r="P1350" s="63"/>
      <c r="X1350" s="72" t="b">
        <f t="shared" si="21"/>
        <v>0</v>
      </c>
    </row>
    <row r="1351" spans="1:24">
      <c r="A1351" s="8"/>
      <c r="B1351" s="8"/>
      <c r="C1351" s="8"/>
      <c r="D1351" s="54"/>
      <c r="E1351" s="8"/>
      <c r="F1351" s="8"/>
      <c r="G1351" s="8"/>
      <c r="H1351" s="8"/>
      <c r="I1351" s="78"/>
      <c r="J1351" s="42"/>
      <c r="K1351" s="82" t="str">
        <f>IF(AND($I1351&gt;0,$J1351&lt;&gt;"",$J1351&gt;40000),WORKDAY.INTL($J1351,INT(($I1351+项目参数!$J$29-1)/项目参数!$J$29)-1,1,项目参数!$B$2:$B$200),"")</f>
        <v/>
      </c>
      <c r="L1351" s="83" t="str">
        <f>IF(AND($M1351&lt;&gt;"",$M1351&gt;40000,$N1351&lt;&gt;"",$N1351&gt;40000),(1+NETWORKDAYS.INTL($M1351,$N1351,1,项目参数!$B$2:$B$200))*项目参数!$J$29,"")</f>
        <v/>
      </c>
      <c r="M1351" s="42"/>
      <c r="N1351" s="42"/>
      <c r="O1351" s="60"/>
      <c r="P1351" s="63"/>
      <c r="X1351" s="72" t="b">
        <f t="shared" si="21"/>
        <v>0</v>
      </c>
    </row>
    <row r="1352" spans="1:24">
      <c r="A1352" s="8"/>
      <c r="B1352" s="8"/>
      <c r="C1352" s="8"/>
      <c r="D1352" s="54"/>
      <c r="E1352" s="8"/>
      <c r="F1352" s="8"/>
      <c r="G1352" s="8"/>
      <c r="H1352" s="8"/>
      <c r="I1352" s="78"/>
      <c r="J1352" s="42"/>
      <c r="K1352" s="82" t="str">
        <f>IF(AND($I1352&gt;0,$J1352&lt;&gt;"",$J1352&gt;40000),WORKDAY.INTL($J1352,INT(($I1352+项目参数!$J$29-1)/项目参数!$J$29)-1,1,项目参数!$B$2:$B$200),"")</f>
        <v/>
      </c>
      <c r="L1352" s="83" t="str">
        <f>IF(AND($M1352&lt;&gt;"",$M1352&gt;40000,$N1352&lt;&gt;"",$N1352&gt;40000),(1+NETWORKDAYS.INTL($M1352,$N1352,1,项目参数!$B$2:$B$200))*项目参数!$J$29,"")</f>
        <v/>
      </c>
      <c r="M1352" s="42"/>
      <c r="N1352" s="42"/>
      <c r="O1352" s="60"/>
      <c r="P1352" s="63"/>
      <c r="X1352" s="72" t="b">
        <f t="shared" si="21"/>
        <v>0</v>
      </c>
    </row>
    <row r="1353" spans="1:24">
      <c r="A1353" s="8"/>
      <c r="B1353" s="8"/>
      <c r="C1353" s="8"/>
      <c r="D1353" s="54"/>
      <c r="E1353" s="8"/>
      <c r="F1353" s="8"/>
      <c r="G1353" s="8"/>
      <c r="H1353" s="8"/>
      <c r="I1353" s="78"/>
      <c r="J1353" s="42"/>
      <c r="K1353" s="82" t="str">
        <f>IF(AND($I1353&gt;0,$J1353&lt;&gt;"",$J1353&gt;40000),WORKDAY.INTL($J1353,INT(($I1353+项目参数!$J$29-1)/项目参数!$J$29)-1,1,项目参数!$B$2:$B$200),"")</f>
        <v/>
      </c>
      <c r="L1353" s="83" t="str">
        <f>IF(AND($M1353&lt;&gt;"",$M1353&gt;40000,$N1353&lt;&gt;"",$N1353&gt;40000),(1+NETWORKDAYS.INTL($M1353,$N1353,1,项目参数!$B$2:$B$200))*项目参数!$J$29,"")</f>
        <v/>
      </c>
      <c r="M1353" s="42"/>
      <c r="N1353" s="42"/>
      <c r="O1353" s="60"/>
      <c r="P1353" s="63"/>
      <c r="X1353" s="72" t="b">
        <f t="shared" si="21"/>
        <v>0</v>
      </c>
    </row>
    <row r="1354" spans="1:24">
      <c r="A1354" s="8"/>
      <c r="B1354" s="8"/>
      <c r="C1354" s="8"/>
      <c r="D1354" s="54"/>
      <c r="E1354" s="8"/>
      <c r="F1354" s="8"/>
      <c r="G1354" s="8"/>
      <c r="H1354" s="8"/>
      <c r="I1354" s="78"/>
      <c r="J1354" s="42"/>
      <c r="K1354" s="82" t="str">
        <f>IF(AND($I1354&gt;0,$J1354&lt;&gt;"",$J1354&gt;40000),WORKDAY.INTL($J1354,INT(($I1354+项目参数!$J$29-1)/项目参数!$J$29)-1,1,项目参数!$B$2:$B$200),"")</f>
        <v/>
      </c>
      <c r="L1354" s="83" t="str">
        <f>IF(AND($M1354&lt;&gt;"",$M1354&gt;40000,$N1354&lt;&gt;"",$N1354&gt;40000),(1+NETWORKDAYS.INTL($M1354,$N1354,1,项目参数!$B$2:$B$200))*项目参数!$J$29,"")</f>
        <v/>
      </c>
      <c r="M1354" s="42"/>
      <c r="N1354" s="42"/>
      <c r="O1354" s="60"/>
      <c r="P1354" s="63"/>
      <c r="X1354" s="72" t="b">
        <f t="shared" si="21"/>
        <v>0</v>
      </c>
    </row>
    <row r="1355" spans="1:24">
      <c r="A1355" s="8"/>
      <c r="B1355" s="8"/>
      <c r="C1355" s="8"/>
      <c r="D1355" s="54"/>
      <c r="E1355" s="8"/>
      <c r="F1355" s="8"/>
      <c r="G1355" s="8"/>
      <c r="H1355" s="8"/>
      <c r="I1355" s="78"/>
      <c r="J1355" s="42"/>
      <c r="K1355" s="82" t="str">
        <f>IF(AND($I1355&gt;0,$J1355&lt;&gt;"",$J1355&gt;40000),WORKDAY.INTL($J1355,INT(($I1355+项目参数!$J$29-1)/项目参数!$J$29)-1,1,项目参数!$B$2:$B$200),"")</f>
        <v/>
      </c>
      <c r="L1355" s="83" t="str">
        <f>IF(AND($M1355&lt;&gt;"",$M1355&gt;40000,$N1355&lt;&gt;"",$N1355&gt;40000),(1+NETWORKDAYS.INTL($M1355,$N1355,1,项目参数!$B$2:$B$200))*项目参数!$J$29,"")</f>
        <v/>
      </c>
      <c r="M1355" s="42"/>
      <c r="N1355" s="42"/>
      <c r="O1355" s="60"/>
      <c r="P1355" s="63"/>
      <c r="X1355" s="72" t="b">
        <f t="shared" si="21"/>
        <v>0</v>
      </c>
    </row>
    <row r="1356" spans="1:24">
      <c r="A1356" s="8"/>
      <c r="B1356" s="8"/>
      <c r="C1356" s="8"/>
      <c r="D1356" s="54"/>
      <c r="E1356" s="8"/>
      <c r="F1356" s="8"/>
      <c r="G1356" s="8"/>
      <c r="H1356" s="8"/>
      <c r="I1356" s="78"/>
      <c r="J1356" s="42"/>
      <c r="K1356" s="82" t="str">
        <f>IF(AND($I1356&gt;0,$J1356&lt;&gt;"",$J1356&gt;40000),WORKDAY.INTL($J1356,INT(($I1356+项目参数!$J$29-1)/项目参数!$J$29)-1,1,项目参数!$B$2:$B$200),"")</f>
        <v/>
      </c>
      <c r="L1356" s="83" t="str">
        <f>IF(AND($M1356&lt;&gt;"",$M1356&gt;40000,$N1356&lt;&gt;"",$N1356&gt;40000),(1+NETWORKDAYS.INTL($M1356,$N1356,1,项目参数!$B$2:$B$200))*项目参数!$J$29,"")</f>
        <v/>
      </c>
      <c r="M1356" s="42"/>
      <c r="N1356" s="42"/>
      <c r="O1356" s="60"/>
      <c r="P1356" s="63"/>
      <c r="X1356" s="72" t="b">
        <f t="shared" si="21"/>
        <v>0</v>
      </c>
    </row>
    <row r="1357" spans="1:24">
      <c r="A1357" s="8"/>
      <c r="B1357" s="8"/>
      <c r="C1357" s="8"/>
      <c r="D1357" s="54"/>
      <c r="E1357" s="8"/>
      <c r="F1357" s="8"/>
      <c r="G1357" s="8"/>
      <c r="H1357" s="8"/>
      <c r="I1357" s="78"/>
      <c r="J1357" s="42"/>
      <c r="K1357" s="82" t="str">
        <f>IF(AND($I1357&gt;0,$J1357&lt;&gt;"",$J1357&gt;40000),WORKDAY.INTL($J1357,INT(($I1357+项目参数!$J$29-1)/项目参数!$J$29)-1,1,项目参数!$B$2:$B$200),"")</f>
        <v/>
      </c>
      <c r="L1357" s="83" t="str">
        <f>IF(AND($M1357&lt;&gt;"",$M1357&gt;40000,$N1357&lt;&gt;"",$N1357&gt;40000),(1+NETWORKDAYS.INTL($M1357,$N1357,1,项目参数!$B$2:$B$200))*项目参数!$J$29,"")</f>
        <v/>
      </c>
      <c r="M1357" s="42"/>
      <c r="N1357" s="42"/>
      <c r="O1357" s="60"/>
      <c r="P1357" s="63"/>
      <c r="X1357" s="72" t="b">
        <f t="shared" si="21"/>
        <v>0</v>
      </c>
    </row>
    <row r="1358" spans="1:24">
      <c r="A1358" s="8"/>
      <c r="B1358" s="8"/>
      <c r="C1358" s="8"/>
      <c r="D1358" s="54"/>
      <c r="E1358" s="8"/>
      <c r="F1358" s="8"/>
      <c r="G1358" s="8"/>
      <c r="H1358" s="8"/>
      <c r="I1358" s="78"/>
      <c r="J1358" s="42"/>
      <c r="K1358" s="82" t="str">
        <f>IF(AND($I1358&gt;0,$J1358&lt;&gt;"",$J1358&gt;40000),WORKDAY.INTL($J1358,INT(($I1358+项目参数!$J$29-1)/项目参数!$J$29)-1,1,项目参数!$B$2:$B$200),"")</f>
        <v/>
      </c>
      <c r="L1358" s="83" t="str">
        <f>IF(AND($M1358&lt;&gt;"",$M1358&gt;40000,$N1358&lt;&gt;"",$N1358&gt;40000),(1+NETWORKDAYS.INTL($M1358,$N1358,1,项目参数!$B$2:$B$200))*项目参数!$J$29,"")</f>
        <v/>
      </c>
      <c r="M1358" s="42"/>
      <c r="N1358" s="42"/>
      <c r="O1358" s="60"/>
      <c r="P1358" s="63"/>
      <c r="X1358" s="72" t="b">
        <f t="shared" si="21"/>
        <v>0</v>
      </c>
    </row>
    <row r="1359" spans="1:24">
      <c r="A1359" s="8"/>
      <c r="B1359" s="8"/>
      <c r="C1359" s="8"/>
      <c r="D1359" s="54"/>
      <c r="E1359" s="8"/>
      <c r="F1359" s="8"/>
      <c r="G1359" s="8"/>
      <c r="H1359" s="8"/>
      <c r="I1359" s="78"/>
      <c r="J1359" s="42"/>
      <c r="K1359" s="82" t="str">
        <f>IF(AND($I1359&gt;0,$J1359&lt;&gt;"",$J1359&gt;40000),WORKDAY.INTL($J1359,INT(($I1359+项目参数!$J$29-1)/项目参数!$J$29)-1,1,项目参数!$B$2:$B$200),"")</f>
        <v/>
      </c>
      <c r="L1359" s="83" t="str">
        <f>IF(AND($M1359&lt;&gt;"",$M1359&gt;40000,$N1359&lt;&gt;"",$N1359&gt;40000),(1+NETWORKDAYS.INTL($M1359,$N1359,1,项目参数!$B$2:$B$200))*项目参数!$J$29,"")</f>
        <v/>
      </c>
      <c r="M1359" s="42"/>
      <c r="N1359" s="42"/>
      <c r="O1359" s="60"/>
      <c r="P1359" s="63"/>
      <c r="X1359" s="72" t="b">
        <f t="shared" si="21"/>
        <v>0</v>
      </c>
    </row>
    <row r="1360" spans="1:24">
      <c r="A1360" s="8"/>
      <c r="B1360" s="8"/>
      <c r="C1360" s="8"/>
      <c r="D1360" s="54"/>
      <c r="E1360" s="8"/>
      <c r="F1360" s="8"/>
      <c r="G1360" s="8"/>
      <c r="H1360" s="8"/>
      <c r="I1360" s="78"/>
      <c r="J1360" s="42"/>
      <c r="K1360" s="82" t="str">
        <f>IF(AND($I1360&gt;0,$J1360&lt;&gt;"",$J1360&gt;40000),WORKDAY.INTL($J1360,INT(($I1360+项目参数!$J$29-1)/项目参数!$J$29)-1,1,项目参数!$B$2:$B$200),"")</f>
        <v/>
      </c>
      <c r="L1360" s="83" t="str">
        <f>IF(AND($M1360&lt;&gt;"",$M1360&gt;40000,$N1360&lt;&gt;"",$N1360&gt;40000),(1+NETWORKDAYS.INTL($M1360,$N1360,1,项目参数!$B$2:$B$200))*项目参数!$J$29,"")</f>
        <v/>
      </c>
      <c r="M1360" s="42"/>
      <c r="N1360" s="42"/>
      <c r="O1360" s="60"/>
      <c r="P1360" s="63"/>
      <c r="X1360" s="72" t="b">
        <f t="shared" si="21"/>
        <v>0</v>
      </c>
    </row>
    <row r="1361" spans="1:24">
      <c r="A1361" s="8"/>
      <c r="B1361" s="8"/>
      <c r="C1361" s="8"/>
      <c r="D1361" s="54"/>
      <c r="E1361" s="8"/>
      <c r="F1361" s="8"/>
      <c r="G1361" s="8"/>
      <c r="H1361" s="8"/>
      <c r="I1361" s="78"/>
      <c r="J1361" s="42"/>
      <c r="K1361" s="82" t="str">
        <f>IF(AND($I1361&gt;0,$J1361&lt;&gt;"",$J1361&gt;40000),WORKDAY.INTL($J1361,INT(($I1361+项目参数!$J$29-1)/项目参数!$J$29)-1,1,项目参数!$B$2:$B$200),"")</f>
        <v/>
      </c>
      <c r="L1361" s="83" t="str">
        <f>IF(AND($M1361&lt;&gt;"",$M1361&gt;40000,$N1361&lt;&gt;"",$N1361&gt;40000),(1+NETWORKDAYS.INTL($M1361,$N1361,1,项目参数!$B$2:$B$200))*项目参数!$J$29,"")</f>
        <v/>
      </c>
      <c r="M1361" s="42"/>
      <c r="N1361" s="42"/>
      <c r="O1361" s="60"/>
      <c r="P1361" s="63"/>
      <c r="X1361" s="72" t="b">
        <f t="shared" si="21"/>
        <v>0</v>
      </c>
    </row>
    <row r="1362" spans="1:24">
      <c r="A1362" s="8"/>
      <c r="B1362" s="8"/>
      <c r="C1362" s="8"/>
      <c r="D1362" s="54"/>
      <c r="E1362" s="8"/>
      <c r="F1362" s="8"/>
      <c r="G1362" s="8"/>
      <c r="H1362" s="8"/>
      <c r="I1362" s="78"/>
      <c r="J1362" s="42"/>
      <c r="K1362" s="82" t="str">
        <f>IF(AND($I1362&gt;0,$J1362&lt;&gt;"",$J1362&gt;40000),WORKDAY.INTL($J1362,INT(($I1362+项目参数!$J$29-1)/项目参数!$J$29)-1,1,项目参数!$B$2:$B$200),"")</f>
        <v/>
      </c>
      <c r="L1362" s="83" t="str">
        <f>IF(AND($M1362&lt;&gt;"",$M1362&gt;40000,$N1362&lt;&gt;"",$N1362&gt;40000),(1+NETWORKDAYS.INTL($M1362,$N1362,1,项目参数!$B$2:$B$200))*项目参数!$J$29,"")</f>
        <v/>
      </c>
      <c r="M1362" s="42"/>
      <c r="N1362" s="42"/>
      <c r="O1362" s="60"/>
      <c r="P1362" s="63"/>
      <c r="X1362" s="72" t="b">
        <f t="shared" si="21"/>
        <v>0</v>
      </c>
    </row>
    <row r="1363" spans="1:24">
      <c r="A1363" s="8"/>
      <c r="B1363" s="8"/>
      <c r="C1363" s="8"/>
      <c r="D1363" s="54"/>
      <c r="E1363" s="8"/>
      <c r="F1363" s="8"/>
      <c r="G1363" s="8"/>
      <c r="H1363" s="8"/>
      <c r="I1363" s="78"/>
      <c r="J1363" s="42"/>
      <c r="K1363" s="82" t="str">
        <f>IF(AND($I1363&gt;0,$J1363&lt;&gt;"",$J1363&gt;40000),WORKDAY.INTL($J1363,INT(($I1363+项目参数!$J$29-1)/项目参数!$J$29)-1,1,项目参数!$B$2:$B$200),"")</f>
        <v/>
      </c>
      <c r="L1363" s="83" t="str">
        <f>IF(AND($M1363&lt;&gt;"",$M1363&gt;40000,$N1363&lt;&gt;"",$N1363&gt;40000),(1+NETWORKDAYS.INTL($M1363,$N1363,1,项目参数!$B$2:$B$200))*项目参数!$J$29,"")</f>
        <v/>
      </c>
      <c r="M1363" s="42"/>
      <c r="N1363" s="42"/>
      <c r="O1363" s="60"/>
      <c r="P1363" s="63"/>
      <c r="X1363" s="72" t="b">
        <f t="shared" si="21"/>
        <v>0</v>
      </c>
    </row>
    <row r="1364" spans="1:24">
      <c r="A1364" s="8"/>
      <c r="B1364" s="8"/>
      <c r="C1364" s="8"/>
      <c r="D1364" s="54"/>
      <c r="E1364" s="8"/>
      <c r="F1364" s="8"/>
      <c r="G1364" s="8"/>
      <c r="H1364" s="8"/>
      <c r="I1364" s="78"/>
      <c r="J1364" s="42"/>
      <c r="K1364" s="82" t="str">
        <f>IF(AND($I1364&gt;0,$J1364&lt;&gt;"",$J1364&gt;40000),WORKDAY.INTL($J1364,INT(($I1364+项目参数!$J$29-1)/项目参数!$J$29)-1,1,项目参数!$B$2:$B$200),"")</f>
        <v/>
      </c>
      <c r="L1364" s="83" t="str">
        <f>IF(AND($M1364&lt;&gt;"",$M1364&gt;40000,$N1364&lt;&gt;"",$N1364&gt;40000),(1+NETWORKDAYS.INTL($M1364,$N1364,1,项目参数!$B$2:$B$200))*项目参数!$J$29,"")</f>
        <v/>
      </c>
      <c r="M1364" s="42"/>
      <c r="N1364" s="42"/>
      <c r="O1364" s="60"/>
      <c r="P1364" s="63"/>
      <c r="X1364" s="72" t="b">
        <f t="shared" si="21"/>
        <v>0</v>
      </c>
    </row>
    <row r="1365" spans="1:24">
      <c r="A1365" s="8"/>
      <c r="B1365" s="8"/>
      <c r="C1365" s="8"/>
      <c r="D1365" s="54"/>
      <c r="E1365" s="8"/>
      <c r="F1365" s="8"/>
      <c r="G1365" s="8"/>
      <c r="H1365" s="8"/>
      <c r="I1365" s="78"/>
      <c r="J1365" s="42"/>
      <c r="K1365" s="82" t="str">
        <f>IF(AND($I1365&gt;0,$J1365&lt;&gt;"",$J1365&gt;40000),WORKDAY.INTL($J1365,INT(($I1365+项目参数!$J$29-1)/项目参数!$J$29)-1,1,项目参数!$B$2:$B$200),"")</f>
        <v/>
      </c>
      <c r="L1365" s="83" t="str">
        <f>IF(AND($M1365&lt;&gt;"",$M1365&gt;40000,$N1365&lt;&gt;"",$N1365&gt;40000),(1+NETWORKDAYS.INTL($M1365,$N1365,1,项目参数!$B$2:$B$200))*项目参数!$J$29,"")</f>
        <v/>
      </c>
      <c r="M1365" s="42"/>
      <c r="N1365" s="42"/>
      <c r="O1365" s="60"/>
      <c r="P1365" s="63"/>
      <c r="X1365" s="72" t="b">
        <f t="shared" si="21"/>
        <v>0</v>
      </c>
    </row>
    <row r="1366" spans="1:24">
      <c r="A1366" s="8"/>
      <c r="B1366" s="8"/>
      <c r="C1366" s="8"/>
      <c r="D1366" s="54"/>
      <c r="E1366" s="8"/>
      <c r="F1366" s="8"/>
      <c r="G1366" s="8"/>
      <c r="H1366" s="8"/>
      <c r="I1366" s="78"/>
      <c r="J1366" s="42"/>
      <c r="K1366" s="82" t="str">
        <f>IF(AND($I1366&gt;0,$J1366&lt;&gt;"",$J1366&gt;40000),WORKDAY.INTL($J1366,INT(($I1366+项目参数!$J$29-1)/项目参数!$J$29)-1,1,项目参数!$B$2:$B$200),"")</f>
        <v/>
      </c>
      <c r="L1366" s="83" t="str">
        <f>IF(AND($M1366&lt;&gt;"",$M1366&gt;40000,$N1366&lt;&gt;"",$N1366&gt;40000),(1+NETWORKDAYS.INTL($M1366,$N1366,1,项目参数!$B$2:$B$200))*项目参数!$J$29,"")</f>
        <v/>
      </c>
      <c r="M1366" s="42"/>
      <c r="N1366" s="42"/>
      <c r="O1366" s="60"/>
      <c r="P1366" s="63"/>
      <c r="X1366" s="72" t="b">
        <f t="shared" si="21"/>
        <v>0</v>
      </c>
    </row>
    <row r="1367" spans="1:24">
      <c r="A1367" s="8"/>
      <c r="B1367" s="8"/>
      <c r="C1367" s="8"/>
      <c r="D1367" s="54"/>
      <c r="E1367" s="8"/>
      <c r="F1367" s="8"/>
      <c r="G1367" s="8"/>
      <c r="H1367" s="8"/>
      <c r="I1367" s="78"/>
      <c r="J1367" s="42"/>
      <c r="K1367" s="82" t="str">
        <f>IF(AND($I1367&gt;0,$J1367&lt;&gt;"",$J1367&gt;40000),WORKDAY.INTL($J1367,INT(($I1367+项目参数!$J$29-1)/项目参数!$J$29)-1,1,项目参数!$B$2:$B$200),"")</f>
        <v/>
      </c>
      <c r="L1367" s="83" t="str">
        <f>IF(AND($M1367&lt;&gt;"",$M1367&gt;40000,$N1367&lt;&gt;"",$N1367&gt;40000),(1+NETWORKDAYS.INTL($M1367,$N1367,1,项目参数!$B$2:$B$200))*项目参数!$J$29,"")</f>
        <v/>
      </c>
      <c r="M1367" s="42"/>
      <c r="N1367" s="42"/>
      <c r="O1367" s="60"/>
      <c r="P1367" s="63"/>
      <c r="X1367" s="72" t="b">
        <f t="shared" si="21"/>
        <v>0</v>
      </c>
    </row>
    <row r="1368" spans="1:24">
      <c r="A1368" s="8"/>
      <c r="B1368" s="8"/>
      <c r="C1368" s="8"/>
      <c r="D1368" s="54"/>
      <c r="E1368" s="8"/>
      <c r="F1368" s="8"/>
      <c r="G1368" s="8"/>
      <c r="H1368" s="8"/>
      <c r="I1368" s="78"/>
      <c r="J1368" s="42"/>
      <c r="K1368" s="82" t="str">
        <f>IF(AND($I1368&gt;0,$J1368&lt;&gt;"",$J1368&gt;40000),WORKDAY.INTL($J1368,INT(($I1368+项目参数!$J$29-1)/项目参数!$J$29)-1,1,项目参数!$B$2:$B$200),"")</f>
        <v/>
      </c>
      <c r="L1368" s="83" t="str">
        <f>IF(AND($M1368&lt;&gt;"",$M1368&gt;40000,$N1368&lt;&gt;"",$N1368&gt;40000),(1+NETWORKDAYS.INTL($M1368,$N1368,1,项目参数!$B$2:$B$200))*项目参数!$J$29,"")</f>
        <v/>
      </c>
      <c r="M1368" s="42"/>
      <c r="N1368" s="42"/>
      <c r="O1368" s="60"/>
      <c r="P1368" s="63"/>
      <c r="X1368" s="72" t="b">
        <f t="shared" si="21"/>
        <v>0</v>
      </c>
    </row>
    <row r="1369" spans="1:24">
      <c r="A1369" s="8"/>
      <c r="B1369" s="8"/>
      <c r="C1369" s="8"/>
      <c r="D1369" s="54"/>
      <c r="E1369" s="8"/>
      <c r="F1369" s="8"/>
      <c r="G1369" s="8"/>
      <c r="H1369" s="8"/>
      <c r="I1369" s="78"/>
      <c r="J1369" s="42"/>
      <c r="K1369" s="82" t="str">
        <f>IF(AND($I1369&gt;0,$J1369&lt;&gt;"",$J1369&gt;40000),WORKDAY.INTL($J1369,INT(($I1369+项目参数!$J$29-1)/项目参数!$J$29)-1,1,项目参数!$B$2:$B$200),"")</f>
        <v/>
      </c>
      <c r="L1369" s="83" t="str">
        <f>IF(AND($M1369&lt;&gt;"",$M1369&gt;40000,$N1369&lt;&gt;"",$N1369&gt;40000),(1+NETWORKDAYS.INTL($M1369,$N1369,1,项目参数!$B$2:$B$200))*项目参数!$J$29,"")</f>
        <v/>
      </c>
      <c r="M1369" s="42"/>
      <c r="N1369" s="42"/>
      <c r="O1369" s="60"/>
      <c r="P1369" s="63"/>
      <c r="X1369" s="72" t="b">
        <f t="shared" si="21"/>
        <v>0</v>
      </c>
    </row>
    <row r="1370" spans="1:24">
      <c r="A1370" s="8"/>
      <c r="B1370" s="8"/>
      <c r="C1370" s="8"/>
      <c r="D1370" s="54"/>
      <c r="E1370" s="8"/>
      <c r="F1370" s="8"/>
      <c r="G1370" s="8"/>
      <c r="H1370" s="8"/>
      <c r="I1370" s="78"/>
      <c r="J1370" s="42"/>
      <c r="K1370" s="82" t="str">
        <f>IF(AND($I1370&gt;0,$J1370&lt;&gt;"",$J1370&gt;40000),WORKDAY.INTL($J1370,INT(($I1370+项目参数!$J$29-1)/项目参数!$J$29)-1,1,项目参数!$B$2:$B$200),"")</f>
        <v/>
      </c>
      <c r="L1370" s="83" t="str">
        <f>IF(AND($M1370&lt;&gt;"",$M1370&gt;40000,$N1370&lt;&gt;"",$N1370&gt;40000),(1+NETWORKDAYS.INTL($M1370,$N1370,1,项目参数!$B$2:$B$200))*项目参数!$J$29,"")</f>
        <v/>
      </c>
      <c r="M1370" s="42"/>
      <c r="N1370" s="42"/>
      <c r="O1370" s="60"/>
      <c r="P1370" s="63"/>
      <c r="X1370" s="72" t="b">
        <f t="shared" si="21"/>
        <v>0</v>
      </c>
    </row>
    <row r="1371" spans="1:24">
      <c r="A1371" s="8"/>
      <c r="B1371" s="8"/>
      <c r="C1371" s="8"/>
      <c r="D1371" s="54"/>
      <c r="E1371" s="8"/>
      <c r="F1371" s="8"/>
      <c r="G1371" s="8"/>
      <c r="H1371" s="8"/>
      <c r="I1371" s="78"/>
      <c r="J1371" s="42"/>
      <c r="K1371" s="82" t="str">
        <f>IF(AND($I1371&gt;0,$J1371&lt;&gt;"",$J1371&gt;40000),WORKDAY.INTL($J1371,INT(($I1371+项目参数!$J$29-1)/项目参数!$J$29)-1,1,项目参数!$B$2:$B$200),"")</f>
        <v/>
      </c>
      <c r="L1371" s="83" t="str">
        <f>IF(AND($M1371&lt;&gt;"",$M1371&gt;40000,$N1371&lt;&gt;"",$N1371&gt;40000),(1+NETWORKDAYS.INTL($M1371,$N1371,1,项目参数!$B$2:$B$200))*项目参数!$J$29,"")</f>
        <v/>
      </c>
      <c r="M1371" s="42"/>
      <c r="N1371" s="42"/>
      <c r="O1371" s="60"/>
      <c r="P1371" s="63"/>
      <c r="X1371" s="72" t="b">
        <f t="shared" si="21"/>
        <v>0</v>
      </c>
    </row>
    <row r="1372" spans="1:24">
      <c r="A1372" s="8"/>
      <c r="B1372" s="8"/>
      <c r="C1372" s="8"/>
      <c r="D1372" s="54"/>
      <c r="E1372" s="8"/>
      <c r="F1372" s="8"/>
      <c r="G1372" s="8"/>
      <c r="H1372" s="8"/>
      <c r="I1372" s="78"/>
      <c r="J1372" s="42"/>
      <c r="K1372" s="82" t="str">
        <f>IF(AND($I1372&gt;0,$J1372&lt;&gt;"",$J1372&gt;40000),WORKDAY.INTL($J1372,INT(($I1372+项目参数!$J$29-1)/项目参数!$J$29)-1,1,项目参数!$B$2:$B$200),"")</f>
        <v/>
      </c>
      <c r="L1372" s="83" t="str">
        <f>IF(AND($M1372&lt;&gt;"",$M1372&gt;40000,$N1372&lt;&gt;"",$N1372&gt;40000),(1+NETWORKDAYS.INTL($M1372,$N1372,1,项目参数!$B$2:$B$200))*项目参数!$J$29,"")</f>
        <v/>
      </c>
      <c r="M1372" s="42"/>
      <c r="N1372" s="42"/>
      <c r="O1372" s="60"/>
      <c r="P1372" s="63"/>
      <c r="X1372" s="72" t="b">
        <f t="shared" si="21"/>
        <v>0</v>
      </c>
    </row>
    <row r="1373" spans="1:24">
      <c r="A1373" s="8"/>
      <c r="B1373" s="8"/>
      <c r="C1373" s="8"/>
      <c r="D1373" s="54"/>
      <c r="E1373" s="8"/>
      <c r="F1373" s="8"/>
      <c r="G1373" s="8"/>
      <c r="H1373" s="8"/>
      <c r="I1373" s="78"/>
      <c r="J1373" s="42"/>
      <c r="K1373" s="82" t="str">
        <f>IF(AND($I1373&gt;0,$J1373&lt;&gt;"",$J1373&gt;40000),WORKDAY.INTL($J1373,INT(($I1373+项目参数!$J$29-1)/项目参数!$J$29)-1,1,项目参数!$B$2:$B$200),"")</f>
        <v/>
      </c>
      <c r="L1373" s="83" t="str">
        <f>IF(AND($M1373&lt;&gt;"",$M1373&gt;40000,$N1373&lt;&gt;"",$N1373&gt;40000),(1+NETWORKDAYS.INTL($M1373,$N1373,1,项目参数!$B$2:$B$200))*项目参数!$J$29,"")</f>
        <v/>
      </c>
      <c r="M1373" s="42"/>
      <c r="N1373" s="42"/>
      <c r="O1373" s="60"/>
      <c r="P1373" s="63"/>
      <c r="X1373" s="72" t="b">
        <f t="shared" si="21"/>
        <v>0</v>
      </c>
    </row>
    <row r="1374" spans="1:24">
      <c r="A1374" s="8"/>
      <c r="B1374" s="8"/>
      <c r="C1374" s="8"/>
      <c r="D1374" s="54"/>
      <c r="E1374" s="8"/>
      <c r="F1374" s="8"/>
      <c r="G1374" s="8"/>
      <c r="H1374" s="8"/>
      <c r="I1374" s="78"/>
      <c r="J1374" s="42"/>
      <c r="K1374" s="82" t="str">
        <f>IF(AND($I1374&gt;0,$J1374&lt;&gt;"",$J1374&gt;40000),WORKDAY.INTL($J1374,INT(($I1374+项目参数!$J$29-1)/项目参数!$J$29)-1,1,项目参数!$B$2:$B$200),"")</f>
        <v/>
      </c>
      <c r="L1374" s="83" t="str">
        <f>IF(AND($M1374&lt;&gt;"",$M1374&gt;40000,$N1374&lt;&gt;"",$N1374&gt;40000),(1+NETWORKDAYS.INTL($M1374,$N1374,1,项目参数!$B$2:$B$200))*项目参数!$J$29,"")</f>
        <v/>
      </c>
      <c r="M1374" s="42"/>
      <c r="N1374" s="42"/>
      <c r="O1374" s="60"/>
      <c r="P1374" s="63"/>
      <c r="X1374" s="72" t="b">
        <f t="shared" si="21"/>
        <v>0</v>
      </c>
    </row>
    <row r="1375" spans="1:24">
      <c r="A1375" s="8"/>
      <c r="B1375" s="8"/>
      <c r="C1375" s="8"/>
      <c r="D1375" s="54"/>
      <c r="E1375" s="8"/>
      <c r="F1375" s="8"/>
      <c r="G1375" s="8"/>
      <c r="H1375" s="8"/>
      <c r="I1375" s="78"/>
      <c r="J1375" s="42"/>
      <c r="K1375" s="82" t="str">
        <f>IF(AND($I1375&gt;0,$J1375&lt;&gt;"",$J1375&gt;40000),WORKDAY.INTL($J1375,INT(($I1375+项目参数!$J$29-1)/项目参数!$J$29)-1,1,项目参数!$B$2:$B$200),"")</f>
        <v/>
      </c>
      <c r="L1375" s="83" t="str">
        <f>IF(AND($M1375&lt;&gt;"",$M1375&gt;40000,$N1375&lt;&gt;"",$N1375&gt;40000),(1+NETWORKDAYS.INTL($M1375,$N1375,1,项目参数!$B$2:$B$200))*项目参数!$J$29,"")</f>
        <v/>
      </c>
      <c r="M1375" s="42"/>
      <c r="N1375" s="42"/>
      <c r="O1375" s="60"/>
      <c r="P1375" s="63"/>
      <c r="X1375" s="72" t="b">
        <f t="shared" si="21"/>
        <v>0</v>
      </c>
    </row>
    <row r="1376" spans="1:24">
      <c r="A1376" s="8"/>
      <c r="B1376" s="8"/>
      <c r="C1376" s="8"/>
      <c r="D1376" s="54"/>
      <c r="E1376" s="8"/>
      <c r="F1376" s="8"/>
      <c r="G1376" s="8"/>
      <c r="H1376" s="8"/>
      <c r="I1376" s="78"/>
      <c r="J1376" s="42"/>
      <c r="K1376" s="82" t="str">
        <f>IF(AND($I1376&gt;0,$J1376&lt;&gt;"",$J1376&gt;40000),WORKDAY.INTL($J1376,INT(($I1376+项目参数!$J$29-1)/项目参数!$J$29)-1,1,项目参数!$B$2:$B$200),"")</f>
        <v/>
      </c>
      <c r="L1376" s="83" t="str">
        <f>IF(AND($M1376&lt;&gt;"",$M1376&gt;40000,$N1376&lt;&gt;"",$N1376&gt;40000),(1+NETWORKDAYS.INTL($M1376,$N1376,1,项目参数!$B$2:$B$200))*项目参数!$J$29,"")</f>
        <v/>
      </c>
      <c r="M1376" s="42"/>
      <c r="N1376" s="42"/>
      <c r="O1376" s="60"/>
      <c r="P1376" s="63"/>
      <c r="X1376" s="72" t="b">
        <f t="shared" si="21"/>
        <v>0</v>
      </c>
    </row>
    <row r="1377" spans="1:24">
      <c r="A1377" s="8"/>
      <c r="B1377" s="8"/>
      <c r="C1377" s="8"/>
      <c r="D1377" s="54"/>
      <c r="E1377" s="8"/>
      <c r="F1377" s="8"/>
      <c r="G1377" s="8"/>
      <c r="H1377" s="8"/>
      <c r="I1377" s="78"/>
      <c r="J1377" s="42"/>
      <c r="K1377" s="82" t="str">
        <f>IF(AND($I1377&gt;0,$J1377&lt;&gt;"",$J1377&gt;40000),WORKDAY.INTL($J1377,INT(($I1377+项目参数!$J$29-1)/项目参数!$J$29)-1,1,项目参数!$B$2:$B$200),"")</f>
        <v/>
      </c>
      <c r="L1377" s="83" t="str">
        <f>IF(AND($M1377&lt;&gt;"",$M1377&gt;40000,$N1377&lt;&gt;"",$N1377&gt;40000),(1+NETWORKDAYS.INTL($M1377,$N1377,1,项目参数!$B$2:$B$200))*项目参数!$J$29,"")</f>
        <v/>
      </c>
      <c r="M1377" s="42"/>
      <c r="N1377" s="42"/>
      <c r="O1377" s="60"/>
      <c r="P1377" s="63"/>
      <c r="X1377" s="72" t="b">
        <f t="shared" si="21"/>
        <v>0</v>
      </c>
    </row>
    <row r="1378" spans="1:24">
      <c r="A1378" s="8"/>
      <c r="B1378" s="8"/>
      <c r="C1378" s="8"/>
      <c r="D1378" s="54"/>
      <c r="E1378" s="8"/>
      <c r="F1378" s="8"/>
      <c r="G1378" s="8"/>
      <c r="H1378" s="8"/>
      <c r="I1378" s="78"/>
      <c r="J1378" s="42"/>
      <c r="K1378" s="82" t="str">
        <f>IF(AND($I1378&gt;0,$J1378&lt;&gt;"",$J1378&gt;40000),WORKDAY.INTL($J1378,INT(($I1378+项目参数!$J$29-1)/项目参数!$J$29)-1,1,项目参数!$B$2:$B$200),"")</f>
        <v/>
      </c>
      <c r="L1378" s="83" t="str">
        <f>IF(AND($M1378&lt;&gt;"",$M1378&gt;40000,$N1378&lt;&gt;"",$N1378&gt;40000),(1+NETWORKDAYS.INTL($M1378,$N1378,1,项目参数!$B$2:$B$200))*项目参数!$J$29,"")</f>
        <v/>
      </c>
      <c r="M1378" s="42"/>
      <c r="N1378" s="42"/>
      <c r="O1378" s="60"/>
      <c r="P1378" s="63"/>
      <c r="X1378" s="72" t="b">
        <f t="shared" si="21"/>
        <v>0</v>
      </c>
    </row>
    <row r="1379" spans="1:24">
      <c r="A1379" s="8"/>
      <c r="B1379" s="8"/>
      <c r="C1379" s="8"/>
      <c r="D1379" s="54"/>
      <c r="E1379" s="8"/>
      <c r="F1379" s="8"/>
      <c r="G1379" s="8"/>
      <c r="H1379" s="8"/>
      <c r="I1379" s="78"/>
      <c r="J1379" s="42"/>
      <c r="K1379" s="82" t="str">
        <f>IF(AND($I1379&gt;0,$J1379&lt;&gt;"",$J1379&gt;40000),WORKDAY.INTL($J1379,INT(($I1379+项目参数!$J$29-1)/项目参数!$J$29)-1,1,项目参数!$B$2:$B$200),"")</f>
        <v/>
      </c>
      <c r="L1379" s="83" t="str">
        <f>IF(AND($M1379&lt;&gt;"",$M1379&gt;40000,$N1379&lt;&gt;"",$N1379&gt;40000),(1+NETWORKDAYS.INTL($M1379,$N1379,1,项目参数!$B$2:$B$200))*项目参数!$J$29,"")</f>
        <v/>
      </c>
      <c r="M1379" s="42"/>
      <c r="N1379" s="42"/>
      <c r="O1379" s="60"/>
      <c r="P1379" s="63"/>
      <c r="X1379" s="72" t="b">
        <f t="shared" si="21"/>
        <v>0</v>
      </c>
    </row>
    <row r="1380" spans="1:24">
      <c r="A1380" s="8"/>
      <c r="B1380" s="8"/>
      <c r="C1380" s="8"/>
      <c r="D1380" s="54"/>
      <c r="E1380" s="8"/>
      <c r="F1380" s="8"/>
      <c r="G1380" s="8"/>
      <c r="H1380" s="8"/>
      <c r="I1380" s="78"/>
      <c r="J1380" s="42"/>
      <c r="K1380" s="82" t="str">
        <f>IF(AND($I1380&gt;0,$J1380&lt;&gt;"",$J1380&gt;40000),WORKDAY.INTL($J1380,INT(($I1380+项目参数!$J$29-1)/项目参数!$J$29)-1,1,项目参数!$B$2:$B$200),"")</f>
        <v/>
      </c>
      <c r="L1380" s="83" t="str">
        <f>IF(AND($M1380&lt;&gt;"",$M1380&gt;40000,$N1380&lt;&gt;"",$N1380&gt;40000),(1+NETWORKDAYS.INTL($M1380,$N1380,1,项目参数!$B$2:$B$200))*项目参数!$J$29,"")</f>
        <v/>
      </c>
      <c r="M1380" s="42"/>
      <c r="N1380" s="42"/>
      <c r="O1380" s="60"/>
      <c r="P1380" s="63"/>
      <c r="X1380" s="72" t="b">
        <f t="shared" si="21"/>
        <v>0</v>
      </c>
    </row>
    <row r="1381" spans="1:24">
      <c r="A1381" s="8"/>
      <c r="B1381" s="8"/>
      <c r="C1381" s="8"/>
      <c r="D1381" s="54"/>
      <c r="E1381" s="8"/>
      <c r="F1381" s="8"/>
      <c r="G1381" s="8"/>
      <c r="H1381" s="8"/>
      <c r="I1381" s="78"/>
      <c r="J1381" s="42"/>
      <c r="K1381" s="82" t="str">
        <f>IF(AND($I1381&gt;0,$J1381&lt;&gt;"",$J1381&gt;40000),WORKDAY.INTL($J1381,INT(($I1381+项目参数!$J$29-1)/项目参数!$J$29)-1,1,项目参数!$B$2:$B$200),"")</f>
        <v/>
      </c>
      <c r="L1381" s="83" t="str">
        <f>IF(AND($M1381&lt;&gt;"",$M1381&gt;40000,$N1381&lt;&gt;"",$N1381&gt;40000),(1+NETWORKDAYS.INTL($M1381,$N1381,1,项目参数!$B$2:$B$200))*项目参数!$J$29,"")</f>
        <v/>
      </c>
      <c r="M1381" s="42"/>
      <c r="N1381" s="42"/>
      <c r="O1381" s="60"/>
      <c r="P1381" s="63"/>
      <c r="X1381" s="72" t="b">
        <f t="shared" si="21"/>
        <v>0</v>
      </c>
    </row>
    <row r="1382" spans="1:24">
      <c r="A1382" s="8"/>
      <c r="B1382" s="8"/>
      <c r="C1382" s="8"/>
      <c r="D1382" s="54"/>
      <c r="E1382" s="8"/>
      <c r="F1382" s="8"/>
      <c r="G1382" s="8"/>
      <c r="H1382" s="8"/>
      <c r="I1382" s="78"/>
      <c r="J1382" s="42"/>
      <c r="K1382" s="82" t="str">
        <f>IF(AND($I1382&gt;0,$J1382&lt;&gt;"",$J1382&gt;40000),WORKDAY.INTL($J1382,INT(($I1382+项目参数!$J$29-1)/项目参数!$J$29)-1,1,项目参数!$B$2:$B$200),"")</f>
        <v/>
      </c>
      <c r="L1382" s="83" t="str">
        <f>IF(AND($M1382&lt;&gt;"",$M1382&gt;40000,$N1382&lt;&gt;"",$N1382&gt;40000),(1+NETWORKDAYS.INTL($M1382,$N1382,1,项目参数!$B$2:$B$200))*项目参数!$J$29,"")</f>
        <v/>
      </c>
      <c r="M1382" s="42"/>
      <c r="N1382" s="42"/>
      <c r="O1382" s="60"/>
      <c r="P1382" s="63"/>
      <c r="X1382" s="72" t="b">
        <f t="shared" si="21"/>
        <v>0</v>
      </c>
    </row>
    <row r="1383" spans="1:24">
      <c r="A1383" s="8"/>
      <c r="B1383" s="8"/>
      <c r="C1383" s="8"/>
      <c r="D1383" s="54"/>
      <c r="E1383" s="8"/>
      <c r="F1383" s="8"/>
      <c r="G1383" s="8"/>
      <c r="H1383" s="8"/>
      <c r="I1383" s="78"/>
      <c r="J1383" s="42"/>
      <c r="K1383" s="82" t="str">
        <f>IF(AND($I1383&gt;0,$J1383&lt;&gt;"",$J1383&gt;40000),WORKDAY.INTL($J1383,INT(($I1383+项目参数!$J$29-1)/项目参数!$J$29)-1,1,项目参数!$B$2:$B$200),"")</f>
        <v/>
      </c>
      <c r="L1383" s="83" t="str">
        <f>IF(AND($M1383&lt;&gt;"",$M1383&gt;40000,$N1383&lt;&gt;"",$N1383&gt;40000),(1+NETWORKDAYS.INTL($M1383,$N1383,1,项目参数!$B$2:$B$200))*项目参数!$J$29,"")</f>
        <v/>
      </c>
      <c r="M1383" s="42"/>
      <c r="N1383" s="42"/>
      <c r="O1383" s="60"/>
      <c r="P1383" s="63"/>
      <c r="X1383" s="72" t="b">
        <f t="shared" si="21"/>
        <v>0</v>
      </c>
    </row>
    <row r="1384" spans="1:24">
      <c r="A1384" s="8"/>
      <c r="B1384" s="8"/>
      <c r="C1384" s="8"/>
      <c r="D1384" s="54"/>
      <c r="E1384" s="8"/>
      <c r="F1384" s="8"/>
      <c r="G1384" s="8"/>
      <c r="H1384" s="8"/>
      <c r="I1384" s="78"/>
      <c r="J1384" s="42"/>
      <c r="K1384" s="82" t="str">
        <f>IF(AND($I1384&gt;0,$J1384&lt;&gt;"",$J1384&gt;40000),WORKDAY.INTL($J1384,INT(($I1384+项目参数!$J$29-1)/项目参数!$J$29)-1,1,项目参数!$B$2:$B$200),"")</f>
        <v/>
      </c>
      <c r="L1384" s="83" t="str">
        <f>IF(AND($M1384&lt;&gt;"",$M1384&gt;40000,$N1384&lt;&gt;"",$N1384&gt;40000),(1+NETWORKDAYS.INTL($M1384,$N1384,1,项目参数!$B$2:$B$200))*项目参数!$J$29,"")</f>
        <v/>
      </c>
      <c r="M1384" s="42"/>
      <c r="N1384" s="42"/>
      <c r="O1384" s="60"/>
      <c r="P1384" s="63"/>
      <c r="X1384" s="72" t="b">
        <f t="shared" si="21"/>
        <v>0</v>
      </c>
    </row>
    <row r="1385" spans="1:24">
      <c r="A1385" s="8"/>
      <c r="B1385" s="8"/>
      <c r="C1385" s="8"/>
      <c r="D1385" s="54"/>
      <c r="E1385" s="8"/>
      <c r="F1385" s="8"/>
      <c r="G1385" s="8"/>
      <c r="H1385" s="8"/>
      <c r="I1385" s="78"/>
      <c r="J1385" s="42"/>
      <c r="K1385" s="82" t="str">
        <f>IF(AND($I1385&gt;0,$J1385&lt;&gt;"",$J1385&gt;40000),WORKDAY.INTL($J1385,INT(($I1385+项目参数!$J$29-1)/项目参数!$J$29)-1,1,项目参数!$B$2:$B$200),"")</f>
        <v/>
      </c>
      <c r="L1385" s="83" t="str">
        <f>IF(AND($M1385&lt;&gt;"",$M1385&gt;40000,$N1385&lt;&gt;"",$N1385&gt;40000),(1+NETWORKDAYS.INTL($M1385,$N1385,1,项目参数!$B$2:$B$200))*项目参数!$J$29,"")</f>
        <v/>
      </c>
      <c r="M1385" s="42"/>
      <c r="N1385" s="42"/>
      <c r="O1385" s="60"/>
      <c r="P1385" s="63"/>
      <c r="X1385" s="72" t="b">
        <f t="shared" si="21"/>
        <v>0</v>
      </c>
    </row>
    <row r="1386" spans="1:24">
      <c r="A1386" s="8"/>
      <c r="B1386" s="8"/>
      <c r="C1386" s="8"/>
      <c r="D1386" s="54"/>
      <c r="E1386" s="8"/>
      <c r="F1386" s="8"/>
      <c r="G1386" s="8"/>
      <c r="H1386" s="8"/>
      <c r="I1386" s="78"/>
      <c r="J1386" s="42"/>
      <c r="K1386" s="82" t="str">
        <f>IF(AND($I1386&gt;0,$J1386&lt;&gt;"",$J1386&gt;40000),WORKDAY.INTL($J1386,INT(($I1386+项目参数!$J$29-1)/项目参数!$J$29)-1,1,项目参数!$B$2:$B$200),"")</f>
        <v/>
      </c>
      <c r="L1386" s="83" t="str">
        <f>IF(AND($M1386&lt;&gt;"",$M1386&gt;40000,$N1386&lt;&gt;"",$N1386&gt;40000),(1+NETWORKDAYS.INTL($M1386,$N1386,1,项目参数!$B$2:$B$200))*项目参数!$J$29,"")</f>
        <v/>
      </c>
      <c r="M1386" s="42"/>
      <c r="N1386" s="42"/>
      <c r="O1386" s="60"/>
      <c r="P1386" s="63"/>
      <c r="X1386" s="72" t="b">
        <f t="shared" si="21"/>
        <v>0</v>
      </c>
    </row>
    <row r="1387" spans="1:24">
      <c r="A1387" s="8"/>
      <c r="B1387" s="8"/>
      <c r="C1387" s="8"/>
      <c r="D1387" s="54"/>
      <c r="E1387" s="8"/>
      <c r="F1387" s="8"/>
      <c r="G1387" s="8"/>
      <c r="H1387" s="8"/>
      <c r="I1387" s="78"/>
      <c r="J1387" s="42"/>
      <c r="K1387" s="82" t="str">
        <f>IF(AND($I1387&gt;0,$J1387&lt;&gt;"",$J1387&gt;40000),WORKDAY.INTL($J1387,INT(($I1387+项目参数!$J$29-1)/项目参数!$J$29)-1,1,项目参数!$B$2:$B$200),"")</f>
        <v/>
      </c>
      <c r="L1387" s="83" t="str">
        <f>IF(AND($M1387&lt;&gt;"",$M1387&gt;40000,$N1387&lt;&gt;"",$N1387&gt;40000),(1+NETWORKDAYS.INTL($M1387,$N1387,1,项目参数!$B$2:$B$200))*项目参数!$J$29,"")</f>
        <v/>
      </c>
      <c r="M1387" s="42"/>
      <c r="N1387" s="42"/>
      <c r="O1387" s="60"/>
      <c r="P1387" s="63"/>
      <c r="X1387" s="72" t="b">
        <f t="shared" si="21"/>
        <v>0</v>
      </c>
    </row>
    <row r="1388" spans="1:24">
      <c r="A1388" s="8"/>
      <c r="B1388" s="8"/>
      <c r="C1388" s="8"/>
      <c r="D1388" s="54"/>
      <c r="E1388" s="8"/>
      <c r="F1388" s="8"/>
      <c r="G1388" s="8"/>
      <c r="H1388" s="8"/>
      <c r="I1388" s="78"/>
      <c r="J1388" s="42"/>
      <c r="K1388" s="82" t="str">
        <f>IF(AND($I1388&gt;0,$J1388&lt;&gt;"",$J1388&gt;40000),WORKDAY.INTL($J1388,INT(($I1388+项目参数!$J$29-1)/项目参数!$J$29)-1,1,项目参数!$B$2:$B$200),"")</f>
        <v/>
      </c>
      <c r="L1388" s="83" t="str">
        <f>IF(AND($M1388&lt;&gt;"",$M1388&gt;40000,$N1388&lt;&gt;"",$N1388&gt;40000),(1+NETWORKDAYS.INTL($M1388,$N1388,1,项目参数!$B$2:$B$200))*项目参数!$J$29,"")</f>
        <v/>
      </c>
      <c r="M1388" s="42"/>
      <c r="N1388" s="42"/>
      <c r="O1388" s="60"/>
      <c r="P1388" s="63"/>
      <c r="X1388" s="72" t="b">
        <f t="shared" si="21"/>
        <v>0</v>
      </c>
    </row>
    <row r="1389" spans="1:24">
      <c r="A1389" s="8"/>
      <c r="B1389" s="8"/>
      <c r="C1389" s="8"/>
      <c r="D1389" s="54"/>
      <c r="E1389" s="8"/>
      <c r="F1389" s="8"/>
      <c r="G1389" s="8"/>
      <c r="H1389" s="8"/>
      <c r="I1389" s="78"/>
      <c r="J1389" s="42"/>
      <c r="K1389" s="82" t="str">
        <f>IF(AND($I1389&gt;0,$J1389&lt;&gt;"",$J1389&gt;40000),WORKDAY.INTL($J1389,INT(($I1389+项目参数!$J$29-1)/项目参数!$J$29)-1,1,项目参数!$B$2:$B$200),"")</f>
        <v/>
      </c>
      <c r="L1389" s="83" t="str">
        <f>IF(AND($M1389&lt;&gt;"",$M1389&gt;40000,$N1389&lt;&gt;"",$N1389&gt;40000),(1+NETWORKDAYS.INTL($M1389,$N1389,1,项目参数!$B$2:$B$200))*项目参数!$J$29,"")</f>
        <v/>
      </c>
      <c r="M1389" s="42"/>
      <c r="N1389" s="42"/>
      <c r="O1389" s="60"/>
      <c r="P1389" s="63"/>
      <c r="X1389" s="72" t="b">
        <f t="shared" si="21"/>
        <v>0</v>
      </c>
    </row>
    <row r="1390" spans="1:24">
      <c r="A1390" s="8"/>
      <c r="B1390" s="8"/>
      <c r="C1390" s="8"/>
      <c r="D1390" s="54"/>
      <c r="E1390" s="8"/>
      <c r="F1390" s="8"/>
      <c r="G1390" s="8"/>
      <c r="H1390" s="8"/>
      <c r="I1390" s="78"/>
      <c r="J1390" s="42"/>
      <c r="K1390" s="82" t="str">
        <f>IF(AND($I1390&gt;0,$J1390&lt;&gt;"",$J1390&gt;40000),WORKDAY.INTL($J1390,INT(($I1390+项目参数!$J$29-1)/项目参数!$J$29)-1,1,项目参数!$B$2:$B$200),"")</f>
        <v/>
      </c>
      <c r="L1390" s="83" t="str">
        <f>IF(AND($M1390&lt;&gt;"",$M1390&gt;40000,$N1390&lt;&gt;"",$N1390&gt;40000),(1+NETWORKDAYS.INTL($M1390,$N1390,1,项目参数!$B$2:$B$200))*项目参数!$J$29,"")</f>
        <v/>
      </c>
      <c r="M1390" s="42"/>
      <c r="N1390" s="42"/>
      <c r="O1390" s="60"/>
      <c r="P1390" s="63"/>
      <c r="X1390" s="72" t="b">
        <f t="shared" si="21"/>
        <v>0</v>
      </c>
    </row>
    <row r="1391" spans="1:24">
      <c r="A1391" s="8"/>
      <c r="B1391" s="8"/>
      <c r="C1391" s="8"/>
      <c r="D1391" s="54"/>
      <c r="E1391" s="8"/>
      <c r="F1391" s="8"/>
      <c r="G1391" s="8"/>
      <c r="H1391" s="8"/>
      <c r="I1391" s="78"/>
      <c r="J1391" s="42"/>
      <c r="K1391" s="82" t="str">
        <f>IF(AND($I1391&gt;0,$J1391&lt;&gt;"",$J1391&gt;40000),WORKDAY.INTL($J1391,INT(($I1391+项目参数!$J$29-1)/项目参数!$J$29)-1,1,项目参数!$B$2:$B$200),"")</f>
        <v/>
      </c>
      <c r="L1391" s="83" t="str">
        <f>IF(AND($M1391&lt;&gt;"",$M1391&gt;40000,$N1391&lt;&gt;"",$N1391&gt;40000),(1+NETWORKDAYS.INTL($M1391,$N1391,1,项目参数!$B$2:$B$200))*项目参数!$J$29,"")</f>
        <v/>
      </c>
      <c r="M1391" s="42"/>
      <c r="N1391" s="42"/>
      <c r="O1391" s="60"/>
      <c r="P1391" s="63"/>
      <c r="X1391" s="72" t="b">
        <f t="shared" si="21"/>
        <v>0</v>
      </c>
    </row>
    <row r="1392" spans="1:24">
      <c r="A1392" s="8"/>
      <c r="B1392" s="8"/>
      <c r="C1392" s="8"/>
      <c r="D1392" s="54"/>
      <c r="E1392" s="8"/>
      <c r="F1392" s="8"/>
      <c r="G1392" s="8"/>
      <c r="H1392" s="8"/>
      <c r="I1392" s="78"/>
      <c r="J1392" s="42"/>
      <c r="K1392" s="82" t="str">
        <f>IF(AND($I1392&gt;0,$J1392&lt;&gt;"",$J1392&gt;40000),WORKDAY.INTL($J1392,INT(($I1392+项目参数!$J$29-1)/项目参数!$J$29)-1,1,项目参数!$B$2:$B$200),"")</f>
        <v/>
      </c>
      <c r="L1392" s="83" t="str">
        <f>IF(AND($M1392&lt;&gt;"",$M1392&gt;40000,$N1392&lt;&gt;"",$N1392&gt;40000),(1+NETWORKDAYS.INTL($M1392,$N1392,1,项目参数!$B$2:$B$200))*项目参数!$J$29,"")</f>
        <v/>
      </c>
      <c r="M1392" s="42"/>
      <c r="N1392" s="42"/>
      <c r="O1392" s="60"/>
      <c r="P1392" s="63"/>
      <c r="X1392" s="72" t="b">
        <f t="shared" si="21"/>
        <v>0</v>
      </c>
    </row>
    <row r="1393" spans="1:24">
      <c r="A1393" s="8"/>
      <c r="B1393" s="8"/>
      <c r="C1393" s="8"/>
      <c r="D1393" s="54"/>
      <c r="E1393" s="8"/>
      <c r="F1393" s="8"/>
      <c r="G1393" s="8"/>
      <c r="H1393" s="8"/>
      <c r="I1393" s="78"/>
      <c r="J1393" s="42"/>
      <c r="K1393" s="82" t="str">
        <f>IF(AND($I1393&gt;0,$J1393&lt;&gt;"",$J1393&gt;40000),WORKDAY.INTL($J1393,INT(($I1393+项目参数!$J$29-1)/项目参数!$J$29)-1,1,项目参数!$B$2:$B$200),"")</f>
        <v/>
      </c>
      <c r="L1393" s="83" t="str">
        <f>IF(AND($M1393&lt;&gt;"",$M1393&gt;40000,$N1393&lt;&gt;"",$N1393&gt;40000),(1+NETWORKDAYS.INTL($M1393,$N1393,1,项目参数!$B$2:$B$200))*项目参数!$J$29,"")</f>
        <v/>
      </c>
      <c r="M1393" s="42"/>
      <c r="N1393" s="42"/>
      <c r="O1393" s="60"/>
      <c r="P1393" s="63"/>
      <c r="X1393" s="72" t="b">
        <f t="shared" si="21"/>
        <v>0</v>
      </c>
    </row>
    <row r="1394" spans="1:24">
      <c r="A1394" s="8"/>
      <c r="B1394" s="8"/>
      <c r="C1394" s="8"/>
      <c r="D1394" s="54"/>
      <c r="E1394" s="8"/>
      <c r="F1394" s="8"/>
      <c r="G1394" s="8"/>
      <c r="H1394" s="8"/>
      <c r="I1394" s="78"/>
      <c r="J1394" s="42"/>
      <c r="K1394" s="82" t="str">
        <f>IF(AND($I1394&gt;0,$J1394&lt;&gt;"",$J1394&gt;40000),WORKDAY.INTL($J1394,INT(($I1394+项目参数!$J$29-1)/项目参数!$J$29)-1,1,项目参数!$B$2:$B$200),"")</f>
        <v/>
      </c>
      <c r="L1394" s="83" t="str">
        <f>IF(AND($M1394&lt;&gt;"",$M1394&gt;40000,$N1394&lt;&gt;"",$N1394&gt;40000),(1+NETWORKDAYS.INTL($M1394,$N1394,1,项目参数!$B$2:$B$200))*项目参数!$J$29,"")</f>
        <v/>
      </c>
      <c r="M1394" s="42"/>
      <c r="N1394" s="42"/>
      <c r="O1394" s="60"/>
      <c r="P1394" s="63"/>
      <c r="X1394" s="72" t="b">
        <f t="shared" si="21"/>
        <v>0</v>
      </c>
    </row>
    <row r="1395" spans="1:24">
      <c r="A1395" s="8"/>
      <c r="B1395" s="8"/>
      <c r="C1395" s="8"/>
      <c r="D1395" s="54"/>
      <c r="E1395" s="8"/>
      <c r="F1395" s="8"/>
      <c r="G1395" s="8"/>
      <c r="H1395" s="8"/>
      <c r="I1395" s="78"/>
      <c r="J1395" s="42"/>
      <c r="K1395" s="82" t="str">
        <f>IF(AND($I1395&gt;0,$J1395&lt;&gt;"",$J1395&gt;40000),WORKDAY.INTL($J1395,INT(($I1395+项目参数!$J$29-1)/项目参数!$J$29)-1,1,项目参数!$B$2:$B$200),"")</f>
        <v/>
      </c>
      <c r="L1395" s="83" t="str">
        <f>IF(AND($M1395&lt;&gt;"",$M1395&gt;40000,$N1395&lt;&gt;"",$N1395&gt;40000),(1+NETWORKDAYS.INTL($M1395,$N1395,1,项目参数!$B$2:$B$200))*项目参数!$J$29,"")</f>
        <v/>
      </c>
      <c r="M1395" s="42"/>
      <c r="N1395" s="42"/>
      <c r="O1395" s="60"/>
      <c r="P1395" s="63"/>
      <c r="X1395" s="72" t="b">
        <f t="shared" si="21"/>
        <v>0</v>
      </c>
    </row>
    <row r="1396" spans="1:24">
      <c r="A1396" s="8"/>
      <c r="B1396" s="8"/>
      <c r="C1396" s="8"/>
      <c r="D1396" s="54"/>
      <c r="E1396" s="8"/>
      <c r="F1396" s="8"/>
      <c r="G1396" s="8"/>
      <c r="H1396" s="8"/>
      <c r="I1396" s="78"/>
      <c r="J1396" s="42"/>
      <c r="K1396" s="82" t="str">
        <f>IF(AND($I1396&gt;0,$J1396&lt;&gt;"",$J1396&gt;40000),WORKDAY.INTL($J1396,INT(($I1396+项目参数!$J$29-1)/项目参数!$J$29)-1,1,项目参数!$B$2:$B$200),"")</f>
        <v/>
      </c>
      <c r="L1396" s="83" t="str">
        <f>IF(AND($M1396&lt;&gt;"",$M1396&gt;40000,$N1396&lt;&gt;"",$N1396&gt;40000),(1+NETWORKDAYS.INTL($M1396,$N1396,1,项目参数!$B$2:$B$200))*项目参数!$J$29,"")</f>
        <v/>
      </c>
      <c r="M1396" s="42"/>
      <c r="N1396" s="42"/>
      <c r="O1396" s="60"/>
      <c r="P1396" s="63"/>
      <c r="X1396" s="72" t="b">
        <f t="shared" si="21"/>
        <v>0</v>
      </c>
    </row>
    <row r="1397" spans="1:24">
      <c r="A1397" s="8"/>
      <c r="B1397" s="8"/>
      <c r="C1397" s="8"/>
      <c r="D1397" s="54"/>
      <c r="E1397" s="8"/>
      <c r="F1397" s="8"/>
      <c r="G1397" s="8"/>
      <c r="H1397" s="8"/>
      <c r="I1397" s="78"/>
      <c r="J1397" s="42"/>
      <c r="K1397" s="82" t="str">
        <f>IF(AND($I1397&gt;0,$J1397&lt;&gt;"",$J1397&gt;40000),WORKDAY.INTL($J1397,INT(($I1397+项目参数!$J$29-1)/项目参数!$J$29)-1,1,项目参数!$B$2:$B$200),"")</f>
        <v/>
      </c>
      <c r="L1397" s="83" t="str">
        <f>IF(AND($M1397&lt;&gt;"",$M1397&gt;40000,$N1397&lt;&gt;"",$N1397&gt;40000),(1+NETWORKDAYS.INTL($M1397,$N1397,1,项目参数!$B$2:$B$200))*项目参数!$J$29,"")</f>
        <v/>
      </c>
      <c r="M1397" s="42"/>
      <c r="N1397" s="42"/>
      <c r="O1397" s="60"/>
      <c r="P1397" s="63"/>
      <c r="X1397" s="72" t="b">
        <f t="shared" si="21"/>
        <v>0</v>
      </c>
    </row>
    <row r="1398" spans="1:24">
      <c r="A1398" s="8"/>
      <c r="B1398" s="8"/>
      <c r="C1398" s="8"/>
      <c r="D1398" s="54"/>
      <c r="E1398" s="8"/>
      <c r="F1398" s="8"/>
      <c r="G1398" s="8"/>
      <c r="H1398" s="8"/>
      <c r="I1398" s="78"/>
      <c r="J1398" s="42"/>
      <c r="K1398" s="82" t="str">
        <f>IF(AND($I1398&gt;0,$J1398&lt;&gt;"",$J1398&gt;40000),WORKDAY.INTL($J1398,INT(($I1398+项目参数!$J$29-1)/项目参数!$J$29)-1,1,项目参数!$B$2:$B$200),"")</f>
        <v/>
      </c>
      <c r="L1398" s="83" t="str">
        <f>IF(AND($M1398&lt;&gt;"",$M1398&gt;40000,$N1398&lt;&gt;"",$N1398&gt;40000),(1+NETWORKDAYS.INTL($M1398,$N1398,1,项目参数!$B$2:$B$200))*项目参数!$J$29,"")</f>
        <v/>
      </c>
      <c r="M1398" s="42"/>
      <c r="N1398" s="42"/>
      <c r="O1398" s="60"/>
      <c r="P1398" s="63"/>
      <c r="X1398" s="72" t="b">
        <f t="shared" si="21"/>
        <v>0</v>
      </c>
    </row>
    <row r="1399" spans="1:24">
      <c r="A1399" s="8"/>
      <c r="B1399" s="8"/>
      <c r="C1399" s="8"/>
      <c r="D1399" s="54"/>
      <c r="E1399" s="8"/>
      <c r="F1399" s="8"/>
      <c r="G1399" s="8"/>
      <c r="H1399" s="8"/>
      <c r="I1399" s="78"/>
      <c r="J1399" s="42"/>
      <c r="K1399" s="82" t="str">
        <f>IF(AND($I1399&gt;0,$J1399&lt;&gt;"",$J1399&gt;40000),WORKDAY.INTL($J1399,INT(($I1399+项目参数!$J$29-1)/项目参数!$J$29)-1,1,项目参数!$B$2:$B$200),"")</f>
        <v/>
      </c>
      <c r="L1399" s="83" t="str">
        <f>IF(AND($M1399&lt;&gt;"",$M1399&gt;40000,$N1399&lt;&gt;"",$N1399&gt;40000),(1+NETWORKDAYS.INTL($M1399,$N1399,1,项目参数!$B$2:$B$200))*项目参数!$J$29,"")</f>
        <v/>
      </c>
      <c r="M1399" s="42"/>
      <c r="N1399" s="42"/>
      <c r="O1399" s="60"/>
      <c r="P1399" s="63"/>
      <c r="X1399" s="72" t="b">
        <f t="shared" si="21"/>
        <v>0</v>
      </c>
    </row>
    <row r="1400" spans="1:24">
      <c r="A1400" s="8"/>
      <c r="B1400" s="8"/>
      <c r="C1400" s="8"/>
      <c r="D1400" s="54"/>
      <c r="E1400" s="8"/>
      <c r="F1400" s="8"/>
      <c r="G1400" s="8"/>
      <c r="H1400" s="8"/>
      <c r="I1400" s="78"/>
      <c r="J1400" s="42"/>
      <c r="K1400" s="82" t="str">
        <f>IF(AND($I1400&gt;0,$J1400&lt;&gt;"",$J1400&gt;40000),WORKDAY.INTL($J1400,INT(($I1400+项目参数!$J$29-1)/项目参数!$J$29)-1,1,项目参数!$B$2:$B$200),"")</f>
        <v/>
      </c>
      <c r="L1400" s="83" t="str">
        <f>IF(AND($M1400&lt;&gt;"",$M1400&gt;40000,$N1400&lt;&gt;"",$N1400&gt;40000),(1+NETWORKDAYS.INTL($M1400,$N1400,1,项目参数!$B$2:$B$200))*项目参数!$J$29,"")</f>
        <v/>
      </c>
      <c r="M1400" s="42"/>
      <c r="N1400" s="42"/>
      <c r="O1400" s="60"/>
      <c r="P1400" s="63"/>
      <c r="X1400" s="72" t="b">
        <f t="shared" si="21"/>
        <v>0</v>
      </c>
    </row>
    <row r="1401" spans="1:24">
      <c r="A1401" s="8"/>
      <c r="B1401" s="8"/>
      <c r="C1401" s="8"/>
      <c r="D1401" s="54"/>
      <c r="E1401" s="8"/>
      <c r="F1401" s="8"/>
      <c r="G1401" s="8"/>
      <c r="H1401" s="8"/>
      <c r="I1401" s="78"/>
      <c r="J1401" s="42"/>
      <c r="K1401" s="82" t="str">
        <f>IF(AND($I1401&gt;0,$J1401&lt;&gt;"",$J1401&gt;40000),WORKDAY.INTL($J1401,INT(($I1401+项目参数!$J$29-1)/项目参数!$J$29)-1,1,项目参数!$B$2:$B$200),"")</f>
        <v/>
      </c>
      <c r="L1401" s="83" t="str">
        <f>IF(AND($M1401&lt;&gt;"",$M1401&gt;40000,$N1401&lt;&gt;"",$N1401&gt;40000),(1+NETWORKDAYS.INTL($M1401,$N1401,1,项目参数!$B$2:$B$200))*项目参数!$J$29,"")</f>
        <v/>
      </c>
      <c r="M1401" s="42"/>
      <c r="N1401" s="42"/>
      <c r="O1401" s="60"/>
      <c r="P1401" s="63"/>
      <c r="X1401" s="72" t="b">
        <f t="shared" si="21"/>
        <v>0</v>
      </c>
    </row>
    <row r="1402" spans="1:24">
      <c r="A1402" s="8"/>
      <c r="B1402" s="8"/>
      <c r="C1402" s="8"/>
      <c r="D1402" s="54"/>
      <c r="E1402" s="8"/>
      <c r="F1402" s="8"/>
      <c r="G1402" s="8"/>
      <c r="H1402" s="8"/>
      <c r="I1402" s="78"/>
      <c r="J1402" s="42"/>
      <c r="K1402" s="82" t="str">
        <f>IF(AND($I1402&gt;0,$J1402&lt;&gt;"",$J1402&gt;40000),WORKDAY.INTL($J1402,INT(($I1402+项目参数!$J$29-1)/项目参数!$J$29)-1,1,项目参数!$B$2:$B$200),"")</f>
        <v/>
      </c>
      <c r="L1402" s="83" t="str">
        <f>IF(AND($M1402&lt;&gt;"",$M1402&gt;40000,$N1402&lt;&gt;"",$N1402&gt;40000),(1+NETWORKDAYS.INTL($M1402,$N1402,1,项目参数!$B$2:$B$200))*项目参数!$J$29,"")</f>
        <v/>
      </c>
      <c r="M1402" s="42"/>
      <c r="N1402" s="42"/>
      <c r="O1402" s="60"/>
      <c r="P1402" s="63"/>
      <c r="X1402" s="72" t="b">
        <f t="shared" si="21"/>
        <v>0</v>
      </c>
    </row>
    <row r="1403" spans="1:24">
      <c r="A1403" s="8"/>
      <c r="B1403" s="8"/>
      <c r="C1403" s="8"/>
      <c r="D1403" s="54"/>
      <c r="E1403" s="8"/>
      <c r="F1403" s="8"/>
      <c r="G1403" s="8"/>
      <c r="H1403" s="8"/>
      <c r="I1403" s="78"/>
      <c r="J1403" s="42"/>
      <c r="K1403" s="82" t="str">
        <f>IF(AND($I1403&gt;0,$J1403&lt;&gt;"",$J1403&gt;40000),WORKDAY.INTL($J1403,INT(($I1403+项目参数!$J$29-1)/项目参数!$J$29)-1,1,项目参数!$B$2:$B$200),"")</f>
        <v/>
      </c>
      <c r="L1403" s="83" t="str">
        <f>IF(AND($M1403&lt;&gt;"",$M1403&gt;40000,$N1403&lt;&gt;"",$N1403&gt;40000),(1+NETWORKDAYS.INTL($M1403,$N1403,1,项目参数!$B$2:$B$200))*项目参数!$J$29,"")</f>
        <v/>
      </c>
      <c r="M1403" s="42"/>
      <c r="N1403" s="42"/>
      <c r="O1403" s="60"/>
      <c r="P1403" s="63"/>
      <c r="X1403" s="72" t="b">
        <f t="shared" si="21"/>
        <v>0</v>
      </c>
    </row>
    <row r="1404" spans="1:24">
      <c r="A1404" s="8"/>
      <c r="B1404" s="8"/>
      <c r="C1404" s="8"/>
      <c r="D1404" s="54"/>
      <c r="E1404" s="8"/>
      <c r="F1404" s="8"/>
      <c r="G1404" s="8"/>
      <c r="H1404" s="8"/>
      <c r="I1404" s="78"/>
      <c r="J1404" s="42"/>
      <c r="K1404" s="82" t="str">
        <f>IF(AND($I1404&gt;0,$J1404&lt;&gt;"",$J1404&gt;40000),WORKDAY.INTL($J1404,INT(($I1404+项目参数!$J$29-1)/项目参数!$J$29)-1,1,项目参数!$B$2:$B$200),"")</f>
        <v/>
      </c>
      <c r="L1404" s="83" t="str">
        <f>IF(AND($M1404&lt;&gt;"",$M1404&gt;40000,$N1404&lt;&gt;"",$N1404&gt;40000),(1+NETWORKDAYS.INTL($M1404,$N1404,1,项目参数!$B$2:$B$200))*项目参数!$J$29,"")</f>
        <v/>
      </c>
      <c r="M1404" s="42"/>
      <c r="N1404" s="42"/>
      <c r="O1404" s="60"/>
      <c r="P1404" s="63"/>
      <c r="X1404" s="72" t="b">
        <f t="shared" si="21"/>
        <v>0</v>
      </c>
    </row>
    <row r="1405" spans="1:24">
      <c r="A1405" s="8"/>
      <c r="B1405" s="8"/>
      <c r="C1405" s="8"/>
      <c r="D1405" s="54"/>
      <c r="E1405" s="8"/>
      <c r="F1405" s="8"/>
      <c r="G1405" s="8"/>
      <c r="H1405" s="8"/>
      <c r="I1405" s="78"/>
      <c r="J1405" s="42"/>
      <c r="K1405" s="82" t="str">
        <f>IF(AND($I1405&gt;0,$J1405&lt;&gt;"",$J1405&gt;40000),WORKDAY.INTL($J1405,INT(($I1405+项目参数!$J$29-1)/项目参数!$J$29)-1,1,项目参数!$B$2:$B$200),"")</f>
        <v/>
      </c>
      <c r="L1405" s="83" t="str">
        <f>IF(AND($M1405&lt;&gt;"",$M1405&gt;40000,$N1405&lt;&gt;"",$N1405&gt;40000),(1+NETWORKDAYS.INTL($M1405,$N1405,1,项目参数!$B$2:$B$200))*项目参数!$J$29,"")</f>
        <v/>
      </c>
      <c r="M1405" s="42"/>
      <c r="N1405" s="42"/>
      <c r="O1405" s="60"/>
      <c r="P1405" s="63"/>
      <c r="X1405" s="72" t="b">
        <f t="shared" si="21"/>
        <v>0</v>
      </c>
    </row>
    <row r="1406" spans="1:24">
      <c r="A1406" s="8"/>
      <c r="B1406" s="8"/>
      <c r="C1406" s="8"/>
      <c r="D1406" s="54"/>
      <c r="E1406" s="8"/>
      <c r="F1406" s="8"/>
      <c r="G1406" s="8"/>
      <c r="H1406" s="8"/>
      <c r="I1406" s="78"/>
      <c r="J1406" s="42"/>
      <c r="K1406" s="82" t="str">
        <f>IF(AND($I1406&gt;0,$J1406&lt;&gt;"",$J1406&gt;40000),WORKDAY.INTL($J1406,INT(($I1406+项目参数!$J$29-1)/项目参数!$J$29)-1,1,项目参数!$B$2:$B$200),"")</f>
        <v/>
      </c>
      <c r="L1406" s="83" t="str">
        <f>IF(AND($M1406&lt;&gt;"",$M1406&gt;40000,$N1406&lt;&gt;"",$N1406&gt;40000),(1+NETWORKDAYS.INTL($M1406,$N1406,1,项目参数!$B$2:$B$200))*项目参数!$J$29,"")</f>
        <v/>
      </c>
      <c r="M1406" s="42"/>
      <c r="N1406" s="42"/>
      <c r="O1406" s="60"/>
      <c r="P1406" s="63"/>
      <c r="X1406" s="72" t="b">
        <f t="shared" si="21"/>
        <v>0</v>
      </c>
    </row>
    <row r="1407" spans="1:24">
      <c r="A1407" s="8"/>
      <c r="B1407" s="8"/>
      <c r="C1407" s="8"/>
      <c r="D1407" s="54"/>
      <c r="E1407" s="8"/>
      <c r="F1407" s="8"/>
      <c r="G1407" s="8"/>
      <c r="H1407" s="8"/>
      <c r="I1407" s="78"/>
      <c r="J1407" s="42"/>
      <c r="K1407" s="82" t="str">
        <f>IF(AND($I1407&gt;0,$J1407&lt;&gt;"",$J1407&gt;40000),WORKDAY.INTL($J1407,INT(($I1407+项目参数!$J$29-1)/项目参数!$J$29)-1,1,项目参数!$B$2:$B$200),"")</f>
        <v/>
      </c>
      <c r="L1407" s="83" t="str">
        <f>IF(AND($M1407&lt;&gt;"",$M1407&gt;40000,$N1407&lt;&gt;"",$N1407&gt;40000),(1+NETWORKDAYS.INTL($M1407,$N1407,1,项目参数!$B$2:$B$200))*项目参数!$J$29,"")</f>
        <v/>
      </c>
      <c r="M1407" s="42"/>
      <c r="N1407" s="42"/>
      <c r="O1407" s="60"/>
      <c r="P1407" s="63"/>
      <c r="X1407" s="72" t="b">
        <f t="shared" si="21"/>
        <v>0</v>
      </c>
    </row>
    <row r="1408" spans="1:24">
      <c r="A1408" s="8"/>
      <c r="B1408" s="8"/>
      <c r="C1408" s="8"/>
      <c r="D1408" s="54"/>
      <c r="E1408" s="8"/>
      <c r="F1408" s="8"/>
      <c r="G1408" s="8"/>
      <c r="H1408" s="8"/>
      <c r="I1408" s="78"/>
      <c r="J1408" s="42"/>
      <c r="K1408" s="82" t="str">
        <f>IF(AND($I1408&gt;0,$J1408&lt;&gt;"",$J1408&gt;40000),WORKDAY.INTL($J1408,INT(($I1408+项目参数!$J$29-1)/项目参数!$J$29)-1,1,项目参数!$B$2:$B$200),"")</f>
        <v/>
      </c>
      <c r="L1408" s="83" t="str">
        <f>IF(AND($M1408&lt;&gt;"",$M1408&gt;40000,$N1408&lt;&gt;"",$N1408&gt;40000),(1+NETWORKDAYS.INTL($M1408,$N1408,1,项目参数!$B$2:$B$200))*项目参数!$J$29,"")</f>
        <v/>
      </c>
      <c r="M1408" s="42"/>
      <c r="N1408" s="42"/>
      <c r="O1408" s="60"/>
      <c r="P1408" s="63"/>
      <c r="X1408" s="72" t="b">
        <f t="shared" si="21"/>
        <v>0</v>
      </c>
    </row>
    <row r="1409" spans="1:24">
      <c r="A1409" s="8"/>
      <c r="B1409" s="8"/>
      <c r="C1409" s="8"/>
      <c r="D1409" s="54"/>
      <c r="E1409" s="8"/>
      <c r="F1409" s="8"/>
      <c r="G1409" s="8"/>
      <c r="H1409" s="8"/>
      <c r="I1409" s="78"/>
      <c r="J1409" s="42"/>
      <c r="K1409" s="82" t="str">
        <f>IF(AND($I1409&gt;0,$J1409&lt;&gt;"",$J1409&gt;40000),WORKDAY.INTL($J1409,INT(($I1409+项目参数!$J$29-1)/项目参数!$J$29)-1,1,项目参数!$B$2:$B$200),"")</f>
        <v/>
      </c>
      <c r="L1409" s="83" t="str">
        <f>IF(AND($M1409&lt;&gt;"",$M1409&gt;40000,$N1409&lt;&gt;"",$N1409&gt;40000),(1+NETWORKDAYS.INTL($M1409,$N1409,1,项目参数!$B$2:$B$200))*项目参数!$J$29,"")</f>
        <v/>
      </c>
      <c r="M1409" s="42"/>
      <c r="N1409" s="42"/>
      <c r="O1409" s="60"/>
      <c r="P1409" s="63"/>
      <c r="X1409" s="72" t="b">
        <f t="shared" si="21"/>
        <v>0</v>
      </c>
    </row>
    <row r="1410" spans="1:24">
      <c r="A1410" s="8"/>
      <c r="B1410" s="8"/>
      <c r="C1410" s="8"/>
      <c r="D1410" s="54"/>
      <c r="E1410" s="8"/>
      <c r="F1410" s="8"/>
      <c r="G1410" s="8"/>
      <c r="H1410" s="8"/>
      <c r="I1410" s="78"/>
      <c r="J1410" s="42"/>
      <c r="K1410" s="82" t="str">
        <f>IF(AND($I1410&gt;0,$J1410&lt;&gt;"",$J1410&gt;40000),WORKDAY.INTL($J1410,INT(($I1410+项目参数!$J$29-1)/项目参数!$J$29)-1,1,项目参数!$B$2:$B$200),"")</f>
        <v/>
      </c>
      <c r="L1410" s="83" t="str">
        <f>IF(AND($M1410&lt;&gt;"",$M1410&gt;40000,$N1410&lt;&gt;"",$N1410&gt;40000),(1+NETWORKDAYS.INTL($M1410,$N1410,1,项目参数!$B$2:$B$200))*项目参数!$J$29,"")</f>
        <v/>
      </c>
      <c r="M1410" s="42"/>
      <c r="N1410" s="42"/>
      <c r="O1410" s="60"/>
      <c r="P1410" s="63"/>
      <c r="X1410" s="72" t="b">
        <f t="shared" ref="X1410:X1473" si="22">AND(LEN(A1410)&gt;0,LEN(C1410)&gt;3,LEN(G1410)&gt;1,OR(J1410=0,AND(I1410&gt;0,J1410&gt;40000)),OR(M1410=0,M1410&gt;40000))</f>
        <v>0</v>
      </c>
    </row>
    <row r="1411" spans="1:24">
      <c r="A1411" s="8"/>
      <c r="B1411" s="8"/>
      <c r="C1411" s="8"/>
      <c r="D1411" s="54"/>
      <c r="E1411" s="8"/>
      <c r="F1411" s="8"/>
      <c r="G1411" s="8"/>
      <c r="H1411" s="8"/>
      <c r="I1411" s="78"/>
      <c r="J1411" s="42"/>
      <c r="K1411" s="82" t="str">
        <f>IF(AND($I1411&gt;0,$J1411&lt;&gt;"",$J1411&gt;40000),WORKDAY.INTL($J1411,INT(($I1411+项目参数!$J$29-1)/项目参数!$J$29)-1,1,项目参数!$B$2:$B$200),"")</f>
        <v/>
      </c>
      <c r="L1411" s="83" t="str">
        <f>IF(AND($M1411&lt;&gt;"",$M1411&gt;40000,$N1411&lt;&gt;"",$N1411&gt;40000),(1+NETWORKDAYS.INTL($M1411,$N1411,1,项目参数!$B$2:$B$200))*项目参数!$J$29,"")</f>
        <v/>
      </c>
      <c r="M1411" s="42"/>
      <c r="N1411" s="42"/>
      <c r="O1411" s="60"/>
      <c r="P1411" s="63"/>
      <c r="X1411" s="72" t="b">
        <f t="shared" si="22"/>
        <v>0</v>
      </c>
    </row>
    <row r="1412" spans="1:24">
      <c r="A1412" s="8"/>
      <c r="B1412" s="8"/>
      <c r="C1412" s="8"/>
      <c r="D1412" s="54"/>
      <c r="E1412" s="8"/>
      <c r="F1412" s="8"/>
      <c r="G1412" s="8"/>
      <c r="H1412" s="8"/>
      <c r="I1412" s="78"/>
      <c r="J1412" s="42"/>
      <c r="K1412" s="82" t="str">
        <f>IF(AND($I1412&gt;0,$J1412&lt;&gt;"",$J1412&gt;40000),WORKDAY.INTL($J1412,INT(($I1412+项目参数!$J$29-1)/项目参数!$J$29)-1,1,项目参数!$B$2:$B$200),"")</f>
        <v/>
      </c>
      <c r="L1412" s="83" t="str">
        <f>IF(AND($M1412&lt;&gt;"",$M1412&gt;40000,$N1412&lt;&gt;"",$N1412&gt;40000),(1+NETWORKDAYS.INTL($M1412,$N1412,1,项目参数!$B$2:$B$200))*项目参数!$J$29,"")</f>
        <v/>
      </c>
      <c r="M1412" s="42"/>
      <c r="N1412" s="42"/>
      <c r="O1412" s="60"/>
      <c r="P1412" s="63"/>
      <c r="X1412" s="72" t="b">
        <f t="shared" si="22"/>
        <v>0</v>
      </c>
    </row>
    <row r="1413" spans="1:24">
      <c r="A1413" s="8"/>
      <c r="B1413" s="8"/>
      <c r="C1413" s="8"/>
      <c r="D1413" s="54"/>
      <c r="E1413" s="8"/>
      <c r="F1413" s="8"/>
      <c r="G1413" s="8"/>
      <c r="H1413" s="8"/>
      <c r="I1413" s="78"/>
      <c r="J1413" s="42"/>
      <c r="K1413" s="82" t="str">
        <f>IF(AND($I1413&gt;0,$J1413&lt;&gt;"",$J1413&gt;40000),WORKDAY.INTL($J1413,INT(($I1413+项目参数!$J$29-1)/项目参数!$J$29)-1,1,项目参数!$B$2:$B$200),"")</f>
        <v/>
      </c>
      <c r="L1413" s="83" t="str">
        <f>IF(AND($M1413&lt;&gt;"",$M1413&gt;40000,$N1413&lt;&gt;"",$N1413&gt;40000),(1+NETWORKDAYS.INTL($M1413,$N1413,1,项目参数!$B$2:$B$200))*项目参数!$J$29,"")</f>
        <v/>
      </c>
      <c r="M1413" s="42"/>
      <c r="N1413" s="42"/>
      <c r="O1413" s="60"/>
      <c r="P1413" s="63"/>
      <c r="X1413" s="72" t="b">
        <f t="shared" si="22"/>
        <v>0</v>
      </c>
    </row>
    <row r="1414" spans="1:24">
      <c r="A1414" s="8"/>
      <c r="B1414" s="8"/>
      <c r="C1414" s="8"/>
      <c r="D1414" s="54"/>
      <c r="E1414" s="8"/>
      <c r="F1414" s="8"/>
      <c r="G1414" s="8"/>
      <c r="H1414" s="8"/>
      <c r="I1414" s="78"/>
      <c r="J1414" s="42"/>
      <c r="K1414" s="82" t="str">
        <f>IF(AND($I1414&gt;0,$J1414&lt;&gt;"",$J1414&gt;40000),WORKDAY.INTL($J1414,INT(($I1414+项目参数!$J$29-1)/项目参数!$J$29)-1,1,项目参数!$B$2:$B$200),"")</f>
        <v/>
      </c>
      <c r="L1414" s="83" t="str">
        <f>IF(AND($M1414&lt;&gt;"",$M1414&gt;40000,$N1414&lt;&gt;"",$N1414&gt;40000),(1+NETWORKDAYS.INTL($M1414,$N1414,1,项目参数!$B$2:$B$200))*项目参数!$J$29,"")</f>
        <v/>
      </c>
      <c r="M1414" s="42"/>
      <c r="N1414" s="42"/>
      <c r="O1414" s="60"/>
      <c r="P1414" s="63"/>
      <c r="X1414" s="72" t="b">
        <f t="shared" si="22"/>
        <v>0</v>
      </c>
    </row>
    <row r="1415" spans="1:24">
      <c r="A1415" s="8"/>
      <c r="B1415" s="8"/>
      <c r="C1415" s="8"/>
      <c r="D1415" s="54"/>
      <c r="E1415" s="8"/>
      <c r="F1415" s="8"/>
      <c r="G1415" s="8"/>
      <c r="H1415" s="8"/>
      <c r="I1415" s="78"/>
      <c r="J1415" s="42"/>
      <c r="K1415" s="82" t="str">
        <f>IF(AND($I1415&gt;0,$J1415&lt;&gt;"",$J1415&gt;40000),WORKDAY.INTL($J1415,INT(($I1415+项目参数!$J$29-1)/项目参数!$J$29)-1,1,项目参数!$B$2:$B$200),"")</f>
        <v/>
      </c>
      <c r="L1415" s="83" t="str">
        <f>IF(AND($M1415&lt;&gt;"",$M1415&gt;40000,$N1415&lt;&gt;"",$N1415&gt;40000),(1+NETWORKDAYS.INTL($M1415,$N1415,1,项目参数!$B$2:$B$200))*项目参数!$J$29,"")</f>
        <v/>
      </c>
      <c r="M1415" s="42"/>
      <c r="N1415" s="42"/>
      <c r="O1415" s="60"/>
      <c r="P1415" s="63"/>
      <c r="X1415" s="72" t="b">
        <f t="shared" si="22"/>
        <v>0</v>
      </c>
    </row>
    <row r="1416" spans="1:24">
      <c r="A1416" s="8"/>
      <c r="B1416" s="8"/>
      <c r="C1416" s="8"/>
      <c r="D1416" s="54"/>
      <c r="E1416" s="8"/>
      <c r="F1416" s="8"/>
      <c r="G1416" s="8"/>
      <c r="H1416" s="8"/>
      <c r="I1416" s="78"/>
      <c r="J1416" s="42"/>
      <c r="K1416" s="82" t="str">
        <f>IF(AND($I1416&gt;0,$J1416&lt;&gt;"",$J1416&gt;40000),WORKDAY.INTL($J1416,INT(($I1416+项目参数!$J$29-1)/项目参数!$J$29)-1,1,项目参数!$B$2:$B$200),"")</f>
        <v/>
      </c>
      <c r="L1416" s="83" t="str">
        <f>IF(AND($M1416&lt;&gt;"",$M1416&gt;40000,$N1416&lt;&gt;"",$N1416&gt;40000),(1+NETWORKDAYS.INTL($M1416,$N1416,1,项目参数!$B$2:$B$200))*项目参数!$J$29,"")</f>
        <v/>
      </c>
      <c r="M1416" s="42"/>
      <c r="N1416" s="42"/>
      <c r="O1416" s="60"/>
      <c r="P1416" s="63"/>
      <c r="X1416" s="72" t="b">
        <f t="shared" si="22"/>
        <v>0</v>
      </c>
    </row>
    <row r="1417" spans="1:24">
      <c r="A1417" s="8"/>
      <c r="B1417" s="8"/>
      <c r="C1417" s="8"/>
      <c r="D1417" s="54"/>
      <c r="E1417" s="8"/>
      <c r="F1417" s="8"/>
      <c r="G1417" s="8"/>
      <c r="H1417" s="8"/>
      <c r="I1417" s="78"/>
      <c r="J1417" s="42"/>
      <c r="K1417" s="82" t="str">
        <f>IF(AND($I1417&gt;0,$J1417&lt;&gt;"",$J1417&gt;40000),WORKDAY.INTL($J1417,INT(($I1417+项目参数!$J$29-1)/项目参数!$J$29)-1,1,项目参数!$B$2:$B$200),"")</f>
        <v/>
      </c>
      <c r="L1417" s="83" t="str">
        <f>IF(AND($M1417&lt;&gt;"",$M1417&gt;40000,$N1417&lt;&gt;"",$N1417&gt;40000),(1+NETWORKDAYS.INTL($M1417,$N1417,1,项目参数!$B$2:$B$200))*项目参数!$J$29,"")</f>
        <v/>
      </c>
      <c r="M1417" s="42"/>
      <c r="N1417" s="42"/>
      <c r="O1417" s="60"/>
      <c r="P1417" s="63"/>
      <c r="X1417" s="72" t="b">
        <f t="shared" si="22"/>
        <v>0</v>
      </c>
    </row>
    <row r="1418" spans="1:24">
      <c r="A1418" s="8"/>
      <c r="B1418" s="8"/>
      <c r="C1418" s="8"/>
      <c r="D1418" s="54"/>
      <c r="E1418" s="8"/>
      <c r="F1418" s="8"/>
      <c r="G1418" s="8"/>
      <c r="H1418" s="8"/>
      <c r="I1418" s="78"/>
      <c r="J1418" s="42"/>
      <c r="K1418" s="82" t="str">
        <f>IF(AND($I1418&gt;0,$J1418&lt;&gt;"",$J1418&gt;40000),WORKDAY.INTL($J1418,INT(($I1418+项目参数!$J$29-1)/项目参数!$J$29)-1,1,项目参数!$B$2:$B$200),"")</f>
        <v/>
      </c>
      <c r="L1418" s="83" t="str">
        <f>IF(AND($M1418&lt;&gt;"",$M1418&gt;40000,$N1418&lt;&gt;"",$N1418&gt;40000),(1+NETWORKDAYS.INTL($M1418,$N1418,1,项目参数!$B$2:$B$200))*项目参数!$J$29,"")</f>
        <v/>
      </c>
      <c r="M1418" s="42"/>
      <c r="N1418" s="42"/>
      <c r="O1418" s="60"/>
      <c r="P1418" s="63"/>
      <c r="X1418" s="72" t="b">
        <f t="shared" si="22"/>
        <v>0</v>
      </c>
    </row>
    <row r="1419" spans="1:24">
      <c r="A1419" s="8"/>
      <c r="B1419" s="8"/>
      <c r="C1419" s="8"/>
      <c r="D1419" s="54"/>
      <c r="E1419" s="8"/>
      <c r="F1419" s="8"/>
      <c r="G1419" s="8"/>
      <c r="H1419" s="8"/>
      <c r="I1419" s="78"/>
      <c r="J1419" s="42"/>
      <c r="K1419" s="82" t="str">
        <f>IF(AND($I1419&gt;0,$J1419&lt;&gt;"",$J1419&gt;40000),WORKDAY.INTL($J1419,INT(($I1419+项目参数!$J$29-1)/项目参数!$J$29)-1,1,项目参数!$B$2:$B$200),"")</f>
        <v/>
      </c>
      <c r="L1419" s="83" t="str">
        <f>IF(AND($M1419&lt;&gt;"",$M1419&gt;40000,$N1419&lt;&gt;"",$N1419&gt;40000),(1+NETWORKDAYS.INTL($M1419,$N1419,1,项目参数!$B$2:$B$200))*项目参数!$J$29,"")</f>
        <v/>
      </c>
      <c r="M1419" s="42"/>
      <c r="N1419" s="42"/>
      <c r="O1419" s="60"/>
      <c r="P1419" s="63"/>
      <c r="X1419" s="72" t="b">
        <f t="shared" si="22"/>
        <v>0</v>
      </c>
    </row>
    <row r="1420" spans="1:24">
      <c r="A1420" s="8"/>
      <c r="B1420" s="8"/>
      <c r="C1420" s="8"/>
      <c r="D1420" s="54"/>
      <c r="E1420" s="8"/>
      <c r="F1420" s="8"/>
      <c r="G1420" s="8"/>
      <c r="H1420" s="8"/>
      <c r="I1420" s="78"/>
      <c r="J1420" s="42"/>
      <c r="K1420" s="82" t="str">
        <f>IF(AND($I1420&gt;0,$J1420&lt;&gt;"",$J1420&gt;40000),WORKDAY.INTL($J1420,INT(($I1420+项目参数!$J$29-1)/项目参数!$J$29)-1,1,项目参数!$B$2:$B$200),"")</f>
        <v/>
      </c>
      <c r="L1420" s="83" t="str">
        <f>IF(AND($M1420&lt;&gt;"",$M1420&gt;40000,$N1420&lt;&gt;"",$N1420&gt;40000),(1+NETWORKDAYS.INTL($M1420,$N1420,1,项目参数!$B$2:$B$200))*项目参数!$J$29,"")</f>
        <v/>
      </c>
      <c r="M1420" s="42"/>
      <c r="N1420" s="42"/>
      <c r="O1420" s="60"/>
      <c r="P1420" s="63"/>
      <c r="X1420" s="72" t="b">
        <f t="shared" si="22"/>
        <v>0</v>
      </c>
    </row>
    <row r="1421" spans="1:24">
      <c r="A1421" s="8"/>
      <c r="B1421" s="8"/>
      <c r="C1421" s="8"/>
      <c r="D1421" s="54"/>
      <c r="E1421" s="8"/>
      <c r="F1421" s="8"/>
      <c r="G1421" s="8"/>
      <c r="H1421" s="8"/>
      <c r="I1421" s="78"/>
      <c r="J1421" s="42"/>
      <c r="K1421" s="82" t="str">
        <f>IF(AND($I1421&gt;0,$J1421&lt;&gt;"",$J1421&gt;40000),WORKDAY.INTL($J1421,INT(($I1421+项目参数!$J$29-1)/项目参数!$J$29)-1,1,项目参数!$B$2:$B$200),"")</f>
        <v/>
      </c>
      <c r="L1421" s="83" t="str">
        <f>IF(AND($M1421&lt;&gt;"",$M1421&gt;40000,$N1421&lt;&gt;"",$N1421&gt;40000),(1+NETWORKDAYS.INTL($M1421,$N1421,1,项目参数!$B$2:$B$200))*项目参数!$J$29,"")</f>
        <v/>
      </c>
      <c r="M1421" s="42"/>
      <c r="N1421" s="42"/>
      <c r="O1421" s="60"/>
      <c r="P1421" s="63"/>
      <c r="X1421" s="72" t="b">
        <f t="shared" si="22"/>
        <v>0</v>
      </c>
    </row>
    <row r="1422" spans="1:24">
      <c r="A1422" s="8"/>
      <c r="B1422" s="8"/>
      <c r="C1422" s="8"/>
      <c r="D1422" s="54"/>
      <c r="E1422" s="8"/>
      <c r="F1422" s="8"/>
      <c r="G1422" s="8"/>
      <c r="H1422" s="8"/>
      <c r="I1422" s="78"/>
      <c r="J1422" s="42"/>
      <c r="K1422" s="82" t="str">
        <f>IF(AND($I1422&gt;0,$J1422&lt;&gt;"",$J1422&gt;40000),WORKDAY.INTL($J1422,INT(($I1422+项目参数!$J$29-1)/项目参数!$J$29)-1,1,项目参数!$B$2:$B$200),"")</f>
        <v/>
      </c>
      <c r="L1422" s="83" t="str">
        <f>IF(AND($M1422&lt;&gt;"",$M1422&gt;40000,$N1422&lt;&gt;"",$N1422&gt;40000),(1+NETWORKDAYS.INTL($M1422,$N1422,1,项目参数!$B$2:$B$200))*项目参数!$J$29,"")</f>
        <v/>
      </c>
      <c r="M1422" s="42"/>
      <c r="N1422" s="42"/>
      <c r="O1422" s="60"/>
      <c r="P1422" s="63"/>
      <c r="X1422" s="72" t="b">
        <f t="shared" si="22"/>
        <v>0</v>
      </c>
    </row>
    <row r="1423" spans="1:24">
      <c r="A1423" s="8"/>
      <c r="B1423" s="8"/>
      <c r="C1423" s="8"/>
      <c r="D1423" s="54"/>
      <c r="E1423" s="8"/>
      <c r="F1423" s="8"/>
      <c r="G1423" s="8"/>
      <c r="H1423" s="8"/>
      <c r="I1423" s="78"/>
      <c r="J1423" s="42"/>
      <c r="K1423" s="82" t="str">
        <f>IF(AND($I1423&gt;0,$J1423&lt;&gt;"",$J1423&gt;40000),WORKDAY.INTL($J1423,INT(($I1423+项目参数!$J$29-1)/项目参数!$J$29)-1,1,项目参数!$B$2:$B$200),"")</f>
        <v/>
      </c>
      <c r="L1423" s="83" t="str">
        <f>IF(AND($M1423&lt;&gt;"",$M1423&gt;40000,$N1423&lt;&gt;"",$N1423&gt;40000),(1+NETWORKDAYS.INTL($M1423,$N1423,1,项目参数!$B$2:$B$200))*项目参数!$J$29,"")</f>
        <v/>
      </c>
      <c r="M1423" s="42"/>
      <c r="N1423" s="42"/>
      <c r="O1423" s="60"/>
      <c r="P1423" s="63"/>
      <c r="X1423" s="72" t="b">
        <f t="shared" si="22"/>
        <v>0</v>
      </c>
    </row>
    <row r="1424" spans="1:24">
      <c r="A1424" s="8"/>
      <c r="B1424" s="8"/>
      <c r="C1424" s="8"/>
      <c r="D1424" s="54"/>
      <c r="E1424" s="8"/>
      <c r="F1424" s="8"/>
      <c r="G1424" s="8"/>
      <c r="H1424" s="8"/>
      <c r="I1424" s="78"/>
      <c r="J1424" s="42"/>
      <c r="K1424" s="82" t="str">
        <f>IF(AND($I1424&gt;0,$J1424&lt;&gt;"",$J1424&gt;40000),WORKDAY.INTL($J1424,INT(($I1424+项目参数!$J$29-1)/项目参数!$J$29)-1,1,项目参数!$B$2:$B$200),"")</f>
        <v/>
      </c>
      <c r="L1424" s="83" t="str">
        <f>IF(AND($M1424&lt;&gt;"",$M1424&gt;40000,$N1424&lt;&gt;"",$N1424&gt;40000),(1+NETWORKDAYS.INTL($M1424,$N1424,1,项目参数!$B$2:$B$200))*项目参数!$J$29,"")</f>
        <v/>
      </c>
      <c r="M1424" s="42"/>
      <c r="N1424" s="42"/>
      <c r="O1424" s="60"/>
      <c r="P1424" s="63"/>
      <c r="X1424" s="72" t="b">
        <f t="shared" si="22"/>
        <v>0</v>
      </c>
    </row>
    <row r="1425" spans="1:24">
      <c r="A1425" s="8"/>
      <c r="B1425" s="8"/>
      <c r="C1425" s="8"/>
      <c r="D1425" s="54"/>
      <c r="E1425" s="8"/>
      <c r="F1425" s="8"/>
      <c r="G1425" s="8"/>
      <c r="H1425" s="8"/>
      <c r="I1425" s="78"/>
      <c r="J1425" s="42"/>
      <c r="K1425" s="82" t="str">
        <f>IF(AND($I1425&gt;0,$J1425&lt;&gt;"",$J1425&gt;40000),WORKDAY.INTL($J1425,INT(($I1425+项目参数!$J$29-1)/项目参数!$J$29)-1,1,项目参数!$B$2:$B$200),"")</f>
        <v/>
      </c>
      <c r="L1425" s="83" t="str">
        <f>IF(AND($M1425&lt;&gt;"",$M1425&gt;40000,$N1425&lt;&gt;"",$N1425&gt;40000),(1+NETWORKDAYS.INTL($M1425,$N1425,1,项目参数!$B$2:$B$200))*项目参数!$J$29,"")</f>
        <v/>
      </c>
      <c r="M1425" s="42"/>
      <c r="N1425" s="42"/>
      <c r="O1425" s="60"/>
      <c r="P1425" s="63"/>
      <c r="X1425" s="72" t="b">
        <f t="shared" si="22"/>
        <v>0</v>
      </c>
    </row>
    <row r="1426" spans="1:24">
      <c r="A1426" s="8"/>
      <c r="B1426" s="8"/>
      <c r="C1426" s="8"/>
      <c r="D1426" s="54"/>
      <c r="E1426" s="8"/>
      <c r="F1426" s="8"/>
      <c r="G1426" s="8"/>
      <c r="H1426" s="8"/>
      <c r="I1426" s="78"/>
      <c r="J1426" s="42"/>
      <c r="K1426" s="82" t="str">
        <f>IF(AND($I1426&gt;0,$J1426&lt;&gt;"",$J1426&gt;40000),WORKDAY.INTL($J1426,INT(($I1426+项目参数!$J$29-1)/项目参数!$J$29)-1,1,项目参数!$B$2:$B$200),"")</f>
        <v/>
      </c>
      <c r="L1426" s="83" t="str">
        <f>IF(AND($M1426&lt;&gt;"",$M1426&gt;40000,$N1426&lt;&gt;"",$N1426&gt;40000),(1+NETWORKDAYS.INTL($M1426,$N1426,1,项目参数!$B$2:$B$200))*项目参数!$J$29,"")</f>
        <v/>
      </c>
      <c r="M1426" s="42"/>
      <c r="N1426" s="42"/>
      <c r="O1426" s="60"/>
      <c r="P1426" s="63"/>
      <c r="X1426" s="72" t="b">
        <f t="shared" si="22"/>
        <v>0</v>
      </c>
    </row>
    <row r="1427" spans="1:24">
      <c r="A1427" s="8"/>
      <c r="B1427" s="8"/>
      <c r="C1427" s="8"/>
      <c r="D1427" s="54"/>
      <c r="E1427" s="8"/>
      <c r="F1427" s="8"/>
      <c r="G1427" s="8"/>
      <c r="H1427" s="8"/>
      <c r="I1427" s="78"/>
      <c r="J1427" s="42"/>
      <c r="K1427" s="82" t="str">
        <f>IF(AND($I1427&gt;0,$J1427&lt;&gt;"",$J1427&gt;40000),WORKDAY.INTL($J1427,INT(($I1427+项目参数!$J$29-1)/项目参数!$J$29)-1,1,项目参数!$B$2:$B$200),"")</f>
        <v/>
      </c>
      <c r="L1427" s="83" t="str">
        <f>IF(AND($M1427&lt;&gt;"",$M1427&gt;40000,$N1427&lt;&gt;"",$N1427&gt;40000),(1+NETWORKDAYS.INTL($M1427,$N1427,1,项目参数!$B$2:$B$200))*项目参数!$J$29,"")</f>
        <v/>
      </c>
      <c r="M1427" s="42"/>
      <c r="N1427" s="42"/>
      <c r="O1427" s="60"/>
      <c r="P1427" s="63"/>
      <c r="X1427" s="72" t="b">
        <f t="shared" si="22"/>
        <v>0</v>
      </c>
    </row>
    <row r="1428" spans="1:24">
      <c r="A1428" s="8"/>
      <c r="B1428" s="8"/>
      <c r="C1428" s="8"/>
      <c r="D1428" s="54"/>
      <c r="E1428" s="8"/>
      <c r="F1428" s="8"/>
      <c r="G1428" s="8"/>
      <c r="H1428" s="8"/>
      <c r="I1428" s="78"/>
      <c r="J1428" s="42"/>
      <c r="K1428" s="82" t="str">
        <f>IF(AND($I1428&gt;0,$J1428&lt;&gt;"",$J1428&gt;40000),WORKDAY.INTL($J1428,INT(($I1428+项目参数!$J$29-1)/项目参数!$J$29)-1,1,项目参数!$B$2:$B$200),"")</f>
        <v/>
      </c>
      <c r="L1428" s="83" t="str">
        <f>IF(AND($M1428&lt;&gt;"",$M1428&gt;40000,$N1428&lt;&gt;"",$N1428&gt;40000),(1+NETWORKDAYS.INTL($M1428,$N1428,1,项目参数!$B$2:$B$200))*项目参数!$J$29,"")</f>
        <v/>
      </c>
      <c r="M1428" s="42"/>
      <c r="N1428" s="42"/>
      <c r="O1428" s="60"/>
      <c r="P1428" s="63"/>
      <c r="X1428" s="72" t="b">
        <f t="shared" si="22"/>
        <v>0</v>
      </c>
    </row>
    <row r="1429" spans="1:24">
      <c r="A1429" s="8"/>
      <c r="B1429" s="8"/>
      <c r="C1429" s="8"/>
      <c r="D1429" s="54"/>
      <c r="E1429" s="8"/>
      <c r="F1429" s="8"/>
      <c r="G1429" s="8"/>
      <c r="H1429" s="8"/>
      <c r="I1429" s="78"/>
      <c r="J1429" s="42"/>
      <c r="K1429" s="82" t="str">
        <f>IF(AND($I1429&gt;0,$J1429&lt;&gt;"",$J1429&gt;40000),WORKDAY.INTL($J1429,INT(($I1429+项目参数!$J$29-1)/项目参数!$J$29)-1,1,项目参数!$B$2:$B$200),"")</f>
        <v/>
      </c>
      <c r="L1429" s="83" t="str">
        <f>IF(AND($M1429&lt;&gt;"",$M1429&gt;40000,$N1429&lt;&gt;"",$N1429&gt;40000),(1+NETWORKDAYS.INTL($M1429,$N1429,1,项目参数!$B$2:$B$200))*项目参数!$J$29,"")</f>
        <v/>
      </c>
      <c r="M1429" s="42"/>
      <c r="N1429" s="42"/>
      <c r="O1429" s="60"/>
      <c r="P1429" s="63"/>
      <c r="X1429" s="72" t="b">
        <f t="shared" si="22"/>
        <v>0</v>
      </c>
    </row>
    <row r="1430" spans="1:24">
      <c r="A1430" s="8"/>
      <c r="B1430" s="8"/>
      <c r="C1430" s="8"/>
      <c r="D1430" s="54"/>
      <c r="E1430" s="8"/>
      <c r="F1430" s="8"/>
      <c r="G1430" s="8"/>
      <c r="H1430" s="8"/>
      <c r="I1430" s="78"/>
      <c r="J1430" s="42"/>
      <c r="K1430" s="82" t="str">
        <f>IF(AND($I1430&gt;0,$J1430&lt;&gt;"",$J1430&gt;40000),WORKDAY.INTL($J1430,INT(($I1430+项目参数!$J$29-1)/项目参数!$J$29)-1,1,项目参数!$B$2:$B$200),"")</f>
        <v/>
      </c>
      <c r="L1430" s="83" t="str">
        <f>IF(AND($M1430&lt;&gt;"",$M1430&gt;40000,$N1430&lt;&gt;"",$N1430&gt;40000),(1+NETWORKDAYS.INTL($M1430,$N1430,1,项目参数!$B$2:$B$200))*项目参数!$J$29,"")</f>
        <v/>
      </c>
      <c r="M1430" s="42"/>
      <c r="N1430" s="42"/>
      <c r="O1430" s="60"/>
      <c r="P1430" s="63"/>
      <c r="X1430" s="72" t="b">
        <f t="shared" si="22"/>
        <v>0</v>
      </c>
    </row>
    <row r="1431" spans="1:24">
      <c r="A1431" s="8"/>
      <c r="B1431" s="8"/>
      <c r="C1431" s="8"/>
      <c r="D1431" s="54"/>
      <c r="E1431" s="8"/>
      <c r="F1431" s="8"/>
      <c r="G1431" s="8"/>
      <c r="H1431" s="8"/>
      <c r="I1431" s="78"/>
      <c r="J1431" s="42"/>
      <c r="K1431" s="82" t="str">
        <f>IF(AND($I1431&gt;0,$J1431&lt;&gt;"",$J1431&gt;40000),WORKDAY.INTL($J1431,INT(($I1431+项目参数!$J$29-1)/项目参数!$J$29)-1,1,项目参数!$B$2:$B$200),"")</f>
        <v/>
      </c>
      <c r="L1431" s="83" t="str">
        <f>IF(AND($M1431&lt;&gt;"",$M1431&gt;40000,$N1431&lt;&gt;"",$N1431&gt;40000),(1+NETWORKDAYS.INTL($M1431,$N1431,1,项目参数!$B$2:$B$200))*项目参数!$J$29,"")</f>
        <v/>
      </c>
      <c r="M1431" s="42"/>
      <c r="N1431" s="42"/>
      <c r="O1431" s="60"/>
      <c r="P1431" s="63"/>
      <c r="X1431" s="72" t="b">
        <f t="shared" si="22"/>
        <v>0</v>
      </c>
    </row>
    <row r="1432" spans="1:24">
      <c r="A1432" s="8"/>
      <c r="B1432" s="8"/>
      <c r="C1432" s="8"/>
      <c r="D1432" s="54"/>
      <c r="E1432" s="8"/>
      <c r="F1432" s="8"/>
      <c r="G1432" s="8"/>
      <c r="H1432" s="8"/>
      <c r="I1432" s="78"/>
      <c r="J1432" s="42"/>
      <c r="K1432" s="82" t="str">
        <f>IF(AND($I1432&gt;0,$J1432&lt;&gt;"",$J1432&gt;40000),WORKDAY.INTL($J1432,INT(($I1432+项目参数!$J$29-1)/项目参数!$J$29)-1,1,项目参数!$B$2:$B$200),"")</f>
        <v/>
      </c>
      <c r="L1432" s="83" t="str">
        <f>IF(AND($M1432&lt;&gt;"",$M1432&gt;40000,$N1432&lt;&gt;"",$N1432&gt;40000),(1+NETWORKDAYS.INTL($M1432,$N1432,1,项目参数!$B$2:$B$200))*项目参数!$J$29,"")</f>
        <v/>
      </c>
      <c r="M1432" s="42"/>
      <c r="N1432" s="42"/>
      <c r="O1432" s="60"/>
      <c r="P1432" s="63"/>
      <c r="X1432" s="72" t="b">
        <f t="shared" si="22"/>
        <v>0</v>
      </c>
    </row>
    <row r="1433" spans="1:24">
      <c r="A1433" s="8"/>
      <c r="B1433" s="8"/>
      <c r="C1433" s="8"/>
      <c r="D1433" s="54"/>
      <c r="E1433" s="8"/>
      <c r="F1433" s="8"/>
      <c r="G1433" s="8"/>
      <c r="H1433" s="8"/>
      <c r="I1433" s="78"/>
      <c r="J1433" s="42"/>
      <c r="K1433" s="82" t="str">
        <f>IF(AND($I1433&gt;0,$J1433&lt;&gt;"",$J1433&gt;40000),WORKDAY.INTL($J1433,INT(($I1433+项目参数!$J$29-1)/项目参数!$J$29)-1,1,项目参数!$B$2:$B$200),"")</f>
        <v/>
      </c>
      <c r="L1433" s="83" t="str">
        <f>IF(AND($M1433&lt;&gt;"",$M1433&gt;40000,$N1433&lt;&gt;"",$N1433&gt;40000),(1+NETWORKDAYS.INTL($M1433,$N1433,1,项目参数!$B$2:$B$200))*项目参数!$J$29,"")</f>
        <v/>
      </c>
      <c r="M1433" s="42"/>
      <c r="N1433" s="42"/>
      <c r="O1433" s="60"/>
      <c r="P1433" s="63"/>
      <c r="X1433" s="72" t="b">
        <f t="shared" si="22"/>
        <v>0</v>
      </c>
    </row>
    <row r="1434" spans="1:24">
      <c r="A1434" s="8"/>
      <c r="B1434" s="8"/>
      <c r="C1434" s="8"/>
      <c r="D1434" s="54"/>
      <c r="E1434" s="8"/>
      <c r="F1434" s="8"/>
      <c r="G1434" s="8"/>
      <c r="H1434" s="8"/>
      <c r="I1434" s="78"/>
      <c r="J1434" s="42"/>
      <c r="K1434" s="82" t="str">
        <f>IF(AND($I1434&gt;0,$J1434&lt;&gt;"",$J1434&gt;40000),WORKDAY.INTL($J1434,INT(($I1434+项目参数!$J$29-1)/项目参数!$J$29)-1,1,项目参数!$B$2:$B$200),"")</f>
        <v/>
      </c>
      <c r="L1434" s="83" t="str">
        <f>IF(AND($M1434&lt;&gt;"",$M1434&gt;40000,$N1434&lt;&gt;"",$N1434&gt;40000),(1+NETWORKDAYS.INTL($M1434,$N1434,1,项目参数!$B$2:$B$200))*项目参数!$J$29,"")</f>
        <v/>
      </c>
      <c r="M1434" s="42"/>
      <c r="N1434" s="42"/>
      <c r="O1434" s="60"/>
      <c r="P1434" s="63"/>
      <c r="X1434" s="72" t="b">
        <f t="shared" si="22"/>
        <v>0</v>
      </c>
    </row>
    <row r="1435" spans="1:24">
      <c r="A1435" s="8"/>
      <c r="B1435" s="8"/>
      <c r="C1435" s="8"/>
      <c r="D1435" s="54"/>
      <c r="E1435" s="8"/>
      <c r="F1435" s="8"/>
      <c r="G1435" s="8"/>
      <c r="H1435" s="8"/>
      <c r="I1435" s="78"/>
      <c r="J1435" s="42"/>
      <c r="K1435" s="82" t="str">
        <f>IF(AND($I1435&gt;0,$J1435&lt;&gt;"",$J1435&gt;40000),WORKDAY.INTL($J1435,INT(($I1435+项目参数!$J$29-1)/项目参数!$J$29)-1,1,项目参数!$B$2:$B$200),"")</f>
        <v/>
      </c>
      <c r="L1435" s="83" t="str">
        <f>IF(AND($M1435&lt;&gt;"",$M1435&gt;40000,$N1435&lt;&gt;"",$N1435&gt;40000),(1+NETWORKDAYS.INTL($M1435,$N1435,1,项目参数!$B$2:$B$200))*项目参数!$J$29,"")</f>
        <v/>
      </c>
      <c r="M1435" s="42"/>
      <c r="N1435" s="42"/>
      <c r="O1435" s="60"/>
      <c r="P1435" s="63"/>
      <c r="X1435" s="72" t="b">
        <f t="shared" si="22"/>
        <v>0</v>
      </c>
    </row>
    <row r="1436" spans="1:24">
      <c r="A1436" s="8"/>
      <c r="B1436" s="8"/>
      <c r="C1436" s="8"/>
      <c r="D1436" s="54"/>
      <c r="E1436" s="8"/>
      <c r="F1436" s="8"/>
      <c r="G1436" s="8"/>
      <c r="H1436" s="8"/>
      <c r="I1436" s="78"/>
      <c r="J1436" s="42"/>
      <c r="K1436" s="82" t="str">
        <f>IF(AND($I1436&gt;0,$J1436&lt;&gt;"",$J1436&gt;40000),WORKDAY.INTL($J1436,INT(($I1436+项目参数!$J$29-1)/项目参数!$J$29)-1,1,项目参数!$B$2:$B$200),"")</f>
        <v/>
      </c>
      <c r="L1436" s="83" t="str">
        <f>IF(AND($M1436&lt;&gt;"",$M1436&gt;40000,$N1436&lt;&gt;"",$N1436&gt;40000),(1+NETWORKDAYS.INTL($M1436,$N1436,1,项目参数!$B$2:$B$200))*项目参数!$J$29,"")</f>
        <v/>
      </c>
      <c r="M1436" s="42"/>
      <c r="N1436" s="42"/>
      <c r="O1436" s="60"/>
      <c r="P1436" s="63"/>
      <c r="X1436" s="72" t="b">
        <f t="shared" si="22"/>
        <v>0</v>
      </c>
    </row>
    <row r="1437" spans="1:24">
      <c r="A1437" s="8"/>
      <c r="B1437" s="8"/>
      <c r="C1437" s="8"/>
      <c r="D1437" s="54"/>
      <c r="E1437" s="8"/>
      <c r="F1437" s="8"/>
      <c r="G1437" s="8"/>
      <c r="H1437" s="8"/>
      <c r="I1437" s="78"/>
      <c r="J1437" s="42"/>
      <c r="K1437" s="82" t="str">
        <f>IF(AND($I1437&gt;0,$J1437&lt;&gt;"",$J1437&gt;40000),WORKDAY.INTL($J1437,INT(($I1437+项目参数!$J$29-1)/项目参数!$J$29)-1,1,项目参数!$B$2:$B$200),"")</f>
        <v/>
      </c>
      <c r="L1437" s="83" t="str">
        <f>IF(AND($M1437&lt;&gt;"",$M1437&gt;40000,$N1437&lt;&gt;"",$N1437&gt;40000),(1+NETWORKDAYS.INTL($M1437,$N1437,1,项目参数!$B$2:$B$200))*项目参数!$J$29,"")</f>
        <v/>
      </c>
      <c r="M1437" s="42"/>
      <c r="N1437" s="42"/>
      <c r="O1437" s="60"/>
      <c r="P1437" s="63"/>
      <c r="X1437" s="72" t="b">
        <f t="shared" si="22"/>
        <v>0</v>
      </c>
    </row>
    <row r="1438" spans="1:24">
      <c r="A1438" s="8"/>
      <c r="B1438" s="8"/>
      <c r="C1438" s="8"/>
      <c r="D1438" s="54"/>
      <c r="E1438" s="8"/>
      <c r="F1438" s="8"/>
      <c r="G1438" s="8"/>
      <c r="H1438" s="8"/>
      <c r="I1438" s="78"/>
      <c r="J1438" s="42"/>
      <c r="K1438" s="82" t="str">
        <f>IF(AND($I1438&gt;0,$J1438&lt;&gt;"",$J1438&gt;40000),WORKDAY.INTL($J1438,INT(($I1438+项目参数!$J$29-1)/项目参数!$J$29)-1,1,项目参数!$B$2:$B$200),"")</f>
        <v/>
      </c>
      <c r="L1438" s="83" t="str">
        <f>IF(AND($M1438&lt;&gt;"",$M1438&gt;40000,$N1438&lt;&gt;"",$N1438&gt;40000),(1+NETWORKDAYS.INTL($M1438,$N1438,1,项目参数!$B$2:$B$200))*项目参数!$J$29,"")</f>
        <v/>
      </c>
      <c r="M1438" s="42"/>
      <c r="N1438" s="42"/>
      <c r="O1438" s="60"/>
      <c r="P1438" s="63"/>
      <c r="X1438" s="72" t="b">
        <f t="shared" si="22"/>
        <v>0</v>
      </c>
    </row>
    <row r="1439" spans="1:24">
      <c r="A1439" s="8"/>
      <c r="B1439" s="8"/>
      <c r="C1439" s="8"/>
      <c r="D1439" s="54"/>
      <c r="E1439" s="8"/>
      <c r="F1439" s="8"/>
      <c r="G1439" s="8"/>
      <c r="H1439" s="8"/>
      <c r="I1439" s="78"/>
      <c r="J1439" s="42"/>
      <c r="K1439" s="82" t="str">
        <f>IF(AND($I1439&gt;0,$J1439&lt;&gt;"",$J1439&gt;40000),WORKDAY.INTL($J1439,INT(($I1439+项目参数!$J$29-1)/项目参数!$J$29)-1,1,项目参数!$B$2:$B$200),"")</f>
        <v/>
      </c>
      <c r="L1439" s="83" t="str">
        <f>IF(AND($M1439&lt;&gt;"",$M1439&gt;40000,$N1439&lt;&gt;"",$N1439&gt;40000),(1+NETWORKDAYS.INTL($M1439,$N1439,1,项目参数!$B$2:$B$200))*项目参数!$J$29,"")</f>
        <v/>
      </c>
      <c r="M1439" s="42"/>
      <c r="N1439" s="42"/>
      <c r="O1439" s="60"/>
      <c r="P1439" s="63"/>
      <c r="X1439" s="72" t="b">
        <f t="shared" si="22"/>
        <v>0</v>
      </c>
    </row>
    <row r="1440" spans="1:24">
      <c r="A1440" s="8"/>
      <c r="B1440" s="8"/>
      <c r="C1440" s="8"/>
      <c r="D1440" s="54"/>
      <c r="E1440" s="8"/>
      <c r="F1440" s="8"/>
      <c r="G1440" s="8"/>
      <c r="H1440" s="8"/>
      <c r="I1440" s="78"/>
      <c r="J1440" s="42"/>
      <c r="K1440" s="82" t="str">
        <f>IF(AND($I1440&gt;0,$J1440&lt;&gt;"",$J1440&gt;40000),WORKDAY.INTL($J1440,INT(($I1440+项目参数!$J$29-1)/项目参数!$J$29)-1,1,项目参数!$B$2:$B$200),"")</f>
        <v/>
      </c>
      <c r="L1440" s="83" t="str">
        <f>IF(AND($M1440&lt;&gt;"",$M1440&gt;40000,$N1440&lt;&gt;"",$N1440&gt;40000),(1+NETWORKDAYS.INTL($M1440,$N1440,1,项目参数!$B$2:$B$200))*项目参数!$J$29,"")</f>
        <v/>
      </c>
      <c r="M1440" s="42"/>
      <c r="N1440" s="42"/>
      <c r="O1440" s="60"/>
      <c r="P1440" s="63"/>
      <c r="X1440" s="72" t="b">
        <f t="shared" si="22"/>
        <v>0</v>
      </c>
    </row>
    <row r="1441" spans="1:24">
      <c r="A1441" s="8"/>
      <c r="B1441" s="8"/>
      <c r="C1441" s="8"/>
      <c r="D1441" s="54"/>
      <c r="E1441" s="8"/>
      <c r="F1441" s="8"/>
      <c r="G1441" s="8"/>
      <c r="H1441" s="8"/>
      <c r="I1441" s="78"/>
      <c r="J1441" s="42"/>
      <c r="K1441" s="82" t="str">
        <f>IF(AND($I1441&gt;0,$J1441&lt;&gt;"",$J1441&gt;40000),WORKDAY.INTL($J1441,INT(($I1441+项目参数!$J$29-1)/项目参数!$J$29)-1,1,项目参数!$B$2:$B$200),"")</f>
        <v/>
      </c>
      <c r="L1441" s="83" t="str">
        <f>IF(AND($M1441&lt;&gt;"",$M1441&gt;40000,$N1441&lt;&gt;"",$N1441&gt;40000),(1+NETWORKDAYS.INTL($M1441,$N1441,1,项目参数!$B$2:$B$200))*项目参数!$J$29,"")</f>
        <v/>
      </c>
      <c r="M1441" s="42"/>
      <c r="N1441" s="42"/>
      <c r="O1441" s="60"/>
      <c r="P1441" s="63"/>
      <c r="X1441" s="72" t="b">
        <f t="shared" si="22"/>
        <v>0</v>
      </c>
    </row>
    <row r="1442" spans="1:24">
      <c r="A1442" s="8"/>
      <c r="B1442" s="8"/>
      <c r="C1442" s="8"/>
      <c r="D1442" s="54"/>
      <c r="E1442" s="8"/>
      <c r="F1442" s="8"/>
      <c r="G1442" s="8"/>
      <c r="H1442" s="8"/>
      <c r="I1442" s="78"/>
      <c r="J1442" s="42"/>
      <c r="K1442" s="82" t="str">
        <f>IF(AND($I1442&gt;0,$J1442&lt;&gt;"",$J1442&gt;40000),WORKDAY.INTL($J1442,INT(($I1442+项目参数!$J$29-1)/项目参数!$J$29)-1,1,项目参数!$B$2:$B$200),"")</f>
        <v/>
      </c>
      <c r="L1442" s="83" t="str">
        <f>IF(AND($M1442&lt;&gt;"",$M1442&gt;40000,$N1442&lt;&gt;"",$N1442&gt;40000),(1+NETWORKDAYS.INTL($M1442,$N1442,1,项目参数!$B$2:$B$200))*项目参数!$J$29,"")</f>
        <v/>
      </c>
      <c r="M1442" s="42"/>
      <c r="N1442" s="42"/>
      <c r="O1442" s="60"/>
      <c r="P1442" s="63"/>
      <c r="X1442" s="72" t="b">
        <f t="shared" si="22"/>
        <v>0</v>
      </c>
    </row>
    <row r="1443" spans="1:24">
      <c r="A1443" s="8"/>
      <c r="B1443" s="8"/>
      <c r="C1443" s="8"/>
      <c r="D1443" s="54"/>
      <c r="E1443" s="8"/>
      <c r="F1443" s="8"/>
      <c r="G1443" s="8"/>
      <c r="H1443" s="8"/>
      <c r="I1443" s="78"/>
      <c r="J1443" s="42"/>
      <c r="K1443" s="82" t="str">
        <f>IF(AND($I1443&gt;0,$J1443&lt;&gt;"",$J1443&gt;40000),WORKDAY.INTL($J1443,INT(($I1443+项目参数!$J$29-1)/项目参数!$J$29)-1,1,项目参数!$B$2:$B$200),"")</f>
        <v/>
      </c>
      <c r="L1443" s="83" t="str">
        <f>IF(AND($M1443&lt;&gt;"",$M1443&gt;40000,$N1443&lt;&gt;"",$N1443&gt;40000),(1+NETWORKDAYS.INTL($M1443,$N1443,1,项目参数!$B$2:$B$200))*项目参数!$J$29,"")</f>
        <v/>
      </c>
      <c r="M1443" s="42"/>
      <c r="N1443" s="42"/>
      <c r="O1443" s="60"/>
      <c r="P1443" s="63"/>
      <c r="X1443" s="72" t="b">
        <f t="shared" si="22"/>
        <v>0</v>
      </c>
    </row>
    <row r="1444" spans="1:24">
      <c r="A1444" s="8"/>
      <c r="B1444" s="8"/>
      <c r="C1444" s="8"/>
      <c r="D1444" s="54"/>
      <c r="E1444" s="8"/>
      <c r="F1444" s="8"/>
      <c r="G1444" s="8"/>
      <c r="H1444" s="8"/>
      <c r="I1444" s="78"/>
      <c r="J1444" s="42"/>
      <c r="K1444" s="82" t="str">
        <f>IF(AND($I1444&gt;0,$J1444&lt;&gt;"",$J1444&gt;40000),WORKDAY.INTL($J1444,INT(($I1444+项目参数!$J$29-1)/项目参数!$J$29)-1,1,项目参数!$B$2:$B$200),"")</f>
        <v/>
      </c>
      <c r="L1444" s="83" t="str">
        <f>IF(AND($M1444&lt;&gt;"",$M1444&gt;40000,$N1444&lt;&gt;"",$N1444&gt;40000),(1+NETWORKDAYS.INTL($M1444,$N1444,1,项目参数!$B$2:$B$200))*项目参数!$J$29,"")</f>
        <v/>
      </c>
      <c r="M1444" s="42"/>
      <c r="N1444" s="42"/>
      <c r="O1444" s="60"/>
      <c r="P1444" s="63"/>
      <c r="X1444" s="72" t="b">
        <f t="shared" si="22"/>
        <v>0</v>
      </c>
    </row>
    <row r="1445" spans="1:24">
      <c r="A1445" s="8"/>
      <c r="B1445" s="8"/>
      <c r="C1445" s="8"/>
      <c r="D1445" s="54"/>
      <c r="E1445" s="8"/>
      <c r="F1445" s="8"/>
      <c r="G1445" s="8"/>
      <c r="H1445" s="8"/>
      <c r="I1445" s="78"/>
      <c r="J1445" s="42"/>
      <c r="K1445" s="82" t="str">
        <f>IF(AND($I1445&gt;0,$J1445&lt;&gt;"",$J1445&gt;40000),WORKDAY.INTL($J1445,INT(($I1445+项目参数!$J$29-1)/项目参数!$J$29)-1,1,项目参数!$B$2:$B$200),"")</f>
        <v/>
      </c>
      <c r="L1445" s="83" t="str">
        <f>IF(AND($M1445&lt;&gt;"",$M1445&gt;40000,$N1445&lt;&gt;"",$N1445&gt;40000),(1+NETWORKDAYS.INTL($M1445,$N1445,1,项目参数!$B$2:$B$200))*项目参数!$J$29,"")</f>
        <v/>
      </c>
      <c r="M1445" s="42"/>
      <c r="N1445" s="42"/>
      <c r="O1445" s="60"/>
      <c r="P1445" s="63"/>
      <c r="X1445" s="72" t="b">
        <f t="shared" si="22"/>
        <v>0</v>
      </c>
    </row>
    <row r="1446" spans="1:24">
      <c r="A1446" s="8"/>
      <c r="B1446" s="8"/>
      <c r="C1446" s="8"/>
      <c r="D1446" s="54"/>
      <c r="E1446" s="8"/>
      <c r="F1446" s="8"/>
      <c r="G1446" s="8"/>
      <c r="H1446" s="8"/>
      <c r="I1446" s="78"/>
      <c r="J1446" s="42"/>
      <c r="K1446" s="82" t="str">
        <f>IF(AND($I1446&gt;0,$J1446&lt;&gt;"",$J1446&gt;40000),WORKDAY.INTL($J1446,INT(($I1446+项目参数!$J$29-1)/项目参数!$J$29)-1,1,项目参数!$B$2:$B$200),"")</f>
        <v/>
      </c>
      <c r="L1446" s="83" t="str">
        <f>IF(AND($M1446&lt;&gt;"",$M1446&gt;40000,$N1446&lt;&gt;"",$N1446&gt;40000),(1+NETWORKDAYS.INTL($M1446,$N1446,1,项目参数!$B$2:$B$200))*项目参数!$J$29,"")</f>
        <v/>
      </c>
      <c r="M1446" s="42"/>
      <c r="N1446" s="42"/>
      <c r="O1446" s="60"/>
      <c r="P1446" s="63"/>
      <c r="X1446" s="72" t="b">
        <f t="shared" si="22"/>
        <v>0</v>
      </c>
    </row>
    <row r="1447" spans="1:24">
      <c r="A1447" s="8"/>
      <c r="B1447" s="8"/>
      <c r="C1447" s="8"/>
      <c r="D1447" s="54"/>
      <c r="E1447" s="8"/>
      <c r="F1447" s="8"/>
      <c r="G1447" s="8"/>
      <c r="H1447" s="8"/>
      <c r="I1447" s="78"/>
      <c r="J1447" s="42"/>
      <c r="K1447" s="82" t="str">
        <f>IF(AND($I1447&gt;0,$J1447&lt;&gt;"",$J1447&gt;40000),WORKDAY.INTL($J1447,INT(($I1447+项目参数!$J$29-1)/项目参数!$J$29)-1,1,项目参数!$B$2:$B$200),"")</f>
        <v/>
      </c>
      <c r="L1447" s="83" t="str">
        <f>IF(AND($M1447&lt;&gt;"",$M1447&gt;40000,$N1447&lt;&gt;"",$N1447&gt;40000),(1+NETWORKDAYS.INTL($M1447,$N1447,1,项目参数!$B$2:$B$200))*项目参数!$J$29,"")</f>
        <v/>
      </c>
      <c r="M1447" s="42"/>
      <c r="N1447" s="42"/>
      <c r="O1447" s="60"/>
      <c r="P1447" s="63"/>
      <c r="X1447" s="72" t="b">
        <f t="shared" si="22"/>
        <v>0</v>
      </c>
    </row>
    <row r="1448" spans="1:24">
      <c r="A1448" s="8"/>
      <c r="B1448" s="8"/>
      <c r="C1448" s="8"/>
      <c r="D1448" s="54"/>
      <c r="E1448" s="8"/>
      <c r="F1448" s="8"/>
      <c r="G1448" s="8"/>
      <c r="H1448" s="8"/>
      <c r="I1448" s="78"/>
      <c r="J1448" s="42"/>
      <c r="K1448" s="82" t="str">
        <f>IF(AND($I1448&gt;0,$J1448&lt;&gt;"",$J1448&gt;40000),WORKDAY.INTL($J1448,INT(($I1448+项目参数!$J$29-1)/项目参数!$J$29)-1,1,项目参数!$B$2:$B$200),"")</f>
        <v/>
      </c>
      <c r="L1448" s="83" t="str">
        <f>IF(AND($M1448&lt;&gt;"",$M1448&gt;40000,$N1448&lt;&gt;"",$N1448&gt;40000),(1+NETWORKDAYS.INTL($M1448,$N1448,1,项目参数!$B$2:$B$200))*项目参数!$J$29,"")</f>
        <v/>
      </c>
      <c r="M1448" s="42"/>
      <c r="N1448" s="42"/>
      <c r="O1448" s="60"/>
      <c r="P1448" s="63"/>
      <c r="X1448" s="72" t="b">
        <f t="shared" si="22"/>
        <v>0</v>
      </c>
    </row>
    <row r="1449" spans="1:24">
      <c r="A1449" s="8"/>
      <c r="B1449" s="8"/>
      <c r="C1449" s="8"/>
      <c r="D1449" s="54"/>
      <c r="E1449" s="8"/>
      <c r="F1449" s="8"/>
      <c r="G1449" s="8"/>
      <c r="H1449" s="8"/>
      <c r="I1449" s="78"/>
      <c r="J1449" s="42"/>
      <c r="K1449" s="82" t="str">
        <f>IF(AND($I1449&gt;0,$J1449&lt;&gt;"",$J1449&gt;40000),WORKDAY.INTL($J1449,INT(($I1449+项目参数!$J$29-1)/项目参数!$J$29)-1,1,项目参数!$B$2:$B$200),"")</f>
        <v/>
      </c>
      <c r="L1449" s="83" t="str">
        <f>IF(AND($M1449&lt;&gt;"",$M1449&gt;40000,$N1449&lt;&gt;"",$N1449&gt;40000),(1+NETWORKDAYS.INTL($M1449,$N1449,1,项目参数!$B$2:$B$200))*项目参数!$J$29,"")</f>
        <v/>
      </c>
      <c r="M1449" s="42"/>
      <c r="N1449" s="42"/>
      <c r="O1449" s="60"/>
      <c r="P1449" s="63"/>
      <c r="X1449" s="72" t="b">
        <f t="shared" si="22"/>
        <v>0</v>
      </c>
    </row>
    <row r="1450" spans="1:24">
      <c r="A1450" s="8"/>
      <c r="B1450" s="8"/>
      <c r="C1450" s="8"/>
      <c r="D1450" s="54"/>
      <c r="E1450" s="8"/>
      <c r="F1450" s="8"/>
      <c r="G1450" s="8"/>
      <c r="H1450" s="8"/>
      <c r="I1450" s="78"/>
      <c r="J1450" s="42"/>
      <c r="K1450" s="82" t="str">
        <f>IF(AND($I1450&gt;0,$J1450&lt;&gt;"",$J1450&gt;40000),WORKDAY.INTL($J1450,INT(($I1450+项目参数!$J$29-1)/项目参数!$J$29)-1,1,项目参数!$B$2:$B$200),"")</f>
        <v/>
      </c>
      <c r="L1450" s="83" t="str">
        <f>IF(AND($M1450&lt;&gt;"",$M1450&gt;40000,$N1450&lt;&gt;"",$N1450&gt;40000),(1+NETWORKDAYS.INTL($M1450,$N1450,1,项目参数!$B$2:$B$200))*项目参数!$J$29,"")</f>
        <v/>
      </c>
      <c r="M1450" s="42"/>
      <c r="N1450" s="42"/>
      <c r="O1450" s="60"/>
      <c r="P1450" s="63"/>
      <c r="X1450" s="72" t="b">
        <f t="shared" si="22"/>
        <v>0</v>
      </c>
    </row>
    <row r="1451" spans="1:24">
      <c r="A1451" s="8"/>
      <c r="B1451" s="8"/>
      <c r="C1451" s="8"/>
      <c r="D1451" s="54"/>
      <c r="E1451" s="8"/>
      <c r="F1451" s="8"/>
      <c r="G1451" s="8"/>
      <c r="H1451" s="8"/>
      <c r="I1451" s="78"/>
      <c r="J1451" s="42"/>
      <c r="K1451" s="82" t="str">
        <f>IF(AND($I1451&gt;0,$J1451&lt;&gt;"",$J1451&gt;40000),WORKDAY.INTL($J1451,INT(($I1451+项目参数!$J$29-1)/项目参数!$J$29)-1,1,项目参数!$B$2:$B$200),"")</f>
        <v/>
      </c>
      <c r="L1451" s="83" t="str">
        <f>IF(AND($M1451&lt;&gt;"",$M1451&gt;40000,$N1451&lt;&gt;"",$N1451&gt;40000),(1+NETWORKDAYS.INTL($M1451,$N1451,1,项目参数!$B$2:$B$200))*项目参数!$J$29,"")</f>
        <v/>
      </c>
      <c r="M1451" s="42"/>
      <c r="N1451" s="42"/>
      <c r="O1451" s="60"/>
      <c r="P1451" s="63"/>
      <c r="X1451" s="72" t="b">
        <f t="shared" si="22"/>
        <v>0</v>
      </c>
    </row>
    <row r="1452" spans="1:24">
      <c r="A1452" s="8"/>
      <c r="B1452" s="8"/>
      <c r="C1452" s="8"/>
      <c r="D1452" s="54"/>
      <c r="E1452" s="8"/>
      <c r="F1452" s="8"/>
      <c r="G1452" s="8"/>
      <c r="H1452" s="8"/>
      <c r="I1452" s="78"/>
      <c r="J1452" s="42"/>
      <c r="K1452" s="82" t="str">
        <f>IF(AND($I1452&gt;0,$J1452&lt;&gt;"",$J1452&gt;40000),WORKDAY.INTL($J1452,INT(($I1452+项目参数!$J$29-1)/项目参数!$J$29)-1,1,项目参数!$B$2:$B$200),"")</f>
        <v/>
      </c>
      <c r="L1452" s="83" t="str">
        <f>IF(AND($M1452&lt;&gt;"",$M1452&gt;40000,$N1452&lt;&gt;"",$N1452&gt;40000),(1+NETWORKDAYS.INTL($M1452,$N1452,1,项目参数!$B$2:$B$200))*项目参数!$J$29,"")</f>
        <v/>
      </c>
      <c r="M1452" s="42"/>
      <c r="N1452" s="42"/>
      <c r="O1452" s="60"/>
      <c r="P1452" s="63"/>
      <c r="X1452" s="72" t="b">
        <f t="shared" si="22"/>
        <v>0</v>
      </c>
    </row>
    <row r="1453" spans="1:24">
      <c r="A1453" s="8"/>
      <c r="B1453" s="8"/>
      <c r="C1453" s="8"/>
      <c r="D1453" s="54"/>
      <c r="E1453" s="8"/>
      <c r="F1453" s="8"/>
      <c r="G1453" s="8"/>
      <c r="H1453" s="8"/>
      <c r="I1453" s="78"/>
      <c r="J1453" s="42"/>
      <c r="K1453" s="82" t="str">
        <f>IF(AND($I1453&gt;0,$J1453&lt;&gt;"",$J1453&gt;40000),WORKDAY.INTL($J1453,INT(($I1453+项目参数!$J$29-1)/项目参数!$J$29)-1,1,项目参数!$B$2:$B$200),"")</f>
        <v/>
      </c>
      <c r="L1453" s="83" t="str">
        <f>IF(AND($M1453&lt;&gt;"",$M1453&gt;40000,$N1453&lt;&gt;"",$N1453&gt;40000),(1+NETWORKDAYS.INTL($M1453,$N1453,1,项目参数!$B$2:$B$200))*项目参数!$J$29,"")</f>
        <v/>
      </c>
      <c r="M1453" s="42"/>
      <c r="N1453" s="42"/>
      <c r="O1453" s="60"/>
      <c r="P1453" s="63"/>
      <c r="X1453" s="72" t="b">
        <f t="shared" si="22"/>
        <v>0</v>
      </c>
    </row>
    <row r="1454" spans="1:24">
      <c r="A1454" s="8"/>
      <c r="B1454" s="8"/>
      <c r="C1454" s="8"/>
      <c r="D1454" s="54"/>
      <c r="E1454" s="8"/>
      <c r="F1454" s="8"/>
      <c r="G1454" s="8"/>
      <c r="H1454" s="8"/>
      <c r="I1454" s="78"/>
      <c r="J1454" s="42"/>
      <c r="K1454" s="82" t="str">
        <f>IF(AND($I1454&gt;0,$J1454&lt;&gt;"",$J1454&gt;40000),WORKDAY.INTL($J1454,INT(($I1454+项目参数!$J$29-1)/项目参数!$J$29)-1,1,项目参数!$B$2:$B$200),"")</f>
        <v/>
      </c>
      <c r="L1454" s="83" t="str">
        <f>IF(AND($M1454&lt;&gt;"",$M1454&gt;40000,$N1454&lt;&gt;"",$N1454&gt;40000),(1+NETWORKDAYS.INTL($M1454,$N1454,1,项目参数!$B$2:$B$200))*项目参数!$J$29,"")</f>
        <v/>
      </c>
      <c r="M1454" s="42"/>
      <c r="N1454" s="42"/>
      <c r="O1454" s="60"/>
      <c r="P1454" s="63"/>
      <c r="X1454" s="72" t="b">
        <f t="shared" si="22"/>
        <v>0</v>
      </c>
    </row>
    <row r="1455" spans="1:24">
      <c r="A1455" s="8"/>
      <c r="B1455" s="8"/>
      <c r="C1455" s="8"/>
      <c r="D1455" s="54"/>
      <c r="E1455" s="8"/>
      <c r="F1455" s="8"/>
      <c r="G1455" s="8"/>
      <c r="H1455" s="8"/>
      <c r="I1455" s="78"/>
      <c r="J1455" s="42"/>
      <c r="K1455" s="82" t="str">
        <f>IF(AND($I1455&gt;0,$J1455&lt;&gt;"",$J1455&gt;40000),WORKDAY.INTL($J1455,INT(($I1455+项目参数!$J$29-1)/项目参数!$J$29)-1,1,项目参数!$B$2:$B$200),"")</f>
        <v/>
      </c>
      <c r="L1455" s="83" t="str">
        <f>IF(AND($M1455&lt;&gt;"",$M1455&gt;40000,$N1455&lt;&gt;"",$N1455&gt;40000),(1+NETWORKDAYS.INTL($M1455,$N1455,1,项目参数!$B$2:$B$200))*项目参数!$J$29,"")</f>
        <v/>
      </c>
      <c r="M1455" s="42"/>
      <c r="N1455" s="42"/>
      <c r="O1455" s="60"/>
      <c r="P1455" s="63"/>
      <c r="X1455" s="72" t="b">
        <f t="shared" si="22"/>
        <v>0</v>
      </c>
    </row>
    <row r="1456" spans="1:24">
      <c r="A1456" s="8"/>
      <c r="B1456" s="8"/>
      <c r="C1456" s="8"/>
      <c r="D1456" s="54"/>
      <c r="E1456" s="8"/>
      <c r="F1456" s="8"/>
      <c r="G1456" s="8"/>
      <c r="H1456" s="8"/>
      <c r="I1456" s="78"/>
      <c r="J1456" s="42"/>
      <c r="K1456" s="82" t="str">
        <f>IF(AND($I1456&gt;0,$J1456&lt;&gt;"",$J1456&gt;40000),WORKDAY.INTL($J1456,INT(($I1456+项目参数!$J$29-1)/项目参数!$J$29)-1,1,项目参数!$B$2:$B$200),"")</f>
        <v/>
      </c>
      <c r="L1456" s="83" t="str">
        <f>IF(AND($M1456&lt;&gt;"",$M1456&gt;40000,$N1456&lt;&gt;"",$N1456&gt;40000),(1+NETWORKDAYS.INTL($M1456,$N1456,1,项目参数!$B$2:$B$200))*项目参数!$J$29,"")</f>
        <v/>
      </c>
      <c r="M1456" s="42"/>
      <c r="N1456" s="42"/>
      <c r="O1456" s="60"/>
      <c r="P1456" s="63"/>
      <c r="X1456" s="72" t="b">
        <f t="shared" si="22"/>
        <v>0</v>
      </c>
    </row>
    <row r="1457" spans="1:24">
      <c r="A1457" s="8"/>
      <c r="B1457" s="8"/>
      <c r="C1457" s="8"/>
      <c r="D1457" s="54"/>
      <c r="E1457" s="8"/>
      <c r="F1457" s="8"/>
      <c r="G1457" s="8"/>
      <c r="H1457" s="8"/>
      <c r="I1457" s="78"/>
      <c r="J1457" s="42"/>
      <c r="K1457" s="82" t="str">
        <f>IF(AND($I1457&gt;0,$J1457&lt;&gt;"",$J1457&gt;40000),WORKDAY.INTL($J1457,INT(($I1457+项目参数!$J$29-1)/项目参数!$J$29)-1,1,项目参数!$B$2:$B$200),"")</f>
        <v/>
      </c>
      <c r="L1457" s="83" t="str">
        <f>IF(AND($M1457&lt;&gt;"",$M1457&gt;40000,$N1457&lt;&gt;"",$N1457&gt;40000),(1+NETWORKDAYS.INTL($M1457,$N1457,1,项目参数!$B$2:$B$200))*项目参数!$J$29,"")</f>
        <v/>
      </c>
      <c r="M1457" s="42"/>
      <c r="N1457" s="42"/>
      <c r="O1457" s="60"/>
      <c r="P1457" s="63"/>
      <c r="X1457" s="72" t="b">
        <f t="shared" si="22"/>
        <v>0</v>
      </c>
    </row>
    <row r="1458" spans="1:24">
      <c r="A1458" s="8"/>
      <c r="B1458" s="8"/>
      <c r="C1458" s="8"/>
      <c r="D1458" s="54"/>
      <c r="E1458" s="8"/>
      <c r="F1458" s="8"/>
      <c r="G1458" s="8"/>
      <c r="H1458" s="8"/>
      <c r="I1458" s="78"/>
      <c r="J1458" s="42"/>
      <c r="K1458" s="82" t="str">
        <f>IF(AND($I1458&gt;0,$J1458&lt;&gt;"",$J1458&gt;40000),WORKDAY.INTL($J1458,INT(($I1458+项目参数!$J$29-1)/项目参数!$J$29)-1,1,项目参数!$B$2:$B$200),"")</f>
        <v/>
      </c>
      <c r="L1458" s="83" t="str">
        <f>IF(AND($M1458&lt;&gt;"",$M1458&gt;40000,$N1458&lt;&gt;"",$N1458&gt;40000),(1+NETWORKDAYS.INTL($M1458,$N1458,1,项目参数!$B$2:$B$200))*项目参数!$J$29,"")</f>
        <v/>
      </c>
      <c r="M1458" s="42"/>
      <c r="N1458" s="42"/>
      <c r="O1458" s="60"/>
      <c r="P1458" s="63"/>
      <c r="X1458" s="72" t="b">
        <f t="shared" si="22"/>
        <v>0</v>
      </c>
    </row>
    <row r="1459" spans="1:24">
      <c r="A1459" s="8"/>
      <c r="B1459" s="8"/>
      <c r="C1459" s="8"/>
      <c r="D1459" s="54"/>
      <c r="E1459" s="8"/>
      <c r="F1459" s="8"/>
      <c r="G1459" s="8"/>
      <c r="H1459" s="8"/>
      <c r="I1459" s="78"/>
      <c r="J1459" s="42"/>
      <c r="K1459" s="82" t="str">
        <f>IF(AND($I1459&gt;0,$J1459&lt;&gt;"",$J1459&gt;40000),WORKDAY.INTL($J1459,INT(($I1459+项目参数!$J$29-1)/项目参数!$J$29)-1,1,项目参数!$B$2:$B$200),"")</f>
        <v/>
      </c>
      <c r="L1459" s="83" t="str">
        <f>IF(AND($M1459&lt;&gt;"",$M1459&gt;40000,$N1459&lt;&gt;"",$N1459&gt;40000),(1+NETWORKDAYS.INTL($M1459,$N1459,1,项目参数!$B$2:$B$200))*项目参数!$J$29,"")</f>
        <v/>
      </c>
      <c r="M1459" s="42"/>
      <c r="N1459" s="42"/>
      <c r="O1459" s="60"/>
      <c r="P1459" s="63"/>
      <c r="X1459" s="72" t="b">
        <f t="shared" si="22"/>
        <v>0</v>
      </c>
    </row>
    <row r="1460" spans="1:24">
      <c r="A1460" s="8"/>
      <c r="B1460" s="8"/>
      <c r="C1460" s="8"/>
      <c r="D1460" s="54"/>
      <c r="E1460" s="8"/>
      <c r="F1460" s="8"/>
      <c r="G1460" s="8"/>
      <c r="H1460" s="8"/>
      <c r="I1460" s="78"/>
      <c r="J1460" s="42"/>
      <c r="K1460" s="82" t="str">
        <f>IF(AND($I1460&gt;0,$J1460&lt;&gt;"",$J1460&gt;40000),WORKDAY.INTL($J1460,INT(($I1460+项目参数!$J$29-1)/项目参数!$J$29)-1,1,项目参数!$B$2:$B$200),"")</f>
        <v/>
      </c>
      <c r="L1460" s="83" t="str">
        <f>IF(AND($M1460&lt;&gt;"",$M1460&gt;40000,$N1460&lt;&gt;"",$N1460&gt;40000),(1+NETWORKDAYS.INTL($M1460,$N1460,1,项目参数!$B$2:$B$200))*项目参数!$J$29,"")</f>
        <v/>
      </c>
      <c r="M1460" s="42"/>
      <c r="N1460" s="42"/>
      <c r="O1460" s="60"/>
      <c r="P1460" s="63"/>
      <c r="X1460" s="72" t="b">
        <f t="shared" si="22"/>
        <v>0</v>
      </c>
    </row>
    <row r="1461" spans="1:24">
      <c r="A1461" s="8"/>
      <c r="B1461" s="8"/>
      <c r="C1461" s="8"/>
      <c r="D1461" s="54"/>
      <c r="E1461" s="8"/>
      <c r="F1461" s="8"/>
      <c r="G1461" s="8"/>
      <c r="H1461" s="8"/>
      <c r="I1461" s="78"/>
      <c r="J1461" s="42"/>
      <c r="K1461" s="82" t="str">
        <f>IF(AND($I1461&gt;0,$J1461&lt;&gt;"",$J1461&gt;40000),WORKDAY.INTL($J1461,INT(($I1461+项目参数!$J$29-1)/项目参数!$J$29)-1,1,项目参数!$B$2:$B$200),"")</f>
        <v/>
      </c>
      <c r="L1461" s="83" t="str">
        <f>IF(AND($M1461&lt;&gt;"",$M1461&gt;40000,$N1461&lt;&gt;"",$N1461&gt;40000),(1+NETWORKDAYS.INTL($M1461,$N1461,1,项目参数!$B$2:$B$200))*项目参数!$J$29,"")</f>
        <v/>
      </c>
      <c r="M1461" s="42"/>
      <c r="N1461" s="42"/>
      <c r="O1461" s="60"/>
      <c r="P1461" s="63"/>
      <c r="X1461" s="72" t="b">
        <f t="shared" si="22"/>
        <v>0</v>
      </c>
    </row>
    <row r="1462" spans="1:24">
      <c r="A1462" s="8"/>
      <c r="B1462" s="8"/>
      <c r="C1462" s="8"/>
      <c r="D1462" s="54"/>
      <c r="E1462" s="8"/>
      <c r="F1462" s="8"/>
      <c r="G1462" s="8"/>
      <c r="H1462" s="8"/>
      <c r="I1462" s="78"/>
      <c r="J1462" s="42"/>
      <c r="K1462" s="82" t="str">
        <f>IF(AND($I1462&gt;0,$J1462&lt;&gt;"",$J1462&gt;40000),WORKDAY.INTL($J1462,INT(($I1462+项目参数!$J$29-1)/项目参数!$J$29)-1,1,项目参数!$B$2:$B$200),"")</f>
        <v/>
      </c>
      <c r="L1462" s="83" t="str">
        <f>IF(AND($M1462&lt;&gt;"",$M1462&gt;40000,$N1462&lt;&gt;"",$N1462&gt;40000),(1+NETWORKDAYS.INTL($M1462,$N1462,1,项目参数!$B$2:$B$200))*项目参数!$J$29,"")</f>
        <v/>
      </c>
      <c r="M1462" s="42"/>
      <c r="N1462" s="42"/>
      <c r="O1462" s="60"/>
      <c r="P1462" s="63"/>
      <c r="X1462" s="72" t="b">
        <f t="shared" si="22"/>
        <v>0</v>
      </c>
    </row>
    <row r="1463" spans="1:24">
      <c r="A1463" s="8"/>
      <c r="B1463" s="8"/>
      <c r="C1463" s="8"/>
      <c r="D1463" s="54"/>
      <c r="E1463" s="8"/>
      <c r="F1463" s="8"/>
      <c r="G1463" s="8"/>
      <c r="H1463" s="8"/>
      <c r="I1463" s="78"/>
      <c r="J1463" s="42"/>
      <c r="K1463" s="82" t="str">
        <f>IF(AND($I1463&gt;0,$J1463&lt;&gt;"",$J1463&gt;40000),WORKDAY.INTL($J1463,INT(($I1463+项目参数!$J$29-1)/项目参数!$J$29)-1,1,项目参数!$B$2:$B$200),"")</f>
        <v/>
      </c>
      <c r="L1463" s="83" t="str">
        <f>IF(AND($M1463&lt;&gt;"",$M1463&gt;40000,$N1463&lt;&gt;"",$N1463&gt;40000),(1+NETWORKDAYS.INTL($M1463,$N1463,1,项目参数!$B$2:$B$200))*项目参数!$J$29,"")</f>
        <v/>
      </c>
      <c r="M1463" s="42"/>
      <c r="N1463" s="42"/>
      <c r="O1463" s="60"/>
      <c r="P1463" s="63"/>
      <c r="X1463" s="72" t="b">
        <f t="shared" si="22"/>
        <v>0</v>
      </c>
    </row>
    <row r="1464" spans="1:24">
      <c r="A1464" s="8"/>
      <c r="B1464" s="8"/>
      <c r="C1464" s="8"/>
      <c r="D1464" s="54"/>
      <c r="E1464" s="8"/>
      <c r="F1464" s="8"/>
      <c r="G1464" s="8"/>
      <c r="H1464" s="8"/>
      <c r="I1464" s="78"/>
      <c r="J1464" s="42"/>
      <c r="K1464" s="82" t="str">
        <f>IF(AND($I1464&gt;0,$J1464&lt;&gt;"",$J1464&gt;40000),WORKDAY.INTL($J1464,INT(($I1464+项目参数!$J$29-1)/项目参数!$J$29)-1,1,项目参数!$B$2:$B$200),"")</f>
        <v/>
      </c>
      <c r="L1464" s="83" t="str">
        <f>IF(AND($M1464&lt;&gt;"",$M1464&gt;40000,$N1464&lt;&gt;"",$N1464&gt;40000),(1+NETWORKDAYS.INTL($M1464,$N1464,1,项目参数!$B$2:$B$200))*项目参数!$J$29,"")</f>
        <v/>
      </c>
      <c r="M1464" s="42"/>
      <c r="N1464" s="42"/>
      <c r="O1464" s="60"/>
      <c r="P1464" s="63"/>
      <c r="X1464" s="72" t="b">
        <f t="shared" si="22"/>
        <v>0</v>
      </c>
    </row>
    <row r="1465" spans="1:24">
      <c r="A1465" s="8"/>
      <c r="B1465" s="8"/>
      <c r="C1465" s="8"/>
      <c r="D1465" s="54"/>
      <c r="E1465" s="8"/>
      <c r="F1465" s="8"/>
      <c r="G1465" s="8"/>
      <c r="H1465" s="8"/>
      <c r="I1465" s="78"/>
      <c r="J1465" s="42"/>
      <c r="K1465" s="82" t="str">
        <f>IF(AND($I1465&gt;0,$J1465&lt;&gt;"",$J1465&gt;40000),WORKDAY.INTL($J1465,INT(($I1465+项目参数!$J$29-1)/项目参数!$J$29)-1,1,项目参数!$B$2:$B$200),"")</f>
        <v/>
      </c>
      <c r="L1465" s="83" t="str">
        <f>IF(AND($M1465&lt;&gt;"",$M1465&gt;40000,$N1465&lt;&gt;"",$N1465&gt;40000),(1+NETWORKDAYS.INTL($M1465,$N1465,1,项目参数!$B$2:$B$200))*项目参数!$J$29,"")</f>
        <v/>
      </c>
      <c r="M1465" s="42"/>
      <c r="N1465" s="42"/>
      <c r="O1465" s="60"/>
      <c r="P1465" s="63"/>
      <c r="X1465" s="72" t="b">
        <f t="shared" si="22"/>
        <v>0</v>
      </c>
    </row>
    <row r="1466" spans="1:24">
      <c r="A1466" s="8"/>
      <c r="B1466" s="8"/>
      <c r="C1466" s="8"/>
      <c r="D1466" s="54"/>
      <c r="E1466" s="8"/>
      <c r="F1466" s="8"/>
      <c r="G1466" s="8"/>
      <c r="H1466" s="8"/>
      <c r="I1466" s="78"/>
      <c r="J1466" s="42"/>
      <c r="K1466" s="82" t="str">
        <f>IF(AND($I1466&gt;0,$J1466&lt;&gt;"",$J1466&gt;40000),WORKDAY.INTL($J1466,INT(($I1466+项目参数!$J$29-1)/项目参数!$J$29)-1,1,项目参数!$B$2:$B$200),"")</f>
        <v/>
      </c>
      <c r="L1466" s="83" t="str">
        <f>IF(AND($M1466&lt;&gt;"",$M1466&gt;40000,$N1466&lt;&gt;"",$N1466&gt;40000),(1+NETWORKDAYS.INTL($M1466,$N1466,1,项目参数!$B$2:$B$200))*项目参数!$J$29,"")</f>
        <v/>
      </c>
      <c r="M1466" s="42"/>
      <c r="N1466" s="42"/>
      <c r="O1466" s="60"/>
      <c r="P1466" s="63"/>
      <c r="X1466" s="72" t="b">
        <f t="shared" si="22"/>
        <v>0</v>
      </c>
    </row>
    <row r="1467" spans="1:24">
      <c r="A1467" s="8"/>
      <c r="B1467" s="8"/>
      <c r="C1467" s="8"/>
      <c r="D1467" s="54"/>
      <c r="E1467" s="8"/>
      <c r="F1467" s="8"/>
      <c r="G1467" s="8"/>
      <c r="H1467" s="8"/>
      <c r="I1467" s="78"/>
      <c r="J1467" s="42"/>
      <c r="K1467" s="82" t="str">
        <f>IF(AND($I1467&gt;0,$J1467&lt;&gt;"",$J1467&gt;40000),WORKDAY.INTL($J1467,INT(($I1467+项目参数!$J$29-1)/项目参数!$J$29)-1,1,项目参数!$B$2:$B$200),"")</f>
        <v/>
      </c>
      <c r="L1467" s="83" t="str">
        <f>IF(AND($M1467&lt;&gt;"",$M1467&gt;40000,$N1467&lt;&gt;"",$N1467&gt;40000),(1+NETWORKDAYS.INTL($M1467,$N1467,1,项目参数!$B$2:$B$200))*项目参数!$J$29,"")</f>
        <v/>
      </c>
      <c r="M1467" s="42"/>
      <c r="N1467" s="42"/>
      <c r="O1467" s="60"/>
      <c r="P1467" s="63"/>
      <c r="X1467" s="72" t="b">
        <f t="shared" si="22"/>
        <v>0</v>
      </c>
    </row>
    <row r="1468" spans="1:24">
      <c r="A1468" s="8"/>
      <c r="B1468" s="8"/>
      <c r="C1468" s="8"/>
      <c r="D1468" s="54"/>
      <c r="E1468" s="8"/>
      <c r="F1468" s="8"/>
      <c r="G1468" s="8"/>
      <c r="H1468" s="8"/>
      <c r="I1468" s="78"/>
      <c r="J1468" s="42"/>
      <c r="K1468" s="82" t="str">
        <f>IF(AND($I1468&gt;0,$J1468&lt;&gt;"",$J1468&gt;40000),WORKDAY.INTL($J1468,INT(($I1468+项目参数!$J$29-1)/项目参数!$J$29)-1,1,项目参数!$B$2:$B$200),"")</f>
        <v/>
      </c>
      <c r="L1468" s="83" t="str">
        <f>IF(AND($M1468&lt;&gt;"",$M1468&gt;40000,$N1468&lt;&gt;"",$N1468&gt;40000),(1+NETWORKDAYS.INTL($M1468,$N1468,1,项目参数!$B$2:$B$200))*项目参数!$J$29,"")</f>
        <v/>
      </c>
      <c r="M1468" s="42"/>
      <c r="N1468" s="42"/>
      <c r="O1468" s="60"/>
      <c r="P1468" s="63"/>
      <c r="X1468" s="72" t="b">
        <f t="shared" si="22"/>
        <v>0</v>
      </c>
    </row>
    <row r="1469" spans="1:24">
      <c r="A1469" s="8"/>
      <c r="B1469" s="8"/>
      <c r="C1469" s="8"/>
      <c r="D1469" s="54"/>
      <c r="E1469" s="8"/>
      <c r="F1469" s="8"/>
      <c r="G1469" s="8"/>
      <c r="H1469" s="8"/>
      <c r="I1469" s="78"/>
      <c r="J1469" s="42"/>
      <c r="K1469" s="82" t="str">
        <f>IF(AND($I1469&gt;0,$J1469&lt;&gt;"",$J1469&gt;40000),WORKDAY.INTL($J1469,INT(($I1469+项目参数!$J$29-1)/项目参数!$J$29)-1,1,项目参数!$B$2:$B$200),"")</f>
        <v/>
      </c>
      <c r="L1469" s="83" t="str">
        <f>IF(AND($M1469&lt;&gt;"",$M1469&gt;40000,$N1469&lt;&gt;"",$N1469&gt;40000),(1+NETWORKDAYS.INTL($M1469,$N1469,1,项目参数!$B$2:$B$200))*项目参数!$J$29,"")</f>
        <v/>
      </c>
      <c r="M1469" s="42"/>
      <c r="N1469" s="42"/>
      <c r="O1469" s="60"/>
      <c r="P1469" s="63"/>
      <c r="X1469" s="72" t="b">
        <f t="shared" si="22"/>
        <v>0</v>
      </c>
    </row>
    <row r="1470" spans="1:24">
      <c r="A1470" s="8"/>
      <c r="B1470" s="8"/>
      <c r="C1470" s="8"/>
      <c r="D1470" s="54"/>
      <c r="E1470" s="8"/>
      <c r="F1470" s="8"/>
      <c r="G1470" s="8"/>
      <c r="H1470" s="8"/>
      <c r="I1470" s="78"/>
      <c r="J1470" s="42"/>
      <c r="K1470" s="82" t="str">
        <f>IF(AND($I1470&gt;0,$J1470&lt;&gt;"",$J1470&gt;40000),WORKDAY.INTL($J1470,INT(($I1470+项目参数!$J$29-1)/项目参数!$J$29)-1,1,项目参数!$B$2:$B$200),"")</f>
        <v/>
      </c>
      <c r="L1470" s="83" t="str">
        <f>IF(AND($M1470&lt;&gt;"",$M1470&gt;40000,$N1470&lt;&gt;"",$N1470&gt;40000),(1+NETWORKDAYS.INTL($M1470,$N1470,1,项目参数!$B$2:$B$200))*项目参数!$J$29,"")</f>
        <v/>
      </c>
      <c r="M1470" s="42"/>
      <c r="N1470" s="42"/>
      <c r="O1470" s="60"/>
      <c r="P1470" s="63"/>
      <c r="X1470" s="72" t="b">
        <f t="shared" si="22"/>
        <v>0</v>
      </c>
    </row>
    <row r="1471" spans="1:24">
      <c r="A1471" s="8"/>
      <c r="B1471" s="8"/>
      <c r="C1471" s="8"/>
      <c r="D1471" s="54"/>
      <c r="E1471" s="8"/>
      <c r="F1471" s="8"/>
      <c r="G1471" s="8"/>
      <c r="H1471" s="8"/>
      <c r="I1471" s="78"/>
      <c r="J1471" s="42"/>
      <c r="K1471" s="82" t="str">
        <f>IF(AND($I1471&gt;0,$J1471&lt;&gt;"",$J1471&gt;40000),WORKDAY.INTL($J1471,INT(($I1471+项目参数!$J$29-1)/项目参数!$J$29)-1,1,项目参数!$B$2:$B$200),"")</f>
        <v/>
      </c>
      <c r="L1471" s="83" t="str">
        <f>IF(AND($M1471&lt;&gt;"",$M1471&gt;40000,$N1471&lt;&gt;"",$N1471&gt;40000),(1+NETWORKDAYS.INTL($M1471,$N1471,1,项目参数!$B$2:$B$200))*项目参数!$J$29,"")</f>
        <v/>
      </c>
      <c r="M1471" s="42"/>
      <c r="N1471" s="42"/>
      <c r="O1471" s="60"/>
      <c r="P1471" s="63"/>
      <c r="X1471" s="72" t="b">
        <f t="shared" si="22"/>
        <v>0</v>
      </c>
    </row>
    <row r="1472" spans="1:24">
      <c r="A1472" s="8"/>
      <c r="B1472" s="8"/>
      <c r="C1472" s="8"/>
      <c r="D1472" s="54"/>
      <c r="E1472" s="8"/>
      <c r="F1472" s="8"/>
      <c r="G1472" s="8"/>
      <c r="H1472" s="8"/>
      <c r="I1472" s="78"/>
      <c r="J1472" s="42"/>
      <c r="K1472" s="82" t="str">
        <f>IF(AND($I1472&gt;0,$J1472&lt;&gt;"",$J1472&gt;40000),WORKDAY.INTL($J1472,INT(($I1472+项目参数!$J$29-1)/项目参数!$J$29)-1,1,项目参数!$B$2:$B$200),"")</f>
        <v/>
      </c>
      <c r="L1472" s="83" t="str">
        <f>IF(AND($M1472&lt;&gt;"",$M1472&gt;40000,$N1472&lt;&gt;"",$N1472&gt;40000),(1+NETWORKDAYS.INTL($M1472,$N1472,1,项目参数!$B$2:$B$200))*项目参数!$J$29,"")</f>
        <v/>
      </c>
      <c r="M1472" s="42"/>
      <c r="N1472" s="42"/>
      <c r="O1472" s="60"/>
      <c r="P1472" s="63"/>
      <c r="X1472" s="72" t="b">
        <f t="shared" si="22"/>
        <v>0</v>
      </c>
    </row>
    <row r="1473" spans="1:24">
      <c r="A1473" s="8"/>
      <c r="B1473" s="8"/>
      <c r="C1473" s="8"/>
      <c r="D1473" s="54"/>
      <c r="E1473" s="8"/>
      <c r="F1473" s="8"/>
      <c r="G1473" s="8"/>
      <c r="H1473" s="8"/>
      <c r="I1473" s="78"/>
      <c r="J1473" s="42"/>
      <c r="K1473" s="82" t="str">
        <f>IF(AND($I1473&gt;0,$J1473&lt;&gt;"",$J1473&gt;40000),WORKDAY.INTL($J1473,INT(($I1473+项目参数!$J$29-1)/项目参数!$J$29)-1,1,项目参数!$B$2:$B$200),"")</f>
        <v/>
      </c>
      <c r="L1473" s="83" t="str">
        <f>IF(AND($M1473&lt;&gt;"",$M1473&gt;40000,$N1473&lt;&gt;"",$N1473&gt;40000),(1+NETWORKDAYS.INTL($M1473,$N1473,1,项目参数!$B$2:$B$200))*项目参数!$J$29,"")</f>
        <v/>
      </c>
      <c r="M1473" s="42"/>
      <c r="N1473" s="42"/>
      <c r="O1473" s="60"/>
      <c r="P1473" s="63"/>
      <c r="X1473" s="72" t="b">
        <f t="shared" si="22"/>
        <v>0</v>
      </c>
    </row>
    <row r="1474" spans="1:24">
      <c r="A1474" s="8"/>
      <c r="B1474" s="8"/>
      <c r="C1474" s="8"/>
      <c r="D1474" s="54"/>
      <c r="E1474" s="8"/>
      <c r="F1474" s="8"/>
      <c r="G1474" s="8"/>
      <c r="H1474" s="8"/>
      <c r="I1474" s="78"/>
      <c r="J1474" s="42"/>
      <c r="K1474" s="82" t="str">
        <f>IF(AND($I1474&gt;0,$J1474&lt;&gt;"",$J1474&gt;40000),WORKDAY.INTL($J1474,INT(($I1474+项目参数!$J$29-1)/项目参数!$J$29)-1,1,项目参数!$B$2:$B$200),"")</f>
        <v/>
      </c>
      <c r="L1474" s="83" t="str">
        <f>IF(AND($M1474&lt;&gt;"",$M1474&gt;40000,$N1474&lt;&gt;"",$N1474&gt;40000),(1+NETWORKDAYS.INTL($M1474,$N1474,1,项目参数!$B$2:$B$200))*项目参数!$J$29,"")</f>
        <v/>
      </c>
      <c r="M1474" s="42"/>
      <c r="N1474" s="42"/>
      <c r="O1474" s="60"/>
      <c r="P1474" s="63"/>
      <c r="X1474" s="72" t="b">
        <f t="shared" ref="X1474:X1537" si="23">AND(LEN(A1474)&gt;0,LEN(C1474)&gt;3,LEN(G1474)&gt;1,OR(J1474=0,AND(I1474&gt;0,J1474&gt;40000)),OR(M1474=0,M1474&gt;40000))</f>
        <v>0</v>
      </c>
    </row>
    <row r="1475" spans="1:24">
      <c r="A1475" s="8"/>
      <c r="B1475" s="8"/>
      <c r="C1475" s="8"/>
      <c r="D1475" s="54"/>
      <c r="E1475" s="8"/>
      <c r="F1475" s="8"/>
      <c r="G1475" s="8"/>
      <c r="H1475" s="8"/>
      <c r="I1475" s="78"/>
      <c r="J1475" s="42"/>
      <c r="K1475" s="82" t="str">
        <f>IF(AND($I1475&gt;0,$J1475&lt;&gt;"",$J1475&gt;40000),WORKDAY.INTL($J1475,INT(($I1475+项目参数!$J$29-1)/项目参数!$J$29)-1,1,项目参数!$B$2:$B$200),"")</f>
        <v/>
      </c>
      <c r="L1475" s="83" t="str">
        <f>IF(AND($M1475&lt;&gt;"",$M1475&gt;40000,$N1475&lt;&gt;"",$N1475&gt;40000),(1+NETWORKDAYS.INTL($M1475,$N1475,1,项目参数!$B$2:$B$200))*项目参数!$J$29,"")</f>
        <v/>
      </c>
      <c r="M1475" s="42"/>
      <c r="N1475" s="42"/>
      <c r="O1475" s="60"/>
      <c r="P1475" s="63"/>
      <c r="X1475" s="72" t="b">
        <f t="shared" si="23"/>
        <v>0</v>
      </c>
    </row>
    <row r="1476" spans="1:24">
      <c r="A1476" s="8"/>
      <c r="B1476" s="8"/>
      <c r="C1476" s="8"/>
      <c r="D1476" s="54"/>
      <c r="E1476" s="8"/>
      <c r="F1476" s="8"/>
      <c r="G1476" s="8"/>
      <c r="H1476" s="8"/>
      <c r="I1476" s="78"/>
      <c r="J1476" s="42"/>
      <c r="K1476" s="82" t="str">
        <f>IF(AND($I1476&gt;0,$J1476&lt;&gt;"",$J1476&gt;40000),WORKDAY.INTL($J1476,INT(($I1476+项目参数!$J$29-1)/项目参数!$J$29)-1,1,项目参数!$B$2:$B$200),"")</f>
        <v/>
      </c>
      <c r="L1476" s="83" t="str">
        <f>IF(AND($M1476&lt;&gt;"",$M1476&gt;40000,$N1476&lt;&gt;"",$N1476&gt;40000),(1+NETWORKDAYS.INTL($M1476,$N1476,1,项目参数!$B$2:$B$200))*项目参数!$J$29,"")</f>
        <v/>
      </c>
      <c r="M1476" s="42"/>
      <c r="N1476" s="42"/>
      <c r="O1476" s="60"/>
      <c r="P1476" s="63"/>
      <c r="X1476" s="72" t="b">
        <f t="shared" si="23"/>
        <v>0</v>
      </c>
    </row>
    <row r="1477" spans="1:24">
      <c r="A1477" s="8"/>
      <c r="B1477" s="8"/>
      <c r="C1477" s="8"/>
      <c r="D1477" s="54"/>
      <c r="E1477" s="8"/>
      <c r="F1477" s="8"/>
      <c r="G1477" s="8"/>
      <c r="H1477" s="8"/>
      <c r="I1477" s="78"/>
      <c r="J1477" s="42"/>
      <c r="K1477" s="82" t="str">
        <f>IF(AND($I1477&gt;0,$J1477&lt;&gt;"",$J1477&gt;40000),WORKDAY.INTL($J1477,INT(($I1477+项目参数!$J$29-1)/项目参数!$J$29)-1,1,项目参数!$B$2:$B$200),"")</f>
        <v/>
      </c>
      <c r="L1477" s="83" t="str">
        <f>IF(AND($M1477&lt;&gt;"",$M1477&gt;40000,$N1477&lt;&gt;"",$N1477&gt;40000),(1+NETWORKDAYS.INTL($M1477,$N1477,1,项目参数!$B$2:$B$200))*项目参数!$J$29,"")</f>
        <v/>
      </c>
      <c r="M1477" s="42"/>
      <c r="N1477" s="42"/>
      <c r="O1477" s="60"/>
      <c r="P1477" s="63"/>
      <c r="X1477" s="72" t="b">
        <f t="shared" si="23"/>
        <v>0</v>
      </c>
    </row>
    <row r="1478" spans="1:24">
      <c r="A1478" s="8"/>
      <c r="B1478" s="8"/>
      <c r="C1478" s="8"/>
      <c r="D1478" s="54"/>
      <c r="E1478" s="8"/>
      <c r="F1478" s="8"/>
      <c r="G1478" s="8"/>
      <c r="H1478" s="8"/>
      <c r="I1478" s="78"/>
      <c r="J1478" s="42"/>
      <c r="K1478" s="82" t="str">
        <f>IF(AND($I1478&gt;0,$J1478&lt;&gt;"",$J1478&gt;40000),WORKDAY.INTL($J1478,INT(($I1478+项目参数!$J$29-1)/项目参数!$J$29)-1,1,项目参数!$B$2:$B$200),"")</f>
        <v/>
      </c>
      <c r="L1478" s="83" t="str">
        <f>IF(AND($M1478&lt;&gt;"",$M1478&gt;40000,$N1478&lt;&gt;"",$N1478&gt;40000),(1+NETWORKDAYS.INTL($M1478,$N1478,1,项目参数!$B$2:$B$200))*项目参数!$J$29,"")</f>
        <v/>
      </c>
      <c r="M1478" s="42"/>
      <c r="N1478" s="42"/>
      <c r="O1478" s="60"/>
      <c r="P1478" s="63"/>
      <c r="X1478" s="72" t="b">
        <f t="shared" si="23"/>
        <v>0</v>
      </c>
    </row>
    <row r="1479" spans="1:24">
      <c r="A1479" s="8"/>
      <c r="B1479" s="8"/>
      <c r="C1479" s="8"/>
      <c r="D1479" s="54"/>
      <c r="E1479" s="8"/>
      <c r="F1479" s="8"/>
      <c r="G1479" s="8"/>
      <c r="H1479" s="8"/>
      <c r="I1479" s="78"/>
      <c r="J1479" s="42"/>
      <c r="K1479" s="82" t="str">
        <f>IF(AND($I1479&gt;0,$J1479&lt;&gt;"",$J1479&gt;40000),WORKDAY.INTL($J1479,INT(($I1479+项目参数!$J$29-1)/项目参数!$J$29)-1,1,项目参数!$B$2:$B$200),"")</f>
        <v/>
      </c>
      <c r="L1479" s="83" t="str">
        <f>IF(AND($M1479&lt;&gt;"",$M1479&gt;40000,$N1479&lt;&gt;"",$N1479&gt;40000),(1+NETWORKDAYS.INTL($M1479,$N1479,1,项目参数!$B$2:$B$200))*项目参数!$J$29,"")</f>
        <v/>
      </c>
      <c r="M1479" s="42"/>
      <c r="N1479" s="42"/>
      <c r="O1479" s="60"/>
      <c r="P1479" s="63"/>
      <c r="X1479" s="72" t="b">
        <f t="shared" si="23"/>
        <v>0</v>
      </c>
    </row>
    <row r="1480" spans="1:24">
      <c r="A1480" s="8"/>
      <c r="B1480" s="8"/>
      <c r="C1480" s="8"/>
      <c r="D1480" s="54"/>
      <c r="E1480" s="8"/>
      <c r="F1480" s="8"/>
      <c r="G1480" s="8"/>
      <c r="H1480" s="8"/>
      <c r="I1480" s="78"/>
      <c r="J1480" s="42"/>
      <c r="K1480" s="82" t="str">
        <f>IF(AND($I1480&gt;0,$J1480&lt;&gt;"",$J1480&gt;40000),WORKDAY.INTL($J1480,INT(($I1480+项目参数!$J$29-1)/项目参数!$J$29)-1,1,项目参数!$B$2:$B$200),"")</f>
        <v/>
      </c>
      <c r="L1480" s="83" t="str">
        <f>IF(AND($M1480&lt;&gt;"",$M1480&gt;40000,$N1480&lt;&gt;"",$N1480&gt;40000),(1+NETWORKDAYS.INTL($M1480,$N1480,1,项目参数!$B$2:$B$200))*项目参数!$J$29,"")</f>
        <v/>
      </c>
      <c r="M1480" s="42"/>
      <c r="N1480" s="42"/>
      <c r="O1480" s="60"/>
      <c r="P1480" s="63"/>
      <c r="X1480" s="72" t="b">
        <f t="shared" si="23"/>
        <v>0</v>
      </c>
    </row>
    <row r="1481" spans="1:24">
      <c r="A1481" s="8"/>
      <c r="B1481" s="8"/>
      <c r="C1481" s="8"/>
      <c r="D1481" s="54"/>
      <c r="E1481" s="8"/>
      <c r="F1481" s="8"/>
      <c r="G1481" s="8"/>
      <c r="H1481" s="8"/>
      <c r="I1481" s="78"/>
      <c r="J1481" s="42"/>
      <c r="K1481" s="82" t="str">
        <f>IF(AND($I1481&gt;0,$J1481&lt;&gt;"",$J1481&gt;40000),WORKDAY.INTL($J1481,INT(($I1481+项目参数!$J$29-1)/项目参数!$J$29)-1,1,项目参数!$B$2:$B$200),"")</f>
        <v/>
      </c>
      <c r="L1481" s="83" t="str">
        <f>IF(AND($M1481&lt;&gt;"",$M1481&gt;40000,$N1481&lt;&gt;"",$N1481&gt;40000),(1+NETWORKDAYS.INTL($M1481,$N1481,1,项目参数!$B$2:$B$200))*项目参数!$J$29,"")</f>
        <v/>
      </c>
      <c r="M1481" s="42"/>
      <c r="N1481" s="42"/>
      <c r="O1481" s="60"/>
      <c r="P1481" s="63"/>
      <c r="X1481" s="72" t="b">
        <f t="shared" si="23"/>
        <v>0</v>
      </c>
    </row>
    <row r="1482" spans="1:24">
      <c r="A1482" s="8"/>
      <c r="B1482" s="8"/>
      <c r="C1482" s="8"/>
      <c r="D1482" s="54"/>
      <c r="E1482" s="8"/>
      <c r="F1482" s="8"/>
      <c r="G1482" s="8"/>
      <c r="H1482" s="8"/>
      <c r="I1482" s="78"/>
      <c r="J1482" s="42"/>
      <c r="K1482" s="82" t="str">
        <f>IF(AND($I1482&gt;0,$J1482&lt;&gt;"",$J1482&gt;40000),WORKDAY.INTL($J1482,INT(($I1482+项目参数!$J$29-1)/项目参数!$J$29)-1,1,项目参数!$B$2:$B$200),"")</f>
        <v/>
      </c>
      <c r="L1482" s="83" t="str">
        <f>IF(AND($M1482&lt;&gt;"",$M1482&gt;40000,$N1482&lt;&gt;"",$N1482&gt;40000),(1+NETWORKDAYS.INTL($M1482,$N1482,1,项目参数!$B$2:$B$200))*项目参数!$J$29,"")</f>
        <v/>
      </c>
      <c r="M1482" s="42"/>
      <c r="N1482" s="42"/>
      <c r="O1482" s="60"/>
      <c r="P1482" s="63"/>
      <c r="X1482" s="72" t="b">
        <f t="shared" si="23"/>
        <v>0</v>
      </c>
    </row>
    <row r="1483" spans="1:24">
      <c r="A1483" s="8"/>
      <c r="B1483" s="8"/>
      <c r="C1483" s="8"/>
      <c r="D1483" s="54"/>
      <c r="E1483" s="8"/>
      <c r="F1483" s="8"/>
      <c r="G1483" s="8"/>
      <c r="H1483" s="8"/>
      <c r="I1483" s="78"/>
      <c r="J1483" s="42"/>
      <c r="K1483" s="82" t="str">
        <f>IF(AND($I1483&gt;0,$J1483&lt;&gt;"",$J1483&gt;40000),WORKDAY.INTL($J1483,INT(($I1483+项目参数!$J$29-1)/项目参数!$J$29)-1,1,项目参数!$B$2:$B$200),"")</f>
        <v/>
      </c>
      <c r="L1483" s="83" t="str">
        <f>IF(AND($M1483&lt;&gt;"",$M1483&gt;40000,$N1483&lt;&gt;"",$N1483&gt;40000),(1+NETWORKDAYS.INTL($M1483,$N1483,1,项目参数!$B$2:$B$200))*项目参数!$J$29,"")</f>
        <v/>
      </c>
      <c r="M1483" s="42"/>
      <c r="N1483" s="42"/>
      <c r="O1483" s="60"/>
      <c r="P1483" s="63"/>
      <c r="X1483" s="72" t="b">
        <f t="shared" si="23"/>
        <v>0</v>
      </c>
    </row>
    <row r="1484" spans="1:24">
      <c r="A1484" s="8"/>
      <c r="B1484" s="8"/>
      <c r="C1484" s="8"/>
      <c r="D1484" s="54"/>
      <c r="E1484" s="8"/>
      <c r="F1484" s="8"/>
      <c r="G1484" s="8"/>
      <c r="H1484" s="8"/>
      <c r="I1484" s="78"/>
      <c r="J1484" s="42"/>
      <c r="K1484" s="82" t="str">
        <f>IF(AND($I1484&gt;0,$J1484&lt;&gt;"",$J1484&gt;40000),WORKDAY.INTL($J1484,INT(($I1484+项目参数!$J$29-1)/项目参数!$J$29)-1,1,项目参数!$B$2:$B$200),"")</f>
        <v/>
      </c>
      <c r="L1484" s="83" t="str">
        <f>IF(AND($M1484&lt;&gt;"",$M1484&gt;40000,$N1484&lt;&gt;"",$N1484&gt;40000),(1+NETWORKDAYS.INTL($M1484,$N1484,1,项目参数!$B$2:$B$200))*项目参数!$J$29,"")</f>
        <v/>
      </c>
      <c r="M1484" s="42"/>
      <c r="N1484" s="42"/>
      <c r="O1484" s="60"/>
      <c r="P1484" s="63"/>
      <c r="X1484" s="72" t="b">
        <f t="shared" si="23"/>
        <v>0</v>
      </c>
    </row>
    <row r="1485" spans="1:24">
      <c r="A1485" s="8"/>
      <c r="B1485" s="8"/>
      <c r="C1485" s="8"/>
      <c r="D1485" s="54"/>
      <c r="E1485" s="8"/>
      <c r="F1485" s="8"/>
      <c r="G1485" s="8"/>
      <c r="H1485" s="8"/>
      <c r="I1485" s="78"/>
      <c r="J1485" s="42"/>
      <c r="K1485" s="82" t="str">
        <f>IF(AND($I1485&gt;0,$J1485&lt;&gt;"",$J1485&gt;40000),WORKDAY.INTL($J1485,INT(($I1485+项目参数!$J$29-1)/项目参数!$J$29)-1,1,项目参数!$B$2:$B$200),"")</f>
        <v/>
      </c>
      <c r="L1485" s="83" t="str">
        <f>IF(AND($M1485&lt;&gt;"",$M1485&gt;40000,$N1485&lt;&gt;"",$N1485&gt;40000),(1+NETWORKDAYS.INTL($M1485,$N1485,1,项目参数!$B$2:$B$200))*项目参数!$J$29,"")</f>
        <v/>
      </c>
      <c r="M1485" s="42"/>
      <c r="N1485" s="42"/>
      <c r="O1485" s="60"/>
      <c r="P1485" s="63"/>
      <c r="X1485" s="72" t="b">
        <f t="shared" si="23"/>
        <v>0</v>
      </c>
    </row>
    <row r="1486" spans="1:24">
      <c r="A1486" s="8"/>
      <c r="B1486" s="8"/>
      <c r="C1486" s="8"/>
      <c r="D1486" s="54"/>
      <c r="E1486" s="8"/>
      <c r="F1486" s="8"/>
      <c r="G1486" s="8"/>
      <c r="H1486" s="8"/>
      <c r="I1486" s="78"/>
      <c r="J1486" s="42"/>
      <c r="K1486" s="82" t="str">
        <f>IF(AND($I1486&gt;0,$J1486&lt;&gt;"",$J1486&gt;40000),WORKDAY.INTL($J1486,INT(($I1486+项目参数!$J$29-1)/项目参数!$J$29)-1,1,项目参数!$B$2:$B$200),"")</f>
        <v/>
      </c>
      <c r="L1486" s="83" t="str">
        <f>IF(AND($M1486&lt;&gt;"",$M1486&gt;40000,$N1486&lt;&gt;"",$N1486&gt;40000),(1+NETWORKDAYS.INTL($M1486,$N1486,1,项目参数!$B$2:$B$200))*项目参数!$J$29,"")</f>
        <v/>
      </c>
      <c r="M1486" s="42"/>
      <c r="N1486" s="42"/>
      <c r="O1486" s="60"/>
      <c r="P1486" s="63"/>
      <c r="X1486" s="72" t="b">
        <f t="shared" si="23"/>
        <v>0</v>
      </c>
    </row>
    <row r="1487" spans="1:24">
      <c r="A1487" s="8"/>
      <c r="B1487" s="8"/>
      <c r="C1487" s="8"/>
      <c r="D1487" s="54"/>
      <c r="E1487" s="8"/>
      <c r="F1487" s="8"/>
      <c r="G1487" s="8"/>
      <c r="H1487" s="8"/>
      <c r="I1487" s="78"/>
      <c r="J1487" s="42"/>
      <c r="K1487" s="82" t="str">
        <f>IF(AND($I1487&gt;0,$J1487&lt;&gt;"",$J1487&gt;40000),WORKDAY.INTL($J1487,INT(($I1487+项目参数!$J$29-1)/项目参数!$J$29)-1,1,项目参数!$B$2:$B$200),"")</f>
        <v/>
      </c>
      <c r="L1487" s="83" t="str">
        <f>IF(AND($M1487&lt;&gt;"",$M1487&gt;40000,$N1487&lt;&gt;"",$N1487&gt;40000),(1+NETWORKDAYS.INTL($M1487,$N1487,1,项目参数!$B$2:$B$200))*项目参数!$J$29,"")</f>
        <v/>
      </c>
      <c r="M1487" s="42"/>
      <c r="N1487" s="42"/>
      <c r="O1487" s="60"/>
      <c r="P1487" s="63"/>
      <c r="X1487" s="72" t="b">
        <f t="shared" si="23"/>
        <v>0</v>
      </c>
    </row>
    <row r="1488" spans="1:24">
      <c r="A1488" s="8"/>
      <c r="B1488" s="8"/>
      <c r="C1488" s="8"/>
      <c r="D1488" s="54"/>
      <c r="E1488" s="8"/>
      <c r="F1488" s="8"/>
      <c r="G1488" s="8"/>
      <c r="H1488" s="8"/>
      <c r="I1488" s="78"/>
      <c r="J1488" s="42"/>
      <c r="K1488" s="82" t="str">
        <f>IF(AND($I1488&gt;0,$J1488&lt;&gt;"",$J1488&gt;40000),WORKDAY.INTL($J1488,INT(($I1488+项目参数!$J$29-1)/项目参数!$J$29)-1,1,项目参数!$B$2:$B$200),"")</f>
        <v/>
      </c>
      <c r="L1488" s="83" t="str">
        <f>IF(AND($M1488&lt;&gt;"",$M1488&gt;40000,$N1488&lt;&gt;"",$N1488&gt;40000),(1+NETWORKDAYS.INTL($M1488,$N1488,1,项目参数!$B$2:$B$200))*项目参数!$J$29,"")</f>
        <v/>
      </c>
      <c r="M1488" s="42"/>
      <c r="N1488" s="42"/>
      <c r="O1488" s="60"/>
      <c r="P1488" s="63"/>
      <c r="X1488" s="72" t="b">
        <f t="shared" si="23"/>
        <v>0</v>
      </c>
    </row>
    <row r="1489" spans="1:24">
      <c r="A1489" s="8"/>
      <c r="B1489" s="8"/>
      <c r="C1489" s="8"/>
      <c r="D1489" s="54"/>
      <c r="E1489" s="8"/>
      <c r="F1489" s="8"/>
      <c r="G1489" s="8"/>
      <c r="H1489" s="8"/>
      <c r="I1489" s="78"/>
      <c r="J1489" s="42"/>
      <c r="K1489" s="82" t="str">
        <f>IF(AND($I1489&gt;0,$J1489&lt;&gt;"",$J1489&gt;40000),WORKDAY.INTL($J1489,INT(($I1489+项目参数!$J$29-1)/项目参数!$J$29)-1,1,项目参数!$B$2:$B$200),"")</f>
        <v/>
      </c>
      <c r="L1489" s="83" t="str">
        <f>IF(AND($M1489&lt;&gt;"",$M1489&gt;40000,$N1489&lt;&gt;"",$N1489&gt;40000),(1+NETWORKDAYS.INTL($M1489,$N1489,1,项目参数!$B$2:$B$200))*项目参数!$J$29,"")</f>
        <v/>
      </c>
      <c r="M1489" s="42"/>
      <c r="N1489" s="42"/>
      <c r="O1489" s="60"/>
      <c r="P1489" s="63"/>
      <c r="X1489" s="72" t="b">
        <f t="shared" si="23"/>
        <v>0</v>
      </c>
    </row>
    <row r="1490" spans="1:24">
      <c r="A1490" s="8"/>
      <c r="B1490" s="8"/>
      <c r="C1490" s="8"/>
      <c r="D1490" s="54"/>
      <c r="E1490" s="8"/>
      <c r="F1490" s="8"/>
      <c r="G1490" s="8"/>
      <c r="H1490" s="8"/>
      <c r="I1490" s="78"/>
      <c r="J1490" s="42"/>
      <c r="K1490" s="82" t="str">
        <f>IF(AND($I1490&gt;0,$J1490&lt;&gt;"",$J1490&gt;40000),WORKDAY.INTL($J1490,INT(($I1490+项目参数!$J$29-1)/项目参数!$J$29)-1,1,项目参数!$B$2:$B$200),"")</f>
        <v/>
      </c>
      <c r="L1490" s="83" t="str">
        <f>IF(AND($M1490&lt;&gt;"",$M1490&gt;40000,$N1490&lt;&gt;"",$N1490&gt;40000),(1+NETWORKDAYS.INTL($M1490,$N1490,1,项目参数!$B$2:$B$200))*项目参数!$J$29,"")</f>
        <v/>
      </c>
      <c r="M1490" s="42"/>
      <c r="N1490" s="42"/>
      <c r="O1490" s="60"/>
      <c r="P1490" s="63"/>
      <c r="X1490" s="72" t="b">
        <f t="shared" si="23"/>
        <v>0</v>
      </c>
    </row>
    <row r="1491" spans="1:24">
      <c r="A1491" s="8"/>
      <c r="B1491" s="8"/>
      <c r="C1491" s="8"/>
      <c r="D1491" s="54"/>
      <c r="E1491" s="8"/>
      <c r="F1491" s="8"/>
      <c r="G1491" s="8"/>
      <c r="H1491" s="8"/>
      <c r="I1491" s="78"/>
      <c r="J1491" s="42"/>
      <c r="K1491" s="82" t="str">
        <f>IF(AND($I1491&gt;0,$J1491&lt;&gt;"",$J1491&gt;40000),WORKDAY.INTL($J1491,INT(($I1491+项目参数!$J$29-1)/项目参数!$J$29)-1,1,项目参数!$B$2:$B$200),"")</f>
        <v/>
      </c>
      <c r="L1491" s="83" t="str">
        <f>IF(AND($M1491&lt;&gt;"",$M1491&gt;40000,$N1491&lt;&gt;"",$N1491&gt;40000),(1+NETWORKDAYS.INTL($M1491,$N1491,1,项目参数!$B$2:$B$200))*项目参数!$J$29,"")</f>
        <v/>
      </c>
      <c r="M1491" s="42"/>
      <c r="N1491" s="42"/>
      <c r="O1491" s="60"/>
      <c r="P1491" s="63"/>
      <c r="X1491" s="72" t="b">
        <f t="shared" si="23"/>
        <v>0</v>
      </c>
    </row>
    <row r="1492" spans="1:24">
      <c r="A1492" s="8"/>
      <c r="B1492" s="8"/>
      <c r="C1492" s="8"/>
      <c r="D1492" s="54"/>
      <c r="E1492" s="8"/>
      <c r="F1492" s="8"/>
      <c r="G1492" s="8"/>
      <c r="H1492" s="8"/>
      <c r="I1492" s="78"/>
      <c r="J1492" s="42"/>
      <c r="K1492" s="82" t="str">
        <f>IF(AND($I1492&gt;0,$J1492&lt;&gt;"",$J1492&gt;40000),WORKDAY.INTL($J1492,INT(($I1492+项目参数!$J$29-1)/项目参数!$J$29)-1,1,项目参数!$B$2:$B$200),"")</f>
        <v/>
      </c>
      <c r="L1492" s="83" t="str">
        <f>IF(AND($M1492&lt;&gt;"",$M1492&gt;40000,$N1492&lt;&gt;"",$N1492&gt;40000),(1+NETWORKDAYS.INTL($M1492,$N1492,1,项目参数!$B$2:$B$200))*项目参数!$J$29,"")</f>
        <v/>
      </c>
      <c r="M1492" s="42"/>
      <c r="N1492" s="42"/>
      <c r="O1492" s="60"/>
      <c r="P1492" s="63"/>
      <c r="X1492" s="72" t="b">
        <f t="shared" si="23"/>
        <v>0</v>
      </c>
    </row>
    <row r="1493" spans="1:24">
      <c r="A1493" s="8"/>
      <c r="B1493" s="8"/>
      <c r="C1493" s="8"/>
      <c r="D1493" s="54"/>
      <c r="E1493" s="8"/>
      <c r="F1493" s="8"/>
      <c r="G1493" s="8"/>
      <c r="H1493" s="8"/>
      <c r="I1493" s="78"/>
      <c r="J1493" s="42"/>
      <c r="K1493" s="82" t="str">
        <f>IF(AND($I1493&gt;0,$J1493&lt;&gt;"",$J1493&gt;40000),WORKDAY.INTL($J1493,INT(($I1493+项目参数!$J$29-1)/项目参数!$J$29)-1,1,项目参数!$B$2:$B$200),"")</f>
        <v/>
      </c>
      <c r="L1493" s="83" t="str">
        <f>IF(AND($M1493&lt;&gt;"",$M1493&gt;40000,$N1493&lt;&gt;"",$N1493&gt;40000),(1+NETWORKDAYS.INTL($M1493,$N1493,1,项目参数!$B$2:$B$200))*项目参数!$J$29,"")</f>
        <v/>
      </c>
      <c r="M1493" s="42"/>
      <c r="N1493" s="42"/>
      <c r="O1493" s="60"/>
      <c r="P1493" s="63"/>
      <c r="X1493" s="72" t="b">
        <f t="shared" si="23"/>
        <v>0</v>
      </c>
    </row>
    <row r="1494" spans="1:24">
      <c r="A1494" s="8"/>
      <c r="B1494" s="8"/>
      <c r="C1494" s="8"/>
      <c r="D1494" s="54"/>
      <c r="E1494" s="8"/>
      <c r="F1494" s="8"/>
      <c r="G1494" s="8"/>
      <c r="H1494" s="8"/>
      <c r="I1494" s="78"/>
      <c r="J1494" s="42"/>
      <c r="K1494" s="82" t="str">
        <f>IF(AND($I1494&gt;0,$J1494&lt;&gt;"",$J1494&gt;40000),WORKDAY.INTL($J1494,INT(($I1494+项目参数!$J$29-1)/项目参数!$J$29)-1,1,项目参数!$B$2:$B$200),"")</f>
        <v/>
      </c>
      <c r="L1494" s="83" t="str">
        <f>IF(AND($M1494&lt;&gt;"",$M1494&gt;40000,$N1494&lt;&gt;"",$N1494&gt;40000),(1+NETWORKDAYS.INTL($M1494,$N1494,1,项目参数!$B$2:$B$200))*项目参数!$J$29,"")</f>
        <v/>
      </c>
      <c r="M1494" s="42"/>
      <c r="N1494" s="42"/>
      <c r="O1494" s="60"/>
      <c r="P1494" s="63"/>
      <c r="X1494" s="72" t="b">
        <f t="shared" si="23"/>
        <v>0</v>
      </c>
    </row>
    <row r="1495" spans="1:24">
      <c r="A1495" s="8"/>
      <c r="B1495" s="8"/>
      <c r="C1495" s="8"/>
      <c r="D1495" s="54"/>
      <c r="E1495" s="8"/>
      <c r="F1495" s="8"/>
      <c r="G1495" s="8"/>
      <c r="H1495" s="8"/>
      <c r="I1495" s="78"/>
      <c r="J1495" s="42"/>
      <c r="K1495" s="82" t="str">
        <f>IF(AND($I1495&gt;0,$J1495&lt;&gt;"",$J1495&gt;40000),WORKDAY.INTL($J1495,INT(($I1495+项目参数!$J$29-1)/项目参数!$J$29)-1,1,项目参数!$B$2:$B$200),"")</f>
        <v/>
      </c>
      <c r="L1495" s="83" t="str">
        <f>IF(AND($M1495&lt;&gt;"",$M1495&gt;40000,$N1495&lt;&gt;"",$N1495&gt;40000),(1+NETWORKDAYS.INTL($M1495,$N1495,1,项目参数!$B$2:$B$200))*项目参数!$J$29,"")</f>
        <v/>
      </c>
      <c r="M1495" s="42"/>
      <c r="N1495" s="42"/>
      <c r="O1495" s="60"/>
      <c r="P1495" s="63"/>
      <c r="X1495" s="72" t="b">
        <f t="shared" si="23"/>
        <v>0</v>
      </c>
    </row>
    <row r="1496" spans="1:24">
      <c r="A1496" s="8"/>
      <c r="B1496" s="8"/>
      <c r="C1496" s="8"/>
      <c r="D1496" s="54"/>
      <c r="E1496" s="8"/>
      <c r="F1496" s="8"/>
      <c r="G1496" s="8"/>
      <c r="H1496" s="8"/>
      <c r="I1496" s="78"/>
      <c r="J1496" s="42"/>
      <c r="K1496" s="82" t="str">
        <f>IF(AND($I1496&gt;0,$J1496&lt;&gt;"",$J1496&gt;40000),WORKDAY.INTL($J1496,INT(($I1496+项目参数!$J$29-1)/项目参数!$J$29)-1,1,项目参数!$B$2:$B$200),"")</f>
        <v/>
      </c>
      <c r="L1496" s="83" t="str">
        <f>IF(AND($M1496&lt;&gt;"",$M1496&gt;40000,$N1496&lt;&gt;"",$N1496&gt;40000),(1+NETWORKDAYS.INTL($M1496,$N1496,1,项目参数!$B$2:$B$200))*项目参数!$J$29,"")</f>
        <v/>
      </c>
      <c r="M1496" s="42"/>
      <c r="N1496" s="42"/>
      <c r="O1496" s="60"/>
      <c r="P1496" s="63"/>
      <c r="X1496" s="72" t="b">
        <f t="shared" si="23"/>
        <v>0</v>
      </c>
    </row>
    <row r="1497" spans="1:24">
      <c r="A1497" s="8"/>
      <c r="B1497" s="8"/>
      <c r="C1497" s="8"/>
      <c r="D1497" s="54"/>
      <c r="E1497" s="8"/>
      <c r="F1497" s="8"/>
      <c r="G1497" s="8"/>
      <c r="H1497" s="8"/>
      <c r="I1497" s="78"/>
      <c r="J1497" s="42"/>
      <c r="K1497" s="82" t="str">
        <f>IF(AND($I1497&gt;0,$J1497&lt;&gt;"",$J1497&gt;40000),WORKDAY.INTL($J1497,INT(($I1497+项目参数!$J$29-1)/项目参数!$J$29)-1,1,项目参数!$B$2:$B$200),"")</f>
        <v/>
      </c>
      <c r="L1497" s="83" t="str">
        <f>IF(AND($M1497&lt;&gt;"",$M1497&gt;40000,$N1497&lt;&gt;"",$N1497&gt;40000),(1+NETWORKDAYS.INTL($M1497,$N1497,1,项目参数!$B$2:$B$200))*项目参数!$J$29,"")</f>
        <v/>
      </c>
      <c r="M1497" s="42"/>
      <c r="N1497" s="42"/>
      <c r="O1497" s="60"/>
      <c r="P1497" s="63"/>
      <c r="X1497" s="72" t="b">
        <f t="shared" si="23"/>
        <v>0</v>
      </c>
    </row>
    <row r="1498" spans="1:24">
      <c r="A1498" s="8"/>
      <c r="B1498" s="8"/>
      <c r="C1498" s="8"/>
      <c r="D1498" s="54"/>
      <c r="E1498" s="8"/>
      <c r="F1498" s="8"/>
      <c r="G1498" s="8"/>
      <c r="H1498" s="8"/>
      <c r="I1498" s="78"/>
      <c r="J1498" s="42"/>
      <c r="K1498" s="82" t="str">
        <f>IF(AND($I1498&gt;0,$J1498&lt;&gt;"",$J1498&gt;40000),WORKDAY.INTL($J1498,INT(($I1498+项目参数!$J$29-1)/项目参数!$J$29)-1,1,项目参数!$B$2:$B$200),"")</f>
        <v/>
      </c>
      <c r="L1498" s="83" t="str">
        <f>IF(AND($M1498&lt;&gt;"",$M1498&gt;40000,$N1498&lt;&gt;"",$N1498&gt;40000),(1+NETWORKDAYS.INTL($M1498,$N1498,1,项目参数!$B$2:$B$200))*项目参数!$J$29,"")</f>
        <v/>
      </c>
      <c r="M1498" s="42"/>
      <c r="N1498" s="42"/>
      <c r="O1498" s="60"/>
      <c r="P1498" s="63"/>
      <c r="X1498" s="72" t="b">
        <f t="shared" si="23"/>
        <v>0</v>
      </c>
    </row>
    <row r="1499" spans="1:24">
      <c r="A1499" s="8"/>
      <c r="B1499" s="8"/>
      <c r="C1499" s="8"/>
      <c r="D1499" s="54"/>
      <c r="E1499" s="8"/>
      <c r="F1499" s="8"/>
      <c r="G1499" s="8"/>
      <c r="H1499" s="8"/>
      <c r="I1499" s="78"/>
      <c r="J1499" s="42"/>
      <c r="K1499" s="82" t="str">
        <f>IF(AND($I1499&gt;0,$J1499&lt;&gt;"",$J1499&gt;40000),WORKDAY.INTL($J1499,INT(($I1499+项目参数!$J$29-1)/项目参数!$J$29)-1,1,项目参数!$B$2:$B$200),"")</f>
        <v/>
      </c>
      <c r="L1499" s="83" t="str">
        <f>IF(AND($M1499&lt;&gt;"",$M1499&gt;40000,$N1499&lt;&gt;"",$N1499&gt;40000),(1+NETWORKDAYS.INTL($M1499,$N1499,1,项目参数!$B$2:$B$200))*项目参数!$J$29,"")</f>
        <v/>
      </c>
      <c r="M1499" s="42"/>
      <c r="N1499" s="42"/>
      <c r="O1499" s="60"/>
      <c r="P1499" s="63"/>
      <c r="X1499" s="72" t="b">
        <f t="shared" si="23"/>
        <v>0</v>
      </c>
    </row>
    <row r="1500" spans="1:24">
      <c r="A1500" s="8"/>
      <c r="B1500" s="8"/>
      <c r="C1500" s="8"/>
      <c r="D1500" s="54"/>
      <c r="E1500" s="8"/>
      <c r="F1500" s="8"/>
      <c r="G1500" s="8"/>
      <c r="H1500" s="8"/>
      <c r="I1500" s="78"/>
      <c r="J1500" s="42"/>
      <c r="K1500" s="82" t="str">
        <f>IF(AND($I1500&gt;0,$J1500&lt;&gt;"",$J1500&gt;40000),WORKDAY.INTL($J1500,INT(($I1500+项目参数!$J$29-1)/项目参数!$J$29)-1,1,项目参数!$B$2:$B$200),"")</f>
        <v/>
      </c>
      <c r="L1500" s="83" t="str">
        <f>IF(AND($M1500&lt;&gt;"",$M1500&gt;40000,$N1500&lt;&gt;"",$N1500&gt;40000),(1+NETWORKDAYS.INTL($M1500,$N1500,1,项目参数!$B$2:$B$200))*项目参数!$J$29,"")</f>
        <v/>
      </c>
      <c r="M1500" s="42"/>
      <c r="N1500" s="42"/>
      <c r="O1500" s="60"/>
      <c r="P1500" s="63"/>
      <c r="X1500" s="72" t="b">
        <f t="shared" si="23"/>
        <v>0</v>
      </c>
    </row>
    <row r="1501" spans="1:24">
      <c r="A1501" s="8"/>
      <c r="B1501" s="8"/>
      <c r="C1501" s="8"/>
      <c r="D1501" s="54"/>
      <c r="E1501" s="8"/>
      <c r="F1501" s="8"/>
      <c r="G1501" s="8"/>
      <c r="H1501" s="8"/>
      <c r="I1501" s="78"/>
      <c r="J1501" s="42"/>
      <c r="K1501" s="82" t="str">
        <f>IF(AND($I1501&gt;0,$J1501&lt;&gt;"",$J1501&gt;40000),WORKDAY.INTL($J1501,INT(($I1501+项目参数!$J$29-1)/项目参数!$J$29)-1,1,项目参数!$B$2:$B$200),"")</f>
        <v/>
      </c>
      <c r="L1501" s="83" t="str">
        <f>IF(AND($M1501&lt;&gt;"",$M1501&gt;40000,$N1501&lt;&gt;"",$N1501&gt;40000),(1+NETWORKDAYS.INTL($M1501,$N1501,1,项目参数!$B$2:$B$200))*项目参数!$J$29,"")</f>
        <v/>
      </c>
      <c r="M1501" s="42"/>
      <c r="N1501" s="42"/>
      <c r="O1501" s="60"/>
      <c r="P1501" s="63"/>
      <c r="X1501" s="72" t="b">
        <f t="shared" si="23"/>
        <v>0</v>
      </c>
    </row>
    <row r="1502" spans="1:24">
      <c r="A1502" s="8"/>
      <c r="B1502" s="8"/>
      <c r="C1502" s="8"/>
      <c r="D1502" s="54"/>
      <c r="E1502" s="8"/>
      <c r="F1502" s="8"/>
      <c r="G1502" s="8"/>
      <c r="H1502" s="8"/>
      <c r="I1502" s="78"/>
      <c r="J1502" s="42"/>
      <c r="K1502" s="82" t="str">
        <f>IF(AND($I1502&gt;0,$J1502&lt;&gt;"",$J1502&gt;40000),WORKDAY.INTL($J1502,INT(($I1502+项目参数!$J$29-1)/项目参数!$J$29)-1,1,项目参数!$B$2:$B$200),"")</f>
        <v/>
      </c>
      <c r="L1502" s="83" t="str">
        <f>IF(AND($M1502&lt;&gt;"",$M1502&gt;40000,$N1502&lt;&gt;"",$N1502&gt;40000),(1+NETWORKDAYS.INTL($M1502,$N1502,1,项目参数!$B$2:$B$200))*项目参数!$J$29,"")</f>
        <v/>
      </c>
      <c r="M1502" s="42"/>
      <c r="N1502" s="42"/>
      <c r="O1502" s="60"/>
      <c r="P1502" s="63"/>
      <c r="X1502" s="72" t="b">
        <f t="shared" si="23"/>
        <v>0</v>
      </c>
    </row>
    <row r="1503" spans="1:24">
      <c r="A1503" s="8"/>
      <c r="B1503" s="8"/>
      <c r="C1503" s="8"/>
      <c r="D1503" s="54"/>
      <c r="E1503" s="8"/>
      <c r="F1503" s="8"/>
      <c r="G1503" s="8"/>
      <c r="H1503" s="8"/>
      <c r="I1503" s="78"/>
      <c r="J1503" s="42"/>
      <c r="K1503" s="82" t="str">
        <f>IF(AND($I1503&gt;0,$J1503&lt;&gt;"",$J1503&gt;40000),WORKDAY.INTL($J1503,INT(($I1503+项目参数!$J$29-1)/项目参数!$J$29)-1,1,项目参数!$B$2:$B$200),"")</f>
        <v/>
      </c>
      <c r="L1503" s="83" t="str">
        <f>IF(AND($M1503&lt;&gt;"",$M1503&gt;40000,$N1503&lt;&gt;"",$N1503&gt;40000),(1+NETWORKDAYS.INTL($M1503,$N1503,1,项目参数!$B$2:$B$200))*项目参数!$J$29,"")</f>
        <v/>
      </c>
      <c r="M1503" s="42"/>
      <c r="N1503" s="42"/>
      <c r="O1503" s="60"/>
      <c r="P1503" s="63"/>
      <c r="X1503" s="72" t="b">
        <f t="shared" si="23"/>
        <v>0</v>
      </c>
    </row>
    <row r="1504" spans="1:24">
      <c r="A1504" s="8"/>
      <c r="B1504" s="8"/>
      <c r="C1504" s="8"/>
      <c r="D1504" s="54"/>
      <c r="E1504" s="8"/>
      <c r="F1504" s="8"/>
      <c r="G1504" s="8"/>
      <c r="H1504" s="8"/>
      <c r="I1504" s="78"/>
      <c r="J1504" s="42"/>
      <c r="K1504" s="82" t="str">
        <f>IF(AND($I1504&gt;0,$J1504&lt;&gt;"",$J1504&gt;40000),WORKDAY.INTL($J1504,INT(($I1504+项目参数!$J$29-1)/项目参数!$J$29)-1,1,项目参数!$B$2:$B$200),"")</f>
        <v/>
      </c>
      <c r="L1504" s="83" t="str">
        <f>IF(AND($M1504&lt;&gt;"",$M1504&gt;40000,$N1504&lt;&gt;"",$N1504&gt;40000),(1+NETWORKDAYS.INTL($M1504,$N1504,1,项目参数!$B$2:$B$200))*项目参数!$J$29,"")</f>
        <v/>
      </c>
      <c r="M1504" s="42"/>
      <c r="N1504" s="42"/>
      <c r="O1504" s="60"/>
      <c r="P1504" s="63"/>
      <c r="X1504" s="72" t="b">
        <f t="shared" si="23"/>
        <v>0</v>
      </c>
    </row>
    <row r="1505" spans="1:24">
      <c r="A1505" s="8"/>
      <c r="B1505" s="8"/>
      <c r="C1505" s="8"/>
      <c r="D1505" s="54"/>
      <c r="E1505" s="8"/>
      <c r="F1505" s="8"/>
      <c r="G1505" s="8"/>
      <c r="H1505" s="8"/>
      <c r="I1505" s="78"/>
      <c r="J1505" s="42"/>
      <c r="K1505" s="82" t="str">
        <f>IF(AND($I1505&gt;0,$J1505&lt;&gt;"",$J1505&gt;40000),WORKDAY.INTL($J1505,INT(($I1505+项目参数!$J$29-1)/项目参数!$J$29)-1,1,项目参数!$B$2:$B$200),"")</f>
        <v/>
      </c>
      <c r="L1505" s="83" t="str">
        <f>IF(AND($M1505&lt;&gt;"",$M1505&gt;40000,$N1505&lt;&gt;"",$N1505&gt;40000),(1+NETWORKDAYS.INTL($M1505,$N1505,1,项目参数!$B$2:$B$200))*项目参数!$J$29,"")</f>
        <v/>
      </c>
      <c r="M1505" s="42"/>
      <c r="N1505" s="42"/>
      <c r="O1505" s="60"/>
      <c r="P1505" s="63"/>
      <c r="X1505" s="72" t="b">
        <f t="shared" si="23"/>
        <v>0</v>
      </c>
    </row>
    <row r="1506" spans="1:24">
      <c r="A1506" s="8"/>
      <c r="B1506" s="8"/>
      <c r="C1506" s="8"/>
      <c r="D1506" s="54"/>
      <c r="E1506" s="8"/>
      <c r="F1506" s="8"/>
      <c r="G1506" s="8"/>
      <c r="H1506" s="8"/>
      <c r="I1506" s="78"/>
      <c r="J1506" s="42"/>
      <c r="K1506" s="82" t="str">
        <f>IF(AND($I1506&gt;0,$J1506&lt;&gt;"",$J1506&gt;40000),WORKDAY.INTL($J1506,INT(($I1506+项目参数!$J$29-1)/项目参数!$J$29)-1,1,项目参数!$B$2:$B$200),"")</f>
        <v/>
      </c>
      <c r="L1506" s="83" t="str">
        <f>IF(AND($M1506&lt;&gt;"",$M1506&gt;40000,$N1506&lt;&gt;"",$N1506&gt;40000),(1+NETWORKDAYS.INTL($M1506,$N1506,1,项目参数!$B$2:$B$200))*项目参数!$J$29,"")</f>
        <v/>
      </c>
      <c r="M1506" s="42"/>
      <c r="N1506" s="42"/>
      <c r="O1506" s="60"/>
      <c r="P1506" s="63"/>
      <c r="X1506" s="72" t="b">
        <f t="shared" si="23"/>
        <v>0</v>
      </c>
    </row>
    <row r="1507" spans="1:24">
      <c r="A1507" s="8"/>
      <c r="B1507" s="8"/>
      <c r="C1507" s="8"/>
      <c r="D1507" s="54"/>
      <c r="E1507" s="8"/>
      <c r="F1507" s="8"/>
      <c r="G1507" s="8"/>
      <c r="H1507" s="8"/>
      <c r="I1507" s="78"/>
      <c r="J1507" s="42"/>
      <c r="K1507" s="82" t="str">
        <f>IF(AND($I1507&gt;0,$J1507&lt;&gt;"",$J1507&gt;40000),WORKDAY.INTL($J1507,INT(($I1507+项目参数!$J$29-1)/项目参数!$J$29)-1,1,项目参数!$B$2:$B$200),"")</f>
        <v/>
      </c>
      <c r="L1507" s="83" t="str">
        <f>IF(AND($M1507&lt;&gt;"",$M1507&gt;40000,$N1507&lt;&gt;"",$N1507&gt;40000),(1+NETWORKDAYS.INTL($M1507,$N1507,1,项目参数!$B$2:$B$200))*项目参数!$J$29,"")</f>
        <v/>
      </c>
      <c r="M1507" s="42"/>
      <c r="N1507" s="42"/>
      <c r="O1507" s="60"/>
      <c r="P1507" s="63"/>
      <c r="X1507" s="72" t="b">
        <f t="shared" si="23"/>
        <v>0</v>
      </c>
    </row>
    <row r="1508" spans="1:24">
      <c r="A1508" s="8"/>
      <c r="B1508" s="8"/>
      <c r="C1508" s="8"/>
      <c r="D1508" s="54"/>
      <c r="E1508" s="8"/>
      <c r="F1508" s="8"/>
      <c r="G1508" s="8"/>
      <c r="H1508" s="8"/>
      <c r="I1508" s="78"/>
      <c r="J1508" s="42"/>
      <c r="K1508" s="82" t="str">
        <f>IF(AND($I1508&gt;0,$J1508&lt;&gt;"",$J1508&gt;40000),WORKDAY.INTL($J1508,INT(($I1508+项目参数!$J$29-1)/项目参数!$J$29)-1,1,项目参数!$B$2:$B$200),"")</f>
        <v/>
      </c>
      <c r="L1508" s="83" t="str">
        <f>IF(AND($M1508&lt;&gt;"",$M1508&gt;40000,$N1508&lt;&gt;"",$N1508&gt;40000),(1+NETWORKDAYS.INTL($M1508,$N1508,1,项目参数!$B$2:$B$200))*项目参数!$J$29,"")</f>
        <v/>
      </c>
      <c r="M1508" s="42"/>
      <c r="N1508" s="42"/>
      <c r="O1508" s="60"/>
      <c r="P1508" s="63"/>
      <c r="X1508" s="72" t="b">
        <f t="shared" si="23"/>
        <v>0</v>
      </c>
    </row>
    <row r="1509" spans="1:24">
      <c r="A1509" s="8"/>
      <c r="B1509" s="8"/>
      <c r="C1509" s="8"/>
      <c r="D1509" s="54"/>
      <c r="E1509" s="8"/>
      <c r="F1509" s="8"/>
      <c r="G1509" s="8"/>
      <c r="H1509" s="8"/>
      <c r="I1509" s="78"/>
      <c r="J1509" s="42"/>
      <c r="K1509" s="82" t="str">
        <f>IF(AND($I1509&gt;0,$J1509&lt;&gt;"",$J1509&gt;40000),WORKDAY.INTL($J1509,INT(($I1509+项目参数!$J$29-1)/项目参数!$J$29)-1,1,项目参数!$B$2:$B$200),"")</f>
        <v/>
      </c>
      <c r="L1509" s="83" t="str">
        <f>IF(AND($M1509&lt;&gt;"",$M1509&gt;40000,$N1509&lt;&gt;"",$N1509&gt;40000),(1+NETWORKDAYS.INTL($M1509,$N1509,1,项目参数!$B$2:$B$200))*项目参数!$J$29,"")</f>
        <v/>
      </c>
      <c r="M1509" s="42"/>
      <c r="N1509" s="42"/>
      <c r="O1509" s="60"/>
      <c r="P1509" s="63"/>
      <c r="X1509" s="72" t="b">
        <f t="shared" si="23"/>
        <v>0</v>
      </c>
    </row>
    <row r="1510" spans="1:24">
      <c r="A1510" s="8"/>
      <c r="B1510" s="8"/>
      <c r="C1510" s="8"/>
      <c r="D1510" s="54"/>
      <c r="E1510" s="8"/>
      <c r="F1510" s="8"/>
      <c r="G1510" s="8"/>
      <c r="H1510" s="8"/>
      <c r="I1510" s="78"/>
      <c r="J1510" s="42"/>
      <c r="K1510" s="82" t="str">
        <f>IF(AND($I1510&gt;0,$J1510&lt;&gt;"",$J1510&gt;40000),WORKDAY.INTL($J1510,INT(($I1510+项目参数!$J$29-1)/项目参数!$J$29)-1,1,项目参数!$B$2:$B$200),"")</f>
        <v/>
      </c>
      <c r="L1510" s="83" t="str">
        <f>IF(AND($M1510&lt;&gt;"",$M1510&gt;40000,$N1510&lt;&gt;"",$N1510&gt;40000),(1+NETWORKDAYS.INTL($M1510,$N1510,1,项目参数!$B$2:$B$200))*项目参数!$J$29,"")</f>
        <v/>
      </c>
      <c r="M1510" s="42"/>
      <c r="N1510" s="42"/>
      <c r="O1510" s="60"/>
      <c r="P1510" s="63"/>
      <c r="X1510" s="72" t="b">
        <f t="shared" si="23"/>
        <v>0</v>
      </c>
    </row>
    <row r="1511" spans="1:24">
      <c r="A1511" s="8"/>
      <c r="B1511" s="8"/>
      <c r="C1511" s="8"/>
      <c r="D1511" s="54"/>
      <c r="E1511" s="8"/>
      <c r="F1511" s="8"/>
      <c r="G1511" s="8"/>
      <c r="H1511" s="8"/>
      <c r="I1511" s="78"/>
      <c r="J1511" s="42"/>
      <c r="K1511" s="82" t="str">
        <f>IF(AND($I1511&gt;0,$J1511&lt;&gt;"",$J1511&gt;40000),WORKDAY.INTL($J1511,INT(($I1511+项目参数!$J$29-1)/项目参数!$J$29)-1,1,项目参数!$B$2:$B$200),"")</f>
        <v/>
      </c>
      <c r="L1511" s="83" t="str">
        <f>IF(AND($M1511&lt;&gt;"",$M1511&gt;40000,$N1511&lt;&gt;"",$N1511&gt;40000),(1+NETWORKDAYS.INTL($M1511,$N1511,1,项目参数!$B$2:$B$200))*项目参数!$J$29,"")</f>
        <v/>
      </c>
      <c r="M1511" s="42"/>
      <c r="N1511" s="42"/>
      <c r="O1511" s="60"/>
      <c r="P1511" s="63"/>
      <c r="X1511" s="72" t="b">
        <f t="shared" si="23"/>
        <v>0</v>
      </c>
    </row>
    <row r="1512" spans="1:24">
      <c r="A1512" s="8"/>
      <c r="B1512" s="8"/>
      <c r="C1512" s="8"/>
      <c r="D1512" s="54"/>
      <c r="E1512" s="8"/>
      <c r="F1512" s="8"/>
      <c r="G1512" s="8"/>
      <c r="H1512" s="8"/>
      <c r="I1512" s="78"/>
      <c r="J1512" s="42"/>
      <c r="K1512" s="82" t="str">
        <f>IF(AND($I1512&gt;0,$J1512&lt;&gt;"",$J1512&gt;40000),WORKDAY.INTL($J1512,INT(($I1512+项目参数!$J$29-1)/项目参数!$J$29)-1,1,项目参数!$B$2:$B$200),"")</f>
        <v/>
      </c>
      <c r="L1512" s="83" t="str">
        <f>IF(AND($M1512&lt;&gt;"",$M1512&gt;40000,$N1512&lt;&gt;"",$N1512&gt;40000),(1+NETWORKDAYS.INTL($M1512,$N1512,1,项目参数!$B$2:$B$200))*项目参数!$J$29,"")</f>
        <v/>
      </c>
      <c r="M1512" s="42"/>
      <c r="N1512" s="42"/>
      <c r="O1512" s="60"/>
      <c r="P1512" s="63"/>
      <c r="X1512" s="72" t="b">
        <f t="shared" si="23"/>
        <v>0</v>
      </c>
    </row>
    <row r="1513" spans="1:24">
      <c r="A1513" s="8"/>
      <c r="B1513" s="8"/>
      <c r="C1513" s="8"/>
      <c r="D1513" s="54"/>
      <c r="E1513" s="8"/>
      <c r="F1513" s="8"/>
      <c r="G1513" s="8"/>
      <c r="H1513" s="8"/>
      <c r="I1513" s="78"/>
      <c r="J1513" s="42"/>
      <c r="K1513" s="82" t="str">
        <f>IF(AND($I1513&gt;0,$J1513&lt;&gt;"",$J1513&gt;40000),WORKDAY.INTL($J1513,INT(($I1513+项目参数!$J$29-1)/项目参数!$J$29)-1,1,项目参数!$B$2:$B$200),"")</f>
        <v/>
      </c>
      <c r="L1513" s="83" t="str">
        <f>IF(AND($M1513&lt;&gt;"",$M1513&gt;40000,$N1513&lt;&gt;"",$N1513&gt;40000),(1+NETWORKDAYS.INTL($M1513,$N1513,1,项目参数!$B$2:$B$200))*项目参数!$J$29,"")</f>
        <v/>
      </c>
      <c r="M1513" s="42"/>
      <c r="N1513" s="42"/>
      <c r="O1513" s="60"/>
      <c r="P1513" s="63"/>
      <c r="X1513" s="72" t="b">
        <f t="shared" si="23"/>
        <v>0</v>
      </c>
    </row>
    <row r="1514" spans="1:24">
      <c r="A1514" s="8"/>
      <c r="B1514" s="8"/>
      <c r="C1514" s="8"/>
      <c r="D1514" s="54"/>
      <c r="E1514" s="8"/>
      <c r="F1514" s="8"/>
      <c r="G1514" s="8"/>
      <c r="H1514" s="8"/>
      <c r="I1514" s="78"/>
      <c r="J1514" s="42"/>
      <c r="K1514" s="82" t="str">
        <f>IF(AND($I1514&gt;0,$J1514&lt;&gt;"",$J1514&gt;40000),WORKDAY.INTL($J1514,INT(($I1514+项目参数!$J$29-1)/项目参数!$J$29)-1,1,项目参数!$B$2:$B$200),"")</f>
        <v/>
      </c>
      <c r="L1514" s="83" t="str">
        <f>IF(AND($M1514&lt;&gt;"",$M1514&gt;40000,$N1514&lt;&gt;"",$N1514&gt;40000),(1+NETWORKDAYS.INTL($M1514,$N1514,1,项目参数!$B$2:$B$200))*项目参数!$J$29,"")</f>
        <v/>
      </c>
      <c r="M1514" s="42"/>
      <c r="N1514" s="42"/>
      <c r="O1514" s="60"/>
      <c r="P1514" s="63"/>
      <c r="X1514" s="72" t="b">
        <f t="shared" si="23"/>
        <v>0</v>
      </c>
    </row>
    <row r="1515" spans="1:24">
      <c r="A1515" s="8"/>
      <c r="B1515" s="8"/>
      <c r="C1515" s="8"/>
      <c r="D1515" s="54"/>
      <c r="E1515" s="8"/>
      <c r="F1515" s="8"/>
      <c r="G1515" s="8"/>
      <c r="H1515" s="8"/>
      <c r="I1515" s="78"/>
      <c r="J1515" s="42"/>
      <c r="K1515" s="82" t="str">
        <f>IF(AND($I1515&gt;0,$J1515&lt;&gt;"",$J1515&gt;40000),WORKDAY.INTL($J1515,INT(($I1515+项目参数!$J$29-1)/项目参数!$J$29)-1,1,项目参数!$B$2:$B$200),"")</f>
        <v/>
      </c>
      <c r="L1515" s="83" t="str">
        <f>IF(AND($M1515&lt;&gt;"",$M1515&gt;40000,$N1515&lt;&gt;"",$N1515&gt;40000),(1+NETWORKDAYS.INTL($M1515,$N1515,1,项目参数!$B$2:$B$200))*项目参数!$J$29,"")</f>
        <v/>
      </c>
      <c r="M1515" s="42"/>
      <c r="N1515" s="42"/>
      <c r="O1515" s="60"/>
      <c r="P1515" s="63"/>
      <c r="X1515" s="72" t="b">
        <f t="shared" si="23"/>
        <v>0</v>
      </c>
    </row>
    <row r="1516" spans="1:24">
      <c r="A1516" s="8"/>
      <c r="B1516" s="8"/>
      <c r="C1516" s="8"/>
      <c r="D1516" s="54"/>
      <c r="E1516" s="8"/>
      <c r="F1516" s="8"/>
      <c r="G1516" s="8"/>
      <c r="H1516" s="8"/>
      <c r="I1516" s="78"/>
      <c r="J1516" s="42"/>
      <c r="K1516" s="82" t="str">
        <f>IF(AND($I1516&gt;0,$J1516&lt;&gt;"",$J1516&gt;40000),WORKDAY.INTL($J1516,INT(($I1516+项目参数!$J$29-1)/项目参数!$J$29)-1,1,项目参数!$B$2:$B$200),"")</f>
        <v/>
      </c>
      <c r="L1516" s="83" t="str">
        <f>IF(AND($M1516&lt;&gt;"",$M1516&gt;40000,$N1516&lt;&gt;"",$N1516&gt;40000),(1+NETWORKDAYS.INTL($M1516,$N1516,1,项目参数!$B$2:$B$200))*项目参数!$J$29,"")</f>
        <v/>
      </c>
      <c r="M1516" s="42"/>
      <c r="N1516" s="42"/>
      <c r="O1516" s="60"/>
      <c r="P1516" s="63"/>
      <c r="X1516" s="72" t="b">
        <f t="shared" si="23"/>
        <v>0</v>
      </c>
    </row>
    <row r="1517" spans="1:24">
      <c r="A1517" s="8"/>
      <c r="B1517" s="8"/>
      <c r="C1517" s="8"/>
      <c r="D1517" s="54"/>
      <c r="E1517" s="8"/>
      <c r="F1517" s="8"/>
      <c r="G1517" s="8"/>
      <c r="H1517" s="8"/>
      <c r="I1517" s="78"/>
      <c r="J1517" s="42"/>
      <c r="K1517" s="82" t="str">
        <f>IF(AND($I1517&gt;0,$J1517&lt;&gt;"",$J1517&gt;40000),WORKDAY.INTL($J1517,INT(($I1517+项目参数!$J$29-1)/项目参数!$J$29)-1,1,项目参数!$B$2:$B$200),"")</f>
        <v/>
      </c>
      <c r="L1517" s="83" t="str">
        <f>IF(AND($M1517&lt;&gt;"",$M1517&gt;40000,$N1517&lt;&gt;"",$N1517&gt;40000),(1+NETWORKDAYS.INTL($M1517,$N1517,1,项目参数!$B$2:$B$200))*项目参数!$J$29,"")</f>
        <v/>
      </c>
      <c r="M1517" s="42"/>
      <c r="N1517" s="42"/>
      <c r="O1517" s="60"/>
      <c r="P1517" s="63"/>
      <c r="X1517" s="72" t="b">
        <f t="shared" si="23"/>
        <v>0</v>
      </c>
    </row>
    <row r="1518" spans="1:24">
      <c r="A1518" s="8"/>
      <c r="B1518" s="8"/>
      <c r="C1518" s="8"/>
      <c r="D1518" s="54"/>
      <c r="E1518" s="8"/>
      <c r="F1518" s="8"/>
      <c r="G1518" s="8"/>
      <c r="H1518" s="8"/>
      <c r="I1518" s="78"/>
      <c r="J1518" s="42"/>
      <c r="K1518" s="82" t="str">
        <f>IF(AND($I1518&gt;0,$J1518&lt;&gt;"",$J1518&gt;40000),WORKDAY.INTL($J1518,INT(($I1518+项目参数!$J$29-1)/项目参数!$J$29)-1,1,项目参数!$B$2:$B$200),"")</f>
        <v/>
      </c>
      <c r="L1518" s="83" t="str">
        <f>IF(AND($M1518&lt;&gt;"",$M1518&gt;40000,$N1518&lt;&gt;"",$N1518&gt;40000),(1+NETWORKDAYS.INTL($M1518,$N1518,1,项目参数!$B$2:$B$200))*项目参数!$J$29,"")</f>
        <v/>
      </c>
      <c r="M1518" s="42"/>
      <c r="N1518" s="42"/>
      <c r="O1518" s="60"/>
      <c r="P1518" s="63"/>
      <c r="X1518" s="72" t="b">
        <f t="shared" si="23"/>
        <v>0</v>
      </c>
    </row>
    <row r="1519" spans="1:24">
      <c r="A1519" s="8"/>
      <c r="B1519" s="8"/>
      <c r="C1519" s="8"/>
      <c r="D1519" s="54"/>
      <c r="E1519" s="8"/>
      <c r="F1519" s="8"/>
      <c r="G1519" s="8"/>
      <c r="H1519" s="8"/>
      <c r="I1519" s="78"/>
      <c r="J1519" s="42"/>
      <c r="K1519" s="82" t="str">
        <f>IF(AND($I1519&gt;0,$J1519&lt;&gt;"",$J1519&gt;40000),WORKDAY.INTL($J1519,INT(($I1519+项目参数!$J$29-1)/项目参数!$J$29)-1,1,项目参数!$B$2:$B$200),"")</f>
        <v/>
      </c>
      <c r="L1519" s="83" t="str">
        <f>IF(AND($M1519&lt;&gt;"",$M1519&gt;40000,$N1519&lt;&gt;"",$N1519&gt;40000),(1+NETWORKDAYS.INTL($M1519,$N1519,1,项目参数!$B$2:$B$200))*项目参数!$J$29,"")</f>
        <v/>
      </c>
      <c r="M1519" s="42"/>
      <c r="N1519" s="42"/>
      <c r="O1519" s="60"/>
      <c r="P1519" s="63"/>
      <c r="X1519" s="72" t="b">
        <f t="shared" si="23"/>
        <v>0</v>
      </c>
    </row>
    <row r="1520" spans="1:24">
      <c r="A1520" s="8"/>
      <c r="B1520" s="8"/>
      <c r="C1520" s="8"/>
      <c r="D1520" s="54"/>
      <c r="E1520" s="8"/>
      <c r="F1520" s="8"/>
      <c r="G1520" s="8"/>
      <c r="H1520" s="8"/>
      <c r="I1520" s="78"/>
      <c r="J1520" s="42"/>
      <c r="K1520" s="82" t="str">
        <f>IF(AND($I1520&gt;0,$J1520&lt;&gt;"",$J1520&gt;40000),WORKDAY.INTL($J1520,INT(($I1520+项目参数!$J$29-1)/项目参数!$J$29)-1,1,项目参数!$B$2:$B$200),"")</f>
        <v/>
      </c>
      <c r="L1520" s="83" t="str">
        <f>IF(AND($M1520&lt;&gt;"",$M1520&gt;40000,$N1520&lt;&gt;"",$N1520&gt;40000),(1+NETWORKDAYS.INTL($M1520,$N1520,1,项目参数!$B$2:$B$200))*项目参数!$J$29,"")</f>
        <v/>
      </c>
      <c r="M1520" s="42"/>
      <c r="N1520" s="42"/>
      <c r="O1520" s="60"/>
      <c r="P1520" s="63"/>
      <c r="X1520" s="72" t="b">
        <f t="shared" si="23"/>
        <v>0</v>
      </c>
    </row>
    <row r="1521" spans="1:24">
      <c r="A1521" s="8"/>
      <c r="B1521" s="8"/>
      <c r="C1521" s="8"/>
      <c r="D1521" s="54"/>
      <c r="E1521" s="8"/>
      <c r="F1521" s="8"/>
      <c r="G1521" s="8"/>
      <c r="H1521" s="8"/>
      <c r="I1521" s="78"/>
      <c r="J1521" s="42"/>
      <c r="K1521" s="82" t="str">
        <f>IF(AND($I1521&gt;0,$J1521&lt;&gt;"",$J1521&gt;40000),WORKDAY.INTL($J1521,INT(($I1521+项目参数!$J$29-1)/项目参数!$J$29)-1,1,项目参数!$B$2:$B$200),"")</f>
        <v/>
      </c>
      <c r="L1521" s="83" t="str">
        <f>IF(AND($M1521&lt;&gt;"",$M1521&gt;40000,$N1521&lt;&gt;"",$N1521&gt;40000),(1+NETWORKDAYS.INTL($M1521,$N1521,1,项目参数!$B$2:$B$200))*项目参数!$J$29,"")</f>
        <v/>
      </c>
      <c r="M1521" s="42"/>
      <c r="N1521" s="42"/>
      <c r="O1521" s="60"/>
      <c r="P1521" s="63"/>
      <c r="X1521" s="72" t="b">
        <f t="shared" si="23"/>
        <v>0</v>
      </c>
    </row>
    <row r="1522" spans="1:24">
      <c r="A1522" s="8"/>
      <c r="B1522" s="8"/>
      <c r="C1522" s="8"/>
      <c r="D1522" s="54"/>
      <c r="E1522" s="8"/>
      <c r="F1522" s="8"/>
      <c r="G1522" s="8"/>
      <c r="H1522" s="8"/>
      <c r="I1522" s="78"/>
      <c r="J1522" s="42"/>
      <c r="K1522" s="82" t="str">
        <f>IF(AND($I1522&gt;0,$J1522&lt;&gt;"",$J1522&gt;40000),WORKDAY.INTL($J1522,INT(($I1522+项目参数!$J$29-1)/项目参数!$J$29)-1,1,项目参数!$B$2:$B$200),"")</f>
        <v/>
      </c>
      <c r="L1522" s="83" t="str">
        <f>IF(AND($M1522&lt;&gt;"",$M1522&gt;40000,$N1522&lt;&gt;"",$N1522&gt;40000),(1+NETWORKDAYS.INTL($M1522,$N1522,1,项目参数!$B$2:$B$200))*项目参数!$J$29,"")</f>
        <v/>
      </c>
      <c r="M1522" s="42"/>
      <c r="N1522" s="42"/>
      <c r="O1522" s="60"/>
      <c r="P1522" s="63"/>
      <c r="X1522" s="72" t="b">
        <f t="shared" si="23"/>
        <v>0</v>
      </c>
    </row>
    <row r="1523" spans="1:24">
      <c r="A1523" s="8"/>
      <c r="B1523" s="8"/>
      <c r="C1523" s="8"/>
      <c r="D1523" s="54"/>
      <c r="E1523" s="8"/>
      <c r="F1523" s="8"/>
      <c r="G1523" s="8"/>
      <c r="H1523" s="8"/>
      <c r="I1523" s="78"/>
      <c r="J1523" s="42"/>
      <c r="K1523" s="82" t="str">
        <f>IF(AND($I1523&gt;0,$J1523&lt;&gt;"",$J1523&gt;40000),WORKDAY.INTL($J1523,INT(($I1523+项目参数!$J$29-1)/项目参数!$J$29)-1,1,项目参数!$B$2:$B$200),"")</f>
        <v/>
      </c>
      <c r="L1523" s="83" t="str">
        <f>IF(AND($M1523&lt;&gt;"",$M1523&gt;40000,$N1523&lt;&gt;"",$N1523&gt;40000),(1+NETWORKDAYS.INTL($M1523,$N1523,1,项目参数!$B$2:$B$200))*项目参数!$J$29,"")</f>
        <v/>
      </c>
      <c r="M1523" s="42"/>
      <c r="N1523" s="42"/>
      <c r="O1523" s="60"/>
      <c r="P1523" s="63"/>
      <c r="X1523" s="72" t="b">
        <f t="shared" si="23"/>
        <v>0</v>
      </c>
    </row>
    <row r="1524" spans="1:24">
      <c r="A1524" s="8"/>
      <c r="B1524" s="8"/>
      <c r="C1524" s="8"/>
      <c r="D1524" s="54"/>
      <c r="E1524" s="8"/>
      <c r="F1524" s="8"/>
      <c r="G1524" s="8"/>
      <c r="H1524" s="8"/>
      <c r="I1524" s="78"/>
      <c r="J1524" s="42"/>
      <c r="K1524" s="82" t="str">
        <f>IF(AND($I1524&gt;0,$J1524&lt;&gt;"",$J1524&gt;40000),WORKDAY.INTL($J1524,INT(($I1524+项目参数!$J$29-1)/项目参数!$J$29)-1,1,项目参数!$B$2:$B$200),"")</f>
        <v/>
      </c>
      <c r="L1524" s="83" t="str">
        <f>IF(AND($M1524&lt;&gt;"",$M1524&gt;40000,$N1524&lt;&gt;"",$N1524&gt;40000),(1+NETWORKDAYS.INTL($M1524,$N1524,1,项目参数!$B$2:$B$200))*项目参数!$J$29,"")</f>
        <v/>
      </c>
      <c r="M1524" s="42"/>
      <c r="N1524" s="42"/>
      <c r="O1524" s="60"/>
      <c r="P1524" s="63"/>
      <c r="X1524" s="72" t="b">
        <f t="shared" si="23"/>
        <v>0</v>
      </c>
    </row>
    <row r="1525" spans="1:24">
      <c r="A1525" s="8"/>
      <c r="B1525" s="8"/>
      <c r="C1525" s="8"/>
      <c r="D1525" s="54"/>
      <c r="E1525" s="8"/>
      <c r="F1525" s="8"/>
      <c r="G1525" s="8"/>
      <c r="H1525" s="8"/>
      <c r="I1525" s="78"/>
      <c r="J1525" s="42"/>
      <c r="K1525" s="82" t="str">
        <f>IF(AND($I1525&gt;0,$J1525&lt;&gt;"",$J1525&gt;40000),WORKDAY.INTL($J1525,INT(($I1525+项目参数!$J$29-1)/项目参数!$J$29)-1,1,项目参数!$B$2:$B$200),"")</f>
        <v/>
      </c>
      <c r="L1525" s="83" t="str">
        <f>IF(AND($M1525&lt;&gt;"",$M1525&gt;40000,$N1525&lt;&gt;"",$N1525&gt;40000),(1+NETWORKDAYS.INTL($M1525,$N1525,1,项目参数!$B$2:$B$200))*项目参数!$J$29,"")</f>
        <v/>
      </c>
      <c r="M1525" s="42"/>
      <c r="N1525" s="42"/>
      <c r="O1525" s="60"/>
      <c r="P1525" s="63"/>
      <c r="X1525" s="72" t="b">
        <f t="shared" si="23"/>
        <v>0</v>
      </c>
    </row>
    <row r="1526" spans="1:24">
      <c r="A1526" s="8"/>
      <c r="B1526" s="8"/>
      <c r="C1526" s="8"/>
      <c r="D1526" s="54"/>
      <c r="E1526" s="8"/>
      <c r="F1526" s="8"/>
      <c r="G1526" s="8"/>
      <c r="H1526" s="8"/>
      <c r="I1526" s="78"/>
      <c r="J1526" s="42"/>
      <c r="K1526" s="82" t="str">
        <f>IF(AND($I1526&gt;0,$J1526&lt;&gt;"",$J1526&gt;40000),WORKDAY.INTL($J1526,INT(($I1526+项目参数!$J$29-1)/项目参数!$J$29)-1,1,项目参数!$B$2:$B$200),"")</f>
        <v/>
      </c>
      <c r="L1526" s="83" t="str">
        <f>IF(AND($M1526&lt;&gt;"",$M1526&gt;40000,$N1526&lt;&gt;"",$N1526&gt;40000),(1+NETWORKDAYS.INTL($M1526,$N1526,1,项目参数!$B$2:$B$200))*项目参数!$J$29,"")</f>
        <v/>
      </c>
      <c r="M1526" s="42"/>
      <c r="N1526" s="42"/>
      <c r="O1526" s="60"/>
      <c r="P1526" s="63"/>
      <c r="X1526" s="72" t="b">
        <f t="shared" si="23"/>
        <v>0</v>
      </c>
    </row>
    <row r="1527" spans="1:24">
      <c r="A1527" s="8"/>
      <c r="B1527" s="8"/>
      <c r="C1527" s="8"/>
      <c r="D1527" s="54"/>
      <c r="E1527" s="8"/>
      <c r="F1527" s="8"/>
      <c r="G1527" s="8"/>
      <c r="H1527" s="8"/>
      <c r="I1527" s="78"/>
      <c r="J1527" s="42"/>
      <c r="K1527" s="82" t="str">
        <f>IF(AND($I1527&gt;0,$J1527&lt;&gt;"",$J1527&gt;40000),WORKDAY.INTL($J1527,INT(($I1527+项目参数!$J$29-1)/项目参数!$J$29)-1,1,项目参数!$B$2:$B$200),"")</f>
        <v/>
      </c>
      <c r="L1527" s="83" t="str">
        <f>IF(AND($M1527&lt;&gt;"",$M1527&gt;40000,$N1527&lt;&gt;"",$N1527&gt;40000),(1+NETWORKDAYS.INTL($M1527,$N1527,1,项目参数!$B$2:$B$200))*项目参数!$J$29,"")</f>
        <v/>
      </c>
      <c r="M1527" s="42"/>
      <c r="N1527" s="42"/>
      <c r="O1527" s="60"/>
      <c r="P1527" s="63"/>
      <c r="X1527" s="72" t="b">
        <f t="shared" si="23"/>
        <v>0</v>
      </c>
    </row>
    <row r="1528" spans="1:24">
      <c r="A1528" s="8"/>
      <c r="B1528" s="8"/>
      <c r="C1528" s="8"/>
      <c r="D1528" s="54"/>
      <c r="E1528" s="8"/>
      <c r="F1528" s="8"/>
      <c r="G1528" s="8"/>
      <c r="H1528" s="8"/>
      <c r="I1528" s="78"/>
      <c r="J1528" s="42"/>
      <c r="K1528" s="82" t="str">
        <f>IF(AND($I1528&gt;0,$J1528&lt;&gt;"",$J1528&gt;40000),WORKDAY.INTL($J1528,INT(($I1528+项目参数!$J$29-1)/项目参数!$J$29)-1,1,项目参数!$B$2:$B$200),"")</f>
        <v/>
      </c>
      <c r="L1528" s="83" t="str">
        <f>IF(AND($M1528&lt;&gt;"",$M1528&gt;40000,$N1528&lt;&gt;"",$N1528&gt;40000),(1+NETWORKDAYS.INTL($M1528,$N1528,1,项目参数!$B$2:$B$200))*项目参数!$J$29,"")</f>
        <v/>
      </c>
      <c r="M1528" s="42"/>
      <c r="N1528" s="42"/>
      <c r="O1528" s="60"/>
      <c r="P1528" s="63"/>
      <c r="X1528" s="72" t="b">
        <f t="shared" si="23"/>
        <v>0</v>
      </c>
    </row>
    <row r="1529" spans="1:24">
      <c r="A1529" s="8"/>
      <c r="B1529" s="8"/>
      <c r="C1529" s="8"/>
      <c r="D1529" s="54"/>
      <c r="E1529" s="8"/>
      <c r="F1529" s="8"/>
      <c r="G1529" s="8"/>
      <c r="H1529" s="8"/>
      <c r="I1529" s="78"/>
      <c r="J1529" s="42"/>
      <c r="K1529" s="82" t="str">
        <f>IF(AND($I1529&gt;0,$J1529&lt;&gt;"",$J1529&gt;40000),WORKDAY.INTL($J1529,INT(($I1529+项目参数!$J$29-1)/项目参数!$J$29)-1,1,项目参数!$B$2:$B$200),"")</f>
        <v/>
      </c>
      <c r="L1529" s="83" t="str">
        <f>IF(AND($M1529&lt;&gt;"",$M1529&gt;40000,$N1529&lt;&gt;"",$N1529&gt;40000),(1+NETWORKDAYS.INTL($M1529,$N1529,1,项目参数!$B$2:$B$200))*项目参数!$J$29,"")</f>
        <v/>
      </c>
      <c r="M1529" s="42"/>
      <c r="N1529" s="42"/>
      <c r="O1529" s="60"/>
      <c r="P1529" s="63"/>
      <c r="X1529" s="72" t="b">
        <f t="shared" si="23"/>
        <v>0</v>
      </c>
    </row>
    <row r="1530" spans="1:24">
      <c r="A1530" s="8"/>
      <c r="B1530" s="8"/>
      <c r="C1530" s="8"/>
      <c r="D1530" s="54"/>
      <c r="E1530" s="8"/>
      <c r="F1530" s="8"/>
      <c r="G1530" s="8"/>
      <c r="H1530" s="8"/>
      <c r="I1530" s="78"/>
      <c r="J1530" s="42"/>
      <c r="K1530" s="82" t="str">
        <f>IF(AND($I1530&gt;0,$J1530&lt;&gt;"",$J1530&gt;40000),WORKDAY.INTL($J1530,INT(($I1530+项目参数!$J$29-1)/项目参数!$J$29)-1,1,项目参数!$B$2:$B$200),"")</f>
        <v/>
      </c>
      <c r="L1530" s="83" t="str">
        <f>IF(AND($M1530&lt;&gt;"",$M1530&gt;40000,$N1530&lt;&gt;"",$N1530&gt;40000),(1+NETWORKDAYS.INTL($M1530,$N1530,1,项目参数!$B$2:$B$200))*项目参数!$J$29,"")</f>
        <v/>
      </c>
      <c r="M1530" s="42"/>
      <c r="N1530" s="42"/>
      <c r="O1530" s="60"/>
      <c r="P1530" s="63"/>
      <c r="X1530" s="72" t="b">
        <f t="shared" si="23"/>
        <v>0</v>
      </c>
    </row>
    <row r="1531" spans="1:24">
      <c r="A1531" s="8"/>
      <c r="B1531" s="8"/>
      <c r="C1531" s="8"/>
      <c r="D1531" s="54"/>
      <c r="E1531" s="8"/>
      <c r="F1531" s="8"/>
      <c r="G1531" s="8"/>
      <c r="H1531" s="8"/>
      <c r="I1531" s="78"/>
      <c r="J1531" s="42"/>
      <c r="K1531" s="82" t="str">
        <f>IF(AND($I1531&gt;0,$J1531&lt;&gt;"",$J1531&gt;40000),WORKDAY.INTL($J1531,INT(($I1531+项目参数!$J$29-1)/项目参数!$J$29)-1,1,项目参数!$B$2:$B$200),"")</f>
        <v/>
      </c>
      <c r="L1531" s="83" t="str">
        <f>IF(AND($M1531&lt;&gt;"",$M1531&gt;40000,$N1531&lt;&gt;"",$N1531&gt;40000),(1+NETWORKDAYS.INTL($M1531,$N1531,1,项目参数!$B$2:$B$200))*项目参数!$J$29,"")</f>
        <v/>
      </c>
      <c r="M1531" s="42"/>
      <c r="N1531" s="42"/>
      <c r="O1531" s="60"/>
      <c r="P1531" s="63"/>
      <c r="X1531" s="72" t="b">
        <f t="shared" si="23"/>
        <v>0</v>
      </c>
    </row>
    <row r="1532" spans="1:24">
      <c r="A1532" s="8"/>
      <c r="B1532" s="8"/>
      <c r="C1532" s="8"/>
      <c r="D1532" s="54"/>
      <c r="E1532" s="8"/>
      <c r="F1532" s="8"/>
      <c r="G1532" s="8"/>
      <c r="H1532" s="8"/>
      <c r="I1532" s="78"/>
      <c r="J1532" s="42"/>
      <c r="K1532" s="82" t="str">
        <f>IF(AND($I1532&gt;0,$J1532&lt;&gt;"",$J1532&gt;40000),WORKDAY.INTL($J1532,INT(($I1532+项目参数!$J$29-1)/项目参数!$J$29)-1,1,项目参数!$B$2:$B$200),"")</f>
        <v/>
      </c>
      <c r="L1532" s="83" t="str">
        <f>IF(AND($M1532&lt;&gt;"",$M1532&gt;40000,$N1532&lt;&gt;"",$N1532&gt;40000),(1+NETWORKDAYS.INTL($M1532,$N1532,1,项目参数!$B$2:$B$200))*项目参数!$J$29,"")</f>
        <v/>
      </c>
      <c r="M1532" s="42"/>
      <c r="N1532" s="42"/>
      <c r="O1532" s="60"/>
      <c r="P1532" s="63"/>
      <c r="X1532" s="72" t="b">
        <f t="shared" si="23"/>
        <v>0</v>
      </c>
    </row>
    <row r="1533" spans="1:24">
      <c r="A1533" s="8"/>
      <c r="B1533" s="8"/>
      <c r="C1533" s="8"/>
      <c r="D1533" s="54"/>
      <c r="E1533" s="8"/>
      <c r="F1533" s="8"/>
      <c r="G1533" s="8"/>
      <c r="H1533" s="8"/>
      <c r="I1533" s="78"/>
      <c r="J1533" s="42"/>
      <c r="K1533" s="82" t="str">
        <f>IF(AND($I1533&gt;0,$J1533&lt;&gt;"",$J1533&gt;40000),WORKDAY.INTL($J1533,INT(($I1533+项目参数!$J$29-1)/项目参数!$J$29)-1,1,项目参数!$B$2:$B$200),"")</f>
        <v/>
      </c>
      <c r="L1533" s="83" t="str">
        <f>IF(AND($M1533&lt;&gt;"",$M1533&gt;40000,$N1533&lt;&gt;"",$N1533&gt;40000),(1+NETWORKDAYS.INTL($M1533,$N1533,1,项目参数!$B$2:$B$200))*项目参数!$J$29,"")</f>
        <v/>
      </c>
      <c r="M1533" s="42"/>
      <c r="N1533" s="42"/>
      <c r="O1533" s="60"/>
      <c r="P1533" s="63"/>
      <c r="X1533" s="72" t="b">
        <f t="shared" si="23"/>
        <v>0</v>
      </c>
    </row>
    <row r="1534" spans="1:24">
      <c r="A1534" s="8"/>
      <c r="B1534" s="8"/>
      <c r="C1534" s="8"/>
      <c r="D1534" s="54"/>
      <c r="E1534" s="8"/>
      <c r="F1534" s="8"/>
      <c r="G1534" s="8"/>
      <c r="H1534" s="8"/>
      <c r="I1534" s="78"/>
      <c r="J1534" s="42"/>
      <c r="K1534" s="82" t="str">
        <f>IF(AND($I1534&gt;0,$J1534&lt;&gt;"",$J1534&gt;40000),WORKDAY.INTL($J1534,INT(($I1534+项目参数!$J$29-1)/项目参数!$J$29)-1,1,项目参数!$B$2:$B$200),"")</f>
        <v/>
      </c>
      <c r="L1534" s="83" t="str">
        <f>IF(AND($M1534&lt;&gt;"",$M1534&gt;40000,$N1534&lt;&gt;"",$N1534&gt;40000),(1+NETWORKDAYS.INTL($M1534,$N1534,1,项目参数!$B$2:$B$200))*项目参数!$J$29,"")</f>
        <v/>
      </c>
      <c r="M1534" s="42"/>
      <c r="N1534" s="42"/>
      <c r="O1534" s="60"/>
      <c r="P1534" s="63"/>
      <c r="X1534" s="72" t="b">
        <f t="shared" si="23"/>
        <v>0</v>
      </c>
    </row>
    <row r="1535" spans="1:24">
      <c r="A1535" s="8"/>
      <c r="B1535" s="8"/>
      <c r="C1535" s="8"/>
      <c r="D1535" s="54"/>
      <c r="E1535" s="8"/>
      <c r="F1535" s="8"/>
      <c r="G1535" s="8"/>
      <c r="H1535" s="8"/>
      <c r="I1535" s="78"/>
      <c r="J1535" s="42"/>
      <c r="K1535" s="82" t="str">
        <f>IF(AND($I1535&gt;0,$J1535&lt;&gt;"",$J1535&gt;40000),WORKDAY.INTL($J1535,INT(($I1535+项目参数!$J$29-1)/项目参数!$J$29)-1,1,项目参数!$B$2:$B$200),"")</f>
        <v/>
      </c>
      <c r="L1535" s="83" t="str">
        <f>IF(AND($M1535&lt;&gt;"",$M1535&gt;40000,$N1535&lt;&gt;"",$N1535&gt;40000),(1+NETWORKDAYS.INTL($M1535,$N1535,1,项目参数!$B$2:$B$200))*项目参数!$J$29,"")</f>
        <v/>
      </c>
      <c r="M1535" s="42"/>
      <c r="N1535" s="42"/>
      <c r="O1535" s="60"/>
      <c r="P1535" s="63"/>
      <c r="X1535" s="72" t="b">
        <f t="shared" si="23"/>
        <v>0</v>
      </c>
    </row>
    <row r="1536" spans="1:24">
      <c r="A1536" s="8"/>
      <c r="B1536" s="8"/>
      <c r="C1536" s="8"/>
      <c r="D1536" s="54"/>
      <c r="E1536" s="8"/>
      <c r="F1536" s="8"/>
      <c r="G1536" s="8"/>
      <c r="H1536" s="8"/>
      <c r="I1536" s="78"/>
      <c r="J1536" s="42"/>
      <c r="K1536" s="82" t="str">
        <f>IF(AND($I1536&gt;0,$J1536&lt;&gt;"",$J1536&gt;40000),WORKDAY.INTL($J1536,INT(($I1536+项目参数!$J$29-1)/项目参数!$J$29)-1,1,项目参数!$B$2:$B$200),"")</f>
        <v/>
      </c>
      <c r="L1536" s="83" t="str">
        <f>IF(AND($M1536&lt;&gt;"",$M1536&gt;40000,$N1536&lt;&gt;"",$N1536&gt;40000),(1+NETWORKDAYS.INTL($M1536,$N1536,1,项目参数!$B$2:$B$200))*项目参数!$J$29,"")</f>
        <v/>
      </c>
      <c r="M1536" s="42"/>
      <c r="N1536" s="42"/>
      <c r="O1536" s="60"/>
      <c r="P1536" s="63"/>
      <c r="X1536" s="72" t="b">
        <f t="shared" si="23"/>
        <v>0</v>
      </c>
    </row>
    <row r="1537" spans="1:24">
      <c r="A1537" s="8"/>
      <c r="B1537" s="8"/>
      <c r="C1537" s="8"/>
      <c r="D1537" s="54"/>
      <c r="E1537" s="8"/>
      <c r="F1537" s="8"/>
      <c r="G1537" s="8"/>
      <c r="H1537" s="8"/>
      <c r="I1537" s="78"/>
      <c r="J1537" s="42"/>
      <c r="K1537" s="82" t="str">
        <f>IF(AND($I1537&gt;0,$J1537&lt;&gt;"",$J1537&gt;40000),WORKDAY.INTL($J1537,INT(($I1537+项目参数!$J$29-1)/项目参数!$J$29)-1,1,项目参数!$B$2:$B$200),"")</f>
        <v/>
      </c>
      <c r="L1537" s="83" t="str">
        <f>IF(AND($M1537&lt;&gt;"",$M1537&gt;40000,$N1537&lt;&gt;"",$N1537&gt;40000),(1+NETWORKDAYS.INTL($M1537,$N1537,1,项目参数!$B$2:$B$200))*项目参数!$J$29,"")</f>
        <v/>
      </c>
      <c r="M1537" s="42"/>
      <c r="N1537" s="42"/>
      <c r="O1537" s="60"/>
      <c r="P1537" s="63"/>
      <c r="X1537" s="72" t="b">
        <f t="shared" si="23"/>
        <v>0</v>
      </c>
    </row>
    <row r="1538" spans="1:24">
      <c r="A1538" s="8"/>
      <c r="B1538" s="8"/>
      <c r="C1538" s="8"/>
      <c r="D1538" s="54"/>
      <c r="E1538" s="8"/>
      <c r="F1538" s="8"/>
      <c r="G1538" s="8"/>
      <c r="H1538" s="8"/>
      <c r="I1538" s="78"/>
      <c r="J1538" s="42"/>
      <c r="K1538" s="82" t="str">
        <f>IF(AND($I1538&gt;0,$J1538&lt;&gt;"",$J1538&gt;40000),WORKDAY.INTL($J1538,INT(($I1538+项目参数!$J$29-1)/项目参数!$J$29)-1,1,项目参数!$B$2:$B$200),"")</f>
        <v/>
      </c>
      <c r="L1538" s="83" t="str">
        <f>IF(AND($M1538&lt;&gt;"",$M1538&gt;40000,$N1538&lt;&gt;"",$N1538&gt;40000),(1+NETWORKDAYS.INTL($M1538,$N1538,1,项目参数!$B$2:$B$200))*项目参数!$J$29,"")</f>
        <v/>
      </c>
      <c r="M1538" s="42"/>
      <c r="N1538" s="42"/>
      <c r="O1538" s="60"/>
      <c r="P1538" s="63"/>
      <c r="X1538" s="72" t="b">
        <f t="shared" ref="X1538:X1601" si="24">AND(LEN(A1538)&gt;0,LEN(C1538)&gt;3,LEN(G1538)&gt;1,OR(J1538=0,AND(I1538&gt;0,J1538&gt;40000)),OR(M1538=0,M1538&gt;40000))</f>
        <v>0</v>
      </c>
    </row>
    <row r="1539" spans="1:24">
      <c r="A1539" s="8"/>
      <c r="B1539" s="8"/>
      <c r="C1539" s="8"/>
      <c r="D1539" s="54"/>
      <c r="E1539" s="8"/>
      <c r="F1539" s="8"/>
      <c r="G1539" s="8"/>
      <c r="H1539" s="8"/>
      <c r="I1539" s="78"/>
      <c r="J1539" s="42"/>
      <c r="K1539" s="82" t="str">
        <f>IF(AND($I1539&gt;0,$J1539&lt;&gt;"",$J1539&gt;40000),WORKDAY.INTL($J1539,INT(($I1539+项目参数!$J$29-1)/项目参数!$J$29)-1,1,项目参数!$B$2:$B$200),"")</f>
        <v/>
      </c>
      <c r="L1539" s="83" t="str">
        <f>IF(AND($M1539&lt;&gt;"",$M1539&gt;40000,$N1539&lt;&gt;"",$N1539&gt;40000),(1+NETWORKDAYS.INTL($M1539,$N1539,1,项目参数!$B$2:$B$200))*项目参数!$J$29,"")</f>
        <v/>
      </c>
      <c r="M1539" s="42"/>
      <c r="N1539" s="42"/>
      <c r="O1539" s="60"/>
      <c r="P1539" s="63"/>
      <c r="X1539" s="72" t="b">
        <f t="shared" si="24"/>
        <v>0</v>
      </c>
    </row>
    <row r="1540" spans="1:24">
      <c r="A1540" s="8"/>
      <c r="B1540" s="8"/>
      <c r="C1540" s="8"/>
      <c r="D1540" s="54"/>
      <c r="E1540" s="8"/>
      <c r="F1540" s="8"/>
      <c r="G1540" s="8"/>
      <c r="H1540" s="8"/>
      <c r="I1540" s="78"/>
      <c r="J1540" s="42"/>
      <c r="K1540" s="82" t="str">
        <f>IF(AND($I1540&gt;0,$J1540&lt;&gt;"",$J1540&gt;40000),WORKDAY.INTL($J1540,INT(($I1540+项目参数!$J$29-1)/项目参数!$J$29)-1,1,项目参数!$B$2:$B$200),"")</f>
        <v/>
      </c>
      <c r="L1540" s="83" t="str">
        <f>IF(AND($M1540&lt;&gt;"",$M1540&gt;40000,$N1540&lt;&gt;"",$N1540&gt;40000),(1+NETWORKDAYS.INTL($M1540,$N1540,1,项目参数!$B$2:$B$200))*项目参数!$J$29,"")</f>
        <v/>
      </c>
      <c r="M1540" s="42"/>
      <c r="N1540" s="42"/>
      <c r="O1540" s="60"/>
      <c r="P1540" s="63"/>
      <c r="X1540" s="72" t="b">
        <f t="shared" si="24"/>
        <v>0</v>
      </c>
    </row>
    <row r="1541" spans="1:24">
      <c r="A1541" s="8"/>
      <c r="B1541" s="8"/>
      <c r="C1541" s="8"/>
      <c r="D1541" s="54"/>
      <c r="E1541" s="8"/>
      <c r="F1541" s="8"/>
      <c r="G1541" s="8"/>
      <c r="H1541" s="8"/>
      <c r="I1541" s="78"/>
      <c r="J1541" s="42"/>
      <c r="K1541" s="82" t="str">
        <f>IF(AND($I1541&gt;0,$J1541&lt;&gt;"",$J1541&gt;40000),WORKDAY.INTL($J1541,INT(($I1541+项目参数!$J$29-1)/项目参数!$J$29)-1,1,项目参数!$B$2:$B$200),"")</f>
        <v/>
      </c>
      <c r="L1541" s="83" t="str">
        <f>IF(AND($M1541&lt;&gt;"",$M1541&gt;40000,$N1541&lt;&gt;"",$N1541&gt;40000),(1+NETWORKDAYS.INTL($M1541,$N1541,1,项目参数!$B$2:$B$200))*项目参数!$J$29,"")</f>
        <v/>
      </c>
      <c r="M1541" s="42"/>
      <c r="N1541" s="42"/>
      <c r="O1541" s="60"/>
      <c r="P1541" s="63"/>
      <c r="X1541" s="72" t="b">
        <f t="shared" si="24"/>
        <v>0</v>
      </c>
    </row>
    <row r="1542" spans="1:24">
      <c r="A1542" s="8"/>
      <c r="B1542" s="8"/>
      <c r="C1542" s="8"/>
      <c r="D1542" s="54"/>
      <c r="E1542" s="8"/>
      <c r="F1542" s="8"/>
      <c r="G1542" s="8"/>
      <c r="H1542" s="8"/>
      <c r="I1542" s="78"/>
      <c r="J1542" s="42"/>
      <c r="K1542" s="82" t="str">
        <f>IF(AND($I1542&gt;0,$J1542&lt;&gt;"",$J1542&gt;40000),WORKDAY.INTL($J1542,INT(($I1542+项目参数!$J$29-1)/项目参数!$J$29)-1,1,项目参数!$B$2:$B$200),"")</f>
        <v/>
      </c>
      <c r="L1542" s="83" t="str">
        <f>IF(AND($M1542&lt;&gt;"",$M1542&gt;40000,$N1542&lt;&gt;"",$N1542&gt;40000),(1+NETWORKDAYS.INTL($M1542,$N1542,1,项目参数!$B$2:$B$200))*项目参数!$J$29,"")</f>
        <v/>
      </c>
      <c r="M1542" s="42"/>
      <c r="N1542" s="42"/>
      <c r="O1542" s="60"/>
      <c r="P1542" s="63"/>
      <c r="X1542" s="72" t="b">
        <f t="shared" si="24"/>
        <v>0</v>
      </c>
    </row>
    <row r="1543" spans="1:24">
      <c r="A1543" s="8"/>
      <c r="B1543" s="8"/>
      <c r="C1543" s="8"/>
      <c r="D1543" s="54"/>
      <c r="E1543" s="8"/>
      <c r="F1543" s="8"/>
      <c r="G1543" s="8"/>
      <c r="H1543" s="8"/>
      <c r="I1543" s="78"/>
      <c r="J1543" s="42"/>
      <c r="K1543" s="82" t="str">
        <f>IF(AND($I1543&gt;0,$J1543&lt;&gt;"",$J1543&gt;40000),WORKDAY.INTL($J1543,INT(($I1543+项目参数!$J$29-1)/项目参数!$J$29)-1,1,项目参数!$B$2:$B$200),"")</f>
        <v/>
      </c>
      <c r="L1543" s="83" t="str">
        <f>IF(AND($M1543&lt;&gt;"",$M1543&gt;40000,$N1543&lt;&gt;"",$N1543&gt;40000),(1+NETWORKDAYS.INTL($M1543,$N1543,1,项目参数!$B$2:$B$200))*项目参数!$J$29,"")</f>
        <v/>
      </c>
      <c r="M1543" s="42"/>
      <c r="N1543" s="42"/>
      <c r="O1543" s="60"/>
      <c r="P1543" s="63"/>
      <c r="X1543" s="72" t="b">
        <f t="shared" si="24"/>
        <v>0</v>
      </c>
    </row>
    <row r="1544" spans="1:24">
      <c r="A1544" s="8"/>
      <c r="B1544" s="8"/>
      <c r="C1544" s="8"/>
      <c r="D1544" s="54"/>
      <c r="E1544" s="8"/>
      <c r="F1544" s="8"/>
      <c r="G1544" s="8"/>
      <c r="H1544" s="8"/>
      <c r="I1544" s="78"/>
      <c r="J1544" s="42"/>
      <c r="K1544" s="82" t="str">
        <f>IF(AND($I1544&gt;0,$J1544&lt;&gt;"",$J1544&gt;40000),WORKDAY.INTL($J1544,INT(($I1544+项目参数!$J$29-1)/项目参数!$J$29)-1,1,项目参数!$B$2:$B$200),"")</f>
        <v/>
      </c>
      <c r="L1544" s="83" t="str">
        <f>IF(AND($M1544&lt;&gt;"",$M1544&gt;40000,$N1544&lt;&gt;"",$N1544&gt;40000),(1+NETWORKDAYS.INTL($M1544,$N1544,1,项目参数!$B$2:$B$200))*项目参数!$J$29,"")</f>
        <v/>
      </c>
      <c r="M1544" s="42"/>
      <c r="N1544" s="42"/>
      <c r="O1544" s="60"/>
      <c r="P1544" s="63"/>
      <c r="X1544" s="72" t="b">
        <f t="shared" si="24"/>
        <v>0</v>
      </c>
    </row>
    <row r="1545" spans="1:24">
      <c r="A1545" s="8"/>
      <c r="B1545" s="8"/>
      <c r="C1545" s="8"/>
      <c r="D1545" s="54"/>
      <c r="E1545" s="8"/>
      <c r="F1545" s="8"/>
      <c r="G1545" s="8"/>
      <c r="H1545" s="8"/>
      <c r="I1545" s="78"/>
      <c r="J1545" s="42"/>
      <c r="K1545" s="82" t="str">
        <f>IF(AND($I1545&gt;0,$J1545&lt;&gt;"",$J1545&gt;40000),WORKDAY.INTL($J1545,INT(($I1545+项目参数!$J$29-1)/项目参数!$J$29)-1,1,项目参数!$B$2:$B$200),"")</f>
        <v/>
      </c>
      <c r="L1545" s="83" t="str">
        <f>IF(AND($M1545&lt;&gt;"",$M1545&gt;40000,$N1545&lt;&gt;"",$N1545&gt;40000),(1+NETWORKDAYS.INTL($M1545,$N1545,1,项目参数!$B$2:$B$200))*项目参数!$J$29,"")</f>
        <v/>
      </c>
      <c r="M1545" s="42"/>
      <c r="N1545" s="42"/>
      <c r="O1545" s="60"/>
      <c r="P1545" s="63"/>
      <c r="X1545" s="72" t="b">
        <f t="shared" si="24"/>
        <v>0</v>
      </c>
    </row>
    <row r="1546" spans="1:24">
      <c r="A1546" s="8"/>
      <c r="B1546" s="8"/>
      <c r="C1546" s="8"/>
      <c r="D1546" s="54"/>
      <c r="E1546" s="8"/>
      <c r="F1546" s="8"/>
      <c r="G1546" s="8"/>
      <c r="H1546" s="8"/>
      <c r="I1546" s="78"/>
      <c r="J1546" s="42"/>
      <c r="K1546" s="82" t="str">
        <f>IF(AND($I1546&gt;0,$J1546&lt;&gt;"",$J1546&gt;40000),WORKDAY.INTL($J1546,INT(($I1546+项目参数!$J$29-1)/项目参数!$J$29)-1,1,项目参数!$B$2:$B$200),"")</f>
        <v/>
      </c>
      <c r="L1546" s="83" t="str">
        <f>IF(AND($M1546&lt;&gt;"",$M1546&gt;40000,$N1546&lt;&gt;"",$N1546&gt;40000),(1+NETWORKDAYS.INTL($M1546,$N1546,1,项目参数!$B$2:$B$200))*项目参数!$J$29,"")</f>
        <v/>
      </c>
      <c r="M1546" s="42"/>
      <c r="N1546" s="42"/>
      <c r="O1546" s="60"/>
      <c r="P1546" s="63"/>
      <c r="X1546" s="72" t="b">
        <f t="shared" si="24"/>
        <v>0</v>
      </c>
    </row>
    <row r="1547" spans="1:24">
      <c r="A1547" s="8"/>
      <c r="B1547" s="8"/>
      <c r="C1547" s="8"/>
      <c r="D1547" s="54"/>
      <c r="E1547" s="8"/>
      <c r="F1547" s="8"/>
      <c r="G1547" s="8"/>
      <c r="H1547" s="8"/>
      <c r="I1547" s="78"/>
      <c r="J1547" s="42"/>
      <c r="K1547" s="82" t="str">
        <f>IF(AND($I1547&gt;0,$J1547&lt;&gt;"",$J1547&gt;40000),WORKDAY.INTL($J1547,INT(($I1547+项目参数!$J$29-1)/项目参数!$J$29)-1,1,项目参数!$B$2:$B$200),"")</f>
        <v/>
      </c>
      <c r="L1547" s="83" t="str">
        <f>IF(AND($M1547&lt;&gt;"",$M1547&gt;40000,$N1547&lt;&gt;"",$N1547&gt;40000),(1+NETWORKDAYS.INTL($M1547,$N1547,1,项目参数!$B$2:$B$200))*项目参数!$J$29,"")</f>
        <v/>
      </c>
      <c r="M1547" s="42"/>
      <c r="N1547" s="42"/>
      <c r="O1547" s="60"/>
      <c r="P1547" s="63"/>
      <c r="X1547" s="72" t="b">
        <f t="shared" si="24"/>
        <v>0</v>
      </c>
    </row>
    <row r="1548" spans="1:24">
      <c r="A1548" s="8"/>
      <c r="B1548" s="8"/>
      <c r="C1548" s="8"/>
      <c r="D1548" s="54"/>
      <c r="E1548" s="8"/>
      <c r="F1548" s="8"/>
      <c r="G1548" s="8"/>
      <c r="H1548" s="8"/>
      <c r="I1548" s="78"/>
      <c r="J1548" s="42"/>
      <c r="K1548" s="82" t="str">
        <f>IF(AND($I1548&gt;0,$J1548&lt;&gt;"",$J1548&gt;40000),WORKDAY.INTL($J1548,INT(($I1548+项目参数!$J$29-1)/项目参数!$J$29)-1,1,项目参数!$B$2:$B$200),"")</f>
        <v/>
      </c>
      <c r="L1548" s="83" t="str">
        <f>IF(AND($M1548&lt;&gt;"",$M1548&gt;40000,$N1548&lt;&gt;"",$N1548&gt;40000),(1+NETWORKDAYS.INTL($M1548,$N1548,1,项目参数!$B$2:$B$200))*项目参数!$J$29,"")</f>
        <v/>
      </c>
      <c r="M1548" s="42"/>
      <c r="N1548" s="42"/>
      <c r="O1548" s="60"/>
      <c r="P1548" s="63"/>
      <c r="X1548" s="72" t="b">
        <f t="shared" si="24"/>
        <v>0</v>
      </c>
    </row>
    <row r="1549" spans="1:24">
      <c r="A1549" s="8"/>
      <c r="B1549" s="8"/>
      <c r="C1549" s="8"/>
      <c r="D1549" s="54"/>
      <c r="E1549" s="8"/>
      <c r="F1549" s="8"/>
      <c r="G1549" s="8"/>
      <c r="H1549" s="8"/>
      <c r="I1549" s="78"/>
      <c r="J1549" s="42"/>
      <c r="K1549" s="82" t="str">
        <f>IF(AND($I1549&gt;0,$J1549&lt;&gt;"",$J1549&gt;40000),WORKDAY.INTL($J1549,INT(($I1549+项目参数!$J$29-1)/项目参数!$J$29)-1,1,项目参数!$B$2:$B$200),"")</f>
        <v/>
      </c>
      <c r="L1549" s="83" t="str">
        <f>IF(AND($M1549&lt;&gt;"",$M1549&gt;40000,$N1549&lt;&gt;"",$N1549&gt;40000),(1+NETWORKDAYS.INTL($M1549,$N1549,1,项目参数!$B$2:$B$200))*项目参数!$J$29,"")</f>
        <v/>
      </c>
      <c r="M1549" s="42"/>
      <c r="N1549" s="42"/>
      <c r="O1549" s="60"/>
      <c r="P1549" s="63"/>
      <c r="X1549" s="72" t="b">
        <f t="shared" si="24"/>
        <v>0</v>
      </c>
    </row>
    <row r="1550" spans="1:24">
      <c r="A1550" s="8"/>
      <c r="B1550" s="8"/>
      <c r="C1550" s="8"/>
      <c r="D1550" s="54"/>
      <c r="E1550" s="8"/>
      <c r="F1550" s="8"/>
      <c r="G1550" s="8"/>
      <c r="H1550" s="8"/>
      <c r="I1550" s="78"/>
      <c r="J1550" s="42"/>
      <c r="K1550" s="82" t="str">
        <f>IF(AND($I1550&gt;0,$J1550&lt;&gt;"",$J1550&gt;40000),WORKDAY.INTL($J1550,INT(($I1550+项目参数!$J$29-1)/项目参数!$J$29)-1,1,项目参数!$B$2:$B$200),"")</f>
        <v/>
      </c>
      <c r="L1550" s="83" t="str">
        <f>IF(AND($M1550&lt;&gt;"",$M1550&gt;40000,$N1550&lt;&gt;"",$N1550&gt;40000),(1+NETWORKDAYS.INTL($M1550,$N1550,1,项目参数!$B$2:$B$200))*项目参数!$J$29,"")</f>
        <v/>
      </c>
      <c r="M1550" s="42"/>
      <c r="N1550" s="42"/>
      <c r="O1550" s="60"/>
      <c r="P1550" s="63"/>
      <c r="X1550" s="72" t="b">
        <f t="shared" si="24"/>
        <v>0</v>
      </c>
    </row>
    <row r="1551" spans="1:24">
      <c r="A1551" s="8"/>
      <c r="B1551" s="8"/>
      <c r="C1551" s="8"/>
      <c r="D1551" s="54"/>
      <c r="E1551" s="8"/>
      <c r="F1551" s="8"/>
      <c r="G1551" s="8"/>
      <c r="H1551" s="8"/>
      <c r="I1551" s="78"/>
      <c r="J1551" s="42"/>
      <c r="K1551" s="82" t="str">
        <f>IF(AND($I1551&gt;0,$J1551&lt;&gt;"",$J1551&gt;40000),WORKDAY.INTL($J1551,INT(($I1551+项目参数!$J$29-1)/项目参数!$J$29)-1,1,项目参数!$B$2:$B$200),"")</f>
        <v/>
      </c>
      <c r="L1551" s="83" t="str">
        <f>IF(AND($M1551&lt;&gt;"",$M1551&gt;40000,$N1551&lt;&gt;"",$N1551&gt;40000),(1+NETWORKDAYS.INTL($M1551,$N1551,1,项目参数!$B$2:$B$200))*项目参数!$J$29,"")</f>
        <v/>
      </c>
      <c r="M1551" s="42"/>
      <c r="N1551" s="42"/>
      <c r="O1551" s="60"/>
      <c r="P1551" s="63"/>
      <c r="X1551" s="72" t="b">
        <f t="shared" si="24"/>
        <v>0</v>
      </c>
    </row>
    <row r="1552" spans="1:24">
      <c r="A1552" s="8"/>
      <c r="B1552" s="8"/>
      <c r="C1552" s="8"/>
      <c r="D1552" s="54"/>
      <c r="E1552" s="8"/>
      <c r="F1552" s="8"/>
      <c r="G1552" s="8"/>
      <c r="H1552" s="8"/>
      <c r="I1552" s="78"/>
      <c r="J1552" s="42"/>
      <c r="K1552" s="82" t="str">
        <f>IF(AND($I1552&gt;0,$J1552&lt;&gt;"",$J1552&gt;40000),WORKDAY.INTL($J1552,INT(($I1552+项目参数!$J$29-1)/项目参数!$J$29)-1,1,项目参数!$B$2:$B$200),"")</f>
        <v/>
      </c>
      <c r="L1552" s="83" t="str">
        <f>IF(AND($M1552&lt;&gt;"",$M1552&gt;40000,$N1552&lt;&gt;"",$N1552&gt;40000),(1+NETWORKDAYS.INTL($M1552,$N1552,1,项目参数!$B$2:$B$200))*项目参数!$J$29,"")</f>
        <v/>
      </c>
      <c r="M1552" s="42"/>
      <c r="N1552" s="42"/>
      <c r="O1552" s="60"/>
      <c r="P1552" s="63"/>
      <c r="X1552" s="72" t="b">
        <f t="shared" si="24"/>
        <v>0</v>
      </c>
    </row>
    <row r="1553" spans="1:24">
      <c r="A1553" s="8"/>
      <c r="B1553" s="8"/>
      <c r="C1553" s="8"/>
      <c r="D1553" s="54"/>
      <c r="E1553" s="8"/>
      <c r="F1553" s="8"/>
      <c r="G1553" s="8"/>
      <c r="H1553" s="8"/>
      <c r="I1553" s="78"/>
      <c r="J1553" s="42"/>
      <c r="K1553" s="82" t="str">
        <f>IF(AND($I1553&gt;0,$J1553&lt;&gt;"",$J1553&gt;40000),WORKDAY.INTL($J1553,INT(($I1553+项目参数!$J$29-1)/项目参数!$J$29)-1,1,项目参数!$B$2:$B$200),"")</f>
        <v/>
      </c>
      <c r="L1553" s="83" t="str">
        <f>IF(AND($M1553&lt;&gt;"",$M1553&gt;40000,$N1553&lt;&gt;"",$N1553&gt;40000),(1+NETWORKDAYS.INTL($M1553,$N1553,1,项目参数!$B$2:$B$200))*项目参数!$J$29,"")</f>
        <v/>
      </c>
      <c r="M1553" s="42"/>
      <c r="N1553" s="42"/>
      <c r="O1553" s="60"/>
      <c r="P1553" s="63"/>
      <c r="X1553" s="72" t="b">
        <f t="shared" si="24"/>
        <v>0</v>
      </c>
    </row>
    <row r="1554" spans="1:24">
      <c r="A1554" s="8"/>
      <c r="B1554" s="8"/>
      <c r="C1554" s="8"/>
      <c r="D1554" s="54"/>
      <c r="E1554" s="8"/>
      <c r="F1554" s="8"/>
      <c r="G1554" s="8"/>
      <c r="H1554" s="8"/>
      <c r="I1554" s="78"/>
      <c r="J1554" s="42"/>
      <c r="K1554" s="82" t="str">
        <f>IF(AND($I1554&gt;0,$J1554&lt;&gt;"",$J1554&gt;40000),WORKDAY.INTL($J1554,INT(($I1554+项目参数!$J$29-1)/项目参数!$J$29)-1,1,项目参数!$B$2:$B$200),"")</f>
        <v/>
      </c>
      <c r="L1554" s="83" t="str">
        <f>IF(AND($M1554&lt;&gt;"",$M1554&gt;40000,$N1554&lt;&gt;"",$N1554&gt;40000),(1+NETWORKDAYS.INTL($M1554,$N1554,1,项目参数!$B$2:$B$200))*项目参数!$J$29,"")</f>
        <v/>
      </c>
      <c r="M1554" s="42"/>
      <c r="N1554" s="42"/>
      <c r="O1554" s="60"/>
      <c r="P1554" s="63"/>
      <c r="X1554" s="72" t="b">
        <f t="shared" si="24"/>
        <v>0</v>
      </c>
    </row>
    <row r="1555" spans="1:24">
      <c r="A1555" s="8"/>
      <c r="B1555" s="8"/>
      <c r="C1555" s="8"/>
      <c r="D1555" s="54"/>
      <c r="E1555" s="8"/>
      <c r="F1555" s="8"/>
      <c r="G1555" s="8"/>
      <c r="H1555" s="8"/>
      <c r="I1555" s="78"/>
      <c r="J1555" s="42"/>
      <c r="K1555" s="82" t="str">
        <f>IF(AND($I1555&gt;0,$J1555&lt;&gt;"",$J1555&gt;40000),WORKDAY.INTL($J1555,INT(($I1555+项目参数!$J$29-1)/项目参数!$J$29)-1,1,项目参数!$B$2:$B$200),"")</f>
        <v/>
      </c>
      <c r="L1555" s="83" t="str">
        <f>IF(AND($M1555&lt;&gt;"",$M1555&gt;40000,$N1555&lt;&gt;"",$N1555&gt;40000),(1+NETWORKDAYS.INTL($M1555,$N1555,1,项目参数!$B$2:$B$200))*项目参数!$J$29,"")</f>
        <v/>
      </c>
      <c r="M1555" s="42"/>
      <c r="N1555" s="42"/>
      <c r="O1555" s="60"/>
      <c r="P1555" s="63"/>
      <c r="X1555" s="72" t="b">
        <f t="shared" si="24"/>
        <v>0</v>
      </c>
    </row>
    <row r="1556" spans="1:24">
      <c r="A1556" s="8"/>
      <c r="B1556" s="8"/>
      <c r="C1556" s="8"/>
      <c r="D1556" s="54"/>
      <c r="E1556" s="8"/>
      <c r="F1556" s="8"/>
      <c r="G1556" s="8"/>
      <c r="H1556" s="8"/>
      <c r="I1556" s="78"/>
      <c r="J1556" s="42"/>
      <c r="K1556" s="82" t="str">
        <f>IF(AND($I1556&gt;0,$J1556&lt;&gt;"",$J1556&gt;40000),WORKDAY.INTL($J1556,INT(($I1556+项目参数!$J$29-1)/项目参数!$J$29)-1,1,项目参数!$B$2:$B$200),"")</f>
        <v/>
      </c>
      <c r="L1556" s="83" t="str">
        <f>IF(AND($M1556&lt;&gt;"",$M1556&gt;40000,$N1556&lt;&gt;"",$N1556&gt;40000),(1+NETWORKDAYS.INTL($M1556,$N1556,1,项目参数!$B$2:$B$200))*项目参数!$J$29,"")</f>
        <v/>
      </c>
      <c r="M1556" s="42"/>
      <c r="N1556" s="42"/>
      <c r="O1556" s="60"/>
      <c r="P1556" s="63"/>
      <c r="X1556" s="72" t="b">
        <f t="shared" si="24"/>
        <v>0</v>
      </c>
    </row>
    <row r="1557" spans="1:24">
      <c r="A1557" s="8"/>
      <c r="B1557" s="8"/>
      <c r="C1557" s="8"/>
      <c r="D1557" s="54"/>
      <c r="E1557" s="8"/>
      <c r="F1557" s="8"/>
      <c r="G1557" s="8"/>
      <c r="H1557" s="8"/>
      <c r="I1557" s="78"/>
      <c r="J1557" s="42"/>
      <c r="K1557" s="82" t="str">
        <f>IF(AND($I1557&gt;0,$J1557&lt;&gt;"",$J1557&gt;40000),WORKDAY.INTL($J1557,INT(($I1557+项目参数!$J$29-1)/项目参数!$J$29)-1,1,项目参数!$B$2:$B$200),"")</f>
        <v/>
      </c>
      <c r="L1557" s="83" t="str">
        <f>IF(AND($M1557&lt;&gt;"",$M1557&gt;40000,$N1557&lt;&gt;"",$N1557&gt;40000),(1+NETWORKDAYS.INTL($M1557,$N1557,1,项目参数!$B$2:$B$200))*项目参数!$J$29,"")</f>
        <v/>
      </c>
      <c r="M1557" s="42"/>
      <c r="N1557" s="42"/>
      <c r="O1557" s="60"/>
      <c r="P1557" s="63"/>
      <c r="X1557" s="72" t="b">
        <f t="shared" si="24"/>
        <v>0</v>
      </c>
    </row>
    <row r="1558" spans="1:24">
      <c r="A1558" s="8"/>
      <c r="B1558" s="8"/>
      <c r="C1558" s="8"/>
      <c r="D1558" s="54"/>
      <c r="E1558" s="8"/>
      <c r="F1558" s="8"/>
      <c r="G1558" s="8"/>
      <c r="H1558" s="8"/>
      <c r="I1558" s="78"/>
      <c r="J1558" s="42"/>
      <c r="K1558" s="82" t="str">
        <f>IF(AND($I1558&gt;0,$J1558&lt;&gt;"",$J1558&gt;40000),WORKDAY.INTL($J1558,INT(($I1558+项目参数!$J$29-1)/项目参数!$J$29)-1,1,项目参数!$B$2:$B$200),"")</f>
        <v/>
      </c>
      <c r="L1558" s="83" t="str">
        <f>IF(AND($M1558&lt;&gt;"",$M1558&gt;40000,$N1558&lt;&gt;"",$N1558&gt;40000),(1+NETWORKDAYS.INTL($M1558,$N1558,1,项目参数!$B$2:$B$200))*项目参数!$J$29,"")</f>
        <v/>
      </c>
      <c r="M1558" s="42"/>
      <c r="N1558" s="42"/>
      <c r="O1558" s="60"/>
      <c r="P1558" s="63"/>
      <c r="X1558" s="72" t="b">
        <f t="shared" si="24"/>
        <v>0</v>
      </c>
    </row>
    <row r="1559" spans="1:24">
      <c r="A1559" s="8"/>
      <c r="B1559" s="8"/>
      <c r="C1559" s="8"/>
      <c r="D1559" s="54"/>
      <c r="E1559" s="8"/>
      <c r="F1559" s="8"/>
      <c r="G1559" s="8"/>
      <c r="H1559" s="8"/>
      <c r="I1559" s="78"/>
      <c r="J1559" s="42"/>
      <c r="K1559" s="82" t="str">
        <f>IF(AND($I1559&gt;0,$J1559&lt;&gt;"",$J1559&gt;40000),WORKDAY.INTL($J1559,INT(($I1559+项目参数!$J$29-1)/项目参数!$J$29)-1,1,项目参数!$B$2:$B$200),"")</f>
        <v/>
      </c>
      <c r="L1559" s="83" t="str">
        <f>IF(AND($M1559&lt;&gt;"",$M1559&gt;40000,$N1559&lt;&gt;"",$N1559&gt;40000),(1+NETWORKDAYS.INTL($M1559,$N1559,1,项目参数!$B$2:$B$200))*项目参数!$J$29,"")</f>
        <v/>
      </c>
      <c r="M1559" s="42"/>
      <c r="N1559" s="42"/>
      <c r="O1559" s="60"/>
      <c r="P1559" s="63"/>
      <c r="X1559" s="72" t="b">
        <f t="shared" si="24"/>
        <v>0</v>
      </c>
    </row>
    <row r="1560" spans="1:24">
      <c r="A1560" s="8"/>
      <c r="B1560" s="8"/>
      <c r="C1560" s="8"/>
      <c r="D1560" s="54"/>
      <c r="E1560" s="8"/>
      <c r="F1560" s="8"/>
      <c r="G1560" s="8"/>
      <c r="H1560" s="8"/>
      <c r="I1560" s="78"/>
      <c r="J1560" s="42"/>
      <c r="K1560" s="82" t="str">
        <f>IF(AND($I1560&gt;0,$J1560&lt;&gt;"",$J1560&gt;40000),WORKDAY.INTL($J1560,INT(($I1560+项目参数!$J$29-1)/项目参数!$J$29)-1,1,项目参数!$B$2:$B$200),"")</f>
        <v/>
      </c>
      <c r="L1560" s="83" t="str">
        <f>IF(AND($M1560&lt;&gt;"",$M1560&gt;40000,$N1560&lt;&gt;"",$N1560&gt;40000),(1+NETWORKDAYS.INTL($M1560,$N1560,1,项目参数!$B$2:$B$200))*项目参数!$J$29,"")</f>
        <v/>
      </c>
      <c r="M1560" s="42"/>
      <c r="N1560" s="42"/>
      <c r="O1560" s="60"/>
      <c r="P1560" s="63"/>
      <c r="X1560" s="72" t="b">
        <f t="shared" si="24"/>
        <v>0</v>
      </c>
    </row>
    <row r="1561" spans="1:24">
      <c r="A1561" s="8"/>
      <c r="B1561" s="8"/>
      <c r="C1561" s="8"/>
      <c r="D1561" s="54"/>
      <c r="E1561" s="8"/>
      <c r="F1561" s="8"/>
      <c r="G1561" s="8"/>
      <c r="H1561" s="8"/>
      <c r="I1561" s="78"/>
      <c r="J1561" s="42"/>
      <c r="K1561" s="82" t="str">
        <f>IF(AND($I1561&gt;0,$J1561&lt;&gt;"",$J1561&gt;40000),WORKDAY.INTL($J1561,INT(($I1561+项目参数!$J$29-1)/项目参数!$J$29)-1,1,项目参数!$B$2:$B$200),"")</f>
        <v/>
      </c>
      <c r="L1561" s="83" t="str">
        <f>IF(AND($M1561&lt;&gt;"",$M1561&gt;40000,$N1561&lt;&gt;"",$N1561&gt;40000),(1+NETWORKDAYS.INTL($M1561,$N1561,1,项目参数!$B$2:$B$200))*项目参数!$J$29,"")</f>
        <v/>
      </c>
      <c r="M1561" s="42"/>
      <c r="N1561" s="42"/>
      <c r="O1561" s="60"/>
      <c r="P1561" s="63"/>
      <c r="X1561" s="72" t="b">
        <f t="shared" si="24"/>
        <v>0</v>
      </c>
    </row>
    <row r="1562" spans="1:24">
      <c r="A1562" s="8"/>
      <c r="B1562" s="8"/>
      <c r="C1562" s="8"/>
      <c r="D1562" s="54"/>
      <c r="E1562" s="8"/>
      <c r="F1562" s="8"/>
      <c r="G1562" s="8"/>
      <c r="H1562" s="8"/>
      <c r="I1562" s="78"/>
      <c r="J1562" s="42"/>
      <c r="K1562" s="82" t="str">
        <f>IF(AND($I1562&gt;0,$J1562&lt;&gt;"",$J1562&gt;40000),WORKDAY.INTL($J1562,INT(($I1562+项目参数!$J$29-1)/项目参数!$J$29)-1,1,项目参数!$B$2:$B$200),"")</f>
        <v/>
      </c>
      <c r="L1562" s="83" t="str">
        <f>IF(AND($M1562&lt;&gt;"",$M1562&gt;40000,$N1562&lt;&gt;"",$N1562&gt;40000),(1+NETWORKDAYS.INTL($M1562,$N1562,1,项目参数!$B$2:$B$200))*项目参数!$J$29,"")</f>
        <v/>
      </c>
      <c r="M1562" s="42"/>
      <c r="N1562" s="42"/>
      <c r="O1562" s="60"/>
      <c r="P1562" s="63"/>
      <c r="X1562" s="72" t="b">
        <f t="shared" si="24"/>
        <v>0</v>
      </c>
    </row>
    <row r="1563" spans="1:24">
      <c r="A1563" s="8"/>
      <c r="B1563" s="8"/>
      <c r="C1563" s="8"/>
      <c r="D1563" s="54"/>
      <c r="E1563" s="8"/>
      <c r="F1563" s="8"/>
      <c r="G1563" s="8"/>
      <c r="H1563" s="8"/>
      <c r="I1563" s="78"/>
      <c r="J1563" s="42"/>
      <c r="K1563" s="82" t="str">
        <f>IF(AND($I1563&gt;0,$J1563&lt;&gt;"",$J1563&gt;40000),WORKDAY.INTL($J1563,INT(($I1563+项目参数!$J$29-1)/项目参数!$J$29)-1,1,项目参数!$B$2:$B$200),"")</f>
        <v/>
      </c>
      <c r="L1563" s="83" t="str">
        <f>IF(AND($M1563&lt;&gt;"",$M1563&gt;40000,$N1563&lt;&gt;"",$N1563&gt;40000),(1+NETWORKDAYS.INTL($M1563,$N1563,1,项目参数!$B$2:$B$200))*项目参数!$J$29,"")</f>
        <v/>
      </c>
      <c r="M1563" s="42"/>
      <c r="N1563" s="42"/>
      <c r="O1563" s="60"/>
      <c r="P1563" s="63"/>
      <c r="X1563" s="72" t="b">
        <f t="shared" si="24"/>
        <v>0</v>
      </c>
    </row>
    <row r="1564" spans="1:24">
      <c r="A1564" s="8"/>
      <c r="B1564" s="8"/>
      <c r="C1564" s="8"/>
      <c r="D1564" s="54"/>
      <c r="E1564" s="8"/>
      <c r="F1564" s="8"/>
      <c r="G1564" s="8"/>
      <c r="H1564" s="8"/>
      <c r="I1564" s="78"/>
      <c r="J1564" s="42"/>
      <c r="K1564" s="82" t="str">
        <f>IF(AND($I1564&gt;0,$J1564&lt;&gt;"",$J1564&gt;40000),WORKDAY.INTL($J1564,INT(($I1564+项目参数!$J$29-1)/项目参数!$J$29)-1,1,项目参数!$B$2:$B$200),"")</f>
        <v/>
      </c>
      <c r="L1564" s="83" t="str">
        <f>IF(AND($M1564&lt;&gt;"",$M1564&gt;40000,$N1564&lt;&gt;"",$N1564&gt;40000),(1+NETWORKDAYS.INTL($M1564,$N1564,1,项目参数!$B$2:$B$200))*项目参数!$J$29,"")</f>
        <v/>
      </c>
      <c r="M1564" s="42"/>
      <c r="N1564" s="42"/>
      <c r="O1564" s="60"/>
      <c r="P1564" s="63"/>
      <c r="X1564" s="72" t="b">
        <f t="shared" si="24"/>
        <v>0</v>
      </c>
    </row>
    <row r="1565" spans="1:24">
      <c r="A1565" s="8"/>
      <c r="B1565" s="8"/>
      <c r="C1565" s="8"/>
      <c r="D1565" s="54"/>
      <c r="E1565" s="8"/>
      <c r="F1565" s="8"/>
      <c r="G1565" s="8"/>
      <c r="H1565" s="8"/>
      <c r="I1565" s="78"/>
      <c r="J1565" s="42"/>
      <c r="K1565" s="82" t="str">
        <f>IF(AND($I1565&gt;0,$J1565&lt;&gt;"",$J1565&gt;40000),WORKDAY.INTL($J1565,INT(($I1565+项目参数!$J$29-1)/项目参数!$J$29)-1,1,项目参数!$B$2:$B$200),"")</f>
        <v/>
      </c>
      <c r="L1565" s="83" t="str">
        <f>IF(AND($M1565&lt;&gt;"",$M1565&gt;40000,$N1565&lt;&gt;"",$N1565&gt;40000),(1+NETWORKDAYS.INTL($M1565,$N1565,1,项目参数!$B$2:$B$200))*项目参数!$J$29,"")</f>
        <v/>
      </c>
      <c r="M1565" s="42"/>
      <c r="N1565" s="42"/>
      <c r="O1565" s="60"/>
      <c r="P1565" s="63"/>
      <c r="X1565" s="72" t="b">
        <f t="shared" si="24"/>
        <v>0</v>
      </c>
    </row>
    <row r="1566" spans="1:24">
      <c r="A1566" s="8"/>
      <c r="B1566" s="8"/>
      <c r="C1566" s="8"/>
      <c r="D1566" s="54"/>
      <c r="E1566" s="8"/>
      <c r="F1566" s="8"/>
      <c r="G1566" s="8"/>
      <c r="H1566" s="8"/>
      <c r="I1566" s="78"/>
      <c r="J1566" s="42"/>
      <c r="K1566" s="82" t="str">
        <f>IF(AND($I1566&gt;0,$J1566&lt;&gt;"",$J1566&gt;40000),WORKDAY.INTL($J1566,INT(($I1566+项目参数!$J$29-1)/项目参数!$J$29)-1,1,项目参数!$B$2:$B$200),"")</f>
        <v/>
      </c>
      <c r="L1566" s="83" t="str">
        <f>IF(AND($M1566&lt;&gt;"",$M1566&gt;40000,$N1566&lt;&gt;"",$N1566&gt;40000),(1+NETWORKDAYS.INTL($M1566,$N1566,1,项目参数!$B$2:$B$200))*项目参数!$J$29,"")</f>
        <v/>
      </c>
      <c r="M1566" s="42"/>
      <c r="N1566" s="42"/>
      <c r="O1566" s="60"/>
      <c r="P1566" s="63"/>
      <c r="X1566" s="72" t="b">
        <f t="shared" si="24"/>
        <v>0</v>
      </c>
    </row>
    <row r="1567" spans="1:24">
      <c r="A1567" s="8"/>
      <c r="B1567" s="8"/>
      <c r="C1567" s="8"/>
      <c r="D1567" s="54"/>
      <c r="E1567" s="8"/>
      <c r="F1567" s="8"/>
      <c r="G1567" s="8"/>
      <c r="H1567" s="8"/>
      <c r="I1567" s="78"/>
      <c r="J1567" s="42"/>
      <c r="K1567" s="82" t="str">
        <f>IF(AND($I1567&gt;0,$J1567&lt;&gt;"",$J1567&gt;40000),WORKDAY.INTL($J1567,INT(($I1567+项目参数!$J$29-1)/项目参数!$J$29)-1,1,项目参数!$B$2:$B$200),"")</f>
        <v/>
      </c>
      <c r="L1567" s="83" t="str">
        <f>IF(AND($M1567&lt;&gt;"",$M1567&gt;40000,$N1567&lt;&gt;"",$N1567&gt;40000),(1+NETWORKDAYS.INTL($M1567,$N1567,1,项目参数!$B$2:$B$200))*项目参数!$J$29,"")</f>
        <v/>
      </c>
      <c r="M1567" s="42"/>
      <c r="N1567" s="42"/>
      <c r="O1567" s="60"/>
      <c r="P1567" s="63"/>
      <c r="X1567" s="72" t="b">
        <f t="shared" si="24"/>
        <v>0</v>
      </c>
    </row>
    <row r="1568" spans="1:24">
      <c r="A1568" s="8"/>
      <c r="B1568" s="8"/>
      <c r="C1568" s="8"/>
      <c r="D1568" s="54"/>
      <c r="E1568" s="8"/>
      <c r="F1568" s="8"/>
      <c r="G1568" s="8"/>
      <c r="H1568" s="8"/>
      <c r="I1568" s="78"/>
      <c r="J1568" s="42"/>
      <c r="K1568" s="82" t="str">
        <f>IF(AND($I1568&gt;0,$J1568&lt;&gt;"",$J1568&gt;40000),WORKDAY.INTL($J1568,INT(($I1568+项目参数!$J$29-1)/项目参数!$J$29)-1,1,项目参数!$B$2:$B$200),"")</f>
        <v/>
      </c>
      <c r="L1568" s="83" t="str">
        <f>IF(AND($M1568&lt;&gt;"",$M1568&gt;40000,$N1568&lt;&gt;"",$N1568&gt;40000),(1+NETWORKDAYS.INTL($M1568,$N1568,1,项目参数!$B$2:$B$200))*项目参数!$J$29,"")</f>
        <v/>
      </c>
      <c r="M1568" s="42"/>
      <c r="N1568" s="42"/>
      <c r="O1568" s="60"/>
      <c r="P1568" s="63"/>
      <c r="X1568" s="72" t="b">
        <f t="shared" si="24"/>
        <v>0</v>
      </c>
    </row>
    <row r="1569" spans="1:24">
      <c r="A1569" s="8"/>
      <c r="B1569" s="8"/>
      <c r="C1569" s="8"/>
      <c r="D1569" s="54"/>
      <c r="E1569" s="8"/>
      <c r="F1569" s="8"/>
      <c r="G1569" s="8"/>
      <c r="H1569" s="8"/>
      <c r="I1569" s="78"/>
      <c r="J1569" s="42"/>
      <c r="K1569" s="82" t="str">
        <f>IF(AND($I1569&gt;0,$J1569&lt;&gt;"",$J1569&gt;40000),WORKDAY.INTL($J1569,INT(($I1569+项目参数!$J$29-1)/项目参数!$J$29)-1,1,项目参数!$B$2:$B$200),"")</f>
        <v/>
      </c>
      <c r="L1569" s="83" t="str">
        <f>IF(AND($M1569&lt;&gt;"",$M1569&gt;40000,$N1569&lt;&gt;"",$N1569&gt;40000),(1+NETWORKDAYS.INTL($M1569,$N1569,1,项目参数!$B$2:$B$200))*项目参数!$J$29,"")</f>
        <v/>
      </c>
      <c r="M1569" s="42"/>
      <c r="N1569" s="42"/>
      <c r="O1569" s="60"/>
      <c r="P1569" s="63"/>
      <c r="X1569" s="72" t="b">
        <f t="shared" si="24"/>
        <v>0</v>
      </c>
    </row>
    <row r="1570" spans="1:24">
      <c r="A1570" s="8"/>
      <c r="B1570" s="8"/>
      <c r="C1570" s="8"/>
      <c r="D1570" s="54"/>
      <c r="E1570" s="8"/>
      <c r="F1570" s="8"/>
      <c r="G1570" s="8"/>
      <c r="H1570" s="8"/>
      <c r="I1570" s="78"/>
      <c r="J1570" s="42"/>
      <c r="K1570" s="82" t="str">
        <f>IF(AND($I1570&gt;0,$J1570&lt;&gt;"",$J1570&gt;40000),WORKDAY.INTL($J1570,INT(($I1570+项目参数!$J$29-1)/项目参数!$J$29)-1,1,项目参数!$B$2:$B$200),"")</f>
        <v/>
      </c>
      <c r="L1570" s="83" t="str">
        <f>IF(AND($M1570&lt;&gt;"",$M1570&gt;40000,$N1570&lt;&gt;"",$N1570&gt;40000),(1+NETWORKDAYS.INTL($M1570,$N1570,1,项目参数!$B$2:$B$200))*项目参数!$J$29,"")</f>
        <v/>
      </c>
      <c r="M1570" s="42"/>
      <c r="N1570" s="42"/>
      <c r="O1570" s="60"/>
      <c r="P1570" s="63"/>
      <c r="X1570" s="72" t="b">
        <f t="shared" si="24"/>
        <v>0</v>
      </c>
    </row>
    <row r="1571" spans="1:24">
      <c r="A1571" s="8"/>
      <c r="B1571" s="8"/>
      <c r="C1571" s="8"/>
      <c r="D1571" s="54"/>
      <c r="E1571" s="8"/>
      <c r="F1571" s="8"/>
      <c r="G1571" s="8"/>
      <c r="H1571" s="8"/>
      <c r="I1571" s="78"/>
      <c r="J1571" s="42"/>
      <c r="K1571" s="82" t="str">
        <f>IF(AND($I1571&gt;0,$J1571&lt;&gt;"",$J1571&gt;40000),WORKDAY.INTL($J1571,INT(($I1571+项目参数!$J$29-1)/项目参数!$J$29)-1,1,项目参数!$B$2:$B$200),"")</f>
        <v/>
      </c>
      <c r="L1571" s="83" t="str">
        <f>IF(AND($M1571&lt;&gt;"",$M1571&gt;40000,$N1571&lt;&gt;"",$N1571&gt;40000),(1+NETWORKDAYS.INTL($M1571,$N1571,1,项目参数!$B$2:$B$200))*项目参数!$J$29,"")</f>
        <v/>
      </c>
      <c r="M1571" s="42"/>
      <c r="N1571" s="42"/>
      <c r="O1571" s="60"/>
      <c r="P1571" s="63"/>
      <c r="X1571" s="72" t="b">
        <f t="shared" si="24"/>
        <v>0</v>
      </c>
    </row>
    <row r="1572" spans="1:24">
      <c r="A1572" s="8"/>
      <c r="B1572" s="8"/>
      <c r="C1572" s="8"/>
      <c r="D1572" s="54"/>
      <c r="E1572" s="8"/>
      <c r="F1572" s="8"/>
      <c r="G1572" s="8"/>
      <c r="H1572" s="8"/>
      <c r="I1572" s="78"/>
      <c r="J1572" s="42"/>
      <c r="K1572" s="82" t="str">
        <f>IF(AND($I1572&gt;0,$J1572&lt;&gt;"",$J1572&gt;40000),WORKDAY.INTL($J1572,INT(($I1572+项目参数!$J$29-1)/项目参数!$J$29)-1,1,项目参数!$B$2:$B$200),"")</f>
        <v/>
      </c>
      <c r="L1572" s="83" t="str">
        <f>IF(AND($M1572&lt;&gt;"",$M1572&gt;40000,$N1572&lt;&gt;"",$N1572&gt;40000),(1+NETWORKDAYS.INTL($M1572,$N1572,1,项目参数!$B$2:$B$200))*项目参数!$J$29,"")</f>
        <v/>
      </c>
      <c r="M1572" s="42"/>
      <c r="N1572" s="42"/>
      <c r="O1572" s="60"/>
      <c r="P1572" s="63"/>
      <c r="X1572" s="72" t="b">
        <f t="shared" si="24"/>
        <v>0</v>
      </c>
    </row>
    <row r="1573" spans="1:24">
      <c r="A1573" s="8"/>
      <c r="B1573" s="8"/>
      <c r="C1573" s="8"/>
      <c r="D1573" s="54"/>
      <c r="E1573" s="8"/>
      <c r="F1573" s="8"/>
      <c r="G1573" s="8"/>
      <c r="H1573" s="8"/>
      <c r="I1573" s="78"/>
      <c r="J1573" s="42"/>
      <c r="K1573" s="82" t="str">
        <f>IF(AND($I1573&gt;0,$J1573&lt;&gt;"",$J1573&gt;40000),WORKDAY.INTL($J1573,INT(($I1573+项目参数!$J$29-1)/项目参数!$J$29)-1,1,项目参数!$B$2:$B$200),"")</f>
        <v/>
      </c>
      <c r="L1573" s="83" t="str">
        <f>IF(AND($M1573&lt;&gt;"",$M1573&gt;40000,$N1573&lt;&gt;"",$N1573&gt;40000),(1+NETWORKDAYS.INTL($M1573,$N1573,1,项目参数!$B$2:$B$200))*项目参数!$J$29,"")</f>
        <v/>
      </c>
      <c r="M1573" s="42"/>
      <c r="N1573" s="42"/>
      <c r="O1573" s="60"/>
      <c r="P1573" s="63"/>
      <c r="X1573" s="72" t="b">
        <f t="shared" si="24"/>
        <v>0</v>
      </c>
    </row>
    <row r="1574" spans="1:24">
      <c r="A1574" s="8"/>
      <c r="B1574" s="8"/>
      <c r="C1574" s="8"/>
      <c r="D1574" s="54"/>
      <c r="E1574" s="8"/>
      <c r="F1574" s="8"/>
      <c r="G1574" s="8"/>
      <c r="H1574" s="8"/>
      <c r="I1574" s="78"/>
      <c r="J1574" s="42"/>
      <c r="K1574" s="82" t="str">
        <f>IF(AND($I1574&gt;0,$J1574&lt;&gt;"",$J1574&gt;40000),WORKDAY.INTL($J1574,INT(($I1574+项目参数!$J$29-1)/项目参数!$J$29)-1,1,项目参数!$B$2:$B$200),"")</f>
        <v/>
      </c>
      <c r="L1574" s="83" t="str">
        <f>IF(AND($M1574&lt;&gt;"",$M1574&gt;40000,$N1574&lt;&gt;"",$N1574&gt;40000),(1+NETWORKDAYS.INTL($M1574,$N1574,1,项目参数!$B$2:$B$200))*项目参数!$J$29,"")</f>
        <v/>
      </c>
      <c r="M1574" s="42"/>
      <c r="N1574" s="42"/>
      <c r="O1574" s="60"/>
      <c r="P1574" s="63"/>
      <c r="X1574" s="72" t="b">
        <f t="shared" si="24"/>
        <v>0</v>
      </c>
    </row>
    <row r="1575" spans="1:24">
      <c r="A1575" s="8"/>
      <c r="B1575" s="8"/>
      <c r="C1575" s="8"/>
      <c r="D1575" s="54"/>
      <c r="E1575" s="8"/>
      <c r="F1575" s="8"/>
      <c r="G1575" s="8"/>
      <c r="H1575" s="8"/>
      <c r="I1575" s="78"/>
      <c r="J1575" s="42"/>
      <c r="K1575" s="82" t="str">
        <f>IF(AND($I1575&gt;0,$J1575&lt;&gt;"",$J1575&gt;40000),WORKDAY.INTL($J1575,INT(($I1575+项目参数!$J$29-1)/项目参数!$J$29)-1,1,项目参数!$B$2:$B$200),"")</f>
        <v/>
      </c>
      <c r="L1575" s="83" t="str">
        <f>IF(AND($M1575&lt;&gt;"",$M1575&gt;40000,$N1575&lt;&gt;"",$N1575&gt;40000),(1+NETWORKDAYS.INTL($M1575,$N1575,1,项目参数!$B$2:$B$200))*项目参数!$J$29,"")</f>
        <v/>
      </c>
      <c r="M1575" s="42"/>
      <c r="N1575" s="42"/>
      <c r="O1575" s="60"/>
      <c r="P1575" s="63"/>
      <c r="X1575" s="72" t="b">
        <f t="shared" si="24"/>
        <v>0</v>
      </c>
    </row>
    <row r="1576" spans="1:24">
      <c r="A1576" s="8"/>
      <c r="B1576" s="8"/>
      <c r="C1576" s="8"/>
      <c r="D1576" s="54"/>
      <c r="E1576" s="8"/>
      <c r="F1576" s="8"/>
      <c r="G1576" s="8"/>
      <c r="H1576" s="8"/>
      <c r="I1576" s="78"/>
      <c r="J1576" s="42"/>
      <c r="K1576" s="82" t="str">
        <f>IF(AND($I1576&gt;0,$J1576&lt;&gt;"",$J1576&gt;40000),WORKDAY.INTL($J1576,INT(($I1576+项目参数!$J$29-1)/项目参数!$J$29)-1,1,项目参数!$B$2:$B$200),"")</f>
        <v/>
      </c>
      <c r="L1576" s="83" t="str">
        <f>IF(AND($M1576&lt;&gt;"",$M1576&gt;40000,$N1576&lt;&gt;"",$N1576&gt;40000),(1+NETWORKDAYS.INTL($M1576,$N1576,1,项目参数!$B$2:$B$200))*项目参数!$J$29,"")</f>
        <v/>
      </c>
      <c r="M1576" s="42"/>
      <c r="N1576" s="42"/>
      <c r="O1576" s="60"/>
      <c r="P1576" s="63"/>
      <c r="X1576" s="72" t="b">
        <f t="shared" si="24"/>
        <v>0</v>
      </c>
    </row>
    <row r="1577" spans="1:24">
      <c r="A1577" s="8"/>
      <c r="B1577" s="8"/>
      <c r="C1577" s="8"/>
      <c r="D1577" s="54"/>
      <c r="E1577" s="8"/>
      <c r="F1577" s="8"/>
      <c r="G1577" s="8"/>
      <c r="H1577" s="8"/>
      <c r="I1577" s="78"/>
      <c r="J1577" s="42"/>
      <c r="K1577" s="82" t="str">
        <f>IF(AND($I1577&gt;0,$J1577&lt;&gt;"",$J1577&gt;40000),WORKDAY.INTL($J1577,INT(($I1577+项目参数!$J$29-1)/项目参数!$J$29)-1,1,项目参数!$B$2:$B$200),"")</f>
        <v/>
      </c>
      <c r="L1577" s="83" t="str">
        <f>IF(AND($M1577&lt;&gt;"",$M1577&gt;40000,$N1577&lt;&gt;"",$N1577&gt;40000),(1+NETWORKDAYS.INTL($M1577,$N1577,1,项目参数!$B$2:$B$200))*项目参数!$J$29,"")</f>
        <v/>
      </c>
      <c r="M1577" s="42"/>
      <c r="N1577" s="42"/>
      <c r="O1577" s="60"/>
      <c r="P1577" s="63"/>
      <c r="X1577" s="72" t="b">
        <f t="shared" si="24"/>
        <v>0</v>
      </c>
    </row>
    <row r="1578" spans="1:24">
      <c r="A1578" s="8"/>
      <c r="B1578" s="8"/>
      <c r="C1578" s="8"/>
      <c r="D1578" s="54"/>
      <c r="E1578" s="8"/>
      <c r="F1578" s="8"/>
      <c r="G1578" s="8"/>
      <c r="H1578" s="8"/>
      <c r="I1578" s="78"/>
      <c r="J1578" s="42"/>
      <c r="K1578" s="82" t="str">
        <f>IF(AND($I1578&gt;0,$J1578&lt;&gt;"",$J1578&gt;40000),WORKDAY.INTL($J1578,INT(($I1578+项目参数!$J$29-1)/项目参数!$J$29)-1,1,项目参数!$B$2:$B$200),"")</f>
        <v/>
      </c>
      <c r="L1578" s="83" t="str">
        <f>IF(AND($M1578&lt;&gt;"",$M1578&gt;40000,$N1578&lt;&gt;"",$N1578&gt;40000),(1+NETWORKDAYS.INTL($M1578,$N1578,1,项目参数!$B$2:$B$200))*项目参数!$J$29,"")</f>
        <v/>
      </c>
      <c r="M1578" s="42"/>
      <c r="N1578" s="42"/>
      <c r="O1578" s="60"/>
      <c r="P1578" s="63"/>
      <c r="X1578" s="72" t="b">
        <f t="shared" si="24"/>
        <v>0</v>
      </c>
    </row>
    <row r="1579" spans="1:24">
      <c r="A1579" s="8"/>
      <c r="B1579" s="8"/>
      <c r="C1579" s="8"/>
      <c r="D1579" s="54"/>
      <c r="E1579" s="8"/>
      <c r="F1579" s="8"/>
      <c r="G1579" s="8"/>
      <c r="H1579" s="8"/>
      <c r="I1579" s="78"/>
      <c r="J1579" s="42"/>
      <c r="K1579" s="82" t="str">
        <f>IF(AND($I1579&gt;0,$J1579&lt;&gt;"",$J1579&gt;40000),WORKDAY.INTL($J1579,INT(($I1579+项目参数!$J$29-1)/项目参数!$J$29)-1,1,项目参数!$B$2:$B$200),"")</f>
        <v/>
      </c>
      <c r="L1579" s="83" t="str">
        <f>IF(AND($M1579&lt;&gt;"",$M1579&gt;40000,$N1579&lt;&gt;"",$N1579&gt;40000),(1+NETWORKDAYS.INTL($M1579,$N1579,1,项目参数!$B$2:$B$200))*项目参数!$J$29,"")</f>
        <v/>
      </c>
      <c r="M1579" s="42"/>
      <c r="N1579" s="42"/>
      <c r="O1579" s="60"/>
      <c r="P1579" s="63"/>
      <c r="X1579" s="72" t="b">
        <f t="shared" si="24"/>
        <v>0</v>
      </c>
    </row>
    <row r="1580" spans="1:24">
      <c r="A1580" s="8"/>
      <c r="B1580" s="8"/>
      <c r="C1580" s="8"/>
      <c r="D1580" s="54"/>
      <c r="E1580" s="8"/>
      <c r="F1580" s="8"/>
      <c r="G1580" s="8"/>
      <c r="H1580" s="8"/>
      <c r="I1580" s="78"/>
      <c r="J1580" s="42"/>
      <c r="K1580" s="82" t="str">
        <f>IF(AND($I1580&gt;0,$J1580&lt;&gt;"",$J1580&gt;40000),WORKDAY.INTL($J1580,INT(($I1580+项目参数!$J$29-1)/项目参数!$J$29)-1,1,项目参数!$B$2:$B$200),"")</f>
        <v/>
      </c>
      <c r="L1580" s="83" t="str">
        <f>IF(AND($M1580&lt;&gt;"",$M1580&gt;40000,$N1580&lt;&gt;"",$N1580&gt;40000),(1+NETWORKDAYS.INTL($M1580,$N1580,1,项目参数!$B$2:$B$200))*项目参数!$J$29,"")</f>
        <v/>
      </c>
      <c r="M1580" s="42"/>
      <c r="N1580" s="42"/>
      <c r="O1580" s="60"/>
      <c r="P1580" s="63"/>
      <c r="X1580" s="72" t="b">
        <f t="shared" si="24"/>
        <v>0</v>
      </c>
    </row>
    <row r="1581" spans="1:24">
      <c r="A1581" s="8"/>
      <c r="B1581" s="8"/>
      <c r="C1581" s="8"/>
      <c r="D1581" s="54"/>
      <c r="E1581" s="8"/>
      <c r="F1581" s="8"/>
      <c r="G1581" s="8"/>
      <c r="H1581" s="8"/>
      <c r="I1581" s="78"/>
      <c r="J1581" s="42"/>
      <c r="K1581" s="82" t="str">
        <f>IF(AND($I1581&gt;0,$J1581&lt;&gt;"",$J1581&gt;40000),WORKDAY.INTL($J1581,INT(($I1581+项目参数!$J$29-1)/项目参数!$J$29)-1,1,项目参数!$B$2:$B$200),"")</f>
        <v/>
      </c>
      <c r="L1581" s="83" t="str">
        <f>IF(AND($M1581&lt;&gt;"",$M1581&gt;40000,$N1581&lt;&gt;"",$N1581&gt;40000),(1+NETWORKDAYS.INTL($M1581,$N1581,1,项目参数!$B$2:$B$200))*项目参数!$J$29,"")</f>
        <v/>
      </c>
      <c r="M1581" s="42"/>
      <c r="N1581" s="42"/>
      <c r="O1581" s="60"/>
      <c r="P1581" s="63"/>
      <c r="X1581" s="72" t="b">
        <f t="shared" si="24"/>
        <v>0</v>
      </c>
    </row>
    <row r="1582" spans="1:24">
      <c r="A1582" s="8"/>
      <c r="B1582" s="8"/>
      <c r="C1582" s="8"/>
      <c r="D1582" s="54"/>
      <c r="E1582" s="8"/>
      <c r="F1582" s="8"/>
      <c r="G1582" s="8"/>
      <c r="H1582" s="8"/>
      <c r="I1582" s="78"/>
      <c r="J1582" s="42"/>
      <c r="K1582" s="82" t="str">
        <f>IF(AND($I1582&gt;0,$J1582&lt;&gt;"",$J1582&gt;40000),WORKDAY.INTL($J1582,INT(($I1582+项目参数!$J$29-1)/项目参数!$J$29)-1,1,项目参数!$B$2:$B$200),"")</f>
        <v/>
      </c>
      <c r="L1582" s="83" t="str">
        <f>IF(AND($M1582&lt;&gt;"",$M1582&gt;40000,$N1582&lt;&gt;"",$N1582&gt;40000),(1+NETWORKDAYS.INTL($M1582,$N1582,1,项目参数!$B$2:$B$200))*项目参数!$J$29,"")</f>
        <v/>
      </c>
      <c r="M1582" s="42"/>
      <c r="N1582" s="42"/>
      <c r="O1582" s="60"/>
      <c r="P1582" s="63"/>
      <c r="X1582" s="72" t="b">
        <f t="shared" si="24"/>
        <v>0</v>
      </c>
    </row>
    <row r="1583" spans="1:24">
      <c r="A1583" s="8"/>
      <c r="B1583" s="8"/>
      <c r="C1583" s="8"/>
      <c r="D1583" s="54"/>
      <c r="E1583" s="8"/>
      <c r="F1583" s="8"/>
      <c r="G1583" s="8"/>
      <c r="H1583" s="8"/>
      <c r="I1583" s="78"/>
      <c r="J1583" s="42"/>
      <c r="K1583" s="82" t="str">
        <f>IF(AND($I1583&gt;0,$J1583&lt;&gt;"",$J1583&gt;40000),WORKDAY.INTL($J1583,INT(($I1583+项目参数!$J$29-1)/项目参数!$J$29)-1,1,项目参数!$B$2:$B$200),"")</f>
        <v/>
      </c>
      <c r="L1583" s="83" t="str">
        <f>IF(AND($M1583&lt;&gt;"",$M1583&gt;40000,$N1583&lt;&gt;"",$N1583&gt;40000),(1+NETWORKDAYS.INTL($M1583,$N1583,1,项目参数!$B$2:$B$200))*项目参数!$J$29,"")</f>
        <v/>
      </c>
      <c r="M1583" s="42"/>
      <c r="N1583" s="42"/>
      <c r="O1583" s="60"/>
      <c r="P1583" s="63"/>
      <c r="X1583" s="72" t="b">
        <f t="shared" si="24"/>
        <v>0</v>
      </c>
    </row>
    <row r="1584" spans="1:24">
      <c r="A1584" s="8"/>
      <c r="B1584" s="8"/>
      <c r="C1584" s="8"/>
      <c r="D1584" s="54"/>
      <c r="E1584" s="8"/>
      <c r="F1584" s="8"/>
      <c r="G1584" s="8"/>
      <c r="H1584" s="8"/>
      <c r="I1584" s="78"/>
      <c r="J1584" s="42"/>
      <c r="K1584" s="82" t="str">
        <f>IF(AND($I1584&gt;0,$J1584&lt;&gt;"",$J1584&gt;40000),WORKDAY.INTL($J1584,INT(($I1584+项目参数!$J$29-1)/项目参数!$J$29)-1,1,项目参数!$B$2:$B$200),"")</f>
        <v/>
      </c>
      <c r="L1584" s="83" t="str">
        <f>IF(AND($M1584&lt;&gt;"",$M1584&gt;40000,$N1584&lt;&gt;"",$N1584&gt;40000),(1+NETWORKDAYS.INTL($M1584,$N1584,1,项目参数!$B$2:$B$200))*项目参数!$J$29,"")</f>
        <v/>
      </c>
      <c r="M1584" s="42"/>
      <c r="N1584" s="42"/>
      <c r="O1584" s="60"/>
      <c r="P1584" s="63"/>
      <c r="X1584" s="72" t="b">
        <f t="shared" si="24"/>
        <v>0</v>
      </c>
    </row>
    <row r="1585" spans="1:24">
      <c r="A1585" s="8"/>
      <c r="B1585" s="8"/>
      <c r="C1585" s="8"/>
      <c r="D1585" s="54"/>
      <c r="E1585" s="8"/>
      <c r="F1585" s="8"/>
      <c r="G1585" s="8"/>
      <c r="H1585" s="8"/>
      <c r="I1585" s="78"/>
      <c r="J1585" s="42"/>
      <c r="K1585" s="82" t="str">
        <f>IF(AND($I1585&gt;0,$J1585&lt;&gt;"",$J1585&gt;40000),WORKDAY.INTL($J1585,INT(($I1585+项目参数!$J$29-1)/项目参数!$J$29)-1,1,项目参数!$B$2:$B$200),"")</f>
        <v/>
      </c>
      <c r="L1585" s="83" t="str">
        <f>IF(AND($M1585&lt;&gt;"",$M1585&gt;40000,$N1585&lt;&gt;"",$N1585&gt;40000),(1+NETWORKDAYS.INTL($M1585,$N1585,1,项目参数!$B$2:$B$200))*项目参数!$J$29,"")</f>
        <v/>
      </c>
      <c r="M1585" s="42"/>
      <c r="N1585" s="42"/>
      <c r="O1585" s="60"/>
      <c r="P1585" s="63"/>
      <c r="X1585" s="72" t="b">
        <f t="shared" si="24"/>
        <v>0</v>
      </c>
    </row>
    <row r="1586" spans="1:24">
      <c r="A1586" s="8"/>
      <c r="B1586" s="8"/>
      <c r="C1586" s="8"/>
      <c r="D1586" s="54"/>
      <c r="E1586" s="8"/>
      <c r="F1586" s="8"/>
      <c r="G1586" s="8"/>
      <c r="H1586" s="8"/>
      <c r="I1586" s="78"/>
      <c r="J1586" s="42"/>
      <c r="K1586" s="82" t="str">
        <f>IF(AND($I1586&gt;0,$J1586&lt;&gt;"",$J1586&gt;40000),WORKDAY.INTL($J1586,INT(($I1586+项目参数!$J$29-1)/项目参数!$J$29)-1,1,项目参数!$B$2:$B$200),"")</f>
        <v/>
      </c>
      <c r="L1586" s="83" t="str">
        <f>IF(AND($M1586&lt;&gt;"",$M1586&gt;40000,$N1586&lt;&gt;"",$N1586&gt;40000),(1+NETWORKDAYS.INTL($M1586,$N1586,1,项目参数!$B$2:$B$200))*项目参数!$J$29,"")</f>
        <v/>
      </c>
      <c r="M1586" s="42"/>
      <c r="N1586" s="42"/>
      <c r="O1586" s="60"/>
      <c r="P1586" s="63"/>
      <c r="X1586" s="72" t="b">
        <f t="shared" si="24"/>
        <v>0</v>
      </c>
    </row>
    <row r="1587" spans="1:24">
      <c r="A1587" s="8"/>
      <c r="B1587" s="8"/>
      <c r="C1587" s="8"/>
      <c r="D1587" s="54"/>
      <c r="E1587" s="8"/>
      <c r="F1587" s="8"/>
      <c r="G1587" s="8"/>
      <c r="H1587" s="8"/>
      <c r="I1587" s="78"/>
      <c r="J1587" s="42"/>
      <c r="K1587" s="82" t="str">
        <f>IF(AND($I1587&gt;0,$J1587&lt;&gt;"",$J1587&gt;40000),WORKDAY.INTL($J1587,INT(($I1587+项目参数!$J$29-1)/项目参数!$J$29)-1,1,项目参数!$B$2:$B$200),"")</f>
        <v/>
      </c>
      <c r="L1587" s="83" t="str">
        <f>IF(AND($M1587&lt;&gt;"",$M1587&gt;40000,$N1587&lt;&gt;"",$N1587&gt;40000),(1+NETWORKDAYS.INTL($M1587,$N1587,1,项目参数!$B$2:$B$200))*项目参数!$J$29,"")</f>
        <v/>
      </c>
      <c r="M1587" s="42"/>
      <c r="N1587" s="42"/>
      <c r="O1587" s="60"/>
      <c r="P1587" s="63"/>
      <c r="X1587" s="72" t="b">
        <f t="shared" si="24"/>
        <v>0</v>
      </c>
    </row>
    <row r="1588" spans="1:24">
      <c r="A1588" s="8"/>
      <c r="B1588" s="8"/>
      <c r="C1588" s="8"/>
      <c r="D1588" s="54"/>
      <c r="E1588" s="8"/>
      <c r="F1588" s="8"/>
      <c r="G1588" s="8"/>
      <c r="H1588" s="8"/>
      <c r="I1588" s="78"/>
      <c r="J1588" s="42"/>
      <c r="K1588" s="82" t="str">
        <f>IF(AND($I1588&gt;0,$J1588&lt;&gt;"",$J1588&gt;40000),WORKDAY.INTL($J1588,INT(($I1588+项目参数!$J$29-1)/项目参数!$J$29)-1,1,项目参数!$B$2:$B$200),"")</f>
        <v/>
      </c>
      <c r="L1588" s="83" t="str">
        <f>IF(AND($M1588&lt;&gt;"",$M1588&gt;40000,$N1588&lt;&gt;"",$N1588&gt;40000),(1+NETWORKDAYS.INTL($M1588,$N1588,1,项目参数!$B$2:$B$200))*项目参数!$J$29,"")</f>
        <v/>
      </c>
      <c r="M1588" s="42"/>
      <c r="N1588" s="42"/>
      <c r="O1588" s="60"/>
      <c r="P1588" s="63"/>
      <c r="X1588" s="72" t="b">
        <f t="shared" si="24"/>
        <v>0</v>
      </c>
    </row>
    <row r="1589" spans="1:24">
      <c r="A1589" s="8"/>
      <c r="B1589" s="8"/>
      <c r="C1589" s="8"/>
      <c r="D1589" s="54"/>
      <c r="E1589" s="8"/>
      <c r="F1589" s="8"/>
      <c r="G1589" s="8"/>
      <c r="H1589" s="8"/>
      <c r="I1589" s="78"/>
      <c r="J1589" s="42"/>
      <c r="K1589" s="82" t="str">
        <f>IF(AND($I1589&gt;0,$J1589&lt;&gt;"",$J1589&gt;40000),WORKDAY.INTL($J1589,INT(($I1589+项目参数!$J$29-1)/项目参数!$J$29)-1,1,项目参数!$B$2:$B$200),"")</f>
        <v/>
      </c>
      <c r="L1589" s="83" t="str">
        <f>IF(AND($M1589&lt;&gt;"",$M1589&gt;40000,$N1589&lt;&gt;"",$N1589&gt;40000),(1+NETWORKDAYS.INTL($M1589,$N1589,1,项目参数!$B$2:$B$200))*项目参数!$J$29,"")</f>
        <v/>
      </c>
      <c r="M1589" s="42"/>
      <c r="N1589" s="42"/>
      <c r="O1589" s="60"/>
      <c r="P1589" s="63"/>
      <c r="X1589" s="72" t="b">
        <f t="shared" si="24"/>
        <v>0</v>
      </c>
    </row>
    <row r="1590" spans="1:24">
      <c r="A1590" s="8"/>
      <c r="B1590" s="8"/>
      <c r="C1590" s="8"/>
      <c r="D1590" s="54"/>
      <c r="E1590" s="8"/>
      <c r="F1590" s="8"/>
      <c r="G1590" s="8"/>
      <c r="H1590" s="8"/>
      <c r="I1590" s="78"/>
      <c r="J1590" s="42"/>
      <c r="K1590" s="82" t="str">
        <f>IF(AND($I1590&gt;0,$J1590&lt;&gt;"",$J1590&gt;40000),WORKDAY.INTL($J1590,INT(($I1590+项目参数!$J$29-1)/项目参数!$J$29)-1,1,项目参数!$B$2:$B$200),"")</f>
        <v/>
      </c>
      <c r="L1590" s="83" t="str">
        <f>IF(AND($M1590&lt;&gt;"",$M1590&gt;40000,$N1590&lt;&gt;"",$N1590&gt;40000),(1+NETWORKDAYS.INTL($M1590,$N1590,1,项目参数!$B$2:$B$200))*项目参数!$J$29,"")</f>
        <v/>
      </c>
      <c r="M1590" s="42"/>
      <c r="N1590" s="42"/>
      <c r="O1590" s="60"/>
      <c r="P1590" s="63"/>
      <c r="X1590" s="72" t="b">
        <f t="shared" si="24"/>
        <v>0</v>
      </c>
    </row>
    <row r="1591" spans="1:24">
      <c r="A1591" s="8"/>
      <c r="B1591" s="8"/>
      <c r="C1591" s="8"/>
      <c r="D1591" s="54"/>
      <c r="E1591" s="8"/>
      <c r="F1591" s="8"/>
      <c r="G1591" s="8"/>
      <c r="H1591" s="8"/>
      <c r="I1591" s="78"/>
      <c r="J1591" s="42"/>
      <c r="K1591" s="82" t="str">
        <f>IF(AND($I1591&gt;0,$J1591&lt;&gt;"",$J1591&gt;40000),WORKDAY.INTL($J1591,INT(($I1591+项目参数!$J$29-1)/项目参数!$J$29)-1,1,项目参数!$B$2:$B$200),"")</f>
        <v/>
      </c>
      <c r="L1591" s="83" t="str">
        <f>IF(AND($M1591&lt;&gt;"",$M1591&gt;40000,$N1591&lt;&gt;"",$N1591&gt;40000),(1+NETWORKDAYS.INTL($M1591,$N1591,1,项目参数!$B$2:$B$200))*项目参数!$J$29,"")</f>
        <v/>
      </c>
      <c r="M1591" s="42"/>
      <c r="N1591" s="42"/>
      <c r="O1591" s="60"/>
      <c r="P1591" s="63"/>
      <c r="X1591" s="72" t="b">
        <f t="shared" si="24"/>
        <v>0</v>
      </c>
    </row>
    <row r="1592" spans="1:24">
      <c r="A1592" s="8"/>
      <c r="B1592" s="8"/>
      <c r="C1592" s="8"/>
      <c r="D1592" s="54"/>
      <c r="E1592" s="8"/>
      <c r="F1592" s="8"/>
      <c r="G1592" s="8"/>
      <c r="H1592" s="8"/>
      <c r="I1592" s="78"/>
      <c r="J1592" s="42"/>
      <c r="K1592" s="82" t="str">
        <f>IF(AND($I1592&gt;0,$J1592&lt;&gt;"",$J1592&gt;40000),WORKDAY.INTL($J1592,INT(($I1592+项目参数!$J$29-1)/项目参数!$J$29)-1,1,项目参数!$B$2:$B$200),"")</f>
        <v/>
      </c>
      <c r="L1592" s="83" t="str">
        <f>IF(AND($M1592&lt;&gt;"",$M1592&gt;40000,$N1592&lt;&gt;"",$N1592&gt;40000),(1+NETWORKDAYS.INTL($M1592,$N1592,1,项目参数!$B$2:$B$200))*项目参数!$J$29,"")</f>
        <v/>
      </c>
      <c r="M1592" s="42"/>
      <c r="N1592" s="42"/>
      <c r="O1592" s="60"/>
      <c r="P1592" s="63"/>
      <c r="X1592" s="72" t="b">
        <f t="shared" si="24"/>
        <v>0</v>
      </c>
    </row>
    <row r="1593" spans="1:24">
      <c r="A1593" s="8"/>
      <c r="B1593" s="8"/>
      <c r="C1593" s="8"/>
      <c r="D1593" s="54"/>
      <c r="E1593" s="8"/>
      <c r="F1593" s="8"/>
      <c r="G1593" s="8"/>
      <c r="H1593" s="8"/>
      <c r="I1593" s="78"/>
      <c r="J1593" s="42"/>
      <c r="K1593" s="82" t="str">
        <f>IF(AND($I1593&gt;0,$J1593&lt;&gt;"",$J1593&gt;40000),WORKDAY.INTL($J1593,INT(($I1593+项目参数!$J$29-1)/项目参数!$J$29)-1,1,项目参数!$B$2:$B$200),"")</f>
        <v/>
      </c>
      <c r="L1593" s="83" t="str">
        <f>IF(AND($M1593&lt;&gt;"",$M1593&gt;40000,$N1593&lt;&gt;"",$N1593&gt;40000),(1+NETWORKDAYS.INTL($M1593,$N1593,1,项目参数!$B$2:$B$200))*项目参数!$J$29,"")</f>
        <v/>
      </c>
      <c r="M1593" s="42"/>
      <c r="N1593" s="42"/>
      <c r="O1593" s="60"/>
      <c r="P1593" s="63"/>
      <c r="X1593" s="72" t="b">
        <f t="shared" si="24"/>
        <v>0</v>
      </c>
    </row>
    <row r="1594" spans="1:24">
      <c r="A1594" s="8"/>
      <c r="B1594" s="8"/>
      <c r="C1594" s="8"/>
      <c r="D1594" s="54"/>
      <c r="E1594" s="8"/>
      <c r="F1594" s="8"/>
      <c r="G1594" s="8"/>
      <c r="H1594" s="8"/>
      <c r="I1594" s="78"/>
      <c r="J1594" s="42"/>
      <c r="K1594" s="82" t="str">
        <f>IF(AND($I1594&gt;0,$J1594&lt;&gt;"",$J1594&gt;40000),WORKDAY.INTL($J1594,INT(($I1594+项目参数!$J$29-1)/项目参数!$J$29)-1,1,项目参数!$B$2:$B$200),"")</f>
        <v/>
      </c>
      <c r="L1594" s="83" t="str">
        <f>IF(AND($M1594&lt;&gt;"",$M1594&gt;40000,$N1594&lt;&gt;"",$N1594&gt;40000),(1+NETWORKDAYS.INTL($M1594,$N1594,1,项目参数!$B$2:$B$200))*项目参数!$J$29,"")</f>
        <v/>
      </c>
      <c r="M1594" s="42"/>
      <c r="N1594" s="42"/>
      <c r="O1594" s="60"/>
      <c r="P1594" s="63"/>
      <c r="X1594" s="72" t="b">
        <f t="shared" si="24"/>
        <v>0</v>
      </c>
    </row>
    <row r="1595" spans="1:24">
      <c r="A1595" s="8"/>
      <c r="B1595" s="8"/>
      <c r="C1595" s="8"/>
      <c r="D1595" s="54"/>
      <c r="E1595" s="8"/>
      <c r="F1595" s="8"/>
      <c r="G1595" s="8"/>
      <c r="H1595" s="8"/>
      <c r="I1595" s="78"/>
      <c r="J1595" s="42"/>
      <c r="K1595" s="82" t="str">
        <f>IF(AND($I1595&gt;0,$J1595&lt;&gt;"",$J1595&gt;40000),WORKDAY.INTL($J1595,INT(($I1595+项目参数!$J$29-1)/项目参数!$J$29)-1,1,项目参数!$B$2:$B$200),"")</f>
        <v/>
      </c>
      <c r="L1595" s="83" t="str">
        <f>IF(AND($M1595&lt;&gt;"",$M1595&gt;40000,$N1595&lt;&gt;"",$N1595&gt;40000),(1+NETWORKDAYS.INTL($M1595,$N1595,1,项目参数!$B$2:$B$200))*项目参数!$J$29,"")</f>
        <v/>
      </c>
      <c r="M1595" s="42"/>
      <c r="N1595" s="42"/>
      <c r="O1595" s="60"/>
      <c r="P1595" s="63"/>
      <c r="X1595" s="72" t="b">
        <f t="shared" si="24"/>
        <v>0</v>
      </c>
    </row>
    <row r="1596" spans="1:24">
      <c r="A1596" s="8"/>
      <c r="B1596" s="8"/>
      <c r="C1596" s="8"/>
      <c r="D1596" s="54"/>
      <c r="E1596" s="8"/>
      <c r="F1596" s="8"/>
      <c r="G1596" s="8"/>
      <c r="H1596" s="8"/>
      <c r="I1596" s="78"/>
      <c r="J1596" s="42"/>
      <c r="K1596" s="82" t="str">
        <f>IF(AND($I1596&gt;0,$J1596&lt;&gt;"",$J1596&gt;40000),WORKDAY.INTL($J1596,INT(($I1596+项目参数!$J$29-1)/项目参数!$J$29)-1,1,项目参数!$B$2:$B$200),"")</f>
        <v/>
      </c>
      <c r="L1596" s="83" t="str">
        <f>IF(AND($M1596&lt;&gt;"",$M1596&gt;40000,$N1596&lt;&gt;"",$N1596&gt;40000),(1+NETWORKDAYS.INTL($M1596,$N1596,1,项目参数!$B$2:$B$200))*项目参数!$J$29,"")</f>
        <v/>
      </c>
      <c r="M1596" s="42"/>
      <c r="N1596" s="42"/>
      <c r="O1596" s="60"/>
      <c r="P1596" s="63"/>
      <c r="X1596" s="72" t="b">
        <f t="shared" si="24"/>
        <v>0</v>
      </c>
    </row>
    <row r="1597" spans="1:24">
      <c r="A1597" s="8"/>
      <c r="B1597" s="8"/>
      <c r="C1597" s="8"/>
      <c r="D1597" s="54"/>
      <c r="E1597" s="8"/>
      <c r="F1597" s="8"/>
      <c r="G1597" s="8"/>
      <c r="H1597" s="8"/>
      <c r="I1597" s="78"/>
      <c r="J1597" s="42"/>
      <c r="K1597" s="82" t="str">
        <f>IF(AND($I1597&gt;0,$J1597&lt;&gt;"",$J1597&gt;40000),WORKDAY.INTL($J1597,INT(($I1597+项目参数!$J$29-1)/项目参数!$J$29)-1,1,项目参数!$B$2:$B$200),"")</f>
        <v/>
      </c>
      <c r="L1597" s="83" t="str">
        <f>IF(AND($M1597&lt;&gt;"",$M1597&gt;40000,$N1597&lt;&gt;"",$N1597&gt;40000),(1+NETWORKDAYS.INTL($M1597,$N1597,1,项目参数!$B$2:$B$200))*项目参数!$J$29,"")</f>
        <v/>
      </c>
      <c r="M1597" s="42"/>
      <c r="N1597" s="42"/>
      <c r="O1597" s="60"/>
      <c r="P1597" s="63"/>
      <c r="X1597" s="72" t="b">
        <f t="shared" si="24"/>
        <v>0</v>
      </c>
    </row>
    <row r="1598" spans="1:24">
      <c r="A1598" s="8"/>
      <c r="B1598" s="8"/>
      <c r="C1598" s="8"/>
      <c r="D1598" s="54"/>
      <c r="E1598" s="8"/>
      <c r="F1598" s="8"/>
      <c r="G1598" s="8"/>
      <c r="H1598" s="8"/>
      <c r="I1598" s="78"/>
      <c r="J1598" s="42"/>
      <c r="K1598" s="82" t="str">
        <f>IF(AND($I1598&gt;0,$J1598&lt;&gt;"",$J1598&gt;40000),WORKDAY.INTL($J1598,INT(($I1598+项目参数!$J$29-1)/项目参数!$J$29)-1,1,项目参数!$B$2:$B$200),"")</f>
        <v/>
      </c>
      <c r="L1598" s="83" t="str">
        <f>IF(AND($M1598&lt;&gt;"",$M1598&gt;40000,$N1598&lt;&gt;"",$N1598&gt;40000),(1+NETWORKDAYS.INTL($M1598,$N1598,1,项目参数!$B$2:$B$200))*项目参数!$J$29,"")</f>
        <v/>
      </c>
      <c r="M1598" s="42"/>
      <c r="N1598" s="42"/>
      <c r="O1598" s="60"/>
      <c r="P1598" s="63"/>
      <c r="X1598" s="72" t="b">
        <f t="shared" si="24"/>
        <v>0</v>
      </c>
    </row>
    <row r="1599" spans="1:24">
      <c r="A1599" s="8"/>
      <c r="B1599" s="8"/>
      <c r="C1599" s="8"/>
      <c r="D1599" s="54"/>
      <c r="E1599" s="8"/>
      <c r="F1599" s="8"/>
      <c r="G1599" s="8"/>
      <c r="H1599" s="8"/>
      <c r="I1599" s="78"/>
      <c r="J1599" s="42"/>
      <c r="K1599" s="82" t="str">
        <f>IF(AND($I1599&gt;0,$J1599&lt;&gt;"",$J1599&gt;40000),WORKDAY.INTL($J1599,INT(($I1599+项目参数!$J$29-1)/项目参数!$J$29)-1,1,项目参数!$B$2:$B$200),"")</f>
        <v/>
      </c>
      <c r="L1599" s="83" t="str">
        <f>IF(AND($M1599&lt;&gt;"",$M1599&gt;40000,$N1599&lt;&gt;"",$N1599&gt;40000),(1+NETWORKDAYS.INTL($M1599,$N1599,1,项目参数!$B$2:$B$200))*项目参数!$J$29,"")</f>
        <v/>
      </c>
      <c r="M1599" s="42"/>
      <c r="N1599" s="42"/>
      <c r="O1599" s="60"/>
      <c r="P1599" s="63"/>
      <c r="X1599" s="72" t="b">
        <f t="shared" si="24"/>
        <v>0</v>
      </c>
    </row>
    <row r="1600" spans="1:24">
      <c r="A1600" s="8"/>
      <c r="B1600" s="8"/>
      <c r="C1600" s="8"/>
      <c r="D1600" s="54"/>
      <c r="E1600" s="8"/>
      <c r="F1600" s="8"/>
      <c r="G1600" s="8"/>
      <c r="H1600" s="8"/>
      <c r="I1600" s="78"/>
      <c r="J1600" s="42"/>
      <c r="K1600" s="82" t="str">
        <f>IF(AND($I1600&gt;0,$J1600&lt;&gt;"",$J1600&gt;40000),WORKDAY.INTL($J1600,INT(($I1600+项目参数!$J$29-1)/项目参数!$J$29)-1,1,项目参数!$B$2:$B$200),"")</f>
        <v/>
      </c>
      <c r="L1600" s="83" t="str">
        <f>IF(AND($M1600&lt;&gt;"",$M1600&gt;40000,$N1600&lt;&gt;"",$N1600&gt;40000),(1+NETWORKDAYS.INTL($M1600,$N1600,1,项目参数!$B$2:$B$200))*项目参数!$J$29,"")</f>
        <v/>
      </c>
      <c r="M1600" s="42"/>
      <c r="N1600" s="42"/>
      <c r="O1600" s="60"/>
      <c r="P1600" s="63"/>
      <c r="X1600" s="72" t="b">
        <f t="shared" si="24"/>
        <v>0</v>
      </c>
    </row>
    <row r="1601" spans="1:24">
      <c r="A1601" s="8"/>
      <c r="B1601" s="8"/>
      <c r="C1601" s="8"/>
      <c r="D1601" s="54"/>
      <c r="E1601" s="8"/>
      <c r="F1601" s="8"/>
      <c r="G1601" s="8"/>
      <c r="H1601" s="8"/>
      <c r="I1601" s="78"/>
      <c r="J1601" s="42"/>
      <c r="K1601" s="82" t="str">
        <f>IF(AND($I1601&gt;0,$J1601&lt;&gt;"",$J1601&gt;40000),WORKDAY.INTL($J1601,INT(($I1601+项目参数!$J$29-1)/项目参数!$J$29)-1,1,项目参数!$B$2:$B$200),"")</f>
        <v/>
      </c>
      <c r="L1601" s="83" t="str">
        <f>IF(AND($M1601&lt;&gt;"",$M1601&gt;40000,$N1601&lt;&gt;"",$N1601&gt;40000),(1+NETWORKDAYS.INTL($M1601,$N1601,1,项目参数!$B$2:$B$200))*项目参数!$J$29,"")</f>
        <v/>
      </c>
      <c r="M1601" s="42"/>
      <c r="N1601" s="42"/>
      <c r="O1601" s="60"/>
      <c r="P1601" s="63"/>
      <c r="X1601" s="72" t="b">
        <f t="shared" si="24"/>
        <v>0</v>
      </c>
    </row>
    <row r="1602" spans="1:24">
      <c r="A1602" s="8"/>
      <c r="B1602" s="8"/>
      <c r="C1602" s="8"/>
      <c r="D1602" s="54"/>
      <c r="E1602" s="8"/>
      <c r="F1602" s="8"/>
      <c r="G1602" s="8"/>
      <c r="H1602" s="8"/>
      <c r="I1602" s="78"/>
      <c r="J1602" s="42"/>
      <c r="K1602" s="82" t="str">
        <f>IF(AND($I1602&gt;0,$J1602&lt;&gt;"",$J1602&gt;40000),WORKDAY.INTL($J1602,INT(($I1602+项目参数!$J$29-1)/项目参数!$J$29)-1,1,项目参数!$B$2:$B$200),"")</f>
        <v/>
      </c>
      <c r="L1602" s="83" t="str">
        <f>IF(AND($M1602&lt;&gt;"",$M1602&gt;40000,$N1602&lt;&gt;"",$N1602&gt;40000),(1+NETWORKDAYS.INTL($M1602,$N1602,1,项目参数!$B$2:$B$200))*项目参数!$J$29,"")</f>
        <v/>
      </c>
      <c r="M1602" s="42"/>
      <c r="N1602" s="42"/>
      <c r="O1602" s="60"/>
      <c r="P1602" s="63"/>
      <c r="X1602" s="72" t="b">
        <f t="shared" ref="X1602:X1665" si="25">AND(LEN(A1602)&gt;0,LEN(C1602)&gt;3,LEN(G1602)&gt;1,OR(J1602=0,AND(I1602&gt;0,J1602&gt;40000)),OR(M1602=0,M1602&gt;40000))</f>
        <v>0</v>
      </c>
    </row>
    <row r="1603" spans="1:24">
      <c r="A1603" s="8"/>
      <c r="B1603" s="8"/>
      <c r="C1603" s="8"/>
      <c r="D1603" s="54"/>
      <c r="E1603" s="8"/>
      <c r="F1603" s="8"/>
      <c r="G1603" s="8"/>
      <c r="H1603" s="8"/>
      <c r="I1603" s="78"/>
      <c r="J1603" s="42"/>
      <c r="K1603" s="82" t="str">
        <f>IF(AND($I1603&gt;0,$J1603&lt;&gt;"",$J1603&gt;40000),WORKDAY.INTL($J1603,INT(($I1603+项目参数!$J$29-1)/项目参数!$J$29)-1,1,项目参数!$B$2:$B$200),"")</f>
        <v/>
      </c>
      <c r="L1603" s="83" t="str">
        <f>IF(AND($M1603&lt;&gt;"",$M1603&gt;40000,$N1603&lt;&gt;"",$N1603&gt;40000),(1+NETWORKDAYS.INTL($M1603,$N1603,1,项目参数!$B$2:$B$200))*项目参数!$J$29,"")</f>
        <v/>
      </c>
      <c r="M1603" s="42"/>
      <c r="N1603" s="42"/>
      <c r="O1603" s="60"/>
      <c r="P1603" s="63"/>
      <c r="X1603" s="72" t="b">
        <f t="shared" si="25"/>
        <v>0</v>
      </c>
    </row>
    <row r="1604" spans="1:24">
      <c r="A1604" s="8"/>
      <c r="B1604" s="8"/>
      <c r="C1604" s="8"/>
      <c r="D1604" s="54"/>
      <c r="E1604" s="8"/>
      <c r="F1604" s="8"/>
      <c r="G1604" s="8"/>
      <c r="H1604" s="8"/>
      <c r="I1604" s="78"/>
      <c r="J1604" s="42"/>
      <c r="K1604" s="82" t="str">
        <f>IF(AND($I1604&gt;0,$J1604&lt;&gt;"",$J1604&gt;40000),WORKDAY.INTL($J1604,INT(($I1604+项目参数!$J$29-1)/项目参数!$J$29)-1,1,项目参数!$B$2:$B$200),"")</f>
        <v/>
      </c>
      <c r="L1604" s="83" t="str">
        <f>IF(AND($M1604&lt;&gt;"",$M1604&gt;40000,$N1604&lt;&gt;"",$N1604&gt;40000),(1+NETWORKDAYS.INTL($M1604,$N1604,1,项目参数!$B$2:$B$200))*项目参数!$J$29,"")</f>
        <v/>
      </c>
      <c r="M1604" s="42"/>
      <c r="N1604" s="42"/>
      <c r="O1604" s="60"/>
      <c r="P1604" s="63"/>
      <c r="X1604" s="72" t="b">
        <f t="shared" si="25"/>
        <v>0</v>
      </c>
    </row>
    <row r="1605" spans="1:24">
      <c r="A1605" s="8"/>
      <c r="B1605" s="8"/>
      <c r="C1605" s="8"/>
      <c r="D1605" s="54"/>
      <c r="E1605" s="8"/>
      <c r="F1605" s="8"/>
      <c r="G1605" s="8"/>
      <c r="H1605" s="8"/>
      <c r="I1605" s="78"/>
      <c r="J1605" s="42"/>
      <c r="K1605" s="82" t="str">
        <f>IF(AND($I1605&gt;0,$J1605&lt;&gt;"",$J1605&gt;40000),WORKDAY.INTL($J1605,INT(($I1605+项目参数!$J$29-1)/项目参数!$J$29)-1,1,项目参数!$B$2:$B$200),"")</f>
        <v/>
      </c>
      <c r="L1605" s="83" t="str">
        <f>IF(AND($M1605&lt;&gt;"",$M1605&gt;40000,$N1605&lt;&gt;"",$N1605&gt;40000),(1+NETWORKDAYS.INTL($M1605,$N1605,1,项目参数!$B$2:$B$200))*项目参数!$J$29,"")</f>
        <v/>
      </c>
      <c r="M1605" s="42"/>
      <c r="N1605" s="42"/>
      <c r="O1605" s="60"/>
      <c r="P1605" s="63"/>
      <c r="X1605" s="72" t="b">
        <f t="shared" si="25"/>
        <v>0</v>
      </c>
    </row>
    <row r="1606" spans="1:24">
      <c r="A1606" s="8"/>
      <c r="B1606" s="8"/>
      <c r="C1606" s="8"/>
      <c r="D1606" s="54"/>
      <c r="E1606" s="8"/>
      <c r="F1606" s="8"/>
      <c r="G1606" s="8"/>
      <c r="H1606" s="8"/>
      <c r="I1606" s="78"/>
      <c r="J1606" s="42"/>
      <c r="K1606" s="82" t="str">
        <f>IF(AND($I1606&gt;0,$J1606&lt;&gt;"",$J1606&gt;40000),WORKDAY.INTL($J1606,INT(($I1606+项目参数!$J$29-1)/项目参数!$J$29)-1,1,项目参数!$B$2:$B$200),"")</f>
        <v/>
      </c>
      <c r="L1606" s="83" t="str">
        <f>IF(AND($M1606&lt;&gt;"",$M1606&gt;40000,$N1606&lt;&gt;"",$N1606&gt;40000),(1+NETWORKDAYS.INTL($M1606,$N1606,1,项目参数!$B$2:$B$200))*项目参数!$J$29,"")</f>
        <v/>
      </c>
      <c r="M1606" s="42"/>
      <c r="N1606" s="42"/>
      <c r="O1606" s="60"/>
      <c r="P1606" s="63"/>
      <c r="X1606" s="72" t="b">
        <f t="shared" si="25"/>
        <v>0</v>
      </c>
    </row>
    <row r="1607" spans="1:24">
      <c r="A1607" s="8"/>
      <c r="B1607" s="8"/>
      <c r="C1607" s="8"/>
      <c r="D1607" s="54"/>
      <c r="E1607" s="8"/>
      <c r="F1607" s="8"/>
      <c r="G1607" s="8"/>
      <c r="H1607" s="8"/>
      <c r="I1607" s="78"/>
      <c r="J1607" s="42"/>
      <c r="K1607" s="82" t="str">
        <f>IF(AND($I1607&gt;0,$J1607&lt;&gt;"",$J1607&gt;40000),WORKDAY.INTL($J1607,INT(($I1607+项目参数!$J$29-1)/项目参数!$J$29)-1,1,项目参数!$B$2:$B$200),"")</f>
        <v/>
      </c>
      <c r="L1607" s="83" t="str">
        <f>IF(AND($M1607&lt;&gt;"",$M1607&gt;40000,$N1607&lt;&gt;"",$N1607&gt;40000),(1+NETWORKDAYS.INTL($M1607,$N1607,1,项目参数!$B$2:$B$200))*项目参数!$J$29,"")</f>
        <v/>
      </c>
      <c r="M1607" s="42"/>
      <c r="N1607" s="42"/>
      <c r="O1607" s="60"/>
      <c r="P1607" s="63"/>
      <c r="X1607" s="72" t="b">
        <f t="shared" si="25"/>
        <v>0</v>
      </c>
    </row>
    <row r="1608" spans="1:24">
      <c r="A1608" s="8"/>
      <c r="B1608" s="8"/>
      <c r="C1608" s="8"/>
      <c r="D1608" s="54"/>
      <c r="E1608" s="8"/>
      <c r="F1608" s="8"/>
      <c r="G1608" s="8"/>
      <c r="H1608" s="8"/>
      <c r="I1608" s="78"/>
      <c r="J1608" s="42"/>
      <c r="K1608" s="82" t="str">
        <f>IF(AND($I1608&gt;0,$J1608&lt;&gt;"",$J1608&gt;40000),WORKDAY.INTL($J1608,INT(($I1608+项目参数!$J$29-1)/项目参数!$J$29)-1,1,项目参数!$B$2:$B$200),"")</f>
        <v/>
      </c>
      <c r="L1608" s="83" t="str">
        <f>IF(AND($M1608&lt;&gt;"",$M1608&gt;40000,$N1608&lt;&gt;"",$N1608&gt;40000),(1+NETWORKDAYS.INTL($M1608,$N1608,1,项目参数!$B$2:$B$200))*项目参数!$J$29,"")</f>
        <v/>
      </c>
      <c r="M1608" s="42"/>
      <c r="N1608" s="42"/>
      <c r="O1608" s="60"/>
      <c r="P1608" s="63"/>
      <c r="X1608" s="72" t="b">
        <f t="shared" si="25"/>
        <v>0</v>
      </c>
    </row>
    <row r="1609" spans="1:24">
      <c r="A1609" s="8"/>
      <c r="B1609" s="8"/>
      <c r="C1609" s="8"/>
      <c r="D1609" s="54"/>
      <c r="E1609" s="8"/>
      <c r="F1609" s="8"/>
      <c r="G1609" s="8"/>
      <c r="H1609" s="8"/>
      <c r="I1609" s="78"/>
      <c r="J1609" s="42"/>
      <c r="K1609" s="82" t="str">
        <f>IF(AND($I1609&gt;0,$J1609&lt;&gt;"",$J1609&gt;40000),WORKDAY.INTL($J1609,INT(($I1609+项目参数!$J$29-1)/项目参数!$J$29)-1,1,项目参数!$B$2:$B$200),"")</f>
        <v/>
      </c>
      <c r="L1609" s="83" t="str">
        <f>IF(AND($M1609&lt;&gt;"",$M1609&gt;40000,$N1609&lt;&gt;"",$N1609&gt;40000),(1+NETWORKDAYS.INTL($M1609,$N1609,1,项目参数!$B$2:$B$200))*项目参数!$J$29,"")</f>
        <v/>
      </c>
      <c r="M1609" s="42"/>
      <c r="N1609" s="42"/>
      <c r="O1609" s="60"/>
      <c r="P1609" s="63"/>
      <c r="X1609" s="72" t="b">
        <f t="shared" si="25"/>
        <v>0</v>
      </c>
    </row>
    <row r="1610" spans="1:24">
      <c r="A1610" s="8"/>
      <c r="B1610" s="8"/>
      <c r="C1610" s="8"/>
      <c r="D1610" s="54"/>
      <c r="E1610" s="8"/>
      <c r="F1610" s="8"/>
      <c r="G1610" s="8"/>
      <c r="H1610" s="8"/>
      <c r="I1610" s="78"/>
      <c r="J1610" s="42"/>
      <c r="K1610" s="82" t="str">
        <f>IF(AND($I1610&gt;0,$J1610&lt;&gt;"",$J1610&gt;40000),WORKDAY.INTL($J1610,INT(($I1610+项目参数!$J$29-1)/项目参数!$J$29)-1,1,项目参数!$B$2:$B$200),"")</f>
        <v/>
      </c>
      <c r="L1610" s="83" t="str">
        <f>IF(AND($M1610&lt;&gt;"",$M1610&gt;40000,$N1610&lt;&gt;"",$N1610&gt;40000),(1+NETWORKDAYS.INTL($M1610,$N1610,1,项目参数!$B$2:$B$200))*项目参数!$J$29,"")</f>
        <v/>
      </c>
      <c r="M1610" s="42"/>
      <c r="N1610" s="42"/>
      <c r="O1610" s="60"/>
      <c r="P1610" s="63"/>
      <c r="X1610" s="72" t="b">
        <f t="shared" si="25"/>
        <v>0</v>
      </c>
    </row>
    <row r="1611" spans="1:24">
      <c r="A1611" s="8"/>
      <c r="B1611" s="8"/>
      <c r="C1611" s="8"/>
      <c r="D1611" s="54"/>
      <c r="E1611" s="8"/>
      <c r="F1611" s="8"/>
      <c r="G1611" s="8"/>
      <c r="H1611" s="8"/>
      <c r="I1611" s="78"/>
      <c r="J1611" s="42"/>
      <c r="K1611" s="82" t="str">
        <f>IF(AND($I1611&gt;0,$J1611&lt;&gt;"",$J1611&gt;40000),WORKDAY.INTL($J1611,INT(($I1611+项目参数!$J$29-1)/项目参数!$J$29)-1,1,项目参数!$B$2:$B$200),"")</f>
        <v/>
      </c>
      <c r="L1611" s="83" t="str">
        <f>IF(AND($M1611&lt;&gt;"",$M1611&gt;40000,$N1611&lt;&gt;"",$N1611&gt;40000),(1+NETWORKDAYS.INTL($M1611,$N1611,1,项目参数!$B$2:$B$200))*项目参数!$J$29,"")</f>
        <v/>
      </c>
      <c r="M1611" s="42"/>
      <c r="N1611" s="42"/>
      <c r="O1611" s="60"/>
      <c r="P1611" s="63"/>
      <c r="X1611" s="72" t="b">
        <f t="shared" si="25"/>
        <v>0</v>
      </c>
    </row>
    <row r="1612" spans="1:24">
      <c r="A1612" s="8"/>
      <c r="B1612" s="8"/>
      <c r="C1612" s="8"/>
      <c r="D1612" s="54"/>
      <c r="E1612" s="8"/>
      <c r="F1612" s="8"/>
      <c r="G1612" s="8"/>
      <c r="H1612" s="8"/>
      <c r="I1612" s="78"/>
      <c r="J1612" s="42"/>
      <c r="K1612" s="82" t="str">
        <f>IF(AND($I1612&gt;0,$J1612&lt;&gt;"",$J1612&gt;40000),WORKDAY.INTL($J1612,INT(($I1612+项目参数!$J$29-1)/项目参数!$J$29)-1,1,项目参数!$B$2:$B$200),"")</f>
        <v/>
      </c>
      <c r="L1612" s="83" t="str">
        <f>IF(AND($M1612&lt;&gt;"",$M1612&gt;40000,$N1612&lt;&gt;"",$N1612&gt;40000),(1+NETWORKDAYS.INTL($M1612,$N1612,1,项目参数!$B$2:$B$200))*项目参数!$J$29,"")</f>
        <v/>
      </c>
      <c r="M1612" s="42"/>
      <c r="N1612" s="42"/>
      <c r="O1612" s="60"/>
      <c r="P1612" s="63"/>
      <c r="X1612" s="72" t="b">
        <f t="shared" si="25"/>
        <v>0</v>
      </c>
    </row>
    <row r="1613" spans="1:24">
      <c r="A1613" s="8"/>
      <c r="B1613" s="8"/>
      <c r="C1613" s="8"/>
      <c r="D1613" s="54"/>
      <c r="E1613" s="8"/>
      <c r="F1613" s="8"/>
      <c r="G1613" s="8"/>
      <c r="H1613" s="8"/>
      <c r="I1613" s="78"/>
      <c r="J1613" s="42"/>
      <c r="K1613" s="82" t="str">
        <f>IF(AND($I1613&gt;0,$J1613&lt;&gt;"",$J1613&gt;40000),WORKDAY.INTL($J1613,INT(($I1613+项目参数!$J$29-1)/项目参数!$J$29)-1,1,项目参数!$B$2:$B$200),"")</f>
        <v/>
      </c>
      <c r="L1613" s="83" t="str">
        <f>IF(AND($M1613&lt;&gt;"",$M1613&gt;40000,$N1613&lt;&gt;"",$N1613&gt;40000),(1+NETWORKDAYS.INTL($M1613,$N1613,1,项目参数!$B$2:$B$200))*项目参数!$J$29,"")</f>
        <v/>
      </c>
      <c r="M1613" s="42"/>
      <c r="N1613" s="42"/>
      <c r="O1613" s="60"/>
      <c r="P1613" s="63"/>
      <c r="X1613" s="72" t="b">
        <f t="shared" si="25"/>
        <v>0</v>
      </c>
    </row>
    <row r="1614" spans="1:24">
      <c r="A1614" s="8"/>
      <c r="B1614" s="8"/>
      <c r="C1614" s="8"/>
      <c r="D1614" s="54"/>
      <c r="E1614" s="8"/>
      <c r="F1614" s="8"/>
      <c r="G1614" s="8"/>
      <c r="H1614" s="8"/>
      <c r="I1614" s="78"/>
      <c r="J1614" s="42"/>
      <c r="K1614" s="82" t="str">
        <f>IF(AND($I1614&gt;0,$J1614&lt;&gt;"",$J1614&gt;40000),WORKDAY.INTL($J1614,INT(($I1614+项目参数!$J$29-1)/项目参数!$J$29)-1,1,项目参数!$B$2:$B$200),"")</f>
        <v/>
      </c>
      <c r="L1614" s="83" t="str">
        <f>IF(AND($M1614&lt;&gt;"",$M1614&gt;40000,$N1614&lt;&gt;"",$N1614&gt;40000),(1+NETWORKDAYS.INTL($M1614,$N1614,1,项目参数!$B$2:$B$200))*项目参数!$J$29,"")</f>
        <v/>
      </c>
      <c r="M1614" s="42"/>
      <c r="N1614" s="42"/>
      <c r="O1614" s="60"/>
      <c r="P1614" s="63"/>
      <c r="X1614" s="72" t="b">
        <f t="shared" si="25"/>
        <v>0</v>
      </c>
    </row>
    <row r="1615" spans="1:24">
      <c r="A1615" s="8"/>
      <c r="B1615" s="8"/>
      <c r="C1615" s="8"/>
      <c r="D1615" s="54"/>
      <c r="E1615" s="8"/>
      <c r="F1615" s="8"/>
      <c r="G1615" s="8"/>
      <c r="H1615" s="8"/>
      <c r="I1615" s="78"/>
      <c r="J1615" s="42"/>
      <c r="K1615" s="82" t="str">
        <f>IF(AND($I1615&gt;0,$J1615&lt;&gt;"",$J1615&gt;40000),WORKDAY.INTL($J1615,INT(($I1615+项目参数!$J$29-1)/项目参数!$J$29)-1,1,项目参数!$B$2:$B$200),"")</f>
        <v/>
      </c>
      <c r="L1615" s="83" t="str">
        <f>IF(AND($M1615&lt;&gt;"",$M1615&gt;40000,$N1615&lt;&gt;"",$N1615&gt;40000),(1+NETWORKDAYS.INTL($M1615,$N1615,1,项目参数!$B$2:$B$200))*项目参数!$J$29,"")</f>
        <v/>
      </c>
      <c r="M1615" s="42"/>
      <c r="N1615" s="42"/>
      <c r="O1615" s="60"/>
      <c r="P1615" s="63"/>
      <c r="X1615" s="72" t="b">
        <f t="shared" si="25"/>
        <v>0</v>
      </c>
    </row>
    <row r="1616" spans="1:24">
      <c r="A1616" s="8"/>
      <c r="B1616" s="8"/>
      <c r="C1616" s="8"/>
      <c r="D1616" s="54"/>
      <c r="E1616" s="8"/>
      <c r="F1616" s="8"/>
      <c r="G1616" s="8"/>
      <c r="H1616" s="8"/>
      <c r="I1616" s="78"/>
      <c r="J1616" s="42"/>
      <c r="K1616" s="82" t="str">
        <f>IF(AND($I1616&gt;0,$J1616&lt;&gt;"",$J1616&gt;40000),WORKDAY.INTL($J1616,INT(($I1616+项目参数!$J$29-1)/项目参数!$J$29)-1,1,项目参数!$B$2:$B$200),"")</f>
        <v/>
      </c>
      <c r="L1616" s="83" t="str">
        <f>IF(AND($M1616&lt;&gt;"",$M1616&gt;40000,$N1616&lt;&gt;"",$N1616&gt;40000),(1+NETWORKDAYS.INTL($M1616,$N1616,1,项目参数!$B$2:$B$200))*项目参数!$J$29,"")</f>
        <v/>
      </c>
      <c r="M1616" s="42"/>
      <c r="N1616" s="42"/>
      <c r="O1616" s="60"/>
      <c r="P1616" s="63"/>
      <c r="X1616" s="72" t="b">
        <f t="shared" si="25"/>
        <v>0</v>
      </c>
    </row>
    <row r="1617" spans="1:24">
      <c r="A1617" s="8"/>
      <c r="B1617" s="8"/>
      <c r="C1617" s="8"/>
      <c r="D1617" s="54"/>
      <c r="E1617" s="8"/>
      <c r="F1617" s="8"/>
      <c r="G1617" s="8"/>
      <c r="H1617" s="8"/>
      <c r="I1617" s="78"/>
      <c r="J1617" s="42"/>
      <c r="K1617" s="82" t="str">
        <f>IF(AND($I1617&gt;0,$J1617&lt;&gt;"",$J1617&gt;40000),WORKDAY.INTL($J1617,INT(($I1617+项目参数!$J$29-1)/项目参数!$J$29)-1,1,项目参数!$B$2:$B$200),"")</f>
        <v/>
      </c>
      <c r="L1617" s="83" t="str">
        <f>IF(AND($M1617&lt;&gt;"",$M1617&gt;40000,$N1617&lt;&gt;"",$N1617&gt;40000),(1+NETWORKDAYS.INTL($M1617,$N1617,1,项目参数!$B$2:$B$200))*项目参数!$J$29,"")</f>
        <v/>
      </c>
      <c r="M1617" s="42"/>
      <c r="N1617" s="42"/>
      <c r="O1617" s="60"/>
      <c r="P1617" s="63"/>
      <c r="X1617" s="72" t="b">
        <f t="shared" si="25"/>
        <v>0</v>
      </c>
    </row>
    <row r="1618" spans="1:24">
      <c r="A1618" s="8"/>
      <c r="B1618" s="8"/>
      <c r="C1618" s="8"/>
      <c r="D1618" s="54"/>
      <c r="E1618" s="8"/>
      <c r="F1618" s="8"/>
      <c r="G1618" s="8"/>
      <c r="H1618" s="8"/>
      <c r="I1618" s="78"/>
      <c r="J1618" s="42"/>
      <c r="K1618" s="82" t="str">
        <f>IF(AND($I1618&gt;0,$J1618&lt;&gt;"",$J1618&gt;40000),WORKDAY.INTL($J1618,INT(($I1618+项目参数!$J$29-1)/项目参数!$J$29)-1,1,项目参数!$B$2:$B$200),"")</f>
        <v/>
      </c>
      <c r="L1618" s="83" t="str">
        <f>IF(AND($M1618&lt;&gt;"",$M1618&gt;40000,$N1618&lt;&gt;"",$N1618&gt;40000),(1+NETWORKDAYS.INTL($M1618,$N1618,1,项目参数!$B$2:$B$200))*项目参数!$J$29,"")</f>
        <v/>
      </c>
      <c r="M1618" s="42"/>
      <c r="N1618" s="42"/>
      <c r="O1618" s="60"/>
      <c r="P1618" s="63"/>
      <c r="X1618" s="72" t="b">
        <f t="shared" si="25"/>
        <v>0</v>
      </c>
    </row>
    <row r="1619" spans="1:24">
      <c r="A1619" s="8"/>
      <c r="B1619" s="8"/>
      <c r="C1619" s="8"/>
      <c r="D1619" s="54"/>
      <c r="E1619" s="8"/>
      <c r="F1619" s="8"/>
      <c r="G1619" s="8"/>
      <c r="H1619" s="8"/>
      <c r="I1619" s="78"/>
      <c r="J1619" s="42"/>
      <c r="K1619" s="82" t="str">
        <f>IF(AND($I1619&gt;0,$J1619&lt;&gt;"",$J1619&gt;40000),WORKDAY.INTL($J1619,INT(($I1619+项目参数!$J$29-1)/项目参数!$J$29)-1,1,项目参数!$B$2:$B$200),"")</f>
        <v/>
      </c>
      <c r="L1619" s="83" t="str">
        <f>IF(AND($M1619&lt;&gt;"",$M1619&gt;40000,$N1619&lt;&gt;"",$N1619&gt;40000),(1+NETWORKDAYS.INTL($M1619,$N1619,1,项目参数!$B$2:$B$200))*项目参数!$J$29,"")</f>
        <v/>
      </c>
      <c r="M1619" s="42"/>
      <c r="N1619" s="42"/>
      <c r="O1619" s="60"/>
      <c r="P1619" s="63"/>
      <c r="X1619" s="72" t="b">
        <f t="shared" si="25"/>
        <v>0</v>
      </c>
    </row>
    <row r="1620" spans="1:24">
      <c r="A1620" s="8"/>
      <c r="B1620" s="8"/>
      <c r="C1620" s="8"/>
      <c r="D1620" s="54"/>
      <c r="E1620" s="8"/>
      <c r="F1620" s="8"/>
      <c r="G1620" s="8"/>
      <c r="H1620" s="8"/>
      <c r="I1620" s="78"/>
      <c r="J1620" s="42"/>
      <c r="K1620" s="82" t="str">
        <f>IF(AND($I1620&gt;0,$J1620&lt;&gt;"",$J1620&gt;40000),WORKDAY.INTL($J1620,INT(($I1620+项目参数!$J$29-1)/项目参数!$J$29)-1,1,项目参数!$B$2:$B$200),"")</f>
        <v/>
      </c>
      <c r="L1620" s="83" t="str">
        <f>IF(AND($M1620&lt;&gt;"",$M1620&gt;40000,$N1620&lt;&gt;"",$N1620&gt;40000),(1+NETWORKDAYS.INTL($M1620,$N1620,1,项目参数!$B$2:$B$200))*项目参数!$J$29,"")</f>
        <v/>
      </c>
      <c r="M1620" s="42"/>
      <c r="N1620" s="42"/>
      <c r="O1620" s="60"/>
      <c r="P1620" s="63"/>
      <c r="X1620" s="72" t="b">
        <f t="shared" si="25"/>
        <v>0</v>
      </c>
    </row>
    <row r="1621" spans="1:24">
      <c r="A1621" s="8"/>
      <c r="B1621" s="8"/>
      <c r="C1621" s="8"/>
      <c r="D1621" s="54"/>
      <c r="E1621" s="8"/>
      <c r="F1621" s="8"/>
      <c r="G1621" s="8"/>
      <c r="H1621" s="8"/>
      <c r="I1621" s="78"/>
      <c r="J1621" s="42"/>
      <c r="K1621" s="82" t="str">
        <f>IF(AND($I1621&gt;0,$J1621&lt;&gt;"",$J1621&gt;40000),WORKDAY.INTL($J1621,INT(($I1621+项目参数!$J$29-1)/项目参数!$J$29)-1,1,项目参数!$B$2:$B$200),"")</f>
        <v/>
      </c>
      <c r="L1621" s="83" t="str">
        <f>IF(AND($M1621&lt;&gt;"",$M1621&gt;40000,$N1621&lt;&gt;"",$N1621&gt;40000),(1+NETWORKDAYS.INTL($M1621,$N1621,1,项目参数!$B$2:$B$200))*项目参数!$J$29,"")</f>
        <v/>
      </c>
      <c r="M1621" s="42"/>
      <c r="N1621" s="42"/>
      <c r="O1621" s="60"/>
      <c r="P1621" s="63"/>
      <c r="X1621" s="72" t="b">
        <f t="shared" si="25"/>
        <v>0</v>
      </c>
    </row>
    <row r="1622" spans="1:24">
      <c r="A1622" s="8"/>
      <c r="B1622" s="8"/>
      <c r="C1622" s="8"/>
      <c r="D1622" s="54"/>
      <c r="E1622" s="8"/>
      <c r="F1622" s="8"/>
      <c r="G1622" s="8"/>
      <c r="H1622" s="8"/>
      <c r="I1622" s="78"/>
      <c r="J1622" s="42"/>
      <c r="K1622" s="82" t="str">
        <f>IF(AND($I1622&gt;0,$J1622&lt;&gt;"",$J1622&gt;40000),WORKDAY.INTL($J1622,INT(($I1622+项目参数!$J$29-1)/项目参数!$J$29)-1,1,项目参数!$B$2:$B$200),"")</f>
        <v/>
      </c>
      <c r="L1622" s="83" t="str">
        <f>IF(AND($M1622&lt;&gt;"",$M1622&gt;40000,$N1622&lt;&gt;"",$N1622&gt;40000),(1+NETWORKDAYS.INTL($M1622,$N1622,1,项目参数!$B$2:$B$200))*项目参数!$J$29,"")</f>
        <v/>
      </c>
      <c r="M1622" s="42"/>
      <c r="N1622" s="42"/>
      <c r="O1622" s="60"/>
      <c r="P1622" s="63"/>
      <c r="X1622" s="72" t="b">
        <f t="shared" si="25"/>
        <v>0</v>
      </c>
    </row>
    <row r="1623" spans="1:24">
      <c r="A1623" s="8"/>
      <c r="B1623" s="8"/>
      <c r="C1623" s="8"/>
      <c r="D1623" s="54"/>
      <c r="E1623" s="8"/>
      <c r="F1623" s="8"/>
      <c r="G1623" s="8"/>
      <c r="H1623" s="8"/>
      <c r="I1623" s="78"/>
      <c r="J1623" s="42"/>
      <c r="K1623" s="82" t="str">
        <f>IF(AND($I1623&gt;0,$J1623&lt;&gt;"",$J1623&gt;40000),WORKDAY.INTL($J1623,INT(($I1623+项目参数!$J$29-1)/项目参数!$J$29)-1,1,项目参数!$B$2:$B$200),"")</f>
        <v/>
      </c>
      <c r="L1623" s="83" t="str">
        <f>IF(AND($M1623&lt;&gt;"",$M1623&gt;40000,$N1623&lt;&gt;"",$N1623&gt;40000),(1+NETWORKDAYS.INTL($M1623,$N1623,1,项目参数!$B$2:$B$200))*项目参数!$J$29,"")</f>
        <v/>
      </c>
      <c r="M1623" s="42"/>
      <c r="N1623" s="42"/>
      <c r="O1623" s="60"/>
      <c r="P1623" s="63"/>
      <c r="X1623" s="72" t="b">
        <f t="shared" si="25"/>
        <v>0</v>
      </c>
    </row>
    <row r="1624" spans="1:24">
      <c r="A1624" s="8"/>
      <c r="B1624" s="8"/>
      <c r="C1624" s="8"/>
      <c r="D1624" s="54"/>
      <c r="E1624" s="8"/>
      <c r="F1624" s="8"/>
      <c r="G1624" s="8"/>
      <c r="H1624" s="8"/>
      <c r="I1624" s="78"/>
      <c r="J1624" s="42"/>
      <c r="K1624" s="82" t="str">
        <f>IF(AND($I1624&gt;0,$J1624&lt;&gt;"",$J1624&gt;40000),WORKDAY.INTL($J1624,INT(($I1624+项目参数!$J$29-1)/项目参数!$J$29)-1,1,项目参数!$B$2:$B$200),"")</f>
        <v/>
      </c>
      <c r="L1624" s="83" t="str">
        <f>IF(AND($M1624&lt;&gt;"",$M1624&gt;40000,$N1624&lt;&gt;"",$N1624&gt;40000),(1+NETWORKDAYS.INTL($M1624,$N1624,1,项目参数!$B$2:$B$200))*项目参数!$J$29,"")</f>
        <v/>
      </c>
      <c r="M1624" s="42"/>
      <c r="N1624" s="42"/>
      <c r="O1624" s="60"/>
      <c r="P1624" s="63"/>
      <c r="X1624" s="72" t="b">
        <f t="shared" si="25"/>
        <v>0</v>
      </c>
    </row>
    <row r="1625" spans="1:24">
      <c r="A1625" s="8"/>
      <c r="B1625" s="8"/>
      <c r="C1625" s="8"/>
      <c r="D1625" s="54"/>
      <c r="E1625" s="8"/>
      <c r="F1625" s="8"/>
      <c r="G1625" s="8"/>
      <c r="H1625" s="8"/>
      <c r="I1625" s="78"/>
      <c r="J1625" s="42"/>
      <c r="K1625" s="82" t="str">
        <f>IF(AND($I1625&gt;0,$J1625&lt;&gt;"",$J1625&gt;40000),WORKDAY.INTL($J1625,INT(($I1625+项目参数!$J$29-1)/项目参数!$J$29)-1,1,项目参数!$B$2:$B$200),"")</f>
        <v/>
      </c>
      <c r="L1625" s="83" t="str">
        <f>IF(AND($M1625&lt;&gt;"",$M1625&gt;40000,$N1625&lt;&gt;"",$N1625&gt;40000),(1+NETWORKDAYS.INTL($M1625,$N1625,1,项目参数!$B$2:$B$200))*项目参数!$J$29,"")</f>
        <v/>
      </c>
      <c r="M1625" s="42"/>
      <c r="N1625" s="42"/>
      <c r="O1625" s="60"/>
      <c r="P1625" s="63"/>
      <c r="X1625" s="72" t="b">
        <f t="shared" si="25"/>
        <v>0</v>
      </c>
    </row>
    <row r="1626" spans="1:24">
      <c r="A1626" s="8"/>
      <c r="B1626" s="8"/>
      <c r="C1626" s="8"/>
      <c r="D1626" s="54"/>
      <c r="E1626" s="8"/>
      <c r="F1626" s="8"/>
      <c r="G1626" s="8"/>
      <c r="H1626" s="8"/>
      <c r="I1626" s="78"/>
      <c r="J1626" s="42"/>
      <c r="K1626" s="82" t="str">
        <f>IF(AND($I1626&gt;0,$J1626&lt;&gt;"",$J1626&gt;40000),WORKDAY.INTL($J1626,INT(($I1626+项目参数!$J$29-1)/项目参数!$J$29)-1,1,项目参数!$B$2:$B$200),"")</f>
        <v/>
      </c>
      <c r="L1626" s="83" t="str">
        <f>IF(AND($M1626&lt;&gt;"",$M1626&gt;40000,$N1626&lt;&gt;"",$N1626&gt;40000),(1+NETWORKDAYS.INTL($M1626,$N1626,1,项目参数!$B$2:$B$200))*项目参数!$J$29,"")</f>
        <v/>
      </c>
      <c r="M1626" s="42"/>
      <c r="N1626" s="42"/>
      <c r="O1626" s="60"/>
      <c r="P1626" s="63"/>
      <c r="X1626" s="72" t="b">
        <f t="shared" si="25"/>
        <v>0</v>
      </c>
    </row>
    <row r="1627" spans="1:24">
      <c r="A1627" s="8"/>
      <c r="B1627" s="8"/>
      <c r="C1627" s="8"/>
      <c r="D1627" s="54"/>
      <c r="E1627" s="8"/>
      <c r="F1627" s="8"/>
      <c r="G1627" s="8"/>
      <c r="H1627" s="8"/>
      <c r="I1627" s="78"/>
      <c r="J1627" s="42"/>
      <c r="K1627" s="82" t="str">
        <f>IF(AND($I1627&gt;0,$J1627&lt;&gt;"",$J1627&gt;40000),WORKDAY.INTL($J1627,INT(($I1627+项目参数!$J$29-1)/项目参数!$J$29)-1,1,项目参数!$B$2:$B$200),"")</f>
        <v/>
      </c>
      <c r="L1627" s="83" t="str">
        <f>IF(AND($M1627&lt;&gt;"",$M1627&gt;40000,$N1627&lt;&gt;"",$N1627&gt;40000),(1+NETWORKDAYS.INTL($M1627,$N1627,1,项目参数!$B$2:$B$200))*项目参数!$J$29,"")</f>
        <v/>
      </c>
      <c r="M1627" s="42"/>
      <c r="N1627" s="42"/>
      <c r="O1627" s="60"/>
      <c r="P1627" s="63"/>
      <c r="X1627" s="72" t="b">
        <f t="shared" si="25"/>
        <v>0</v>
      </c>
    </row>
    <row r="1628" spans="1:24">
      <c r="A1628" s="8"/>
      <c r="B1628" s="8"/>
      <c r="C1628" s="8"/>
      <c r="D1628" s="54"/>
      <c r="E1628" s="8"/>
      <c r="F1628" s="8"/>
      <c r="G1628" s="8"/>
      <c r="H1628" s="8"/>
      <c r="I1628" s="78"/>
      <c r="J1628" s="42"/>
      <c r="K1628" s="82" t="str">
        <f>IF(AND($I1628&gt;0,$J1628&lt;&gt;"",$J1628&gt;40000),WORKDAY.INTL($J1628,INT(($I1628+项目参数!$J$29-1)/项目参数!$J$29)-1,1,项目参数!$B$2:$B$200),"")</f>
        <v/>
      </c>
      <c r="L1628" s="83" t="str">
        <f>IF(AND($M1628&lt;&gt;"",$M1628&gt;40000,$N1628&lt;&gt;"",$N1628&gt;40000),(1+NETWORKDAYS.INTL($M1628,$N1628,1,项目参数!$B$2:$B$200))*项目参数!$J$29,"")</f>
        <v/>
      </c>
      <c r="M1628" s="42"/>
      <c r="N1628" s="42"/>
      <c r="O1628" s="60"/>
      <c r="P1628" s="63"/>
      <c r="X1628" s="72" t="b">
        <f t="shared" si="25"/>
        <v>0</v>
      </c>
    </row>
    <row r="1629" spans="1:24">
      <c r="A1629" s="8"/>
      <c r="B1629" s="8"/>
      <c r="C1629" s="8"/>
      <c r="D1629" s="54"/>
      <c r="E1629" s="8"/>
      <c r="F1629" s="8"/>
      <c r="G1629" s="8"/>
      <c r="H1629" s="8"/>
      <c r="I1629" s="78"/>
      <c r="J1629" s="42"/>
      <c r="K1629" s="82" t="str">
        <f>IF(AND($I1629&gt;0,$J1629&lt;&gt;"",$J1629&gt;40000),WORKDAY.INTL($J1629,INT(($I1629+项目参数!$J$29-1)/项目参数!$J$29)-1,1,项目参数!$B$2:$B$200),"")</f>
        <v/>
      </c>
      <c r="L1629" s="83" t="str">
        <f>IF(AND($M1629&lt;&gt;"",$M1629&gt;40000,$N1629&lt;&gt;"",$N1629&gt;40000),(1+NETWORKDAYS.INTL($M1629,$N1629,1,项目参数!$B$2:$B$200))*项目参数!$J$29,"")</f>
        <v/>
      </c>
      <c r="M1629" s="42"/>
      <c r="N1629" s="42"/>
      <c r="O1629" s="60"/>
      <c r="P1629" s="63"/>
      <c r="X1629" s="72" t="b">
        <f t="shared" si="25"/>
        <v>0</v>
      </c>
    </row>
    <row r="1630" spans="1:24">
      <c r="A1630" s="8"/>
      <c r="B1630" s="8"/>
      <c r="C1630" s="8"/>
      <c r="D1630" s="54"/>
      <c r="E1630" s="8"/>
      <c r="F1630" s="8"/>
      <c r="G1630" s="8"/>
      <c r="H1630" s="8"/>
      <c r="I1630" s="78"/>
      <c r="J1630" s="42"/>
      <c r="K1630" s="82" t="str">
        <f>IF(AND($I1630&gt;0,$J1630&lt;&gt;"",$J1630&gt;40000),WORKDAY.INTL($J1630,INT(($I1630+项目参数!$J$29-1)/项目参数!$J$29)-1,1,项目参数!$B$2:$B$200),"")</f>
        <v/>
      </c>
      <c r="L1630" s="83" t="str">
        <f>IF(AND($M1630&lt;&gt;"",$M1630&gt;40000,$N1630&lt;&gt;"",$N1630&gt;40000),(1+NETWORKDAYS.INTL($M1630,$N1630,1,项目参数!$B$2:$B$200))*项目参数!$J$29,"")</f>
        <v/>
      </c>
      <c r="M1630" s="42"/>
      <c r="N1630" s="42"/>
      <c r="O1630" s="60"/>
      <c r="P1630" s="63"/>
      <c r="X1630" s="72" t="b">
        <f t="shared" si="25"/>
        <v>0</v>
      </c>
    </row>
    <row r="1631" spans="1:24">
      <c r="A1631" s="8"/>
      <c r="B1631" s="8"/>
      <c r="C1631" s="8"/>
      <c r="D1631" s="54"/>
      <c r="E1631" s="8"/>
      <c r="F1631" s="8"/>
      <c r="G1631" s="8"/>
      <c r="H1631" s="8"/>
      <c r="I1631" s="78"/>
      <c r="J1631" s="42"/>
      <c r="K1631" s="82" t="str">
        <f>IF(AND($I1631&gt;0,$J1631&lt;&gt;"",$J1631&gt;40000),WORKDAY.INTL($J1631,INT(($I1631+项目参数!$J$29-1)/项目参数!$J$29)-1,1,项目参数!$B$2:$B$200),"")</f>
        <v/>
      </c>
      <c r="L1631" s="83" t="str">
        <f>IF(AND($M1631&lt;&gt;"",$M1631&gt;40000,$N1631&lt;&gt;"",$N1631&gt;40000),(1+NETWORKDAYS.INTL($M1631,$N1631,1,项目参数!$B$2:$B$200))*项目参数!$J$29,"")</f>
        <v/>
      </c>
      <c r="M1631" s="42"/>
      <c r="N1631" s="42"/>
      <c r="O1631" s="60"/>
      <c r="P1631" s="63"/>
      <c r="X1631" s="72" t="b">
        <f t="shared" si="25"/>
        <v>0</v>
      </c>
    </row>
    <row r="1632" spans="1:24">
      <c r="A1632" s="8"/>
      <c r="B1632" s="8"/>
      <c r="C1632" s="8"/>
      <c r="D1632" s="54"/>
      <c r="E1632" s="8"/>
      <c r="F1632" s="8"/>
      <c r="G1632" s="8"/>
      <c r="H1632" s="8"/>
      <c r="I1632" s="78"/>
      <c r="J1632" s="42"/>
      <c r="K1632" s="82" t="str">
        <f>IF(AND($I1632&gt;0,$J1632&lt;&gt;"",$J1632&gt;40000),WORKDAY.INTL($J1632,INT(($I1632+项目参数!$J$29-1)/项目参数!$J$29)-1,1,项目参数!$B$2:$B$200),"")</f>
        <v/>
      </c>
      <c r="L1632" s="83" t="str">
        <f>IF(AND($M1632&lt;&gt;"",$M1632&gt;40000,$N1632&lt;&gt;"",$N1632&gt;40000),(1+NETWORKDAYS.INTL($M1632,$N1632,1,项目参数!$B$2:$B$200))*项目参数!$J$29,"")</f>
        <v/>
      </c>
      <c r="M1632" s="42"/>
      <c r="N1632" s="42"/>
      <c r="O1632" s="60"/>
      <c r="P1632" s="63"/>
      <c r="X1632" s="72" t="b">
        <f t="shared" si="25"/>
        <v>0</v>
      </c>
    </row>
    <row r="1633" spans="1:24">
      <c r="A1633" s="8"/>
      <c r="B1633" s="8"/>
      <c r="C1633" s="8"/>
      <c r="D1633" s="54"/>
      <c r="E1633" s="8"/>
      <c r="F1633" s="8"/>
      <c r="G1633" s="8"/>
      <c r="H1633" s="8"/>
      <c r="I1633" s="78"/>
      <c r="J1633" s="42"/>
      <c r="K1633" s="82" t="str">
        <f>IF(AND($I1633&gt;0,$J1633&lt;&gt;"",$J1633&gt;40000),WORKDAY.INTL($J1633,INT(($I1633+项目参数!$J$29-1)/项目参数!$J$29)-1,1,项目参数!$B$2:$B$200),"")</f>
        <v/>
      </c>
      <c r="L1633" s="83" t="str">
        <f>IF(AND($M1633&lt;&gt;"",$M1633&gt;40000,$N1633&lt;&gt;"",$N1633&gt;40000),(1+NETWORKDAYS.INTL($M1633,$N1633,1,项目参数!$B$2:$B$200))*项目参数!$J$29,"")</f>
        <v/>
      </c>
      <c r="M1633" s="42"/>
      <c r="N1633" s="42"/>
      <c r="O1633" s="60"/>
      <c r="P1633" s="63"/>
      <c r="X1633" s="72" t="b">
        <f t="shared" si="25"/>
        <v>0</v>
      </c>
    </row>
    <row r="1634" spans="1:24">
      <c r="A1634" s="8"/>
      <c r="B1634" s="8"/>
      <c r="C1634" s="8"/>
      <c r="D1634" s="54"/>
      <c r="E1634" s="8"/>
      <c r="F1634" s="8"/>
      <c r="G1634" s="8"/>
      <c r="H1634" s="8"/>
      <c r="I1634" s="78"/>
      <c r="J1634" s="42"/>
      <c r="K1634" s="82" t="str">
        <f>IF(AND($I1634&gt;0,$J1634&lt;&gt;"",$J1634&gt;40000),WORKDAY.INTL($J1634,INT(($I1634+项目参数!$J$29-1)/项目参数!$J$29)-1,1,项目参数!$B$2:$B$200),"")</f>
        <v/>
      </c>
      <c r="L1634" s="83" t="str">
        <f>IF(AND($M1634&lt;&gt;"",$M1634&gt;40000,$N1634&lt;&gt;"",$N1634&gt;40000),(1+NETWORKDAYS.INTL($M1634,$N1634,1,项目参数!$B$2:$B$200))*项目参数!$J$29,"")</f>
        <v/>
      </c>
      <c r="M1634" s="42"/>
      <c r="N1634" s="42"/>
      <c r="O1634" s="60"/>
      <c r="P1634" s="63"/>
      <c r="X1634" s="72" t="b">
        <f t="shared" si="25"/>
        <v>0</v>
      </c>
    </row>
    <row r="1635" spans="1:24">
      <c r="A1635" s="8"/>
      <c r="B1635" s="8"/>
      <c r="C1635" s="8"/>
      <c r="D1635" s="54"/>
      <c r="E1635" s="8"/>
      <c r="F1635" s="8"/>
      <c r="G1635" s="8"/>
      <c r="H1635" s="8"/>
      <c r="I1635" s="78"/>
      <c r="J1635" s="42"/>
      <c r="K1635" s="82" t="str">
        <f>IF(AND($I1635&gt;0,$J1635&lt;&gt;"",$J1635&gt;40000),WORKDAY.INTL($J1635,INT(($I1635+项目参数!$J$29-1)/项目参数!$J$29)-1,1,项目参数!$B$2:$B$200),"")</f>
        <v/>
      </c>
      <c r="L1635" s="83" t="str">
        <f>IF(AND($M1635&lt;&gt;"",$M1635&gt;40000,$N1635&lt;&gt;"",$N1635&gt;40000),(1+NETWORKDAYS.INTL($M1635,$N1635,1,项目参数!$B$2:$B$200))*项目参数!$J$29,"")</f>
        <v/>
      </c>
      <c r="M1635" s="42"/>
      <c r="N1635" s="42"/>
      <c r="O1635" s="60"/>
      <c r="P1635" s="63"/>
      <c r="X1635" s="72" t="b">
        <f t="shared" si="25"/>
        <v>0</v>
      </c>
    </row>
    <row r="1636" spans="1:24">
      <c r="A1636" s="8"/>
      <c r="B1636" s="8"/>
      <c r="C1636" s="8"/>
      <c r="D1636" s="54"/>
      <c r="E1636" s="8"/>
      <c r="F1636" s="8"/>
      <c r="G1636" s="8"/>
      <c r="H1636" s="8"/>
      <c r="I1636" s="78"/>
      <c r="J1636" s="42"/>
      <c r="K1636" s="82" t="str">
        <f>IF(AND($I1636&gt;0,$J1636&lt;&gt;"",$J1636&gt;40000),WORKDAY.INTL($J1636,INT(($I1636+项目参数!$J$29-1)/项目参数!$J$29)-1,1,项目参数!$B$2:$B$200),"")</f>
        <v/>
      </c>
      <c r="L1636" s="83" t="str">
        <f>IF(AND($M1636&lt;&gt;"",$M1636&gt;40000,$N1636&lt;&gt;"",$N1636&gt;40000),(1+NETWORKDAYS.INTL($M1636,$N1636,1,项目参数!$B$2:$B$200))*项目参数!$J$29,"")</f>
        <v/>
      </c>
      <c r="M1636" s="42"/>
      <c r="N1636" s="42"/>
      <c r="O1636" s="60"/>
      <c r="P1636" s="63"/>
      <c r="X1636" s="72" t="b">
        <f t="shared" si="25"/>
        <v>0</v>
      </c>
    </row>
    <row r="1637" spans="1:24">
      <c r="A1637" s="8"/>
      <c r="B1637" s="8"/>
      <c r="C1637" s="8"/>
      <c r="D1637" s="54"/>
      <c r="E1637" s="8"/>
      <c r="F1637" s="8"/>
      <c r="G1637" s="8"/>
      <c r="H1637" s="8"/>
      <c r="I1637" s="78"/>
      <c r="J1637" s="42"/>
      <c r="K1637" s="82" t="str">
        <f>IF(AND($I1637&gt;0,$J1637&lt;&gt;"",$J1637&gt;40000),WORKDAY.INTL($J1637,INT(($I1637+项目参数!$J$29-1)/项目参数!$J$29)-1,1,项目参数!$B$2:$B$200),"")</f>
        <v/>
      </c>
      <c r="L1637" s="83" t="str">
        <f>IF(AND($M1637&lt;&gt;"",$M1637&gt;40000,$N1637&lt;&gt;"",$N1637&gt;40000),(1+NETWORKDAYS.INTL($M1637,$N1637,1,项目参数!$B$2:$B$200))*项目参数!$J$29,"")</f>
        <v/>
      </c>
      <c r="M1637" s="42"/>
      <c r="N1637" s="42"/>
      <c r="O1637" s="60"/>
      <c r="P1637" s="63"/>
      <c r="X1637" s="72" t="b">
        <f t="shared" si="25"/>
        <v>0</v>
      </c>
    </row>
    <row r="1638" spans="1:24">
      <c r="A1638" s="8"/>
      <c r="B1638" s="8"/>
      <c r="C1638" s="8"/>
      <c r="D1638" s="54"/>
      <c r="E1638" s="8"/>
      <c r="F1638" s="8"/>
      <c r="G1638" s="8"/>
      <c r="H1638" s="8"/>
      <c r="I1638" s="78"/>
      <c r="J1638" s="42"/>
      <c r="K1638" s="82" t="str">
        <f>IF(AND($I1638&gt;0,$J1638&lt;&gt;"",$J1638&gt;40000),WORKDAY.INTL($J1638,INT(($I1638+项目参数!$J$29-1)/项目参数!$J$29)-1,1,项目参数!$B$2:$B$200),"")</f>
        <v/>
      </c>
      <c r="L1638" s="83" t="str">
        <f>IF(AND($M1638&lt;&gt;"",$M1638&gt;40000,$N1638&lt;&gt;"",$N1638&gt;40000),(1+NETWORKDAYS.INTL($M1638,$N1638,1,项目参数!$B$2:$B$200))*项目参数!$J$29,"")</f>
        <v/>
      </c>
      <c r="M1638" s="42"/>
      <c r="N1638" s="42"/>
      <c r="O1638" s="60"/>
      <c r="P1638" s="63"/>
      <c r="X1638" s="72" t="b">
        <f t="shared" si="25"/>
        <v>0</v>
      </c>
    </row>
    <row r="1639" spans="1:24">
      <c r="A1639" s="8"/>
      <c r="B1639" s="8"/>
      <c r="C1639" s="8"/>
      <c r="D1639" s="54"/>
      <c r="E1639" s="8"/>
      <c r="F1639" s="8"/>
      <c r="G1639" s="8"/>
      <c r="H1639" s="8"/>
      <c r="I1639" s="78"/>
      <c r="J1639" s="42"/>
      <c r="K1639" s="82" t="str">
        <f>IF(AND($I1639&gt;0,$J1639&lt;&gt;"",$J1639&gt;40000),WORKDAY.INTL($J1639,INT(($I1639+项目参数!$J$29-1)/项目参数!$J$29)-1,1,项目参数!$B$2:$B$200),"")</f>
        <v/>
      </c>
      <c r="L1639" s="83" t="str">
        <f>IF(AND($M1639&lt;&gt;"",$M1639&gt;40000,$N1639&lt;&gt;"",$N1639&gt;40000),(1+NETWORKDAYS.INTL($M1639,$N1639,1,项目参数!$B$2:$B$200))*项目参数!$J$29,"")</f>
        <v/>
      </c>
      <c r="M1639" s="42"/>
      <c r="N1639" s="42"/>
      <c r="O1639" s="60"/>
      <c r="P1639" s="63"/>
      <c r="X1639" s="72" t="b">
        <f t="shared" si="25"/>
        <v>0</v>
      </c>
    </row>
    <row r="1640" spans="1:24">
      <c r="A1640" s="8"/>
      <c r="B1640" s="8"/>
      <c r="C1640" s="8"/>
      <c r="D1640" s="54"/>
      <c r="E1640" s="8"/>
      <c r="F1640" s="8"/>
      <c r="G1640" s="8"/>
      <c r="H1640" s="8"/>
      <c r="I1640" s="78"/>
      <c r="J1640" s="42"/>
      <c r="K1640" s="82" t="str">
        <f>IF(AND($I1640&gt;0,$J1640&lt;&gt;"",$J1640&gt;40000),WORKDAY.INTL($J1640,INT(($I1640+项目参数!$J$29-1)/项目参数!$J$29)-1,1,项目参数!$B$2:$B$200),"")</f>
        <v/>
      </c>
      <c r="L1640" s="83" t="str">
        <f>IF(AND($M1640&lt;&gt;"",$M1640&gt;40000,$N1640&lt;&gt;"",$N1640&gt;40000),(1+NETWORKDAYS.INTL($M1640,$N1640,1,项目参数!$B$2:$B$200))*项目参数!$J$29,"")</f>
        <v/>
      </c>
      <c r="M1640" s="42"/>
      <c r="N1640" s="42"/>
      <c r="O1640" s="60"/>
      <c r="P1640" s="63"/>
      <c r="X1640" s="72" t="b">
        <f t="shared" si="25"/>
        <v>0</v>
      </c>
    </row>
    <row r="1641" spans="1:24">
      <c r="A1641" s="8"/>
      <c r="B1641" s="8"/>
      <c r="C1641" s="8"/>
      <c r="D1641" s="54"/>
      <c r="E1641" s="8"/>
      <c r="F1641" s="8"/>
      <c r="G1641" s="8"/>
      <c r="H1641" s="8"/>
      <c r="I1641" s="78"/>
      <c r="J1641" s="42"/>
      <c r="K1641" s="82" t="str">
        <f>IF(AND($I1641&gt;0,$J1641&lt;&gt;"",$J1641&gt;40000),WORKDAY.INTL($J1641,INT(($I1641+项目参数!$J$29-1)/项目参数!$J$29)-1,1,项目参数!$B$2:$B$200),"")</f>
        <v/>
      </c>
      <c r="L1641" s="83" t="str">
        <f>IF(AND($M1641&lt;&gt;"",$M1641&gt;40000,$N1641&lt;&gt;"",$N1641&gt;40000),(1+NETWORKDAYS.INTL($M1641,$N1641,1,项目参数!$B$2:$B$200))*项目参数!$J$29,"")</f>
        <v/>
      </c>
      <c r="M1641" s="42"/>
      <c r="N1641" s="42"/>
      <c r="O1641" s="60"/>
      <c r="P1641" s="63"/>
      <c r="X1641" s="72" t="b">
        <f t="shared" si="25"/>
        <v>0</v>
      </c>
    </row>
    <row r="1642" spans="1:24">
      <c r="A1642" s="8"/>
      <c r="B1642" s="8"/>
      <c r="C1642" s="8"/>
      <c r="D1642" s="54"/>
      <c r="E1642" s="8"/>
      <c r="F1642" s="8"/>
      <c r="G1642" s="8"/>
      <c r="H1642" s="8"/>
      <c r="I1642" s="78"/>
      <c r="J1642" s="42"/>
      <c r="K1642" s="82" t="str">
        <f>IF(AND($I1642&gt;0,$J1642&lt;&gt;"",$J1642&gt;40000),WORKDAY.INTL($J1642,INT(($I1642+项目参数!$J$29-1)/项目参数!$J$29)-1,1,项目参数!$B$2:$B$200),"")</f>
        <v/>
      </c>
      <c r="L1642" s="83" t="str">
        <f>IF(AND($M1642&lt;&gt;"",$M1642&gt;40000,$N1642&lt;&gt;"",$N1642&gt;40000),(1+NETWORKDAYS.INTL($M1642,$N1642,1,项目参数!$B$2:$B$200))*项目参数!$J$29,"")</f>
        <v/>
      </c>
      <c r="M1642" s="42"/>
      <c r="N1642" s="42"/>
      <c r="O1642" s="60"/>
      <c r="P1642" s="63"/>
      <c r="X1642" s="72" t="b">
        <f t="shared" si="25"/>
        <v>0</v>
      </c>
    </row>
    <row r="1643" spans="1:24">
      <c r="A1643" s="8"/>
      <c r="B1643" s="8"/>
      <c r="C1643" s="8"/>
      <c r="D1643" s="54"/>
      <c r="E1643" s="8"/>
      <c r="F1643" s="8"/>
      <c r="G1643" s="8"/>
      <c r="H1643" s="8"/>
      <c r="I1643" s="78"/>
      <c r="J1643" s="42"/>
      <c r="K1643" s="82" t="str">
        <f>IF(AND($I1643&gt;0,$J1643&lt;&gt;"",$J1643&gt;40000),WORKDAY.INTL($J1643,INT(($I1643+项目参数!$J$29-1)/项目参数!$J$29)-1,1,项目参数!$B$2:$B$200),"")</f>
        <v/>
      </c>
      <c r="L1643" s="83" t="str">
        <f>IF(AND($M1643&lt;&gt;"",$M1643&gt;40000,$N1643&lt;&gt;"",$N1643&gt;40000),(1+NETWORKDAYS.INTL($M1643,$N1643,1,项目参数!$B$2:$B$200))*项目参数!$J$29,"")</f>
        <v/>
      </c>
      <c r="M1643" s="42"/>
      <c r="N1643" s="42"/>
      <c r="O1643" s="60"/>
      <c r="P1643" s="63"/>
      <c r="X1643" s="72" t="b">
        <f t="shared" si="25"/>
        <v>0</v>
      </c>
    </row>
    <row r="1644" spans="1:24">
      <c r="A1644" s="8"/>
      <c r="B1644" s="8"/>
      <c r="C1644" s="8"/>
      <c r="D1644" s="54"/>
      <c r="E1644" s="8"/>
      <c r="F1644" s="8"/>
      <c r="G1644" s="8"/>
      <c r="H1644" s="8"/>
      <c r="I1644" s="78"/>
      <c r="J1644" s="42"/>
      <c r="K1644" s="82" t="str">
        <f>IF(AND($I1644&gt;0,$J1644&lt;&gt;"",$J1644&gt;40000),WORKDAY.INTL($J1644,INT(($I1644+项目参数!$J$29-1)/项目参数!$J$29)-1,1,项目参数!$B$2:$B$200),"")</f>
        <v/>
      </c>
      <c r="L1644" s="83" t="str">
        <f>IF(AND($M1644&lt;&gt;"",$M1644&gt;40000,$N1644&lt;&gt;"",$N1644&gt;40000),(1+NETWORKDAYS.INTL($M1644,$N1644,1,项目参数!$B$2:$B$200))*项目参数!$J$29,"")</f>
        <v/>
      </c>
      <c r="M1644" s="42"/>
      <c r="N1644" s="42"/>
      <c r="O1644" s="60"/>
      <c r="P1644" s="63"/>
      <c r="X1644" s="72" t="b">
        <f t="shared" si="25"/>
        <v>0</v>
      </c>
    </row>
    <row r="1645" spans="1:24">
      <c r="A1645" s="8"/>
      <c r="B1645" s="8"/>
      <c r="C1645" s="8"/>
      <c r="D1645" s="54"/>
      <c r="E1645" s="8"/>
      <c r="F1645" s="8"/>
      <c r="G1645" s="8"/>
      <c r="H1645" s="8"/>
      <c r="I1645" s="78"/>
      <c r="J1645" s="42"/>
      <c r="K1645" s="82" t="str">
        <f>IF(AND($I1645&gt;0,$J1645&lt;&gt;"",$J1645&gt;40000),WORKDAY.INTL($J1645,INT(($I1645+项目参数!$J$29-1)/项目参数!$J$29)-1,1,项目参数!$B$2:$B$200),"")</f>
        <v/>
      </c>
      <c r="L1645" s="83" t="str">
        <f>IF(AND($M1645&lt;&gt;"",$M1645&gt;40000,$N1645&lt;&gt;"",$N1645&gt;40000),(1+NETWORKDAYS.INTL($M1645,$N1645,1,项目参数!$B$2:$B$200))*项目参数!$J$29,"")</f>
        <v/>
      </c>
      <c r="M1645" s="42"/>
      <c r="N1645" s="42"/>
      <c r="O1645" s="60"/>
      <c r="P1645" s="63"/>
      <c r="X1645" s="72" t="b">
        <f t="shared" si="25"/>
        <v>0</v>
      </c>
    </row>
    <row r="1646" spans="1:24">
      <c r="A1646" s="8"/>
      <c r="B1646" s="8"/>
      <c r="C1646" s="8"/>
      <c r="D1646" s="54"/>
      <c r="E1646" s="8"/>
      <c r="F1646" s="8"/>
      <c r="G1646" s="8"/>
      <c r="H1646" s="8"/>
      <c r="I1646" s="78"/>
      <c r="J1646" s="42"/>
      <c r="K1646" s="82" t="str">
        <f>IF(AND($I1646&gt;0,$J1646&lt;&gt;"",$J1646&gt;40000),WORKDAY.INTL($J1646,INT(($I1646+项目参数!$J$29-1)/项目参数!$J$29)-1,1,项目参数!$B$2:$B$200),"")</f>
        <v/>
      </c>
      <c r="L1646" s="83" t="str">
        <f>IF(AND($M1646&lt;&gt;"",$M1646&gt;40000,$N1646&lt;&gt;"",$N1646&gt;40000),(1+NETWORKDAYS.INTL($M1646,$N1646,1,项目参数!$B$2:$B$200))*项目参数!$J$29,"")</f>
        <v/>
      </c>
      <c r="M1646" s="42"/>
      <c r="N1646" s="42"/>
      <c r="O1646" s="60"/>
      <c r="P1646" s="63"/>
      <c r="X1646" s="72" t="b">
        <f t="shared" si="25"/>
        <v>0</v>
      </c>
    </row>
    <row r="1647" spans="1:24">
      <c r="A1647" s="8"/>
      <c r="B1647" s="8"/>
      <c r="C1647" s="8"/>
      <c r="D1647" s="54"/>
      <c r="E1647" s="8"/>
      <c r="F1647" s="8"/>
      <c r="G1647" s="8"/>
      <c r="H1647" s="8"/>
      <c r="I1647" s="78"/>
      <c r="J1647" s="42"/>
      <c r="K1647" s="82" t="str">
        <f>IF(AND($I1647&gt;0,$J1647&lt;&gt;"",$J1647&gt;40000),WORKDAY.INTL($J1647,INT(($I1647+项目参数!$J$29-1)/项目参数!$J$29)-1,1,项目参数!$B$2:$B$200),"")</f>
        <v/>
      </c>
      <c r="L1647" s="83" t="str">
        <f>IF(AND($M1647&lt;&gt;"",$M1647&gt;40000,$N1647&lt;&gt;"",$N1647&gt;40000),(1+NETWORKDAYS.INTL($M1647,$N1647,1,项目参数!$B$2:$B$200))*项目参数!$J$29,"")</f>
        <v/>
      </c>
      <c r="M1647" s="42"/>
      <c r="N1647" s="42"/>
      <c r="O1647" s="60"/>
      <c r="P1647" s="63"/>
      <c r="X1647" s="72" t="b">
        <f t="shared" si="25"/>
        <v>0</v>
      </c>
    </row>
    <row r="1648" spans="1:24">
      <c r="A1648" s="8"/>
      <c r="B1648" s="8"/>
      <c r="C1648" s="8"/>
      <c r="D1648" s="54"/>
      <c r="E1648" s="8"/>
      <c r="F1648" s="8"/>
      <c r="G1648" s="8"/>
      <c r="H1648" s="8"/>
      <c r="I1648" s="78"/>
      <c r="J1648" s="42"/>
      <c r="K1648" s="82" t="str">
        <f>IF(AND($I1648&gt;0,$J1648&lt;&gt;"",$J1648&gt;40000),WORKDAY.INTL($J1648,INT(($I1648+项目参数!$J$29-1)/项目参数!$J$29)-1,1,项目参数!$B$2:$B$200),"")</f>
        <v/>
      </c>
      <c r="L1648" s="83" t="str">
        <f>IF(AND($M1648&lt;&gt;"",$M1648&gt;40000,$N1648&lt;&gt;"",$N1648&gt;40000),(1+NETWORKDAYS.INTL($M1648,$N1648,1,项目参数!$B$2:$B$200))*项目参数!$J$29,"")</f>
        <v/>
      </c>
      <c r="M1648" s="42"/>
      <c r="N1648" s="42"/>
      <c r="O1648" s="60"/>
      <c r="P1648" s="63"/>
      <c r="X1648" s="72" t="b">
        <f t="shared" si="25"/>
        <v>0</v>
      </c>
    </row>
    <row r="1649" spans="1:24">
      <c r="A1649" s="8"/>
      <c r="B1649" s="8"/>
      <c r="C1649" s="8"/>
      <c r="D1649" s="54"/>
      <c r="E1649" s="8"/>
      <c r="F1649" s="8"/>
      <c r="G1649" s="8"/>
      <c r="H1649" s="8"/>
      <c r="I1649" s="78"/>
      <c r="J1649" s="42"/>
      <c r="K1649" s="82" t="str">
        <f>IF(AND($I1649&gt;0,$J1649&lt;&gt;"",$J1649&gt;40000),WORKDAY.INTL($J1649,INT(($I1649+项目参数!$J$29-1)/项目参数!$J$29)-1,1,项目参数!$B$2:$B$200),"")</f>
        <v/>
      </c>
      <c r="L1649" s="83" t="str">
        <f>IF(AND($M1649&lt;&gt;"",$M1649&gt;40000,$N1649&lt;&gt;"",$N1649&gt;40000),(1+NETWORKDAYS.INTL($M1649,$N1649,1,项目参数!$B$2:$B$200))*项目参数!$J$29,"")</f>
        <v/>
      </c>
      <c r="M1649" s="42"/>
      <c r="N1649" s="42"/>
      <c r="O1649" s="60"/>
      <c r="P1649" s="63"/>
      <c r="X1649" s="72" t="b">
        <f t="shared" si="25"/>
        <v>0</v>
      </c>
    </row>
    <row r="1650" spans="1:24">
      <c r="A1650" s="8"/>
      <c r="B1650" s="8"/>
      <c r="C1650" s="8"/>
      <c r="D1650" s="54"/>
      <c r="E1650" s="8"/>
      <c r="F1650" s="8"/>
      <c r="G1650" s="8"/>
      <c r="H1650" s="8"/>
      <c r="I1650" s="78"/>
      <c r="J1650" s="42"/>
      <c r="K1650" s="82" t="str">
        <f>IF(AND($I1650&gt;0,$J1650&lt;&gt;"",$J1650&gt;40000),WORKDAY.INTL($J1650,INT(($I1650+项目参数!$J$29-1)/项目参数!$J$29)-1,1,项目参数!$B$2:$B$200),"")</f>
        <v/>
      </c>
      <c r="L1650" s="83" t="str">
        <f>IF(AND($M1650&lt;&gt;"",$M1650&gt;40000,$N1650&lt;&gt;"",$N1650&gt;40000),(1+NETWORKDAYS.INTL($M1650,$N1650,1,项目参数!$B$2:$B$200))*项目参数!$J$29,"")</f>
        <v/>
      </c>
      <c r="M1650" s="42"/>
      <c r="N1650" s="42"/>
      <c r="O1650" s="60"/>
      <c r="P1650" s="63"/>
      <c r="X1650" s="72" t="b">
        <f t="shared" si="25"/>
        <v>0</v>
      </c>
    </row>
    <row r="1651" spans="1:24">
      <c r="A1651" s="8"/>
      <c r="B1651" s="8"/>
      <c r="C1651" s="8"/>
      <c r="D1651" s="54"/>
      <c r="E1651" s="8"/>
      <c r="F1651" s="8"/>
      <c r="G1651" s="8"/>
      <c r="H1651" s="8"/>
      <c r="I1651" s="78"/>
      <c r="J1651" s="42"/>
      <c r="K1651" s="82" t="str">
        <f>IF(AND($I1651&gt;0,$J1651&lt;&gt;"",$J1651&gt;40000),WORKDAY.INTL($J1651,INT(($I1651+项目参数!$J$29-1)/项目参数!$J$29)-1,1,项目参数!$B$2:$B$200),"")</f>
        <v/>
      </c>
      <c r="L1651" s="83" t="str">
        <f>IF(AND($M1651&lt;&gt;"",$M1651&gt;40000,$N1651&lt;&gt;"",$N1651&gt;40000),(1+NETWORKDAYS.INTL($M1651,$N1651,1,项目参数!$B$2:$B$200))*项目参数!$J$29,"")</f>
        <v/>
      </c>
      <c r="M1651" s="42"/>
      <c r="N1651" s="42"/>
      <c r="O1651" s="60"/>
      <c r="P1651" s="63"/>
      <c r="X1651" s="72" t="b">
        <f t="shared" si="25"/>
        <v>0</v>
      </c>
    </row>
    <row r="1652" spans="1:24">
      <c r="A1652" s="8"/>
      <c r="B1652" s="8"/>
      <c r="C1652" s="8"/>
      <c r="D1652" s="54"/>
      <c r="E1652" s="8"/>
      <c r="F1652" s="8"/>
      <c r="G1652" s="8"/>
      <c r="H1652" s="8"/>
      <c r="I1652" s="78"/>
      <c r="J1652" s="42"/>
      <c r="K1652" s="82" t="str">
        <f>IF(AND($I1652&gt;0,$J1652&lt;&gt;"",$J1652&gt;40000),WORKDAY.INTL($J1652,INT(($I1652+项目参数!$J$29-1)/项目参数!$J$29)-1,1,项目参数!$B$2:$B$200),"")</f>
        <v/>
      </c>
      <c r="L1652" s="83" t="str">
        <f>IF(AND($M1652&lt;&gt;"",$M1652&gt;40000,$N1652&lt;&gt;"",$N1652&gt;40000),(1+NETWORKDAYS.INTL($M1652,$N1652,1,项目参数!$B$2:$B$200))*项目参数!$J$29,"")</f>
        <v/>
      </c>
      <c r="M1652" s="42"/>
      <c r="N1652" s="42"/>
      <c r="O1652" s="60"/>
      <c r="P1652" s="63"/>
      <c r="X1652" s="72" t="b">
        <f t="shared" si="25"/>
        <v>0</v>
      </c>
    </row>
    <row r="1653" spans="1:24">
      <c r="A1653" s="8"/>
      <c r="B1653" s="8"/>
      <c r="C1653" s="8"/>
      <c r="D1653" s="54"/>
      <c r="E1653" s="8"/>
      <c r="F1653" s="8"/>
      <c r="G1653" s="8"/>
      <c r="H1653" s="8"/>
      <c r="I1653" s="78"/>
      <c r="J1653" s="42"/>
      <c r="K1653" s="82" t="str">
        <f>IF(AND($I1653&gt;0,$J1653&lt;&gt;"",$J1653&gt;40000),WORKDAY.INTL($J1653,INT(($I1653+项目参数!$J$29-1)/项目参数!$J$29)-1,1,项目参数!$B$2:$B$200),"")</f>
        <v/>
      </c>
      <c r="L1653" s="83" t="str">
        <f>IF(AND($M1653&lt;&gt;"",$M1653&gt;40000,$N1653&lt;&gt;"",$N1653&gt;40000),(1+NETWORKDAYS.INTL($M1653,$N1653,1,项目参数!$B$2:$B$200))*项目参数!$J$29,"")</f>
        <v/>
      </c>
      <c r="M1653" s="42"/>
      <c r="N1653" s="42"/>
      <c r="O1653" s="60"/>
      <c r="P1653" s="63"/>
      <c r="X1653" s="72" t="b">
        <f t="shared" si="25"/>
        <v>0</v>
      </c>
    </row>
    <row r="1654" spans="1:24">
      <c r="A1654" s="8"/>
      <c r="B1654" s="8"/>
      <c r="C1654" s="8"/>
      <c r="D1654" s="54"/>
      <c r="E1654" s="8"/>
      <c r="F1654" s="8"/>
      <c r="G1654" s="8"/>
      <c r="H1654" s="8"/>
      <c r="I1654" s="78"/>
      <c r="J1654" s="42"/>
      <c r="K1654" s="82" t="str">
        <f>IF(AND($I1654&gt;0,$J1654&lt;&gt;"",$J1654&gt;40000),WORKDAY.INTL($J1654,INT(($I1654+项目参数!$J$29-1)/项目参数!$J$29)-1,1,项目参数!$B$2:$B$200),"")</f>
        <v/>
      </c>
      <c r="L1654" s="83" t="str">
        <f>IF(AND($M1654&lt;&gt;"",$M1654&gt;40000,$N1654&lt;&gt;"",$N1654&gt;40000),(1+NETWORKDAYS.INTL($M1654,$N1654,1,项目参数!$B$2:$B$200))*项目参数!$J$29,"")</f>
        <v/>
      </c>
      <c r="M1654" s="42"/>
      <c r="N1654" s="42"/>
      <c r="O1654" s="60"/>
      <c r="P1654" s="63"/>
      <c r="X1654" s="72" t="b">
        <f t="shared" si="25"/>
        <v>0</v>
      </c>
    </row>
    <row r="1655" spans="1:24">
      <c r="A1655" s="8"/>
      <c r="B1655" s="8"/>
      <c r="C1655" s="8"/>
      <c r="D1655" s="54"/>
      <c r="E1655" s="8"/>
      <c r="F1655" s="8"/>
      <c r="G1655" s="8"/>
      <c r="H1655" s="8"/>
      <c r="I1655" s="78"/>
      <c r="J1655" s="42"/>
      <c r="K1655" s="82" t="str">
        <f>IF(AND($I1655&gt;0,$J1655&lt;&gt;"",$J1655&gt;40000),WORKDAY.INTL($J1655,INT(($I1655+项目参数!$J$29-1)/项目参数!$J$29)-1,1,项目参数!$B$2:$B$200),"")</f>
        <v/>
      </c>
      <c r="L1655" s="83" t="str">
        <f>IF(AND($M1655&lt;&gt;"",$M1655&gt;40000,$N1655&lt;&gt;"",$N1655&gt;40000),(1+NETWORKDAYS.INTL($M1655,$N1655,1,项目参数!$B$2:$B$200))*项目参数!$J$29,"")</f>
        <v/>
      </c>
      <c r="M1655" s="42"/>
      <c r="N1655" s="42"/>
      <c r="O1655" s="60"/>
      <c r="P1655" s="63"/>
      <c r="X1655" s="72" t="b">
        <f t="shared" si="25"/>
        <v>0</v>
      </c>
    </row>
    <row r="1656" spans="1:24">
      <c r="A1656" s="8"/>
      <c r="B1656" s="8"/>
      <c r="C1656" s="8"/>
      <c r="D1656" s="54"/>
      <c r="E1656" s="8"/>
      <c r="F1656" s="8"/>
      <c r="G1656" s="8"/>
      <c r="H1656" s="8"/>
      <c r="I1656" s="78"/>
      <c r="J1656" s="42"/>
      <c r="K1656" s="82" t="str">
        <f>IF(AND($I1656&gt;0,$J1656&lt;&gt;"",$J1656&gt;40000),WORKDAY.INTL($J1656,INT(($I1656+项目参数!$J$29-1)/项目参数!$J$29)-1,1,项目参数!$B$2:$B$200),"")</f>
        <v/>
      </c>
      <c r="L1656" s="83" t="str">
        <f>IF(AND($M1656&lt;&gt;"",$M1656&gt;40000,$N1656&lt;&gt;"",$N1656&gt;40000),(1+NETWORKDAYS.INTL($M1656,$N1656,1,项目参数!$B$2:$B$200))*项目参数!$J$29,"")</f>
        <v/>
      </c>
      <c r="M1656" s="42"/>
      <c r="N1656" s="42"/>
      <c r="O1656" s="60"/>
      <c r="P1656" s="63"/>
      <c r="X1656" s="72" t="b">
        <f t="shared" si="25"/>
        <v>0</v>
      </c>
    </row>
    <row r="1657" spans="1:24">
      <c r="A1657" s="8"/>
      <c r="B1657" s="8"/>
      <c r="C1657" s="8"/>
      <c r="D1657" s="54"/>
      <c r="E1657" s="8"/>
      <c r="F1657" s="8"/>
      <c r="G1657" s="8"/>
      <c r="H1657" s="8"/>
      <c r="I1657" s="78"/>
      <c r="J1657" s="42"/>
      <c r="K1657" s="82" t="str">
        <f>IF(AND($I1657&gt;0,$J1657&lt;&gt;"",$J1657&gt;40000),WORKDAY.INTL($J1657,INT(($I1657+项目参数!$J$29-1)/项目参数!$J$29)-1,1,项目参数!$B$2:$B$200),"")</f>
        <v/>
      </c>
      <c r="L1657" s="83" t="str">
        <f>IF(AND($M1657&lt;&gt;"",$M1657&gt;40000,$N1657&lt;&gt;"",$N1657&gt;40000),(1+NETWORKDAYS.INTL($M1657,$N1657,1,项目参数!$B$2:$B$200))*项目参数!$J$29,"")</f>
        <v/>
      </c>
      <c r="M1657" s="42"/>
      <c r="N1657" s="42"/>
      <c r="O1657" s="60"/>
      <c r="P1657" s="63"/>
      <c r="X1657" s="72" t="b">
        <f t="shared" si="25"/>
        <v>0</v>
      </c>
    </row>
    <row r="1658" spans="1:24">
      <c r="A1658" s="8"/>
      <c r="B1658" s="8"/>
      <c r="C1658" s="8"/>
      <c r="D1658" s="54"/>
      <c r="E1658" s="8"/>
      <c r="F1658" s="8"/>
      <c r="G1658" s="8"/>
      <c r="H1658" s="8"/>
      <c r="I1658" s="78"/>
      <c r="J1658" s="42"/>
      <c r="K1658" s="82" t="str">
        <f>IF(AND($I1658&gt;0,$J1658&lt;&gt;"",$J1658&gt;40000),WORKDAY.INTL($J1658,INT(($I1658+项目参数!$J$29-1)/项目参数!$J$29)-1,1,项目参数!$B$2:$B$200),"")</f>
        <v/>
      </c>
      <c r="L1658" s="83" t="str">
        <f>IF(AND($M1658&lt;&gt;"",$M1658&gt;40000,$N1658&lt;&gt;"",$N1658&gt;40000),(1+NETWORKDAYS.INTL($M1658,$N1658,1,项目参数!$B$2:$B$200))*项目参数!$J$29,"")</f>
        <v/>
      </c>
      <c r="M1658" s="42"/>
      <c r="N1658" s="42"/>
      <c r="O1658" s="60"/>
      <c r="P1658" s="63"/>
      <c r="X1658" s="72" t="b">
        <f t="shared" si="25"/>
        <v>0</v>
      </c>
    </row>
    <row r="1659" spans="1:24">
      <c r="A1659" s="8"/>
      <c r="B1659" s="8"/>
      <c r="C1659" s="8"/>
      <c r="D1659" s="54"/>
      <c r="E1659" s="8"/>
      <c r="F1659" s="8"/>
      <c r="G1659" s="8"/>
      <c r="H1659" s="8"/>
      <c r="I1659" s="78"/>
      <c r="J1659" s="42"/>
      <c r="K1659" s="82" t="str">
        <f>IF(AND($I1659&gt;0,$J1659&lt;&gt;"",$J1659&gt;40000),WORKDAY.INTL($J1659,INT(($I1659+项目参数!$J$29-1)/项目参数!$J$29)-1,1,项目参数!$B$2:$B$200),"")</f>
        <v/>
      </c>
      <c r="L1659" s="83" t="str">
        <f>IF(AND($M1659&lt;&gt;"",$M1659&gt;40000,$N1659&lt;&gt;"",$N1659&gt;40000),(1+NETWORKDAYS.INTL($M1659,$N1659,1,项目参数!$B$2:$B$200))*项目参数!$J$29,"")</f>
        <v/>
      </c>
      <c r="M1659" s="42"/>
      <c r="N1659" s="42"/>
      <c r="O1659" s="60"/>
      <c r="P1659" s="63"/>
      <c r="X1659" s="72" t="b">
        <f t="shared" si="25"/>
        <v>0</v>
      </c>
    </row>
    <row r="1660" spans="1:24">
      <c r="A1660" s="8"/>
      <c r="B1660" s="8"/>
      <c r="C1660" s="8"/>
      <c r="D1660" s="54"/>
      <c r="E1660" s="8"/>
      <c r="F1660" s="8"/>
      <c r="G1660" s="8"/>
      <c r="H1660" s="8"/>
      <c r="I1660" s="78"/>
      <c r="J1660" s="42"/>
      <c r="K1660" s="82" t="str">
        <f>IF(AND($I1660&gt;0,$J1660&lt;&gt;"",$J1660&gt;40000),WORKDAY.INTL($J1660,INT(($I1660+项目参数!$J$29-1)/项目参数!$J$29)-1,1,项目参数!$B$2:$B$200),"")</f>
        <v/>
      </c>
      <c r="L1660" s="83" t="str">
        <f>IF(AND($M1660&lt;&gt;"",$M1660&gt;40000,$N1660&lt;&gt;"",$N1660&gt;40000),(1+NETWORKDAYS.INTL($M1660,$N1660,1,项目参数!$B$2:$B$200))*项目参数!$J$29,"")</f>
        <v/>
      </c>
      <c r="M1660" s="42"/>
      <c r="N1660" s="42"/>
      <c r="O1660" s="60"/>
      <c r="P1660" s="63"/>
      <c r="X1660" s="72" t="b">
        <f t="shared" si="25"/>
        <v>0</v>
      </c>
    </row>
    <row r="1661" spans="1:24">
      <c r="A1661" s="8"/>
      <c r="B1661" s="8"/>
      <c r="C1661" s="8"/>
      <c r="D1661" s="54"/>
      <c r="E1661" s="8"/>
      <c r="F1661" s="8"/>
      <c r="G1661" s="8"/>
      <c r="H1661" s="8"/>
      <c r="I1661" s="78"/>
      <c r="J1661" s="42"/>
      <c r="K1661" s="82" t="str">
        <f>IF(AND($I1661&gt;0,$J1661&lt;&gt;"",$J1661&gt;40000),WORKDAY.INTL($J1661,INT(($I1661+项目参数!$J$29-1)/项目参数!$J$29)-1,1,项目参数!$B$2:$B$200),"")</f>
        <v/>
      </c>
      <c r="L1661" s="83" t="str">
        <f>IF(AND($M1661&lt;&gt;"",$M1661&gt;40000,$N1661&lt;&gt;"",$N1661&gt;40000),(1+NETWORKDAYS.INTL($M1661,$N1661,1,项目参数!$B$2:$B$200))*项目参数!$J$29,"")</f>
        <v/>
      </c>
      <c r="M1661" s="42"/>
      <c r="N1661" s="42"/>
      <c r="O1661" s="60"/>
      <c r="P1661" s="63"/>
      <c r="X1661" s="72" t="b">
        <f t="shared" si="25"/>
        <v>0</v>
      </c>
    </row>
    <row r="1662" spans="1:24">
      <c r="A1662" s="8"/>
      <c r="B1662" s="8"/>
      <c r="C1662" s="8"/>
      <c r="D1662" s="54"/>
      <c r="E1662" s="8"/>
      <c r="F1662" s="8"/>
      <c r="G1662" s="8"/>
      <c r="H1662" s="8"/>
      <c r="I1662" s="78"/>
      <c r="J1662" s="42"/>
      <c r="K1662" s="82" t="str">
        <f>IF(AND($I1662&gt;0,$J1662&lt;&gt;"",$J1662&gt;40000),WORKDAY.INTL($J1662,INT(($I1662+项目参数!$J$29-1)/项目参数!$J$29)-1,1,项目参数!$B$2:$B$200),"")</f>
        <v/>
      </c>
      <c r="L1662" s="83" t="str">
        <f>IF(AND($M1662&lt;&gt;"",$M1662&gt;40000,$N1662&lt;&gt;"",$N1662&gt;40000),(1+NETWORKDAYS.INTL($M1662,$N1662,1,项目参数!$B$2:$B$200))*项目参数!$J$29,"")</f>
        <v/>
      </c>
      <c r="M1662" s="42"/>
      <c r="N1662" s="42"/>
      <c r="O1662" s="60"/>
      <c r="P1662" s="63"/>
      <c r="X1662" s="72" t="b">
        <f t="shared" si="25"/>
        <v>0</v>
      </c>
    </row>
    <row r="1663" spans="1:24">
      <c r="A1663" s="8"/>
      <c r="B1663" s="8"/>
      <c r="C1663" s="8"/>
      <c r="D1663" s="54"/>
      <c r="E1663" s="8"/>
      <c r="F1663" s="8"/>
      <c r="G1663" s="8"/>
      <c r="H1663" s="8"/>
      <c r="I1663" s="78"/>
      <c r="J1663" s="42"/>
      <c r="K1663" s="82" t="str">
        <f>IF(AND($I1663&gt;0,$J1663&lt;&gt;"",$J1663&gt;40000),WORKDAY.INTL($J1663,INT(($I1663+项目参数!$J$29-1)/项目参数!$J$29)-1,1,项目参数!$B$2:$B$200),"")</f>
        <v/>
      </c>
      <c r="L1663" s="83" t="str">
        <f>IF(AND($M1663&lt;&gt;"",$M1663&gt;40000,$N1663&lt;&gt;"",$N1663&gt;40000),(1+NETWORKDAYS.INTL($M1663,$N1663,1,项目参数!$B$2:$B$200))*项目参数!$J$29,"")</f>
        <v/>
      </c>
      <c r="M1663" s="42"/>
      <c r="N1663" s="42"/>
      <c r="O1663" s="60"/>
      <c r="P1663" s="63"/>
      <c r="X1663" s="72" t="b">
        <f t="shared" si="25"/>
        <v>0</v>
      </c>
    </row>
    <row r="1664" spans="1:24">
      <c r="A1664" s="8"/>
      <c r="B1664" s="8"/>
      <c r="C1664" s="8"/>
      <c r="D1664" s="54"/>
      <c r="E1664" s="8"/>
      <c r="F1664" s="8"/>
      <c r="G1664" s="8"/>
      <c r="H1664" s="8"/>
      <c r="I1664" s="78"/>
      <c r="J1664" s="42"/>
      <c r="K1664" s="82" t="str">
        <f>IF(AND($I1664&gt;0,$J1664&lt;&gt;"",$J1664&gt;40000),WORKDAY.INTL($J1664,INT(($I1664+项目参数!$J$29-1)/项目参数!$J$29)-1,1,项目参数!$B$2:$B$200),"")</f>
        <v/>
      </c>
      <c r="L1664" s="83" t="str">
        <f>IF(AND($M1664&lt;&gt;"",$M1664&gt;40000,$N1664&lt;&gt;"",$N1664&gt;40000),(1+NETWORKDAYS.INTL($M1664,$N1664,1,项目参数!$B$2:$B$200))*项目参数!$J$29,"")</f>
        <v/>
      </c>
      <c r="M1664" s="42"/>
      <c r="N1664" s="42"/>
      <c r="O1664" s="60"/>
      <c r="P1664" s="63"/>
      <c r="X1664" s="72" t="b">
        <f t="shared" si="25"/>
        <v>0</v>
      </c>
    </row>
    <row r="1665" spans="1:24">
      <c r="A1665" s="8"/>
      <c r="B1665" s="8"/>
      <c r="C1665" s="8"/>
      <c r="D1665" s="54"/>
      <c r="E1665" s="8"/>
      <c r="F1665" s="8"/>
      <c r="G1665" s="8"/>
      <c r="H1665" s="8"/>
      <c r="I1665" s="78"/>
      <c r="J1665" s="42"/>
      <c r="K1665" s="82" t="str">
        <f>IF(AND($I1665&gt;0,$J1665&lt;&gt;"",$J1665&gt;40000),WORKDAY.INTL($J1665,INT(($I1665+项目参数!$J$29-1)/项目参数!$J$29)-1,1,项目参数!$B$2:$B$200),"")</f>
        <v/>
      </c>
      <c r="L1665" s="83" t="str">
        <f>IF(AND($M1665&lt;&gt;"",$M1665&gt;40000,$N1665&lt;&gt;"",$N1665&gt;40000),(1+NETWORKDAYS.INTL($M1665,$N1665,1,项目参数!$B$2:$B$200))*项目参数!$J$29,"")</f>
        <v/>
      </c>
      <c r="M1665" s="42"/>
      <c r="N1665" s="42"/>
      <c r="O1665" s="60"/>
      <c r="P1665" s="63"/>
      <c r="X1665" s="72" t="b">
        <f t="shared" si="25"/>
        <v>0</v>
      </c>
    </row>
    <row r="1666" spans="1:24">
      <c r="A1666" s="8"/>
      <c r="B1666" s="8"/>
      <c r="C1666" s="8"/>
      <c r="D1666" s="54"/>
      <c r="E1666" s="8"/>
      <c r="F1666" s="8"/>
      <c r="G1666" s="8"/>
      <c r="H1666" s="8"/>
      <c r="I1666" s="78"/>
      <c r="J1666" s="42"/>
      <c r="K1666" s="82" t="str">
        <f>IF(AND($I1666&gt;0,$J1666&lt;&gt;"",$J1666&gt;40000),WORKDAY.INTL($J1666,INT(($I1666+项目参数!$J$29-1)/项目参数!$J$29)-1,1,项目参数!$B$2:$B$200),"")</f>
        <v/>
      </c>
      <c r="L1666" s="83" t="str">
        <f>IF(AND($M1666&lt;&gt;"",$M1666&gt;40000,$N1666&lt;&gt;"",$N1666&gt;40000),(1+NETWORKDAYS.INTL($M1666,$N1666,1,项目参数!$B$2:$B$200))*项目参数!$J$29,"")</f>
        <v/>
      </c>
      <c r="M1666" s="42"/>
      <c r="N1666" s="42"/>
      <c r="O1666" s="60"/>
      <c r="P1666" s="63"/>
      <c r="X1666" s="72" t="b">
        <f t="shared" ref="X1666:X1729" si="26">AND(LEN(A1666)&gt;0,LEN(C1666)&gt;3,LEN(G1666)&gt;1,OR(J1666=0,AND(I1666&gt;0,J1666&gt;40000)),OR(M1666=0,M1666&gt;40000))</f>
        <v>0</v>
      </c>
    </row>
    <row r="1667" spans="1:24">
      <c r="A1667" s="8"/>
      <c r="B1667" s="8"/>
      <c r="C1667" s="8"/>
      <c r="D1667" s="54"/>
      <c r="E1667" s="8"/>
      <c r="F1667" s="8"/>
      <c r="G1667" s="8"/>
      <c r="H1667" s="8"/>
      <c r="I1667" s="78"/>
      <c r="J1667" s="42"/>
      <c r="K1667" s="82" t="str">
        <f>IF(AND($I1667&gt;0,$J1667&lt;&gt;"",$J1667&gt;40000),WORKDAY.INTL($J1667,INT(($I1667+项目参数!$J$29-1)/项目参数!$J$29)-1,1,项目参数!$B$2:$B$200),"")</f>
        <v/>
      </c>
      <c r="L1667" s="83" t="str">
        <f>IF(AND($M1667&lt;&gt;"",$M1667&gt;40000,$N1667&lt;&gt;"",$N1667&gt;40000),(1+NETWORKDAYS.INTL($M1667,$N1667,1,项目参数!$B$2:$B$200))*项目参数!$J$29,"")</f>
        <v/>
      </c>
      <c r="M1667" s="42"/>
      <c r="N1667" s="42"/>
      <c r="O1667" s="60"/>
      <c r="P1667" s="63"/>
      <c r="X1667" s="72" t="b">
        <f t="shared" si="26"/>
        <v>0</v>
      </c>
    </row>
    <row r="1668" spans="1:24">
      <c r="A1668" s="8"/>
      <c r="B1668" s="8"/>
      <c r="C1668" s="8"/>
      <c r="D1668" s="54"/>
      <c r="E1668" s="8"/>
      <c r="F1668" s="8"/>
      <c r="G1668" s="8"/>
      <c r="H1668" s="8"/>
      <c r="I1668" s="78"/>
      <c r="J1668" s="42"/>
      <c r="K1668" s="82" t="str">
        <f>IF(AND($I1668&gt;0,$J1668&lt;&gt;"",$J1668&gt;40000),WORKDAY.INTL($J1668,INT(($I1668+项目参数!$J$29-1)/项目参数!$J$29)-1,1,项目参数!$B$2:$B$200),"")</f>
        <v/>
      </c>
      <c r="L1668" s="83" t="str">
        <f>IF(AND($M1668&lt;&gt;"",$M1668&gt;40000,$N1668&lt;&gt;"",$N1668&gt;40000),(1+NETWORKDAYS.INTL($M1668,$N1668,1,项目参数!$B$2:$B$200))*项目参数!$J$29,"")</f>
        <v/>
      </c>
      <c r="M1668" s="42"/>
      <c r="N1668" s="42"/>
      <c r="O1668" s="60"/>
      <c r="P1668" s="63"/>
      <c r="X1668" s="72" t="b">
        <f t="shared" si="26"/>
        <v>0</v>
      </c>
    </row>
    <row r="1669" spans="1:24">
      <c r="A1669" s="8"/>
      <c r="B1669" s="8"/>
      <c r="C1669" s="8"/>
      <c r="D1669" s="54"/>
      <c r="E1669" s="8"/>
      <c r="F1669" s="8"/>
      <c r="G1669" s="8"/>
      <c r="H1669" s="8"/>
      <c r="I1669" s="78"/>
      <c r="J1669" s="42"/>
      <c r="K1669" s="82" t="str">
        <f>IF(AND($I1669&gt;0,$J1669&lt;&gt;"",$J1669&gt;40000),WORKDAY.INTL($J1669,INT(($I1669+项目参数!$J$29-1)/项目参数!$J$29)-1,1,项目参数!$B$2:$B$200),"")</f>
        <v/>
      </c>
      <c r="L1669" s="83" t="str">
        <f>IF(AND($M1669&lt;&gt;"",$M1669&gt;40000,$N1669&lt;&gt;"",$N1669&gt;40000),(1+NETWORKDAYS.INTL($M1669,$N1669,1,项目参数!$B$2:$B$200))*项目参数!$J$29,"")</f>
        <v/>
      </c>
      <c r="M1669" s="42"/>
      <c r="N1669" s="42"/>
      <c r="O1669" s="60"/>
      <c r="P1669" s="63"/>
      <c r="X1669" s="72" t="b">
        <f t="shared" si="26"/>
        <v>0</v>
      </c>
    </row>
    <row r="1670" spans="1:24">
      <c r="A1670" s="8"/>
      <c r="B1670" s="8"/>
      <c r="C1670" s="8"/>
      <c r="D1670" s="54"/>
      <c r="E1670" s="8"/>
      <c r="F1670" s="8"/>
      <c r="G1670" s="8"/>
      <c r="H1670" s="8"/>
      <c r="I1670" s="78"/>
      <c r="J1670" s="42"/>
      <c r="K1670" s="82" t="str">
        <f>IF(AND($I1670&gt;0,$J1670&lt;&gt;"",$J1670&gt;40000),WORKDAY.INTL($J1670,INT(($I1670+项目参数!$J$29-1)/项目参数!$J$29)-1,1,项目参数!$B$2:$B$200),"")</f>
        <v/>
      </c>
      <c r="L1670" s="83" t="str">
        <f>IF(AND($M1670&lt;&gt;"",$M1670&gt;40000,$N1670&lt;&gt;"",$N1670&gt;40000),(1+NETWORKDAYS.INTL($M1670,$N1670,1,项目参数!$B$2:$B$200))*项目参数!$J$29,"")</f>
        <v/>
      </c>
      <c r="M1670" s="42"/>
      <c r="N1670" s="42"/>
      <c r="O1670" s="60"/>
      <c r="P1670" s="63"/>
      <c r="X1670" s="72" t="b">
        <f t="shared" si="26"/>
        <v>0</v>
      </c>
    </row>
    <row r="1671" spans="1:24">
      <c r="A1671" s="8"/>
      <c r="B1671" s="8"/>
      <c r="C1671" s="8"/>
      <c r="D1671" s="54"/>
      <c r="E1671" s="8"/>
      <c r="F1671" s="8"/>
      <c r="G1671" s="8"/>
      <c r="H1671" s="8"/>
      <c r="I1671" s="78"/>
      <c r="J1671" s="42"/>
      <c r="K1671" s="82" t="str">
        <f>IF(AND($I1671&gt;0,$J1671&lt;&gt;"",$J1671&gt;40000),WORKDAY.INTL($J1671,INT(($I1671+项目参数!$J$29-1)/项目参数!$J$29)-1,1,项目参数!$B$2:$B$200),"")</f>
        <v/>
      </c>
      <c r="L1671" s="83" t="str">
        <f>IF(AND($M1671&lt;&gt;"",$M1671&gt;40000,$N1671&lt;&gt;"",$N1671&gt;40000),(1+NETWORKDAYS.INTL($M1671,$N1671,1,项目参数!$B$2:$B$200))*项目参数!$J$29,"")</f>
        <v/>
      </c>
      <c r="M1671" s="42"/>
      <c r="N1671" s="42"/>
      <c r="O1671" s="60"/>
      <c r="P1671" s="63"/>
      <c r="X1671" s="72" t="b">
        <f t="shared" si="26"/>
        <v>0</v>
      </c>
    </row>
    <row r="1672" spans="1:24">
      <c r="A1672" s="8"/>
      <c r="B1672" s="8"/>
      <c r="C1672" s="8"/>
      <c r="D1672" s="54"/>
      <c r="E1672" s="8"/>
      <c r="F1672" s="8"/>
      <c r="G1672" s="8"/>
      <c r="H1672" s="8"/>
      <c r="I1672" s="78"/>
      <c r="J1672" s="42"/>
      <c r="K1672" s="82" t="str">
        <f>IF(AND($I1672&gt;0,$J1672&lt;&gt;"",$J1672&gt;40000),WORKDAY.INTL($J1672,INT(($I1672+项目参数!$J$29-1)/项目参数!$J$29)-1,1,项目参数!$B$2:$B$200),"")</f>
        <v/>
      </c>
      <c r="L1672" s="83" t="str">
        <f>IF(AND($M1672&lt;&gt;"",$M1672&gt;40000,$N1672&lt;&gt;"",$N1672&gt;40000),(1+NETWORKDAYS.INTL($M1672,$N1672,1,项目参数!$B$2:$B$200))*项目参数!$J$29,"")</f>
        <v/>
      </c>
      <c r="M1672" s="42"/>
      <c r="N1672" s="42"/>
      <c r="O1672" s="60"/>
      <c r="P1672" s="63"/>
      <c r="X1672" s="72" t="b">
        <f t="shared" si="26"/>
        <v>0</v>
      </c>
    </row>
    <row r="1673" spans="1:24">
      <c r="A1673" s="8"/>
      <c r="B1673" s="8"/>
      <c r="C1673" s="8"/>
      <c r="D1673" s="54"/>
      <c r="E1673" s="8"/>
      <c r="F1673" s="8"/>
      <c r="G1673" s="8"/>
      <c r="H1673" s="8"/>
      <c r="I1673" s="78"/>
      <c r="J1673" s="42"/>
      <c r="K1673" s="82" t="str">
        <f>IF(AND($I1673&gt;0,$J1673&lt;&gt;"",$J1673&gt;40000),WORKDAY.INTL($J1673,INT(($I1673+项目参数!$J$29-1)/项目参数!$J$29)-1,1,项目参数!$B$2:$B$200),"")</f>
        <v/>
      </c>
      <c r="L1673" s="83" t="str">
        <f>IF(AND($M1673&lt;&gt;"",$M1673&gt;40000,$N1673&lt;&gt;"",$N1673&gt;40000),(1+NETWORKDAYS.INTL($M1673,$N1673,1,项目参数!$B$2:$B$200))*项目参数!$J$29,"")</f>
        <v/>
      </c>
      <c r="M1673" s="42"/>
      <c r="N1673" s="42"/>
      <c r="O1673" s="60"/>
      <c r="P1673" s="63"/>
      <c r="X1673" s="72" t="b">
        <f t="shared" si="26"/>
        <v>0</v>
      </c>
    </row>
    <row r="1674" spans="1:24">
      <c r="A1674" s="8"/>
      <c r="B1674" s="8"/>
      <c r="C1674" s="8"/>
      <c r="D1674" s="54"/>
      <c r="E1674" s="8"/>
      <c r="F1674" s="8"/>
      <c r="G1674" s="8"/>
      <c r="H1674" s="8"/>
      <c r="I1674" s="78"/>
      <c r="J1674" s="42"/>
      <c r="K1674" s="82" t="str">
        <f>IF(AND($I1674&gt;0,$J1674&lt;&gt;"",$J1674&gt;40000),WORKDAY.INTL($J1674,INT(($I1674+项目参数!$J$29-1)/项目参数!$J$29)-1,1,项目参数!$B$2:$B$200),"")</f>
        <v/>
      </c>
      <c r="L1674" s="83" t="str">
        <f>IF(AND($M1674&lt;&gt;"",$M1674&gt;40000,$N1674&lt;&gt;"",$N1674&gt;40000),(1+NETWORKDAYS.INTL($M1674,$N1674,1,项目参数!$B$2:$B$200))*项目参数!$J$29,"")</f>
        <v/>
      </c>
      <c r="M1674" s="42"/>
      <c r="N1674" s="42"/>
      <c r="O1674" s="60"/>
      <c r="P1674" s="63"/>
      <c r="X1674" s="72" t="b">
        <f t="shared" si="26"/>
        <v>0</v>
      </c>
    </row>
    <row r="1675" spans="1:24">
      <c r="A1675" s="8"/>
      <c r="B1675" s="8"/>
      <c r="C1675" s="8"/>
      <c r="D1675" s="54"/>
      <c r="E1675" s="8"/>
      <c r="F1675" s="8"/>
      <c r="G1675" s="8"/>
      <c r="H1675" s="8"/>
      <c r="I1675" s="78"/>
      <c r="J1675" s="42"/>
      <c r="K1675" s="82" t="str">
        <f>IF(AND($I1675&gt;0,$J1675&lt;&gt;"",$J1675&gt;40000),WORKDAY.INTL($J1675,INT(($I1675+项目参数!$J$29-1)/项目参数!$J$29)-1,1,项目参数!$B$2:$B$200),"")</f>
        <v/>
      </c>
      <c r="L1675" s="83" t="str">
        <f>IF(AND($M1675&lt;&gt;"",$M1675&gt;40000,$N1675&lt;&gt;"",$N1675&gt;40000),(1+NETWORKDAYS.INTL($M1675,$N1675,1,项目参数!$B$2:$B$200))*项目参数!$J$29,"")</f>
        <v/>
      </c>
      <c r="M1675" s="42"/>
      <c r="N1675" s="42"/>
      <c r="O1675" s="60"/>
      <c r="P1675" s="63"/>
      <c r="X1675" s="72" t="b">
        <f t="shared" si="26"/>
        <v>0</v>
      </c>
    </row>
    <row r="1676" spans="1:24">
      <c r="A1676" s="8"/>
      <c r="B1676" s="8"/>
      <c r="C1676" s="8"/>
      <c r="D1676" s="54"/>
      <c r="E1676" s="8"/>
      <c r="F1676" s="8"/>
      <c r="G1676" s="8"/>
      <c r="H1676" s="8"/>
      <c r="I1676" s="78"/>
      <c r="J1676" s="42"/>
      <c r="K1676" s="82" t="str">
        <f>IF(AND($I1676&gt;0,$J1676&lt;&gt;"",$J1676&gt;40000),WORKDAY.INTL($J1676,INT(($I1676+项目参数!$J$29-1)/项目参数!$J$29)-1,1,项目参数!$B$2:$B$200),"")</f>
        <v/>
      </c>
      <c r="L1676" s="83" t="str">
        <f>IF(AND($M1676&lt;&gt;"",$M1676&gt;40000,$N1676&lt;&gt;"",$N1676&gt;40000),(1+NETWORKDAYS.INTL($M1676,$N1676,1,项目参数!$B$2:$B$200))*项目参数!$J$29,"")</f>
        <v/>
      </c>
      <c r="M1676" s="42"/>
      <c r="N1676" s="42"/>
      <c r="O1676" s="60"/>
      <c r="P1676" s="63"/>
      <c r="X1676" s="72" t="b">
        <f t="shared" si="26"/>
        <v>0</v>
      </c>
    </row>
    <row r="1677" spans="1:24">
      <c r="A1677" s="8"/>
      <c r="B1677" s="8"/>
      <c r="C1677" s="8"/>
      <c r="D1677" s="54"/>
      <c r="E1677" s="8"/>
      <c r="F1677" s="8"/>
      <c r="G1677" s="8"/>
      <c r="H1677" s="8"/>
      <c r="I1677" s="78"/>
      <c r="J1677" s="42"/>
      <c r="K1677" s="82" t="str">
        <f>IF(AND($I1677&gt;0,$J1677&lt;&gt;"",$J1677&gt;40000),WORKDAY.INTL($J1677,INT(($I1677+项目参数!$J$29-1)/项目参数!$J$29)-1,1,项目参数!$B$2:$B$200),"")</f>
        <v/>
      </c>
      <c r="L1677" s="83" t="str">
        <f>IF(AND($M1677&lt;&gt;"",$M1677&gt;40000,$N1677&lt;&gt;"",$N1677&gt;40000),(1+NETWORKDAYS.INTL($M1677,$N1677,1,项目参数!$B$2:$B$200))*项目参数!$J$29,"")</f>
        <v/>
      </c>
      <c r="M1677" s="42"/>
      <c r="N1677" s="42"/>
      <c r="O1677" s="60"/>
      <c r="P1677" s="63"/>
      <c r="X1677" s="72" t="b">
        <f t="shared" si="26"/>
        <v>0</v>
      </c>
    </row>
    <row r="1678" spans="1:24">
      <c r="A1678" s="8"/>
      <c r="B1678" s="8"/>
      <c r="C1678" s="8"/>
      <c r="D1678" s="54"/>
      <c r="E1678" s="8"/>
      <c r="F1678" s="8"/>
      <c r="G1678" s="8"/>
      <c r="H1678" s="8"/>
      <c r="I1678" s="78"/>
      <c r="J1678" s="42"/>
      <c r="K1678" s="82" t="str">
        <f>IF(AND($I1678&gt;0,$J1678&lt;&gt;"",$J1678&gt;40000),WORKDAY.INTL($J1678,INT(($I1678+项目参数!$J$29-1)/项目参数!$J$29)-1,1,项目参数!$B$2:$B$200),"")</f>
        <v/>
      </c>
      <c r="L1678" s="83" t="str">
        <f>IF(AND($M1678&lt;&gt;"",$M1678&gt;40000,$N1678&lt;&gt;"",$N1678&gt;40000),(1+NETWORKDAYS.INTL($M1678,$N1678,1,项目参数!$B$2:$B$200))*项目参数!$J$29,"")</f>
        <v/>
      </c>
      <c r="M1678" s="42"/>
      <c r="N1678" s="42"/>
      <c r="O1678" s="60"/>
      <c r="P1678" s="63"/>
      <c r="X1678" s="72" t="b">
        <f t="shared" si="26"/>
        <v>0</v>
      </c>
    </row>
    <row r="1679" spans="1:24">
      <c r="A1679" s="8"/>
      <c r="B1679" s="8"/>
      <c r="C1679" s="8"/>
      <c r="D1679" s="54"/>
      <c r="E1679" s="8"/>
      <c r="F1679" s="8"/>
      <c r="G1679" s="8"/>
      <c r="H1679" s="8"/>
      <c r="I1679" s="78"/>
      <c r="J1679" s="42"/>
      <c r="K1679" s="82" t="str">
        <f>IF(AND($I1679&gt;0,$J1679&lt;&gt;"",$J1679&gt;40000),WORKDAY.INTL($J1679,INT(($I1679+项目参数!$J$29-1)/项目参数!$J$29)-1,1,项目参数!$B$2:$B$200),"")</f>
        <v/>
      </c>
      <c r="L1679" s="83" t="str">
        <f>IF(AND($M1679&lt;&gt;"",$M1679&gt;40000,$N1679&lt;&gt;"",$N1679&gt;40000),(1+NETWORKDAYS.INTL($M1679,$N1679,1,项目参数!$B$2:$B$200))*项目参数!$J$29,"")</f>
        <v/>
      </c>
      <c r="M1679" s="42"/>
      <c r="N1679" s="42"/>
      <c r="O1679" s="60"/>
      <c r="P1679" s="63"/>
      <c r="X1679" s="72" t="b">
        <f t="shared" si="26"/>
        <v>0</v>
      </c>
    </row>
    <row r="1680" spans="1:24">
      <c r="A1680" s="8"/>
      <c r="B1680" s="8"/>
      <c r="C1680" s="8"/>
      <c r="D1680" s="54"/>
      <c r="E1680" s="8"/>
      <c r="F1680" s="8"/>
      <c r="G1680" s="8"/>
      <c r="H1680" s="8"/>
      <c r="I1680" s="78"/>
      <c r="J1680" s="42"/>
      <c r="K1680" s="82" t="str">
        <f>IF(AND($I1680&gt;0,$J1680&lt;&gt;"",$J1680&gt;40000),WORKDAY.INTL($J1680,INT(($I1680+项目参数!$J$29-1)/项目参数!$J$29)-1,1,项目参数!$B$2:$B$200),"")</f>
        <v/>
      </c>
      <c r="L1680" s="83" t="str">
        <f>IF(AND($M1680&lt;&gt;"",$M1680&gt;40000,$N1680&lt;&gt;"",$N1680&gt;40000),(1+NETWORKDAYS.INTL($M1680,$N1680,1,项目参数!$B$2:$B$200))*项目参数!$J$29,"")</f>
        <v/>
      </c>
      <c r="M1680" s="42"/>
      <c r="N1680" s="42"/>
      <c r="O1680" s="60"/>
      <c r="P1680" s="63"/>
      <c r="X1680" s="72" t="b">
        <f t="shared" si="26"/>
        <v>0</v>
      </c>
    </row>
    <row r="1681" spans="1:24">
      <c r="A1681" s="8"/>
      <c r="B1681" s="8"/>
      <c r="C1681" s="8"/>
      <c r="D1681" s="54"/>
      <c r="E1681" s="8"/>
      <c r="F1681" s="8"/>
      <c r="G1681" s="8"/>
      <c r="H1681" s="8"/>
      <c r="I1681" s="78"/>
      <c r="J1681" s="42"/>
      <c r="K1681" s="82" t="str">
        <f>IF(AND($I1681&gt;0,$J1681&lt;&gt;"",$J1681&gt;40000),WORKDAY.INTL($J1681,INT(($I1681+项目参数!$J$29-1)/项目参数!$J$29)-1,1,项目参数!$B$2:$B$200),"")</f>
        <v/>
      </c>
      <c r="L1681" s="83" t="str">
        <f>IF(AND($M1681&lt;&gt;"",$M1681&gt;40000,$N1681&lt;&gt;"",$N1681&gt;40000),(1+NETWORKDAYS.INTL($M1681,$N1681,1,项目参数!$B$2:$B$200))*项目参数!$J$29,"")</f>
        <v/>
      </c>
      <c r="M1681" s="42"/>
      <c r="N1681" s="42"/>
      <c r="O1681" s="60"/>
      <c r="P1681" s="63"/>
      <c r="X1681" s="72" t="b">
        <f t="shared" si="26"/>
        <v>0</v>
      </c>
    </row>
    <row r="1682" spans="1:24">
      <c r="A1682" s="8"/>
      <c r="B1682" s="8"/>
      <c r="C1682" s="8"/>
      <c r="D1682" s="54"/>
      <c r="E1682" s="8"/>
      <c r="F1682" s="8"/>
      <c r="G1682" s="8"/>
      <c r="H1682" s="8"/>
      <c r="I1682" s="78"/>
      <c r="J1682" s="42"/>
      <c r="K1682" s="82" t="str">
        <f>IF(AND($I1682&gt;0,$J1682&lt;&gt;"",$J1682&gt;40000),WORKDAY.INTL($J1682,INT(($I1682+项目参数!$J$29-1)/项目参数!$J$29)-1,1,项目参数!$B$2:$B$200),"")</f>
        <v/>
      </c>
      <c r="L1682" s="83" t="str">
        <f>IF(AND($M1682&lt;&gt;"",$M1682&gt;40000,$N1682&lt;&gt;"",$N1682&gt;40000),(1+NETWORKDAYS.INTL($M1682,$N1682,1,项目参数!$B$2:$B$200))*项目参数!$J$29,"")</f>
        <v/>
      </c>
      <c r="M1682" s="42"/>
      <c r="N1682" s="42"/>
      <c r="O1682" s="60"/>
      <c r="P1682" s="63"/>
      <c r="X1682" s="72" t="b">
        <f t="shared" si="26"/>
        <v>0</v>
      </c>
    </row>
    <row r="1683" spans="1:24">
      <c r="A1683" s="8"/>
      <c r="B1683" s="8"/>
      <c r="C1683" s="8"/>
      <c r="D1683" s="54"/>
      <c r="E1683" s="8"/>
      <c r="F1683" s="8"/>
      <c r="G1683" s="8"/>
      <c r="H1683" s="8"/>
      <c r="I1683" s="78"/>
      <c r="J1683" s="42"/>
      <c r="K1683" s="82" t="str">
        <f>IF(AND($I1683&gt;0,$J1683&lt;&gt;"",$J1683&gt;40000),WORKDAY.INTL($J1683,INT(($I1683+项目参数!$J$29-1)/项目参数!$J$29)-1,1,项目参数!$B$2:$B$200),"")</f>
        <v/>
      </c>
      <c r="L1683" s="83" t="str">
        <f>IF(AND($M1683&lt;&gt;"",$M1683&gt;40000,$N1683&lt;&gt;"",$N1683&gt;40000),(1+NETWORKDAYS.INTL($M1683,$N1683,1,项目参数!$B$2:$B$200))*项目参数!$J$29,"")</f>
        <v/>
      </c>
      <c r="M1683" s="42"/>
      <c r="N1683" s="42"/>
      <c r="O1683" s="60"/>
      <c r="P1683" s="63"/>
      <c r="X1683" s="72" t="b">
        <f t="shared" si="26"/>
        <v>0</v>
      </c>
    </row>
    <row r="1684" spans="1:24">
      <c r="A1684" s="8"/>
      <c r="B1684" s="8"/>
      <c r="C1684" s="8"/>
      <c r="D1684" s="54"/>
      <c r="E1684" s="8"/>
      <c r="F1684" s="8"/>
      <c r="G1684" s="8"/>
      <c r="H1684" s="8"/>
      <c r="I1684" s="78"/>
      <c r="J1684" s="42"/>
      <c r="K1684" s="82" t="str">
        <f>IF(AND($I1684&gt;0,$J1684&lt;&gt;"",$J1684&gt;40000),WORKDAY.INTL($J1684,INT(($I1684+项目参数!$J$29-1)/项目参数!$J$29)-1,1,项目参数!$B$2:$B$200),"")</f>
        <v/>
      </c>
      <c r="L1684" s="83" t="str">
        <f>IF(AND($M1684&lt;&gt;"",$M1684&gt;40000,$N1684&lt;&gt;"",$N1684&gt;40000),(1+NETWORKDAYS.INTL($M1684,$N1684,1,项目参数!$B$2:$B$200))*项目参数!$J$29,"")</f>
        <v/>
      </c>
      <c r="M1684" s="42"/>
      <c r="N1684" s="42"/>
      <c r="O1684" s="60"/>
      <c r="P1684" s="63"/>
      <c r="X1684" s="72" t="b">
        <f t="shared" si="26"/>
        <v>0</v>
      </c>
    </row>
    <row r="1685" spans="1:24">
      <c r="A1685" s="8"/>
      <c r="B1685" s="8"/>
      <c r="C1685" s="8"/>
      <c r="D1685" s="54"/>
      <c r="E1685" s="8"/>
      <c r="F1685" s="8"/>
      <c r="G1685" s="8"/>
      <c r="H1685" s="8"/>
      <c r="I1685" s="78"/>
      <c r="J1685" s="42"/>
      <c r="K1685" s="82" t="str">
        <f>IF(AND($I1685&gt;0,$J1685&lt;&gt;"",$J1685&gt;40000),WORKDAY.INTL($J1685,INT(($I1685+项目参数!$J$29-1)/项目参数!$J$29)-1,1,项目参数!$B$2:$B$200),"")</f>
        <v/>
      </c>
      <c r="L1685" s="83" t="str">
        <f>IF(AND($M1685&lt;&gt;"",$M1685&gt;40000,$N1685&lt;&gt;"",$N1685&gt;40000),(1+NETWORKDAYS.INTL($M1685,$N1685,1,项目参数!$B$2:$B$200))*项目参数!$J$29,"")</f>
        <v/>
      </c>
      <c r="M1685" s="42"/>
      <c r="N1685" s="42"/>
      <c r="O1685" s="60"/>
      <c r="P1685" s="63"/>
      <c r="X1685" s="72" t="b">
        <f t="shared" si="26"/>
        <v>0</v>
      </c>
    </row>
    <row r="1686" spans="1:24">
      <c r="A1686" s="8"/>
      <c r="B1686" s="8"/>
      <c r="C1686" s="8"/>
      <c r="D1686" s="54"/>
      <c r="E1686" s="8"/>
      <c r="F1686" s="8"/>
      <c r="G1686" s="8"/>
      <c r="H1686" s="8"/>
      <c r="I1686" s="78"/>
      <c r="J1686" s="42"/>
      <c r="K1686" s="82" t="str">
        <f>IF(AND($I1686&gt;0,$J1686&lt;&gt;"",$J1686&gt;40000),WORKDAY.INTL($J1686,INT(($I1686+项目参数!$J$29-1)/项目参数!$J$29)-1,1,项目参数!$B$2:$B$200),"")</f>
        <v/>
      </c>
      <c r="L1686" s="83" t="str">
        <f>IF(AND($M1686&lt;&gt;"",$M1686&gt;40000,$N1686&lt;&gt;"",$N1686&gt;40000),(1+NETWORKDAYS.INTL($M1686,$N1686,1,项目参数!$B$2:$B$200))*项目参数!$J$29,"")</f>
        <v/>
      </c>
      <c r="M1686" s="42"/>
      <c r="N1686" s="42"/>
      <c r="O1686" s="60"/>
      <c r="P1686" s="63"/>
      <c r="X1686" s="72" t="b">
        <f t="shared" si="26"/>
        <v>0</v>
      </c>
    </row>
    <row r="1687" spans="1:24">
      <c r="A1687" s="8"/>
      <c r="B1687" s="8"/>
      <c r="C1687" s="8"/>
      <c r="D1687" s="54"/>
      <c r="E1687" s="8"/>
      <c r="F1687" s="8"/>
      <c r="G1687" s="8"/>
      <c r="H1687" s="8"/>
      <c r="I1687" s="78"/>
      <c r="J1687" s="42"/>
      <c r="K1687" s="82" t="str">
        <f>IF(AND($I1687&gt;0,$J1687&lt;&gt;"",$J1687&gt;40000),WORKDAY.INTL($J1687,INT(($I1687+项目参数!$J$29-1)/项目参数!$J$29)-1,1,项目参数!$B$2:$B$200),"")</f>
        <v/>
      </c>
      <c r="L1687" s="83" t="str">
        <f>IF(AND($M1687&lt;&gt;"",$M1687&gt;40000,$N1687&lt;&gt;"",$N1687&gt;40000),(1+NETWORKDAYS.INTL($M1687,$N1687,1,项目参数!$B$2:$B$200))*项目参数!$J$29,"")</f>
        <v/>
      </c>
      <c r="M1687" s="42"/>
      <c r="N1687" s="42"/>
      <c r="O1687" s="60"/>
      <c r="P1687" s="63"/>
      <c r="X1687" s="72" t="b">
        <f t="shared" si="26"/>
        <v>0</v>
      </c>
    </row>
    <row r="1688" spans="1:24">
      <c r="A1688" s="8"/>
      <c r="B1688" s="8"/>
      <c r="C1688" s="8"/>
      <c r="D1688" s="54"/>
      <c r="E1688" s="8"/>
      <c r="F1688" s="8"/>
      <c r="G1688" s="8"/>
      <c r="H1688" s="8"/>
      <c r="I1688" s="78"/>
      <c r="J1688" s="42"/>
      <c r="K1688" s="82" t="str">
        <f>IF(AND($I1688&gt;0,$J1688&lt;&gt;"",$J1688&gt;40000),WORKDAY.INTL($J1688,INT(($I1688+项目参数!$J$29-1)/项目参数!$J$29)-1,1,项目参数!$B$2:$B$200),"")</f>
        <v/>
      </c>
      <c r="L1688" s="83" t="str">
        <f>IF(AND($M1688&lt;&gt;"",$M1688&gt;40000,$N1688&lt;&gt;"",$N1688&gt;40000),(1+NETWORKDAYS.INTL($M1688,$N1688,1,项目参数!$B$2:$B$200))*项目参数!$J$29,"")</f>
        <v/>
      </c>
      <c r="M1688" s="42"/>
      <c r="N1688" s="42"/>
      <c r="O1688" s="60"/>
      <c r="P1688" s="63"/>
      <c r="X1688" s="72" t="b">
        <f t="shared" si="26"/>
        <v>0</v>
      </c>
    </row>
    <row r="1689" spans="1:24">
      <c r="A1689" s="8"/>
      <c r="B1689" s="8"/>
      <c r="C1689" s="8"/>
      <c r="D1689" s="54"/>
      <c r="E1689" s="8"/>
      <c r="F1689" s="8"/>
      <c r="G1689" s="8"/>
      <c r="H1689" s="8"/>
      <c r="I1689" s="78"/>
      <c r="J1689" s="42"/>
      <c r="K1689" s="82" t="str">
        <f>IF(AND($I1689&gt;0,$J1689&lt;&gt;"",$J1689&gt;40000),WORKDAY.INTL($J1689,INT(($I1689+项目参数!$J$29-1)/项目参数!$J$29)-1,1,项目参数!$B$2:$B$200),"")</f>
        <v/>
      </c>
      <c r="L1689" s="83" t="str">
        <f>IF(AND($M1689&lt;&gt;"",$M1689&gt;40000,$N1689&lt;&gt;"",$N1689&gt;40000),(1+NETWORKDAYS.INTL($M1689,$N1689,1,项目参数!$B$2:$B$200))*项目参数!$J$29,"")</f>
        <v/>
      </c>
      <c r="M1689" s="42"/>
      <c r="N1689" s="42"/>
      <c r="O1689" s="60"/>
      <c r="P1689" s="63"/>
      <c r="X1689" s="72" t="b">
        <f t="shared" si="26"/>
        <v>0</v>
      </c>
    </row>
    <row r="1690" spans="1:24">
      <c r="A1690" s="8"/>
      <c r="B1690" s="8"/>
      <c r="C1690" s="8"/>
      <c r="D1690" s="54"/>
      <c r="E1690" s="8"/>
      <c r="F1690" s="8"/>
      <c r="G1690" s="8"/>
      <c r="H1690" s="8"/>
      <c r="I1690" s="78"/>
      <c r="J1690" s="42"/>
      <c r="K1690" s="82" t="str">
        <f>IF(AND($I1690&gt;0,$J1690&lt;&gt;"",$J1690&gt;40000),WORKDAY.INTL($J1690,INT(($I1690+项目参数!$J$29-1)/项目参数!$J$29)-1,1,项目参数!$B$2:$B$200),"")</f>
        <v/>
      </c>
      <c r="L1690" s="83" t="str">
        <f>IF(AND($M1690&lt;&gt;"",$M1690&gt;40000,$N1690&lt;&gt;"",$N1690&gt;40000),(1+NETWORKDAYS.INTL($M1690,$N1690,1,项目参数!$B$2:$B$200))*项目参数!$J$29,"")</f>
        <v/>
      </c>
      <c r="M1690" s="42"/>
      <c r="N1690" s="42"/>
      <c r="O1690" s="60"/>
      <c r="P1690" s="63"/>
      <c r="X1690" s="72" t="b">
        <f t="shared" si="26"/>
        <v>0</v>
      </c>
    </row>
    <row r="1691" spans="1:24">
      <c r="A1691" s="8"/>
      <c r="B1691" s="8"/>
      <c r="C1691" s="8"/>
      <c r="D1691" s="54"/>
      <c r="E1691" s="8"/>
      <c r="F1691" s="8"/>
      <c r="G1691" s="8"/>
      <c r="H1691" s="8"/>
      <c r="I1691" s="78"/>
      <c r="J1691" s="42"/>
      <c r="K1691" s="82" t="str">
        <f>IF(AND($I1691&gt;0,$J1691&lt;&gt;"",$J1691&gt;40000),WORKDAY.INTL($J1691,INT(($I1691+项目参数!$J$29-1)/项目参数!$J$29)-1,1,项目参数!$B$2:$B$200),"")</f>
        <v/>
      </c>
      <c r="L1691" s="83" t="str">
        <f>IF(AND($M1691&lt;&gt;"",$M1691&gt;40000,$N1691&lt;&gt;"",$N1691&gt;40000),(1+NETWORKDAYS.INTL($M1691,$N1691,1,项目参数!$B$2:$B$200))*项目参数!$J$29,"")</f>
        <v/>
      </c>
      <c r="M1691" s="42"/>
      <c r="N1691" s="42"/>
      <c r="O1691" s="60"/>
      <c r="P1691" s="63"/>
      <c r="X1691" s="72" t="b">
        <f t="shared" si="26"/>
        <v>0</v>
      </c>
    </row>
    <row r="1692" spans="1:24">
      <c r="A1692" s="8"/>
      <c r="B1692" s="8"/>
      <c r="C1692" s="8"/>
      <c r="D1692" s="54"/>
      <c r="E1692" s="8"/>
      <c r="F1692" s="8"/>
      <c r="G1692" s="8"/>
      <c r="H1692" s="8"/>
      <c r="I1692" s="78"/>
      <c r="J1692" s="42"/>
      <c r="K1692" s="82" t="str">
        <f>IF(AND($I1692&gt;0,$J1692&lt;&gt;"",$J1692&gt;40000),WORKDAY.INTL($J1692,INT(($I1692+项目参数!$J$29-1)/项目参数!$J$29)-1,1,项目参数!$B$2:$B$200),"")</f>
        <v/>
      </c>
      <c r="L1692" s="83" t="str">
        <f>IF(AND($M1692&lt;&gt;"",$M1692&gt;40000,$N1692&lt;&gt;"",$N1692&gt;40000),(1+NETWORKDAYS.INTL($M1692,$N1692,1,项目参数!$B$2:$B$200))*项目参数!$J$29,"")</f>
        <v/>
      </c>
      <c r="M1692" s="42"/>
      <c r="N1692" s="42"/>
      <c r="O1692" s="60"/>
      <c r="P1692" s="63"/>
      <c r="X1692" s="72" t="b">
        <f t="shared" si="26"/>
        <v>0</v>
      </c>
    </row>
    <row r="1693" spans="1:24">
      <c r="A1693" s="8"/>
      <c r="B1693" s="8"/>
      <c r="C1693" s="8"/>
      <c r="D1693" s="54"/>
      <c r="E1693" s="8"/>
      <c r="F1693" s="8"/>
      <c r="G1693" s="8"/>
      <c r="H1693" s="8"/>
      <c r="I1693" s="78"/>
      <c r="J1693" s="42"/>
      <c r="K1693" s="82" t="str">
        <f>IF(AND($I1693&gt;0,$J1693&lt;&gt;"",$J1693&gt;40000),WORKDAY.INTL($J1693,INT(($I1693+项目参数!$J$29-1)/项目参数!$J$29)-1,1,项目参数!$B$2:$B$200),"")</f>
        <v/>
      </c>
      <c r="L1693" s="83" t="str">
        <f>IF(AND($M1693&lt;&gt;"",$M1693&gt;40000,$N1693&lt;&gt;"",$N1693&gt;40000),(1+NETWORKDAYS.INTL($M1693,$N1693,1,项目参数!$B$2:$B$200))*项目参数!$J$29,"")</f>
        <v/>
      </c>
      <c r="M1693" s="42"/>
      <c r="N1693" s="42"/>
      <c r="O1693" s="60"/>
      <c r="P1693" s="63"/>
      <c r="X1693" s="72" t="b">
        <f t="shared" si="26"/>
        <v>0</v>
      </c>
    </row>
    <row r="1694" spans="1:24">
      <c r="A1694" s="8"/>
      <c r="B1694" s="8"/>
      <c r="C1694" s="8"/>
      <c r="D1694" s="54"/>
      <c r="E1694" s="8"/>
      <c r="F1694" s="8"/>
      <c r="G1694" s="8"/>
      <c r="H1694" s="8"/>
      <c r="I1694" s="78"/>
      <c r="J1694" s="42"/>
      <c r="K1694" s="82" t="str">
        <f>IF(AND($I1694&gt;0,$J1694&lt;&gt;"",$J1694&gt;40000),WORKDAY.INTL($J1694,INT(($I1694+项目参数!$J$29-1)/项目参数!$J$29)-1,1,项目参数!$B$2:$B$200),"")</f>
        <v/>
      </c>
      <c r="L1694" s="83" t="str">
        <f>IF(AND($M1694&lt;&gt;"",$M1694&gt;40000,$N1694&lt;&gt;"",$N1694&gt;40000),(1+NETWORKDAYS.INTL($M1694,$N1694,1,项目参数!$B$2:$B$200))*项目参数!$J$29,"")</f>
        <v/>
      </c>
      <c r="M1694" s="42"/>
      <c r="N1694" s="42"/>
      <c r="O1694" s="60"/>
      <c r="P1694" s="63"/>
      <c r="X1694" s="72" t="b">
        <f t="shared" si="26"/>
        <v>0</v>
      </c>
    </row>
    <row r="1695" spans="1:24">
      <c r="A1695" s="8"/>
      <c r="B1695" s="8"/>
      <c r="C1695" s="8"/>
      <c r="D1695" s="54"/>
      <c r="E1695" s="8"/>
      <c r="F1695" s="8"/>
      <c r="G1695" s="8"/>
      <c r="H1695" s="8"/>
      <c r="I1695" s="78"/>
      <c r="J1695" s="42"/>
      <c r="K1695" s="82" t="str">
        <f>IF(AND($I1695&gt;0,$J1695&lt;&gt;"",$J1695&gt;40000),WORKDAY.INTL($J1695,INT(($I1695+项目参数!$J$29-1)/项目参数!$J$29)-1,1,项目参数!$B$2:$B$200),"")</f>
        <v/>
      </c>
      <c r="L1695" s="83" t="str">
        <f>IF(AND($M1695&lt;&gt;"",$M1695&gt;40000,$N1695&lt;&gt;"",$N1695&gt;40000),(1+NETWORKDAYS.INTL($M1695,$N1695,1,项目参数!$B$2:$B$200))*项目参数!$J$29,"")</f>
        <v/>
      </c>
      <c r="M1695" s="42"/>
      <c r="N1695" s="42"/>
      <c r="O1695" s="60"/>
      <c r="P1695" s="63"/>
      <c r="X1695" s="72" t="b">
        <f t="shared" si="26"/>
        <v>0</v>
      </c>
    </row>
    <row r="1696" spans="1:24">
      <c r="A1696" s="8"/>
      <c r="B1696" s="8"/>
      <c r="C1696" s="8"/>
      <c r="D1696" s="54"/>
      <c r="E1696" s="8"/>
      <c r="F1696" s="8"/>
      <c r="G1696" s="8"/>
      <c r="H1696" s="8"/>
      <c r="I1696" s="78"/>
      <c r="J1696" s="42"/>
      <c r="K1696" s="82" t="str">
        <f>IF(AND($I1696&gt;0,$J1696&lt;&gt;"",$J1696&gt;40000),WORKDAY.INTL($J1696,INT(($I1696+项目参数!$J$29-1)/项目参数!$J$29)-1,1,项目参数!$B$2:$B$200),"")</f>
        <v/>
      </c>
      <c r="L1696" s="83" t="str">
        <f>IF(AND($M1696&lt;&gt;"",$M1696&gt;40000,$N1696&lt;&gt;"",$N1696&gt;40000),(1+NETWORKDAYS.INTL($M1696,$N1696,1,项目参数!$B$2:$B$200))*项目参数!$J$29,"")</f>
        <v/>
      </c>
      <c r="M1696" s="42"/>
      <c r="N1696" s="42"/>
      <c r="O1696" s="60"/>
      <c r="P1696" s="63"/>
      <c r="X1696" s="72" t="b">
        <f t="shared" si="26"/>
        <v>0</v>
      </c>
    </row>
    <row r="1697" spans="1:24">
      <c r="A1697" s="8"/>
      <c r="B1697" s="8"/>
      <c r="C1697" s="8"/>
      <c r="D1697" s="54"/>
      <c r="E1697" s="8"/>
      <c r="F1697" s="8"/>
      <c r="G1697" s="8"/>
      <c r="H1697" s="8"/>
      <c r="I1697" s="78"/>
      <c r="J1697" s="42"/>
      <c r="K1697" s="82" t="str">
        <f>IF(AND($I1697&gt;0,$J1697&lt;&gt;"",$J1697&gt;40000),WORKDAY.INTL($J1697,INT(($I1697+项目参数!$J$29-1)/项目参数!$J$29)-1,1,项目参数!$B$2:$B$200),"")</f>
        <v/>
      </c>
      <c r="L1697" s="83" t="str">
        <f>IF(AND($M1697&lt;&gt;"",$M1697&gt;40000,$N1697&lt;&gt;"",$N1697&gt;40000),(1+NETWORKDAYS.INTL($M1697,$N1697,1,项目参数!$B$2:$B$200))*项目参数!$J$29,"")</f>
        <v/>
      </c>
      <c r="M1697" s="42"/>
      <c r="N1697" s="42"/>
      <c r="O1697" s="60"/>
      <c r="P1697" s="63"/>
      <c r="X1697" s="72" t="b">
        <f t="shared" si="26"/>
        <v>0</v>
      </c>
    </row>
    <row r="1698" spans="1:24">
      <c r="A1698" s="8"/>
      <c r="B1698" s="8"/>
      <c r="C1698" s="8"/>
      <c r="D1698" s="54"/>
      <c r="E1698" s="8"/>
      <c r="F1698" s="8"/>
      <c r="G1698" s="8"/>
      <c r="H1698" s="8"/>
      <c r="I1698" s="78"/>
      <c r="J1698" s="42"/>
      <c r="K1698" s="82" t="str">
        <f>IF(AND($I1698&gt;0,$J1698&lt;&gt;"",$J1698&gt;40000),WORKDAY.INTL($J1698,INT(($I1698+项目参数!$J$29-1)/项目参数!$J$29)-1,1,项目参数!$B$2:$B$200),"")</f>
        <v/>
      </c>
      <c r="L1698" s="83" t="str">
        <f>IF(AND($M1698&lt;&gt;"",$M1698&gt;40000,$N1698&lt;&gt;"",$N1698&gt;40000),(1+NETWORKDAYS.INTL($M1698,$N1698,1,项目参数!$B$2:$B$200))*项目参数!$J$29,"")</f>
        <v/>
      </c>
      <c r="M1698" s="42"/>
      <c r="N1698" s="42"/>
      <c r="O1698" s="60"/>
      <c r="P1698" s="63"/>
      <c r="X1698" s="72" t="b">
        <f t="shared" si="26"/>
        <v>0</v>
      </c>
    </row>
    <row r="1699" spans="1:24">
      <c r="A1699" s="8"/>
      <c r="B1699" s="8"/>
      <c r="C1699" s="8"/>
      <c r="D1699" s="54"/>
      <c r="E1699" s="8"/>
      <c r="F1699" s="8"/>
      <c r="G1699" s="8"/>
      <c r="H1699" s="8"/>
      <c r="I1699" s="78"/>
      <c r="J1699" s="42"/>
      <c r="K1699" s="82" t="str">
        <f>IF(AND($I1699&gt;0,$J1699&lt;&gt;"",$J1699&gt;40000),WORKDAY.INTL($J1699,INT(($I1699+项目参数!$J$29-1)/项目参数!$J$29)-1,1,项目参数!$B$2:$B$200),"")</f>
        <v/>
      </c>
      <c r="L1699" s="83" t="str">
        <f>IF(AND($M1699&lt;&gt;"",$M1699&gt;40000,$N1699&lt;&gt;"",$N1699&gt;40000),(1+NETWORKDAYS.INTL($M1699,$N1699,1,项目参数!$B$2:$B$200))*项目参数!$J$29,"")</f>
        <v/>
      </c>
      <c r="M1699" s="42"/>
      <c r="N1699" s="42"/>
      <c r="O1699" s="60"/>
      <c r="P1699" s="63"/>
      <c r="X1699" s="72" t="b">
        <f t="shared" si="26"/>
        <v>0</v>
      </c>
    </row>
    <row r="1700" spans="1:24">
      <c r="A1700" s="8"/>
      <c r="B1700" s="8"/>
      <c r="C1700" s="8"/>
      <c r="D1700" s="54"/>
      <c r="E1700" s="8"/>
      <c r="F1700" s="8"/>
      <c r="G1700" s="8"/>
      <c r="H1700" s="8"/>
      <c r="I1700" s="78"/>
      <c r="J1700" s="42"/>
      <c r="K1700" s="82" t="str">
        <f>IF(AND($I1700&gt;0,$J1700&lt;&gt;"",$J1700&gt;40000),WORKDAY.INTL($J1700,INT(($I1700+项目参数!$J$29-1)/项目参数!$J$29)-1,1,项目参数!$B$2:$B$200),"")</f>
        <v/>
      </c>
      <c r="L1700" s="83" t="str">
        <f>IF(AND($M1700&lt;&gt;"",$M1700&gt;40000,$N1700&lt;&gt;"",$N1700&gt;40000),(1+NETWORKDAYS.INTL($M1700,$N1700,1,项目参数!$B$2:$B$200))*项目参数!$J$29,"")</f>
        <v/>
      </c>
      <c r="M1700" s="42"/>
      <c r="N1700" s="42"/>
      <c r="O1700" s="60"/>
      <c r="P1700" s="63"/>
      <c r="X1700" s="72" t="b">
        <f t="shared" si="26"/>
        <v>0</v>
      </c>
    </row>
    <row r="1701" spans="1:24">
      <c r="A1701" s="8"/>
      <c r="B1701" s="8"/>
      <c r="C1701" s="8"/>
      <c r="D1701" s="54"/>
      <c r="E1701" s="8"/>
      <c r="F1701" s="8"/>
      <c r="G1701" s="8"/>
      <c r="H1701" s="8"/>
      <c r="I1701" s="78"/>
      <c r="J1701" s="42"/>
      <c r="K1701" s="82" t="str">
        <f>IF(AND($I1701&gt;0,$J1701&lt;&gt;"",$J1701&gt;40000),WORKDAY.INTL($J1701,INT(($I1701+项目参数!$J$29-1)/项目参数!$J$29)-1,1,项目参数!$B$2:$B$200),"")</f>
        <v/>
      </c>
      <c r="L1701" s="83" t="str">
        <f>IF(AND($M1701&lt;&gt;"",$M1701&gt;40000,$N1701&lt;&gt;"",$N1701&gt;40000),(1+NETWORKDAYS.INTL($M1701,$N1701,1,项目参数!$B$2:$B$200))*项目参数!$J$29,"")</f>
        <v/>
      </c>
      <c r="M1701" s="42"/>
      <c r="N1701" s="42"/>
      <c r="O1701" s="60"/>
      <c r="P1701" s="63"/>
      <c r="X1701" s="72" t="b">
        <f t="shared" si="26"/>
        <v>0</v>
      </c>
    </row>
    <row r="1702" spans="1:24">
      <c r="A1702" s="8"/>
      <c r="B1702" s="8"/>
      <c r="C1702" s="8"/>
      <c r="D1702" s="54"/>
      <c r="E1702" s="8"/>
      <c r="F1702" s="8"/>
      <c r="G1702" s="8"/>
      <c r="H1702" s="8"/>
      <c r="I1702" s="78"/>
      <c r="J1702" s="42"/>
      <c r="K1702" s="82" t="str">
        <f>IF(AND($I1702&gt;0,$J1702&lt;&gt;"",$J1702&gt;40000),WORKDAY.INTL($J1702,INT(($I1702+项目参数!$J$29-1)/项目参数!$J$29)-1,1,项目参数!$B$2:$B$200),"")</f>
        <v/>
      </c>
      <c r="L1702" s="83" t="str">
        <f>IF(AND($M1702&lt;&gt;"",$M1702&gt;40000,$N1702&lt;&gt;"",$N1702&gt;40000),(1+NETWORKDAYS.INTL($M1702,$N1702,1,项目参数!$B$2:$B$200))*项目参数!$J$29,"")</f>
        <v/>
      </c>
      <c r="M1702" s="42"/>
      <c r="N1702" s="42"/>
      <c r="O1702" s="60"/>
      <c r="P1702" s="63"/>
      <c r="X1702" s="72" t="b">
        <f t="shared" si="26"/>
        <v>0</v>
      </c>
    </row>
    <row r="1703" spans="1:24">
      <c r="A1703" s="8"/>
      <c r="B1703" s="8"/>
      <c r="C1703" s="8"/>
      <c r="D1703" s="54"/>
      <c r="E1703" s="8"/>
      <c r="F1703" s="8"/>
      <c r="G1703" s="8"/>
      <c r="H1703" s="8"/>
      <c r="I1703" s="78"/>
      <c r="J1703" s="42"/>
      <c r="K1703" s="82" t="str">
        <f>IF(AND($I1703&gt;0,$J1703&lt;&gt;"",$J1703&gt;40000),WORKDAY.INTL($J1703,INT(($I1703+项目参数!$J$29-1)/项目参数!$J$29)-1,1,项目参数!$B$2:$B$200),"")</f>
        <v/>
      </c>
      <c r="L1703" s="83" t="str">
        <f>IF(AND($M1703&lt;&gt;"",$M1703&gt;40000,$N1703&lt;&gt;"",$N1703&gt;40000),(1+NETWORKDAYS.INTL($M1703,$N1703,1,项目参数!$B$2:$B$200))*项目参数!$J$29,"")</f>
        <v/>
      </c>
      <c r="M1703" s="42"/>
      <c r="N1703" s="42"/>
      <c r="O1703" s="60"/>
      <c r="P1703" s="63"/>
      <c r="X1703" s="72" t="b">
        <f t="shared" si="26"/>
        <v>0</v>
      </c>
    </row>
    <row r="1704" spans="1:24">
      <c r="A1704" s="8"/>
      <c r="B1704" s="8"/>
      <c r="C1704" s="8"/>
      <c r="D1704" s="54"/>
      <c r="E1704" s="8"/>
      <c r="F1704" s="8"/>
      <c r="G1704" s="8"/>
      <c r="H1704" s="8"/>
      <c r="I1704" s="78"/>
      <c r="J1704" s="42"/>
      <c r="K1704" s="82" t="str">
        <f>IF(AND($I1704&gt;0,$J1704&lt;&gt;"",$J1704&gt;40000),WORKDAY.INTL($J1704,INT(($I1704+项目参数!$J$29-1)/项目参数!$J$29)-1,1,项目参数!$B$2:$B$200),"")</f>
        <v/>
      </c>
      <c r="L1704" s="83" t="str">
        <f>IF(AND($M1704&lt;&gt;"",$M1704&gt;40000,$N1704&lt;&gt;"",$N1704&gt;40000),(1+NETWORKDAYS.INTL($M1704,$N1704,1,项目参数!$B$2:$B$200))*项目参数!$J$29,"")</f>
        <v/>
      </c>
      <c r="M1704" s="42"/>
      <c r="N1704" s="42"/>
      <c r="O1704" s="60"/>
      <c r="P1704" s="63"/>
      <c r="X1704" s="72" t="b">
        <f t="shared" si="26"/>
        <v>0</v>
      </c>
    </row>
    <row r="1705" spans="1:24">
      <c r="A1705" s="8"/>
      <c r="B1705" s="8"/>
      <c r="C1705" s="8"/>
      <c r="D1705" s="54"/>
      <c r="E1705" s="8"/>
      <c r="F1705" s="8"/>
      <c r="G1705" s="8"/>
      <c r="H1705" s="8"/>
      <c r="I1705" s="78"/>
      <c r="J1705" s="42"/>
      <c r="K1705" s="82" t="str">
        <f>IF(AND($I1705&gt;0,$J1705&lt;&gt;"",$J1705&gt;40000),WORKDAY.INTL($J1705,INT(($I1705+项目参数!$J$29-1)/项目参数!$J$29)-1,1,项目参数!$B$2:$B$200),"")</f>
        <v/>
      </c>
      <c r="L1705" s="83" t="str">
        <f>IF(AND($M1705&lt;&gt;"",$M1705&gt;40000,$N1705&lt;&gt;"",$N1705&gt;40000),(1+NETWORKDAYS.INTL($M1705,$N1705,1,项目参数!$B$2:$B$200))*项目参数!$J$29,"")</f>
        <v/>
      </c>
      <c r="M1705" s="42"/>
      <c r="N1705" s="42"/>
      <c r="O1705" s="60"/>
      <c r="P1705" s="63"/>
      <c r="X1705" s="72" t="b">
        <f t="shared" si="26"/>
        <v>0</v>
      </c>
    </row>
    <row r="1706" spans="1:24">
      <c r="A1706" s="8"/>
      <c r="B1706" s="8"/>
      <c r="C1706" s="8"/>
      <c r="D1706" s="54"/>
      <c r="E1706" s="8"/>
      <c r="F1706" s="8"/>
      <c r="G1706" s="8"/>
      <c r="H1706" s="8"/>
      <c r="I1706" s="78"/>
      <c r="J1706" s="42"/>
      <c r="K1706" s="82" t="str">
        <f>IF(AND($I1706&gt;0,$J1706&lt;&gt;"",$J1706&gt;40000),WORKDAY.INTL($J1706,INT(($I1706+项目参数!$J$29-1)/项目参数!$J$29)-1,1,项目参数!$B$2:$B$200),"")</f>
        <v/>
      </c>
      <c r="L1706" s="83" t="str">
        <f>IF(AND($M1706&lt;&gt;"",$M1706&gt;40000,$N1706&lt;&gt;"",$N1706&gt;40000),(1+NETWORKDAYS.INTL($M1706,$N1706,1,项目参数!$B$2:$B$200))*项目参数!$J$29,"")</f>
        <v/>
      </c>
      <c r="M1706" s="42"/>
      <c r="N1706" s="42"/>
      <c r="O1706" s="60"/>
      <c r="P1706" s="63"/>
      <c r="X1706" s="72" t="b">
        <f t="shared" si="26"/>
        <v>0</v>
      </c>
    </row>
    <row r="1707" spans="1:24">
      <c r="A1707" s="8"/>
      <c r="B1707" s="8"/>
      <c r="C1707" s="8"/>
      <c r="D1707" s="54"/>
      <c r="E1707" s="8"/>
      <c r="F1707" s="8"/>
      <c r="G1707" s="8"/>
      <c r="H1707" s="8"/>
      <c r="I1707" s="78"/>
      <c r="J1707" s="42"/>
      <c r="K1707" s="82" t="str">
        <f>IF(AND($I1707&gt;0,$J1707&lt;&gt;"",$J1707&gt;40000),WORKDAY.INTL($J1707,INT(($I1707+项目参数!$J$29-1)/项目参数!$J$29)-1,1,项目参数!$B$2:$B$200),"")</f>
        <v/>
      </c>
      <c r="L1707" s="83" t="str">
        <f>IF(AND($M1707&lt;&gt;"",$M1707&gt;40000,$N1707&lt;&gt;"",$N1707&gt;40000),(1+NETWORKDAYS.INTL($M1707,$N1707,1,项目参数!$B$2:$B$200))*项目参数!$J$29,"")</f>
        <v/>
      </c>
      <c r="M1707" s="42"/>
      <c r="N1707" s="42"/>
      <c r="O1707" s="60"/>
      <c r="P1707" s="63"/>
      <c r="X1707" s="72" t="b">
        <f t="shared" si="26"/>
        <v>0</v>
      </c>
    </row>
    <row r="1708" spans="1:24">
      <c r="A1708" s="8"/>
      <c r="B1708" s="8"/>
      <c r="C1708" s="8"/>
      <c r="D1708" s="54"/>
      <c r="E1708" s="8"/>
      <c r="F1708" s="8"/>
      <c r="G1708" s="8"/>
      <c r="H1708" s="8"/>
      <c r="I1708" s="78"/>
      <c r="J1708" s="42"/>
      <c r="K1708" s="82" t="str">
        <f>IF(AND($I1708&gt;0,$J1708&lt;&gt;"",$J1708&gt;40000),WORKDAY.INTL($J1708,INT(($I1708+项目参数!$J$29-1)/项目参数!$J$29)-1,1,项目参数!$B$2:$B$200),"")</f>
        <v/>
      </c>
      <c r="L1708" s="83" t="str">
        <f>IF(AND($M1708&lt;&gt;"",$M1708&gt;40000,$N1708&lt;&gt;"",$N1708&gt;40000),(1+NETWORKDAYS.INTL($M1708,$N1708,1,项目参数!$B$2:$B$200))*项目参数!$J$29,"")</f>
        <v/>
      </c>
      <c r="M1708" s="42"/>
      <c r="N1708" s="42"/>
      <c r="O1708" s="60"/>
      <c r="P1708" s="63"/>
      <c r="X1708" s="72" t="b">
        <f t="shared" si="26"/>
        <v>0</v>
      </c>
    </row>
    <row r="1709" spans="1:24">
      <c r="A1709" s="8"/>
      <c r="B1709" s="8"/>
      <c r="C1709" s="8"/>
      <c r="D1709" s="54"/>
      <c r="E1709" s="8"/>
      <c r="F1709" s="8"/>
      <c r="G1709" s="8"/>
      <c r="H1709" s="8"/>
      <c r="I1709" s="78"/>
      <c r="J1709" s="42"/>
      <c r="K1709" s="82" t="str">
        <f>IF(AND($I1709&gt;0,$J1709&lt;&gt;"",$J1709&gt;40000),WORKDAY.INTL($J1709,INT(($I1709+项目参数!$J$29-1)/项目参数!$J$29)-1,1,项目参数!$B$2:$B$200),"")</f>
        <v/>
      </c>
      <c r="L1709" s="83" t="str">
        <f>IF(AND($M1709&lt;&gt;"",$M1709&gt;40000,$N1709&lt;&gt;"",$N1709&gt;40000),(1+NETWORKDAYS.INTL($M1709,$N1709,1,项目参数!$B$2:$B$200))*项目参数!$J$29,"")</f>
        <v/>
      </c>
      <c r="M1709" s="42"/>
      <c r="N1709" s="42"/>
      <c r="O1709" s="60"/>
      <c r="P1709" s="63"/>
      <c r="X1709" s="72" t="b">
        <f t="shared" si="26"/>
        <v>0</v>
      </c>
    </row>
    <row r="1710" spans="1:24">
      <c r="A1710" s="8"/>
      <c r="B1710" s="8"/>
      <c r="C1710" s="8"/>
      <c r="D1710" s="54"/>
      <c r="E1710" s="8"/>
      <c r="F1710" s="8"/>
      <c r="G1710" s="8"/>
      <c r="H1710" s="8"/>
      <c r="I1710" s="78"/>
      <c r="J1710" s="42"/>
      <c r="K1710" s="82" t="str">
        <f>IF(AND($I1710&gt;0,$J1710&lt;&gt;"",$J1710&gt;40000),WORKDAY.INTL($J1710,INT(($I1710+项目参数!$J$29-1)/项目参数!$J$29)-1,1,项目参数!$B$2:$B$200),"")</f>
        <v/>
      </c>
      <c r="L1710" s="83" t="str">
        <f>IF(AND($M1710&lt;&gt;"",$M1710&gt;40000,$N1710&lt;&gt;"",$N1710&gt;40000),(1+NETWORKDAYS.INTL($M1710,$N1710,1,项目参数!$B$2:$B$200))*项目参数!$J$29,"")</f>
        <v/>
      </c>
      <c r="M1710" s="42"/>
      <c r="N1710" s="42"/>
      <c r="O1710" s="60"/>
      <c r="P1710" s="63"/>
      <c r="X1710" s="72" t="b">
        <f t="shared" si="26"/>
        <v>0</v>
      </c>
    </row>
    <row r="1711" spans="1:24">
      <c r="A1711" s="8"/>
      <c r="B1711" s="8"/>
      <c r="C1711" s="8"/>
      <c r="D1711" s="54"/>
      <c r="E1711" s="8"/>
      <c r="F1711" s="8"/>
      <c r="G1711" s="8"/>
      <c r="H1711" s="8"/>
      <c r="I1711" s="78"/>
      <c r="J1711" s="42"/>
      <c r="K1711" s="82" t="str">
        <f>IF(AND($I1711&gt;0,$J1711&lt;&gt;"",$J1711&gt;40000),WORKDAY.INTL($J1711,INT(($I1711+项目参数!$J$29-1)/项目参数!$J$29)-1,1,项目参数!$B$2:$B$200),"")</f>
        <v/>
      </c>
      <c r="L1711" s="83" t="str">
        <f>IF(AND($M1711&lt;&gt;"",$M1711&gt;40000,$N1711&lt;&gt;"",$N1711&gt;40000),(1+NETWORKDAYS.INTL($M1711,$N1711,1,项目参数!$B$2:$B$200))*项目参数!$J$29,"")</f>
        <v/>
      </c>
      <c r="M1711" s="42"/>
      <c r="N1711" s="42"/>
      <c r="O1711" s="60"/>
      <c r="P1711" s="63"/>
      <c r="X1711" s="72" t="b">
        <f t="shared" si="26"/>
        <v>0</v>
      </c>
    </row>
    <row r="1712" spans="1:24">
      <c r="A1712" s="8"/>
      <c r="B1712" s="8"/>
      <c r="C1712" s="8"/>
      <c r="D1712" s="54"/>
      <c r="E1712" s="8"/>
      <c r="F1712" s="8"/>
      <c r="G1712" s="8"/>
      <c r="H1712" s="8"/>
      <c r="I1712" s="78"/>
      <c r="J1712" s="42"/>
      <c r="K1712" s="82" t="str">
        <f>IF(AND($I1712&gt;0,$J1712&lt;&gt;"",$J1712&gt;40000),WORKDAY.INTL($J1712,INT(($I1712+项目参数!$J$29-1)/项目参数!$J$29)-1,1,项目参数!$B$2:$B$200),"")</f>
        <v/>
      </c>
      <c r="L1712" s="83" t="str">
        <f>IF(AND($M1712&lt;&gt;"",$M1712&gt;40000,$N1712&lt;&gt;"",$N1712&gt;40000),(1+NETWORKDAYS.INTL($M1712,$N1712,1,项目参数!$B$2:$B$200))*项目参数!$J$29,"")</f>
        <v/>
      </c>
      <c r="M1712" s="42"/>
      <c r="N1712" s="42"/>
      <c r="O1712" s="60"/>
      <c r="P1712" s="63"/>
      <c r="X1712" s="72" t="b">
        <f t="shared" si="26"/>
        <v>0</v>
      </c>
    </row>
    <row r="1713" spans="1:24">
      <c r="A1713" s="8"/>
      <c r="B1713" s="8"/>
      <c r="C1713" s="8"/>
      <c r="D1713" s="54"/>
      <c r="E1713" s="8"/>
      <c r="F1713" s="8"/>
      <c r="G1713" s="8"/>
      <c r="H1713" s="8"/>
      <c r="I1713" s="78"/>
      <c r="J1713" s="42"/>
      <c r="K1713" s="82" t="str">
        <f>IF(AND($I1713&gt;0,$J1713&lt;&gt;"",$J1713&gt;40000),WORKDAY.INTL($J1713,INT(($I1713+项目参数!$J$29-1)/项目参数!$J$29)-1,1,项目参数!$B$2:$B$200),"")</f>
        <v/>
      </c>
      <c r="L1713" s="83" t="str">
        <f>IF(AND($M1713&lt;&gt;"",$M1713&gt;40000,$N1713&lt;&gt;"",$N1713&gt;40000),(1+NETWORKDAYS.INTL($M1713,$N1713,1,项目参数!$B$2:$B$200))*项目参数!$J$29,"")</f>
        <v/>
      </c>
      <c r="M1713" s="42"/>
      <c r="N1713" s="42"/>
      <c r="O1713" s="60"/>
      <c r="P1713" s="63"/>
      <c r="X1713" s="72" t="b">
        <f t="shared" si="26"/>
        <v>0</v>
      </c>
    </row>
    <row r="1714" spans="1:24">
      <c r="A1714" s="8"/>
      <c r="B1714" s="8"/>
      <c r="C1714" s="8"/>
      <c r="D1714" s="54"/>
      <c r="E1714" s="8"/>
      <c r="F1714" s="8"/>
      <c r="G1714" s="8"/>
      <c r="H1714" s="8"/>
      <c r="I1714" s="78"/>
      <c r="J1714" s="42"/>
      <c r="K1714" s="82" t="str">
        <f>IF(AND($I1714&gt;0,$J1714&lt;&gt;"",$J1714&gt;40000),WORKDAY.INTL($J1714,INT(($I1714+项目参数!$J$29-1)/项目参数!$J$29)-1,1,项目参数!$B$2:$B$200),"")</f>
        <v/>
      </c>
      <c r="L1714" s="83" t="str">
        <f>IF(AND($M1714&lt;&gt;"",$M1714&gt;40000,$N1714&lt;&gt;"",$N1714&gt;40000),(1+NETWORKDAYS.INTL($M1714,$N1714,1,项目参数!$B$2:$B$200))*项目参数!$J$29,"")</f>
        <v/>
      </c>
      <c r="M1714" s="42"/>
      <c r="N1714" s="42"/>
      <c r="O1714" s="60"/>
      <c r="P1714" s="63"/>
      <c r="X1714" s="72" t="b">
        <f t="shared" si="26"/>
        <v>0</v>
      </c>
    </row>
    <row r="1715" spans="1:24">
      <c r="A1715" s="8"/>
      <c r="B1715" s="8"/>
      <c r="C1715" s="8"/>
      <c r="D1715" s="54"/>
      <c r="E1715" s="8"/>
      <c r="F1715" s="8"/>
      <c r="G1715" s="8"/>
      <c r="H1715" s="8"/>
      <c r="I1715" s="78"/>
      <c r="J1715" s="42"/>
      <c r="K1715" s="82" t="str">
        <f>IF(AND($I1715&gt;0,$J1715&lt;&gt;"",$J1715&gt;40000),WORKDAY.INTL($J1715,INT(($I1715+项目参数!$J$29-1)/项目参数!$J$29)-1,1,项目参数!$B$2:$B$200),"")</f>
        <v/>
      </c>
      <c r="L1715" s="83" t="str">
        <f>IF(AND($M1715&lt;&gt;"",$M1715&gt;40000,$N1715&lt;&gt;"",$N1715&gt;40000),(1+NETWORKDAYS.INTL($M1715,$N1715,1,项目参数!$B$2:$B$200))*项目参数!$J$29,"")</f>
        <v/>
      </c>
      <c r="M1715" s="42"/>
      <c r="N1715" s="42"/>
      <c r="O1715" s="60"/>
      <c r="P1715" s="63"/>
      <c r="X1715" s="72" t="b">
        <f t="shared" si="26"/>
        <v>0</v>
      </c>
    </row>
    <row r="1716" spans="1:24">
      <c r="A1716" s="8"/>
      <c r="B1716" s="8"/>
      <c r="C1716" s="8"/>
      <c r="D1716" s="54"/>
      <c r="E1716" s="8"/>
      <c r="F1716" s="8"/>
      <c r="G1716" s="8"/>
      <c r="H1716" s="8"/>
      <c r="I1716" s="78"/>
      <c r="J1716" s="42"/>
      <c r="K1716" s="82" t="str">
        <f>IF(AND($I1716&gt;0,$J1716&lt;&gt;"",$J1716&gt;40000),WORKDAY.INTL($J1716,INT(($I1716+项目参数!$J$29-1)/项目参数!$J$29)-1,1,项目参数!$B$2:$B$200),"")</f>
        <v/>
      </c>
      <c r="L1716" s="83" t="str">
        <f>IF(AND($M1716&lt;&gt;"",$M1716&gt;40000,$N1716&lt;&gt;"",$N1716&gt;40000),(1+NETWORKDAYS.INTL($M1716,$N1716,1,项目参数!$B$2:$B$200))*项目参数!$J$29,"")</f>
        <v/>
      </c>
      <c r="M1716" s="42"/>
      <c r="N1716" s="42"/>
      <c r="O1716" s="60"/>
      <c r="P1716" s="63"/>
      <c r="X1716" s="72" t="b">
        <f t="shared" si="26"/>
        <v>0</v>
      </c>
    </row>
    <row r="1717" spans="1:24">
      <c r="A1717" s="8"/>
      <c r="B1717" s="8"/>
      <c r="C1717" s="8"/>
      <c r="D1717" s="54"/>
      <c r="E1717" s="8"/>
      <c r="F1717" s="8"/>
      <c r="G1717" s="8"/>
      <c r="H1717" s="8"/>
      <c r="I1717" s="78"/>
      <c r="J1717" s="42"/>
      <c r="K1717" s="82" t="str">
        <f>IF(AND($I1717&gt;0,$J1717&lt;&gt;"",$J1717&gt;40000),WORKDAY.INTL($J1717,INT(($I1717+项目参数!$J$29-1)/项目参数!$J$29)-1,1,项目参数!$B$2:$B$200),"")</f>
        <v/>
      </c>
      <c r="L1717" s="83" t="str">
        <f>IF(AND($M1717&lt;&gt;"",$M1717&gt;40000,$N1717&lt;&gt;"",$N1717&gt;40000),(1+NETWORKDAYS.INTL($M1717,$N1717,1,项目参数!$B$2:$B$200))*项目参数!$J$29,"")</f>
        <v/>
      </c>
      <c r="M1717" s="42"/>
      <c r="N1717" s="42"/>
      <c r="O1717" s="60"/>
      <c r="P1717" s="63"/>
      <c r="X1717" s="72" t="b">
        <f t="shared" si="26"/>
        <v>0</v>
      </c>
    </row>
    <row r="1718" spans="1:24">
      <c r="A1718" s="8"/>
      <c r="B1718" s="8"/>
      <c r="C1718" s="8"/>
      <c r="D1718" s="54"/>
      <c r="E1718" s="8"/>
      <c r="F1718" s="8"/>
      <c r="G1718" s="8"/>
      <c r="H1718" s="8"/>
      <c r="I1718" s="78"/>
      <c r="J1718" s="42"/>
      <c r="K1718" s="82" t="str">
        <f>IF(AND($I1718&gt;0,$J1718&lt;&gt;"",$J1718&gt;40000),WORKDAY.INTL($J1718,INT(($I1718+项目参数!$J$29-1)/项目参数!$J$29)-1,1,项目参数!$B$2:$B$200),"")</f>
        <v/>
      </c>
      <c r="L1718" s="83" t="str">
        <f>IF(AND($M1718&lt;&gt;"",$M1718&gt;40000,$N1718&lt;&gt;"",$N1718&gt;40000),(1+NETWORKDAYS.INTL($M1718,$N1718,1,项目参数!$B$2:$B$200))*项目参数!$J$29,"")</f>
        <v/>
      </c>
      <c r="M1718" s="42"/>
      <c r="N1718" s="42"/>
      <c r="O1718" s="60"/>
      <c r="P1718" s="63"/>
      <c r="X1718" s="72" t="b">
        <f t="shared" si="26"/>
        <v>0</v>
      </c>
    </row>
    <row r="1719" spans="1:24">
      <c r="A1719" s="8"/>
      <c r="B1719" s="8"/>
      <c r="C1719" s="8"/>
      <c r="D1719" s="54"/>
      <c r="E1719" s="8"/>
      <c r="F1719" s="8"/>
      <c r="G1719" s="8"/>
      <c r="H1719" s="8"/>
      <c r="I1719" s="78"/>
      <c r="J1719" s="42"/>
      <c r="K1719" s="82" t="str">
        <f>IF(AND($I1719&gt;0,$J1719&lt;&gt;"",$J1719&gt;40000),WORKDAY.INTL($J1719,INT(($I1719+项目参数!$J$29-1)/项目参数!$J$29)-1,1,项目参数!$B$2:$B$200),"")</f>
        <v/>
      </c>
      <c r="L1719" s="83" t="str">
        <f>IF(AND($M1719&lt;&gt;"",$M1719&gt;40000,$N1719&lt;&gt;"",$N1719&gt;40000),(1+NETWORKDAYS.INTL($M1719,$N1719,1,项目参数!$B$2:$B$200))*项目参数!$J$29,"")</f>
        <v/>
      </c>
      <c r="M1719" s="42"/>
      <c r="N1719" s="42"/>
      <c r="O1719" s="60"/>
      <c r="P1719" s="63"/>
      <c r="X1719" s="72" t="b">
        <f t="shared" si="26"/>
        <v>0</v>
      </c>
    </row>
    <row r="1720" spans="1:24">
      <c r="A1720" s="8"/>
      <c r="B1720" s="8"/>
      <c r="C1720" s="8"/>
      <c r="D1720" s="54"/>
      <c r="E1720" s="8"/>
      <c r="F1720" s="8"/>
      <c r="G1720" s="8"/>
      <c r="H1720" s="8"/>
      <c r="I1720" s="78"/>
      <c r="J1720" s="42"/>
      <c r="K1720" s="82" t="str">
        <f>IF(AND($I1720&gt;0,$J1720&lt;&gt;"",$J1720&gt;40000),WORKDAY.INTL($J1720,INT(($I1720+项目参数!$J$29-1)/项目参数!$J$29)-1,1,项目参数!$B$2:$B$200),"")</f>
        <v/>
      </c>
      <c r="L1720" s="83" t="str">
        <f>IF(AND($M1720&lt;&gt;"",$M1720&gt;40000,$N1720&lt;&gt;"",$N1720&gt;40000),(1+NETWORKDAYS.INTL($M1720,$N1720,1,项目参数!$B$2:$B$200))*项目参数!$J$29,"")</f>
        <v/>
      </c>
      <c r="M1720" s="42"/>
      <c r="N1720" s="42"/>
      <c r="O1720" s="60"/>
      <c r="P1720" s="63"/>
      <c r="X1720" s="72" t="b">
        <f t="shared" si="26"/>
        <v>0</v>
      </c>
    </row>
    <row r="1721" spans="1:24">
      <c r="A1721" s="8"/>
      <c r="B1721" s="8"/>
      <c r="C1721" s="8"/>
      <c r="D1721" s="54"/>
      <c r="E1721" s="8"/>
      <c r="F1721" s="8"/>
      <c r="G1721" s="8"/>
      <c r="H1721" s="8"/>
      <c r="I1721" s="78"/>
      <c r="J1721" s="42"/>
      <c r="K1721" s="82" t="str">
        <f>IF(AND($I1721&gt;0,$J1721&lt;&gt;"",$J1721&gt;40000),WORKDAY.INTL($J1721,INT(($I1721+项目参数!$J$29-1)/项目参数!$J$29)-1,1,项目参数!$B$2:$B$200),"")</f>
        <v/>
      </c>
      <c r="L1721" s="83" t="str">
        <f>IF(AND($M1721&lt;&gt;"",$M1721&gt;40000,$N1721&lt;&gt;"",$N1721&gt;40000),(1+NETWORKDAYS.INTL($M1721,$N1721,1,项目参数!$B$2:$B$200))*项目参数!$J$29,"")</f>
        <v/>
      </c>
      <c r="M1721" s="42"/>
      <c r="N1721" s="42"/>
      <c r="O1721" s="60"/>
      <c r="P1721" s="63"/>
      <c r="X1721" s="72" t="b">
        <f t="shared" si="26"/>
        <v>0</v>
      </c>
    </row>
    <row r="1722" spans="1:24">
      <c r="A1722" s="8"/>
      <c r="B1722" s="8"/>
      <c r="C1722" s="8"/>
      <c r="D1722" s="54"/>
      <c r="E1722" s="8"/>
      <c r="F1722" s="8"/>
      <c r="G1722" s="8"/>
      <c r="H1722" s="8"/>
      <c r="I1722" s="78"/>
      <c r="J1722" s="42"/>
      <c r="K1722" s="82" t="str">
        <f>IF(AND($I1722&gt;0,$J1722&lt;&gt;"",$J1722&gt;40000),WORKDAY.INTL($J1722,INT(($I1722+项目参数!$J$29-1)/项目参数!$J$29)-1,1,项目参数!$B$2:$B$200),"")</f>
        <v/>
      </c>
      <c r="L1722" s="83" t="str">
        <f>IF(AND($M1722&lt;&gt;"",$M1722&gt;40000,$N1722&lt;&gt;"",$N1722&gt;40000),(1+NETWORKDAYS.INTL($M1722,$N1722,1,项目参数!$B$2:$B$200))*项目参数!$J$29,"")</f>
        <v/>
      </c>
      <c r="M1722" s="42"/>
      <c r="N1722" s="42"/>
      <c r="O1722" s="60"/>
      <c r="P1722" s="63"/>
      <c r="X1722" s="72" t="b">
        <f t="shared" si="26"/>
        <v>0</v>
      </c>
    </row>
    <row r="1723" spans="1:24">
      <c r="A1723" s="8"/>
      <c r="B1723" s="8"/>
      <c r="C1723" s="8"/>
      <c r="D1723" s="54"/>
      <c r="E1723" s="8"/>
      <c r="F1723" s="8"/>
      <c r="G1723" s="8"/>
      <c r="H1723" s="8"/>
      <c r="I1723" s="78"/>
      <c r="J1723" s="42"/>
      <c r="K1723" s="82" t="str">
        <f>IF(AND($I1723&gt;0,$J1723&lt;&gt;"",$J1723&gt;40000),WORKDAY.INTL($J1723,INT(($I1723+项目参数!$J$29-1)/项目参数!$J$29)-1,1,项目参数!$B$2:$B$200),"")</f>
        <v/>
      </c>
      <c r="L1723" s="83" t="str">
        <f>IF(AND($M1723&lt;&gt;"",$M1723&gt;40000,$N1723&lt;&gt;"",$N1723&gt;40000),(1+NETWORKDAYS.INTL($M1723,$N1723,1,项目参数!$B$2:$B$200))*项目参数!$J$29,"")</f>
        <v/>
      </c>
      <c r="M1723" s="42"/>
      <c r="N1723" s="42"/>
      <c r="O1723" s="60"/>
      <c r="P1723" s="63"/>
      <c r="X1723" s="72" t="b">
        <f t="shared" si="26"/>
        <v>0</v>
      </c>
    </row>
    <row r="1724" spans="1:24">
      <c r="A1724" s="8"/>
      <c r="B1724" s="8"/>
      <c r="C1724" s="8"/>
      <c r="D1724" s="54"/>
      <c r="E1724" s="8"/>
      <c r="F1724" s="8"/>
      <c r="G1724" s="8"/>
      <c r="H1724" s="8"/>
      <c r="I1724" s="78"/>
      <c r="J1724" s="42"/>
      <c r="K1724" s="82" t="str">
        <f>IF(AND($I1724&gt;0,$J1724&lt;&gt;"",$J1724&gt;40000),WORKDAY.INTL($J1724,INT(($I1724+项目参数!$J$29-1)/项目参数!$J$29)-1,1,项目参数!$B$2:$B$200),"")</f>
        <v/>
      </c>
      <c r="L1724" s="83" t="str">
        <f>IF(AND($M1724&lt;&gt;"",$M1724&gt;40000,$N1724&lt;&gt;"",$N1724&gt;40000),(1+NETWORKDAYS.INTL($M1724,$N1724,1,项目参数!$B$2:$B$200))*项目参数!$J$29,"")</f>
        <v/>
      </c>
      <c r="M1724" s="42"/>
      <c r="N1724" s="42"/>
      <c r="O1724" s="60"/>
      <c r="P1724" s="63"/>
      <c r="X1724" s="72" t="b">
        <f t="shared" si="26"/>
        <v>0</v>
      </c>
    </row>
    <row r="1725" spans="1:24">
      <c r="A1725" s="8"/>
      <c r="B1725" s="8"/>
      <c r="C1725" s="8"/>
      <c r="D1725" s="54"/>
      <c r="E1725" s="8"/>
      <c r="F1725" s="8"/>
      <c r="G1725" s="8"/>
      <c r="H1725" s="8"/>
      <c r="I1725" s="78"/>
      <c r="J1725" s="42"/>
      <c r="K1725" s="82" t="str">
        <f>IF(AND($I1725&gt;0,$J1725&lt;&gt;"",$J1725&gt;40000),WORKDAY.INTL($J1725,INT(($I1725+项目参数!$J$29-1)/项目参数!$J$29)-1,1,项目参数!$B$2:$B$200),"")</f>
        <v/>
      </c>
      <c r="L1725" s="83" t="str">
        <f>IF(AND($M1725&lt;&gt;"",$M1725&gt;40000,$N1725&lt;&gt;"",$N1725&gt;40000),(1+NETWORKDAYS.INTL($M1725,$N1725,1,项目参数!$B$2:$B$200))*项目参数!$J$29,"")</f>
        <v/>
      </c>
      <c r="M1725" s="42"/>
      <c r="N1725" s="42"/>
      <c r="O1725" s="60"/>
      <c r="P1725" s="63"/>
      <c r="X1725" s="72" t="b">
        <f t="shared" si="26"/>
        <v>0</v>
      </c>
    </row>
    <row r="1726" spans="1:24">
      <c r="A1726" s="8"/>
      <c r="B1726" s="8"/>
      <c r="C1726" s="8"/>
      <c r="D1726" s="54"/>
      <c r="E1726" s="8"/>
      <c r="F1726" s="8"/>
      <c r="G1726" s="8"/>
      <c r="H1726" s="8"/>
      <c r="I1726" s="78"/>
      <c r="J1726" s="42"/>
      <c r="K1726" s="82" t="str">
        <f>IF(AND($I1726&gt;0,$J1726&lt;&gt;"",$J1726&gt;40000),WORKDAY.INTL($J1726,INT(($I1726+项目参数!$J$29-1)/项目参数!$J$29)-1,1,项目参数!$B$2:$B$200),"")</f>
        <v/>
      </c>
      <c r="L1726" s="83" t="str">
        <f>IF(AND($M1726&lt;&gt;"",$M1726&gt;40000,$N1726&lt;&gt;"",$N1726&gt;40000),(1+NETWORKDAYS.INTL($M1726,$N1726,1,项目参数!$B$2:$B$200))*项目参数!$J$29,"")</f>
        <v/>
      </c>
      <c r="M1726" s="42"/>
      <c r="N1726" s="42"/>
      <c r="O1726" s="60"/>
      <c r="P1726" s="63"/>
      <c r="X1726" s="72" t="b">
        <f t="shared" si="26"/>
        <v>0</v>
      </c>
    </row>
    <row r="1727" spans="1:24">
      <c r="A1727" s="8"/>
      <c r="B1727" s="8"/>
      <c r="C1727" s="8"/>
      <c r="D1727" s="54"/>
      <c r="E1727" s="8"/>
      <c r="F1727" s="8"/>
      <c r="G1727" s="8"/>
      <c r="H1727" s="8"/>
      <c r="I1727" s="78"/>
      <c r="J1727" s="42"/>
      <c r="K1727" s="82" t="str">
        <f>IF(AND($I1727&gt;0,$J1727&lt;&gt;"",$J1727&gt;40000),WORKDAY.INTL($J1727,INT(($I1727+项目参数!$J$29-1)/项目参数!$J$29)-1,1,项目参数!$B$2:$B$200),"")</f>
        <v/>
      </c>
      <c r="L1727" s="83" t="str">
        <f>IF(AND($M1727&lt;&gt;"",$M1727&gt;40000,$N1727&lt;&gt;"",$N1727&gt;40000),(1+NETWORKDAYS.INTL($M1727,$N1727,1,项目参数!$B$2:$B$200))*项目参数!$J$29,"")</f>
        <v/>
      </c>
      <c r="M1727" s="42"/>
      <c r="N1727" s="42"/>
      <c r="O1727" s="60"/>
      <c r="P1727" s="63"/>
      <c r="X1727" s="72" t="b">
        <f t="shared" si="26"/>
        <v>0</v>
      </c>
    </row>
    <row r="1728" spans="1:24">
      <c r="A1728" s="8"/>
      <c r="B1728" s="8"/>
      <c r="C1728" s="8"/>
      <c r="D1728" s="54"/>
      <c r="E1728" s="8"/>
      <c r="F1728" s="8"/>
      <c r="G1728" s="8"/>
      <c r="H1728" s="8"/>
      <c r="I1728" s="78"/>
      <c r="J1728" s="42"/>
      <c r="K1728" s="82" t="str">
        <f>IF(AND($I1728&gt;0,$J1728&lt;&gt;"",$J1728&gt;40000),WORKDAY.INTL($J1728,INT(($I1728+项目参数!$J$29-1)/项目参数!$J$29)-1,1,项目参数!$B$2:$B$200),"")</f>
        <v/>
      </c>
      <c r="L1728" s="83" t="str">
        <f>IF(AND($M1728&lt;&gt;"",$M1728&gt;40000,$N1728&lt;&gt;"",$N1728&gt;40000),(1+NETWORKDAYS.INTL($M1728,$N1728,1,项目参数!$B$2:$B$200))*项目参数!$J$29,"")</f>
        <v/>
      </c>
      <c r="M1728" s="42"/>
      <c r="N1728" s="42"/>
      <c r="O1728" s="60"/>
      <c r="P1728" s="63"/>
      <c r="X1728" s="72" t="b">
        <f t="shared" si="26"/>
        <v>0</v>
      </c>
    </row>
    <row r="1729" spans="1:24">
      <c r="A1729" s="8"/>
      <c r="B1729" s="8"/>
      <c r="C1729" s="8"/>
      <c r="D1729" s="54"/>
      <c r="E1729" s="8"/>
      <c r="F1729" s="8"/>
      <c r="G1729" s="8"/>
      <c r="H1729" s="8"/>
      <c r="I1729" s="78"/>
      <c r="J1729" s="42"/>
      <c r="K1729" s="82" t="str">
        <f>IF(AND($I1729&gt;0,$J1729&lt;&gt;"",$J1729&gt;40000),WORKDAY.INTL($J1729,INT(($I1729+项目参数!$J$29-1)/项目参数!$J$29)-1,1,项目参数!$B$2:$B$200),"")</f>
        <v/>
      </c>
      <c r="L1729" s="83" t="str">
        <f>IF(AND($M1729&lt;&gt;"",$M1729&gt;40000,$N1729&lt;&gt;"",$N1729&gt;40000),(1+NETWORKDAYS.INTL($M1729,$N1729,1,项目参数!$B$2:$B$200))*项目参数!$J$29,"")</f>
        <v/>
      </c>
      <c r="M1729" s="42"/>
      <c r="N1729" s="42"/>
      <c r="O1729" s="60"/>
      <c r="P1729" s="63"/>
      <c r="X1729" s="72" t="b">
        <f t="shared" si="26"/>
        <v>0</v>
      </c>
    </row>
    <row r="1730" spans="1:24">
      <c r="A1730" s="8"/>
      <c r="B1730" s="8"/>
      <c r="C1730" s="8"/>
      <c r="D1730" s="54"/>
      <c r="E1730" s="8"/>
      <c r="F1730" s="8"/>
      <c r="G1730" s="8"/>
      <c r="H1730" s="8"/>
      <c r="I1730" s="78"/>
      <c r="J1730" s="42"/>
      <c r="K1730" s="82" t="str">
        <f>IF(AND($I1730&gt;0,$J1730&lt;&gt;"",$J1730&gt;40000),WORKDAY.INTL($J1730,INT(($I1730+项目参数!$J$29-1)/项目参数!$J$29)-1,1,项目参数!$B$2:$B$200),"")</f>
        <v/>
      </c>
      <c r="L1730" s="83" t="str">
        <f>IF(AND($M1730&lt;&gt;"",$M1730&gt;40000,$N1730&lt;&gt;"",$N1730&gt;40000),(1+NETWORKDAYS.INTL($M1730,$N1730,1,项目参数!$B$2:$B$200))*项目参数!$J$29,"")</f>
        <v/>
      </c>
      <c r="M1730" s="42"/>
      <c r="N1730" s="42"/>
      <c r="O1730" s="60"/>
      <c r="P1730" s="63"/>
      <c r="X1730" s="72" t="b">
        <f t="shared" ref="X1730:X1793" si="27">AND(LEN(A1730)&gt;0,LEN(C1730)&gt;3,LEN(G1730)&gt;1,OR(J1730=0,AND(I1730&gt;0,J1730&gt;40000)),OR(M1730=0,M1730&gt;40000))</f>
        <v>0</v>
      </c>
    </row>
    <row r="1731" spans="1:24">
      <c r="A1731" s="8"/>
      <c r="B1731" s="8"/>
      <c r="C1731" s="8"/>
      <c r="D1731" s="54"/>
      <c r="E1731" s="8"/>
      <c r="F1731" s="8"/>
      <c r="G1731" s="8"/>
      <c r="H1731" s="8"/>
      <c r="I1731" s="78"/>
      <c r="J1731" s="42"/>
      <c r="K1731" s="82" t="str">
        <f>IF(AND($I1731&gt;0,$J1731&lt;&gt;"",$J1731&gt;40000),WORKDAY.INTL($J1731,INT(($I1731+项目参数!$J$29-1)/项目参数!$J$29)-1,1,项目参数!$B$2:$B$200),"")</f>
        <v/>
      </c>
      <c r="L1731" s="83" t="str">
        <f>IF(AND($M1731&lt;&gt;"",$M1731&gt;40000,$N1731&lt;&gt;"",$N1731&gt;40000),(1+NETWORKDAYS.INTL($M1731,$N1731,1,项目参数!$B$2:$B$200))*项目参数!$J$29,"")</f>
        <v/>
      </c>
      <c r="M1731" s="42"/>
      <c r="N1731" s="42"/>
      <c r="O1731" s="60"/>
      <c r="P1731" s="63"/>
      <c r="X1731" s="72" t="b">
        <f t="shared" si="27"/>
        <v>0</v>
      </c>
    </row>
    <row r="1732" spans="1:24">
      <c r="A1732" s="8"/>
      <c r="B1732" s="8"/>
      <c r="C1732" s="8"/>
      <c r="D1732" s="54"/>
      <c r="E1732" s="8"/>
      <c r="F1732" s="8"/>
      <c r="G1732" s="8"/>
      <c r="H1732" s="8"/>
      <c r="I1732" s="78"/>
      <c r="J1732" s="42"/>
      <c r="K1732" s="82" t="str">
        <f>IF(AND($I1732&gt;0,$J1732&lt;&gt;"",$J1732&gt;40000),WORKDAY.INTL($J1732,INT(($I1732+项目参数!$J$29-1)/项目参数!$J$29)-1,1,项目参数!$B$2:$B$200),"")</f>
        <v/>
      </c>
      <c r="L1732" s="83" t="str">
        <f>IF(AND($M1732&lt;&gt;"",$M1732&gt;40000,$N1732&lt;&gt;"",$N1732&gt;40000),(1+NETWORKDAYS.INTL($M1732,$N1732,1,项目参数!$B$2:$B$200))*项目参数!$J$29,"")</f>
        <v/>
      </c>
      <c r="M1732" s="42"/>
      <c r="N1732" s="42"/>
      <c r="O1732" s="60"/>
      <c r="P1732" s="63"/>
      <c r="X1732" s="72" t="b">
        <f t="shared" si="27"/>
        <v>0</v>
      </c>
    </row>
    <row r="1733" spans="1:24">
      <c r="A1733" s="8"/>
      <c r="B1733" s="8"/>
      <c r="C1733" s="8"/>
      <c r="D1733" s="54"/>
      <c r="E1733" s="8"/>
      <c r="F1733" s="8"/>
      <c r="G1733" s="8"/>
      <c r="H1733" s="8"/>
      <c r="I1733" s="78"/>
      <c r="J1733" s="42"/>
      <c r="K1733" s="82" t="str">
        <f>IF(AND($I1733&gt;0,$J1733&lt;&gt;"",$J1733&gt;40000),WORKDAY.INTL($J1733,INT(($I1733+项目参数!$J$29-1)/项目参数!$J$29)-1,1,项目参数!$B$2:$B$200),"")</f>
        <v/>
      </c>
      <c r="L1733" s="83" t="str">
        <f>IF(AND($M1733&lt;&gt;"",$M1733&gt;40000,$N1733&lt;&gt;"",$N1733&gt;40000),(1+NETWORKDAYS.INTL($M1733,$N1733,1,项目参数!$B$2:$B$200))*项目参数!$J$29,"")</f>
        <v/>
      </c>
      <c r="M1733" s="42"/>
      <c r="N1733" s="42"/>
      <c r="O1733" s="60"/>
      <c r="P1733" s="63"/>
      <c r="X1733" s="72" t="b">
        <f t="shared" si="27"/>
        <v>0</v>
      </c>
    </row>
    <row r="1734" spans="1:24">
      <c r="A1734" s="8"/>
      <c r="B1734" s="8"/>
      <c r="C1734" s="8"/>
      <c r="D1734" s="54"/>
      <c r="E1734" s="8"/>
      <c r="F1734" s="8"/>
      <c r="G1734" s="8"/>
      <c r="H1734" s="8"/>
      <c r="I1734" s="78"/>
      <c r="J1734" s="42"/>
      <c r="K1734" s="82" t="str">
        <f>IF(AND($I1734&gt;0,$J1734&lt;&gt;"",$J1734&gt;40000),WORKDAY.INTL($J1734,INT(($I1734+项目参数!$J$29-1)/项目参数!$J$29)-1,1,项目参数!$B$2:$B$200),"")</f>
        <v/>
      </c>
      <c r="L1734" s="83" t="str">
        <f>IF(AND($M1734&lt;&gt;"",$M1734&gt;40000,$N1734&lt;&gt;"",$N1734&gt;40000),(1+NETWORKDAYS.INTL($M1734,$N1734,1,项目参数!$B$2:$B$200))*项目参数!$J$29,"")</f>
        <v/>
      </c>
      <c r="M1734" s="42"/>
      <c r="N1734" s="42"/>
      <c r="O1734" s="60"/>
      <c r="P1734" s="63"/>
      <c r="X1734" s="72" t="b">
        <f t="shared" si="27"/>
        <v>0</v>
      </c>
    </row>
    <row r="1735" spans="1:24">
      <c r="A1735" s="8"/>
      <c r="B1735" s="8"/>
      <c r="C1735" s="8"/>
      <c r="D1735" s="54"/>
      <c r="E1735" s="8"/>
      <c r="F1735" s="8"/>
      <c r="G1735" s="8"/>
      <c r="H1735" s="8"/>
      <c r="I1735" s="78"/>
      <c r="J1735" s="42"/>
      <c r="K1735" s="82" t="str">
        <f>IF(AND($I1735&gt;0,$J1735&lt;&gt;"",$J1735&gt;40000),WORKDAY.INTL($J1735,INT(($I1735+项目参数!$J$29-1)/项目参数!$J$29)-1,1,项目参数!$B$2:$B$200),"")</f>
        <v/>
      </c>
      <c r="L1735" s="83" t="str">
        <f>IF(AND($M1735&lt;&gt;"",$M1735&gt;40000,$N1735&lt;&gt;"",$N1735&gt;40000),(1+NETWORKDAYS.INTL($M1735,$N1735,1,项目参数!$B$2:$B$200))*项目参数!$J$29,"")</f>
        <v/>
      </c>
      <c r="M1735" s="42"/>
      <c r="N1735" s="42"/>
      <c r="O1735" s="60"/>
      <c r="P1735" s="63"/>
      <c r="X1735" s="72" t="b">
        <f t="shared" si="27"/>
        <v>0</v>
      </c>
    </row>
    <row r="1736" spans="1:24">
      <c r="A1736" s="8"/>
      <c r="B1736" s="8"/>
      <c r="C1736" s="8"/>
      <c r="D1736" s="54"/>
      <c r="E1736" s="8"/>
      <c r="F1736" s="8"/>
      <c r="G1736" s="8"/>
      <c r="H1736" s="8"/>
      <c r="I1736" s="78"/>
      <c r="J1736" s="42"/>
      <c r="K1736" s="82" t="str">
        <f>IF(AND($I1736&gt;0,$J1736&lt;&gt;"",$J1736&gt;40000),WORKDAY.INTL($J1736,INT(($I1736+项目参数!$J$29-1)/项目参数!$J$29)-1,1,项目参数!$B$2:$B$200),"")</f>
        <v/>
      </c>
      <c r="L1736" s="83" t="str">
        <f>IF(AND($M1736&lt;&gt;"",$M1736&gt;40000,$N1736&lt;&gt;"",$N1736&gt;40000),(1+NETWORKDAYS.INTL($M1736,$N1736,1,项目参数!$B$2:$B$200))*项目参数!$J$29,"")</f>
        <v/>
      </c>
      <c r="M1736" s="42"/>
      <c r="N1736" s="42"/>
      <c r="O1736" s="60"/>
      <c r="P1736" s="63"/>
      <c r="X1736" s="72" t="b">
        <f t="shared" si="27"/>
        <v>0</v>
      </c>
    </row>
    <row r="1737" spans="1:24">
      <c r="A1737" s="8"/>
      <c r="B1737" s="8"/>
      <c r="C1737" s="8"/>
      <c r="D1737" s="54"/>
      <c r="E1737" s="8"/>
      <c r="F1737" s="8"/>
      <c r="G1737" s="8"/>
      <c r="H1737" s="8"/>
      <c r="I1737" s="78"/>
      <c r="J1737" s="42"/>
      <c r="K1737" s="82" t="str">
        <f>IF(AND($I1737&gt;0,$J1737&lt;&gt;"",$J1737&gt;40000),WORKDAY.INTL($J1737,INT(($I1737+项目参数!$J$29-1)/项目参数!$J$29)-1,1,项目参数!$B$2:$B$200),"")</f>
        <v/>
      </c>
      <c r="L1737" s="83" t="str">
        <f>IF(AND($M1737&lt;&gt;"",$M1737&gt;40000,$N1737&lt;&gt;"",$N1737&gt;40000),(1+NETWORKDAYS.INTL($M1737,$N1737,1,项目参数!$B$2:$B$200))*项目参数!$J$29,"")</f>
        <v/>
      </c>
      <c r="M1737" s="42"/>
      <c r="N1737" s="42"/>
      <c r="O1737" s="60"/>
      <c r="P1737" s="63"/>
      <c r="X1737" s="72" t="b">
        <f t="shared" si="27"/>
        <v>0</v>
      </c>
    </row>
    <row r="1738" spans="1:24">
      <c r="A1738" s="8"/>
      <c r="B1738" s="8"/>
      <c r="C1738" s="8"/>
      <c r="D1738" s="54"/>
      <c r="E1738" s="8"/>
      <c r="F1738" s="8"/>
      <c r="G1738" s="8"/>
      <c r="H1738" s="8"/>
      <c r="I1738" s="78"/>
      <c r="J1738" s="42"/>
      <c r="K1738" s="82" t="str">
        <f>IF(AND($I1738&gt;0,$J1738&lt;&gt;"",$J1738&gt;40000),WORKDAY.INTL($J1738,INT(($I1738+项目参数!$J$29-1)/项目参数!$J$29)-1,1,项目参数!$B$2:$B$200),"")</f>
        <v/>
      </c>
      <c r="L1738" s="83" t="str">
        <f>IF(AND($M1738&lt;&gt;"",$M1738&gt;40000,$N1738&lt;&gt;"",$N1738&gt;40000),(1+NETWORKDAYS.INTL($M1738,$N1738,1,项目参数!$B$2:$B$200))*项目参数!$J$29,"")</f>
        <v/>
      </c>
      <c r="M1738" s="42"/>
      <c r="N1738" s="42"/>
      <c r="O1738" s="60"/>
      <c r="P1738" s="63"/>
      <c r="X1738" s="72" t="b">
        <f t="shared" si="27"/>
        <v>0</v>
      </c>
    </row>
    <row r="1739" spans="1:24">
      <c r="A1739" s="8"/>
      <c r="B1739" s="8"/>
      <c r="C1739" s="8"/>
      <c r="D1739" s="54"/>
      <c r="E1739" s="8"/>
      <c r="F1739" s="8"/>
      <c r="G1739" s="8"/>
      <c r="H1739" s="8"/>
      <c r="I1739" s="78"/>
      <c r="J1739" s="42"/>
      <c r="K1739" s="82" t="str">
        <f>IF(AND($I1739&gt;0,$J1739&lt;&gt;"",$J1739&gt;40000),WORKDAY.INTL($J1739,INT(($I1739+项目参数!$J$29-1)/项目参数!$J$29)-1,1,项目参数!$B$2:$B$200),"")</f>
        <v/>
      </c>
      <c r="L1739" s="83" t="str">
        <f>IF(AND($M1739&lt;&gt;"",$M1739&gt;40000,$N1739&lt;&gt;"",$N1739&gt;40000),(1+NETWORKDAYS.INTL($M1739,$N1739,1,项目参数!$B$2:$B$200))*项目参数!$J$29,"")</f>
        <v/>
      </c>
      <c r="M1739" s="42"/>
      <c r="N1739" s="42"/>
      <c r="O1739" s="60"/>
      <c r="P1739" s="63"/>
      <c r="X1739" s="72" t="b">
        <f t="shared" si="27"/>
        <v>0</v>
      </c>
    </row>
    <row r="1740" spans="1:24">
      <c r="A1740" s="8"/>
      <c r="B1740" s="8"/>
      <c r="C1740" s="8"/>
      <c r="D1740" s="54"/>
      <c r="E1740" s="8"/>
      <c r="F1740" s="8"/>
      <c r="G1740" s="8"/>
      <c r="H1740" s="8"/>
      <c r="I1740" s="78"/>
      <c r="J1740" s="42"/>
      <c r="K1740" s="82" t="str">
        <f>IF(AND($I1740&gt;0,$J1740&lt;&gt;"",$J1740&gt;40000),WORKDAY.INTL($J1740,INT(($I1740+项目参数!$J$29-1)/项目参数!$J$29)-1,1,项目参数!$B$2:$B$200),"")</f>
        <v/>
      </c>
      <c r="L1740" s="83" t="str">
        <f>IF(AND($M1740&lt;&gt;"",$M1740&gt;40000,$N1740&lt;&gt;"",$N1740&gt;40000),(1+NETWORKDAYS.INTL($M1740,$N1740,1,项目参数!$B$2:$B$200))*项目参数!$J$29,"")</f>
        <v/>
      </c>
      <c r="M1740" s="42"/>
      <c r="N1740" s="42"/>
      <c r="O1740" s="60"/>
      <c r="P1740" s="63"/>
      <c r="X1740" s="72" t="b">
        <f t="shared" si="27"/>
        <v>0</v>
      </c>
    </row>
    <row r="1741" spans="1:24">
      <c r="A1741" s="8"/>
      <c r="B1741" s="8"/>
      <c r="C1741" s="8"/>
      <c r="D1741" s="54"/>
      <c r="E1741" s="8"/>
      <c r="F1741" s="8"/>
      <c r="G1741" s="8"/>
      <c r="H1741" s="8"/>
      <c r="I1741" s="78"/>
      <c r="J1741" s="42"/>
      <c r="K1741" s="82" t="str">
        <f>IF(AND($I1741&gt;0,$J1741&lt;&gt;"",$J1741&gt;40000),WORKDAY.INTL($J1741,INT(($I1741+项目参数!$J$29-1)/项目参数!$J$29)-1,1,项目参数!$B$2:$B$200),"")</f>
        <v/>
      </c>
      <c r="L1741" s="83" t="str">
        <f>IF(AND($M1741&lt;&gt;"",$M1741&gt;40000,$N1741&lt;&gt;"",$N1741&gt;40000),(1+NETWORKDAYS.INTL($M1741,$N1741,1,项目参数!$B$2:$B$200))*项目参数!$J$29,"")</f>
        <v/>
      </c>
      <c r="M1741" s="42"/>
      <c r="N1741" s="42"/>
      <c r="O1741" s="60"/>
      <c r="P1741" s="63"/>
      <c r="X1741" s="72" t="b">
        <f t="shared" si="27"/>
        <v>0</v>
      </c>
    </row>
    <row r="1742" spans="1:24">
      <c r="A1742" s="8"/>
      <c r="B1742" s="8"/>
      <c r="C1742" s="8"/>
      <c r="D1742" s="54"/>
      <c r="E1742" s="8"/>
      <c r="F1742" s="8"/>
      <c r="G1742" s="8"/>
      <c r="H1742" s="8"/>
      <c r="I1742" s="78"/>
      <c r="J1742" s="42"/>
      <c r="K1742" s="82" t="str">
        <f>IF(AND($I1742&gt;0,$J1742&lt;&gt;"",$J1742&gt;40000),WORKDAY.INTL($J1742,INT(($I1742+项目参数!$J$29-1)/项目参数!$J$29)-1,1,项目参数!$B$2:$B$200),"")</f>
        <v/>
      </c>
      <c r="L1742" s="83" t="str">
        <f>IF(AND($M1742&lt;&gt;"",$M1742&gt;40000,$N1742&lt;&gt;"",$N1742&gt;40000),(1+NETWORKDAYS.INTL($M1742,$N1742,1,项目参数!$B$2:$B$200))*项目参数!$J$29,"")</f>
        <v/>
      </c>
      <c r="M1742" s="42"/>
      <c r="N1742" s="42"/>
      <c r="O1742" s="60"/>
      <c r="P1742" s="63"/>
      <c r="X1742" s="72" t="b">
        <f t="shared" si="27"/>
        <v>0</v>
      </c>
    </row>
    <row r="1743" spans="1:24">
      <c r="A1743" s="8"/>
      <c r="B1743" s="8"/>
      <c r="C1743" s="8"/>
      <c r="D1743" s="54"/>
      <c r="E1743" s="8"/>
      <c r="F1743" s="8"/>
      <c r="G1743" s="8"/>
      <c r="H1743" s="8"/>
      <c r="I1743" s="78"/>
      <c r="J1743" s="42"/>
      <c r="K1743" s="82" t="str">
        <f>IF(AND($I1743&gt;0,$J1743&lt;&gt;"",$J1743&gt;40000),WORKDAY.INTL($J1743,INT(($I1743+项目参数!$J$29-1)/项目参数!$J$29)-1,1,项目参数!$B$2:$B$200),"")</f>
        <v/>
      </c>
      <c r="L1743" s="83" t="str">
        <f>IF(AND($M1743&lt;&gt;"",$M1743&gt;40000,$N1743&lt;&gt;"",$N1743&gt;40000),(1+NETWORKDAYS.INTL($M1743,$N1743,1,项目参数!$B$2:$B$200))*项目参数!$J$29,"")</f>
        <v/>
      </c>
      <c r="M1743" s="42"/>
      <c r="N1743" s="42"/>
      <c r="O1743" s="60"/>
      <c r="P1743" s="63"/>
      <c r="X1743" s="72" t="b">
        <f t="shared" si="27"/>
        <v>0</v>
      </c>
    </row>
    <row r="1744" spans="1:24">
      <c r="A1744" s="8"/>
      <c r="B1744" s="8"/>
      <c r="C1744" s="8"/>
      <c r="D1744" s="54"/>
      <c r="E1744" s="8"/>
      <c r="F1744" s="8"/>
      <c r="G1744" s="8"/>
      <c r="H1744" s="8"/>
      <c r="I1744" s="78"/>
      <c r="J1744" s="42"/>
      <c r="K1744" s="82" t="str">
        <f>IF(AND($I1744&gt;0,$J1744&lt;&gt;"",$J1744&gt;40000),WORKDAY.INTL($J1744,INT(($I1744+项目参数!$J$29-1)/项目参数!$J$29)-1,1,项目参数!$B$2:$B$200),"")</f>
        <v/>
      </c>
      <c r="L1744" s="83" t="str">
        <f>IF(AND($M1744&lt;&gt;"",$M1744&gt;40000,$N1744&lt;&gt;"",$N1744&gt;40000),(1+NETWORKDAYS.INTL($M1744,$N1744,1,项目参数!$B$2:$B$200))*项目参数!$J$29,"")</f>
        <v/>
      </c>
      <c r="M1744" s="42"/>
      <c r="N1744" s="42"/>
      <c r="O1744" s="60"/>
      <c r="P1744" s="63"/>
      <c r="X1744" s="72" t="b">
        <f t="shared" si="27"/>
        <v>0</v>
      </c>
    </row>
    <row r="1745" spans="1:24">
      <c r="A1745" s="8"/>
      <c r="B1745" s="8"/>
      <c r="C1745" s="8"/>
      <c r="D1745" s="54"/>
      <c r="E1745" s="8"/>
      <c r="F1745" s="8"/>
      <c r="G1745" s="8"/>
      <c r="H1745" s="8"/>
      <c r="I1745" s="78"/>
      <c r="J1745" s="42"/>
      <c r="K1745" s="82" t="str">
        <f>IF(AND($I1745&gt;0,$J1745&lt;&gt;"",$J1745&gt;40000),WORKDAY.INTL($J1745,INT(($I1745+项目参数!$J$29-1)/项目参数!$J$29)-1,1,项目参数!$B$2:$B$200),"")</f>
        <v/>
      </c>
      <c r="L1745" s="83" t="str">
        <f>IF(AND($M1745&lt;&gt;"",$M1745&gt;40000,$N1745&lt;&gt;"",$N1745&gt;40000),(1+NETWORKDAYS.INTL($M1745,$N1745,1,项目参数!$B$2:$B$200))*项目参数!$J$29,"")</f>
        <v/>
      </c>
      <c r="M1745" s="42"/>
      <c r="N1745" s="42"/>
      <c r="O1745" s="60"/>
      <c r="P1745" s="63"/>
      <c r="X1745" s="72" t="b">
        <f t="shared" si="27"/>
        <v>0</v>
      </c>
    </row>
    <row r="1746" spans="1:24">
      <c r="A1746" s="8"/>
      <c r="B1746" s="8"/>
      <c r="C1746" s="8"/>
      <c r="D1746" s="54"/>
      <c r="E1746" s="8"/>
      <c r="F1746" s="8"/>
      <c r="G1746" s="8"/>
      <c r="H1746" s="8"/>
      <c r="I1746" s="78"/>
      <c r="J1746" s="42"/>
      <c r="K1746" s="82" t="str">
        <f>IF(AND($I1746&gt;0,$J1746&lt;&gt;"",$J1746&gt;40000),WORKDAY.INTL($J1746,INT(($I1746+项目参数!$J$29-1)/项目参数!$J$29)-1,1,项目参数!$B$2:$B$200),"")</f>
        <v/>
      </c>
      <c r="L1746" s="83" t="str">
        <f>IF(AND($M1746&lt;&gt;"",$M1746&gt;40000,$N1746&lt;&gt;"",$N1746&gt;40000),(1+NETWORKDAYS.INTL($M1746,$N1746,1,项目参数!$B$2:$B$200))*项目参数!$J$29,"")</f>
        <v/>
      </c>
      <c r="M1746" s="42"/>
      <c r="N1746" s="42"/>
      <c r="O1746" s="60"/>
      <c r="P1746" s="63"/>
      <c r="X1746" s="72" t="b">
        <f t="shared" si="27"/>
        <v>0</v>
      </c>
    </row>
    <row r="1747" spans="1:24">
      <c r="A1747" s="8"/>
      <c r="B1747" s="8"/>
      <c r="C1747" s="8"/>
      <c r="D1747" s="54"/>
      <c r="E1747" s="8"/>
      <c r="F1747" s="8"/>
      <c r="G1747" s="8"/>
      <c r="H1747" s="8"/>
      <c r="I1747" s="78"/>
      <c r="J1747" s="42"/>
      <c r="K1747" s="82" t="str">
        <f>IF(AND($I1747&gt;0,$J1747&lt;&gt;"",$J1747&gt;40000),WORKDAY.INTL($J1747,INT(($I1747+项目参数!$J$29-1)/项目参数!$J$29)-1,1,项目参数!$B$2:$B$200),"")</f>
        <v/>
      </c>
      <c r="L1747" s="83" t="str">
        <f>IF(AND($M1747&lt;&gt;"",$M1747&gt;40000,$N1747&lt;&gt;"",$N1747&gt;40000),(1+NETWORKDAYS.INTL($M1747,$N1747,1,项目参数!$B$2:$B$200))*项目参数!$J$29,"")</f>
        <v/>
      </c>
      <c r="M1747" s="42"/>
      <c r="N1747" s="42"/>
      <c r="O1747" s="60"/>
      <c r="P1747" s="63"/>
      <c r="X1747" s="72" t="b">
        <f t="shared" si="27"/>
        <v>0</v>
      </c>
    </row>
    <row r="1748" spans="1:24">
      <c r="A1748" s="8"/>
      <c r="B1748" s="8"/>
      <c r="C1748" s="8"/>
      <c r="D1748" s="54"/>
      <c r="E1748" s="8"/>
      <c r="F1748" s="8"/>
      <c r="G1748" s="8"/>
      <c r="H1748" s="8"/>
      <c r="I1748" s="78"/>
      <c r="J1748" s="42"/>
      <c r="K1748" s="82" t="str">
        <f>IF(AND($I1748&gt;0,$J1748&lt;&gt;"",$J1748&gt;40000),WORKDAY.INTL($J1748,INT(($I1748+项目参数!$J$29-1)/项目参数!$J$29)-1,1,项目参数!$B$2:$B$200),"")</f>
        <v/>
      </c>
      <c r="L1748" s="83" t="str">
        <f>IF(AND($M1748&lt;&gt;"",$M1748&gt;40000,$N1748&lt;&gt;"",$N1748&gt;40000),(1+NETWORKDAYS.INTL($M1748,$N1748,1,项目参数!$B$2:$B$200))*项目参数!$J$29,"")</f>
        <v/>
      </c>
      <c r="M1748" s="42"/>
      <c r="N1748" s="42"/>
      <c r="O1748" s="60"/>
      <c r="P1748" s="63"/>
      <c r="X1748" s="72" t="b">
        <f t="shared" si="27"/>
        <v>0</v>
      </c>
    </row>
    <row r="1749" spans="1:24">
      <c r="A1749" s="8"/>
      <c r="B1749" s="8"/>
      <c r="C1749" s="8"/>
      <c r="D1749" s="54"/>
      <c r="E1749" s="8"/>
      <c r="F1749" s="8"/>
      <c r="G1749" s="8"/>
      <c r="H1749" s="8"/>
      <c r="I1749" s="78"/>
      <c r="J1749" s="42"/>
      <c r="K1749" s="82" t="str">
        <f>IF(AND($I1749&gt;0,$J1749&lt;&gt;"",$J1749&gt;40000),WORKDAY.INTL($J1749,INT(($I1749+项目参数!$J$29-1)/项目参数!$J$29)-1,1,项目参数!$B$2:$B$200),"")</f>
        <v/>
      </c>
      <c r="L1749" s="83" t="str">
        <f>IF(AND($M1749&lt;&gt;"",$M1749&gt;40000,$N1749&lt;&gt;"",$N1749&gt;40000),(1+NETWORKDAYS.INTL($M1749,$N1749,1,项目参数!$B$2:$B$200))*项目参数!$J$29,"")</f>
        <v/>
      </c>
      <c r="M1749" s="42"/>
      <c r="N1749" s="42"/>
      <c r="O1749" s="60"/>
      <c r="P1749" s="63"/>
      <c r="X1749" s="72" t="b">
        <f t="shared" si="27"/>
        <v>0</v>
      </c>
    </row>
    <row r="1750" spans="1:24">
      <c r="A1750" s="8"/>
      <c r="B1750" s="8"/>
      <c r="C1750" s="8"/>
      <c r="D1750" s="54"/>
      <c r="E1750" s="8"/>
      <c r="F1750" s="8"/>
      <c r="G1750" s="8"/>
      <c r="H1750" s="8"/>
      <c r="I1750" s="78"/>
      <c r="J1750" s="42"/>
      <c r="K1750" s="82" t="str">
        <f>IF(AND($I1750&gt;0,$J1750&lt;&gt;"",$J1750&gt;40000),WORKDAY.INTL($J1750,INT(($I1750+项目参数!$J$29-1)/项目参数!$J$29)-1,1,项目参数!$B$2:$B$200),"")</f>
        <v/>
      </c>
      <c r="L1750" s="83" t="str">
        <f>IF(AND($M1750&lt;&gt;"",$M1750&gt;40000,$N1750&lt;&gt;"",$N1750&gt;40000),(1+NETWORKDAYS.INTL($M1750,$N1750,1,项目参数!$B$2:$B$200))*项目参数!$J$29,"")</f>
        <v/>
      </c>
      <c r="M1750" s="42"/>
      <c r="N1750" s="42"/>
      <c r="O1750" s="60"/>
      <c r="P1750" s="63"/>
      <c r="X1750" s="72" t="b">
        <f t="shared" si="27"/>
        <v>0</v>
      </c>
    </row>
    <row r="1751" spans="1:24">
      <c r="A1751" s="8"/>
      <c r="B1751" s="8"/>
      <c r="C1751" s="8"/>
      <c r="D1751" s="54"/>
      <c r="E1751" s="8"/>
      <c r="F1751" s="8"/>
      <c r="G1751" s="8"/>
      <c r="H1751" s="8"/>
      <c r="I1751" s="78"/>
      <c r="J1751" s="42"/>
      <c r="K1751" s="82" t="str">
        <f>IF(AND($I1751&gt;0,$J1751&lt;&gt;"",$J1751&gt;40000),WORKDAY.INTL($J1751,INT(($I1751+项目参数!$J$29-1)/项目参数!$J$29)-1,1,项目参数!$B$2:$B$200),"")</f>
        <v/>
      </c>
      <c r="L1751" s="83" t="str">
        <f>IF(AND($M1751&lt;&gt;"",$M1751&gt;40000,$N1751&lt;&gt;"",$N1751&gt;40000),(1+NETWORKDAYS.INTL($M1751,$N1751,1,项目参数!$B$2:$B$200))*项目参数!$J$29,"")</f>
        <v/>
      </c>
      <c r="M1751" s="42"/>
      <c r="N1751" s="42"/>
      <c r="O1751" s="60"/>
      <c r="P1751" s="63"/>
      <c r="X1751" s="72" t="b">
        <f t="shared" si="27"/>
        <v>0</v>
      </c>
    </row>
    <row r="1752" spans="1:24">
      <c r="A1752" s="8"/>
      <c r="B1752" s="8"/>
      <c r="C1752" s="8"/>
      <c r="D1752" s="54"/>
      <c r="E1752" s="8"/>
      <c r="F1752" s="8"/>
      <c r="G1752" s="8"/>
      <c r="H1752" s="8"/>
      <c r="I1752" s="78"/>
      <c r="J1752" s="42"/>
      <c r="K1752" s="82" t="str">
        <f>IF(AND($I1752&gt;0,$J1752&lt;&gt;"",$J1752&gt;40000),WORKDAY.INTL($J1752,INT(($I1752+项目参数!$J$29-1)/项目参数!$J$29)-1,1,项目参数!$B$2:$B$200),"")</f>
        <v/>
      </c>
      <c r="L1752" s="83" t="str">
        <f>IF(AND($M1752&lt;&gt;"",$M1752&gt;40000,$N1752&lt;&gt;"",$N1752&gt;40000),(1+NETWORKDAYS.INTL($M1752,$N1752,1,项目参数!$B$2:$B$200))*项目参数!$J$29,"")</f>
        <v/>
      </c>
      <c r="M1752" s="42"/>
      <c r="N1752" s="42"/>
      <c r="O1752" s="60"/>
      <c r="P1752" s="63"/>
      <c r="X1752" s="72" t="b">
        <f t="shared" si="27"/>
        <v>0</v>
      </c>
    </row>
    <row r="1753" spans="1:24">
      <c r="A1753" s="8"/>
      <c r="B1753" s="8"/>
      <c r="C1753" s="8"/>
      <c r="D1753" s="54"/>
      <c r="E1753" s="8"/>
      <c r="F1753" s="8"/>
      <c r="G1753" s="8"/>
      <c r="H1753" s="8"/>
      <c r="I1753" s="78"/>
      <c r="J1753" s="42"/>
      <c r="K1753" s="82" t="str">
        <f>IF(AND($I1753&gt;0,$J1753&lt;&gt;"",$J1753&gt;40000),WORKDAY.INTL($J1753,INT(($I1753+项目参数!$J$29-1)/项目参数!$J$29)-1,1,项目参数!$B$2:$B$200),"")</f>
        <v/>
      </c>
      <c r="L1753" s="83" t="str">
        <f>IF(AND($M1753&lt;&gt;"",$M1753&gt;40000,$N1753&lt;&gt;"",$N1753&gt;40000),(1+NETWORKDAYS.INTL($M1753,$N1753,1,项目参数!$B$2:$B$200))*项目参数!$J$29,"")</f>
        <v/>
      </c>
      <c r="M1753" s="42"/>
      <c r="N1753" s="42"/>
      <c r="O1753" s="60"/>
      <c r="P1753" s="63"/>
      <c r="X1753" s="72" t="b">
        <f t="shared" si="27"/>
        <v>0</v>
      </c>
    </row>
    <row r="1754" spans="1:24">
      <c r="A1754" s="8"/>
      <c r="B1754" s="8"/>
      <c r="C1754" s="8"/>
      <c r="D1754" s="54"/>
      <c r="E1754" s="8"/>
      <c r="F1754" s="8"/>
      <c r="G1754" s="8"/>
      <c r="H1754" s="8"/>
      <c r="I1754" s="78"/>
      <c r="J1754" s="42"/>
      <c r="K1754" s="82" t="str">
        <f>IF(AND($I1754&gt;0,$J1754&lt;&gt;"",$J1754&gt;40000),WORKDAY.INTL($J1754,INT(($I1754+项目参数!$J$29-1)/项目参数!$J$29)-1,1,项目参数!$B$2:$B$200),"")</f>
        <v/>
      </c>
      <c r="L1754" s="83" t="str">
        <f>IF(AND($M1754&lt;&gt;"",$M1754&gt;40000,$N1754&lt;&gt;"",$N1754&gt;40000),(1+NETWORKDAYS.INTL($M1754,$N1754,1,项目参数!$B$2:$B$200))*项目参数!$J$29,"")</f>
        <v/>
      </c>
      <c r="M1754" s="42"/>
      <c r="N1754" s="42"/>
      <c r="O1754" s="60"/>
      <c r="P1754" s="63"/>
      <c r="X1754" s="72" t="b">
        <f t="shared" si="27"/>
        <v>0</v>
      </c>
    </row>
    <row r="1755" spans="1:24">
      <c r="A1755" s="8"/>
      <c r="B1755" s="8"/>
      <c r="C1755" s="8"/>
      <c r="D1755" s="54"/>
      <c r="E1755" s="8"/>
      <c r="F1755" s="8"/>
      <c r="G1755" s="8"/>
      <c r="H1755" s="8"/>
      <c r="I1755" s="78"/>
      <c r="J1755" s="42"/>
      <c r="K1755" s="82" t="str">
        <f>IF(AND($I1755&gt;0,$J1755&lt;&gt;"",$J1755&gt;40000),WORKDAY.INTL($J1755,INT(($I1755+项目参数!$J$29-1)/项目参数!$J$29)-1,1,项目参数!$B$2:$B$200),"")</f>
        <v/>
      </c>
      <c r="L1755" s="83" t="str">
        <f>IF(AND($M1755&lt;&gt;"",$M1755&gt;40000,$N1755&lt;&gt;"",$N1755&gt;40000),(1+NETWORKDAYS.INTL($M1755,$N1755,1,项目参数!$B$2:$B$200))*项目参数!$J$29,"")</f>
        <v/>
      </c>
      <c r="M1755" s="42"/>
      <c r="N1755" s="42"/>
      <c r="O1755" s="60"/>
      <c r="P1755" s="63"/>
      <c r="X1755" s="72" t="b">
        <f t="shared" si="27"/>
        <v>0</v>
      </c>
    </row>
    <row r="1756" spans="1:24">
      <c r="A1756" s="8"/>
      <c r="B1756" s="8"/>
      <c r="C1756" s="8"/>
      <c r="D1756" s="54"/>
      <c r="E1756" s="8"/>
      <c r="F1756" s="8"/>
      <c r="G1756" s="8"/>
      <c r="H1756" s="8"/>
      <c r="I1756" s="78"/>
      <c r="J1756" s="42"/>
      <c r="K1756" s="82" t="str">
        <f>IF(AND($I1756&gt;0,$J1756&lt;&gt;"",$J1756&gt;40000),WORKDAY.INTL($J1756,INT(($I1756+项目参数!$J$29-1)/项目参数!$J$29)-1,1,项目参数!$B$2:$B$200),"")</f>
        <v/>
      </c>
      <c r="L1756" s="83" t="str">
        <f>IF(AND($M1756&lt;&gt;"",$M1756&gt;40000,$N1756&lt;&gt;"",$N1756&gt;40000),(1+NETWORKDAYS.INTL($M1756,$N1756,1,项目参数!$B$2:$B$200))*项目参数!$J$29,"")</f>
        <v/>
      </c>
      <c r="M1756" s="42"/>
      <c r="N1756" s="42"/>
      <c r="O1756" s="60"/>
      <c r="P1756" s="63"/>
      <c r="X1756" s="72" t="b">
        <f t="shared" si="27"/>
        <v>0</v>
      </c>
    </row>
    <row r="1757" spans="1:24">
      <c r="A1757" s="8"/>
      <c r="B1757" s="8"/>
      <c r="C1757" s="8"/>
      <c r="D1757" s="54"/>
      <c r="E1757" s="8"/>
      <c r="F1757" s="8"/>
      <c r="G1757" s="8"/>
      <c r="H1757" s="8"/>
      <c r="I1757" s="78"/>
      <c r="J1757" s="42"/>
      <c r="K1757" s="82" t="str">
        <f>IF(AND($I1757&gt;0,$J1757&lt;&gt;"",$J1757&gt;40000),WORKDAY.INTL($J1757,INT(($I1757+项目参数!$J$29-1)/项目参数!$J$29)-1,1,项目参数!$B$2:$B$200),"")</f>
        <v/>
      </c>
      <c r="L1757" s="83" t="str">
        <f>IF(AND($M1757&lt;&gt;"",$M1757&gt;40000,$N1757&lt;&gt;"",$N1757&gt;40000),(1+NETWORKDAYS.INTL($M1757,$N1757,1,项目参数!$B$2:$B$200))*项目参数!$J$29,"")</f>
        <v/>
      </c>
      <c r="M1757" s="42"/>
      <c r="N1757" s="42"/>
      <c r="O1757" s="60"/>
      <c r="P1757" s="63"/>
      <c r="X1757" s="72" t="b">
        <f t="shared" si="27"/>
        <v>0</v>
      </c>
    </row>
    <row r="1758" spans="1:24">
      <c r="A1758" s="8"/>
      <c r="B1758" s="8"/>
      <c r="C1758" s="8"/>
      <c r="D1758" s="54"/>
      <c r="E1758" s="8"/>
      <c r="F1758" s="8"/>
      <c r="G1758" s="8"/>
      <c r="H1758" s="8"/>
      <c r="I1758" s="78"/>
      <c r="J1758" s="42"/>
      <c r="K1758" s="82" t="str">
        <f>IF(AND($I1758&gt;0,$J1758&lt;&gt;"",$J1758&gt;40000),WORKDAY.INTL($J1758,INT(($I1758+项目参数!$J$29-1)/项目参数!$J$29)-1,1,项目参数!$B$2:$B$200),"")</f>
        <v/>
      </c>
      <c r="L1758" s="83" t="str">
        <f>IF(AND($M1758&lt;&gt;"",$M1758&gt;40000,$N1758&lt;&gt;"",$N1758&gt;40000),(1+NETWORKDAYS.INTL($M1758,$N1758,1,项目参数!$B$2:$B$200))*项目参数!$J$29,"")</f>
        <v/>
      </c>
      <c r="M1758" s="42"/>
      <c r="N1758" s="42"/>
      <c r="O1758" s="60"/>
      <c r="P1758" s="63"/>
      <c r="X1758" s="72" t="b">
        <f t="shared" si="27"/>
        <v>0</v>
      </c>
    </row>
    <row r="1759" spans="1:24">
      <c r="A1759" s="8"/>
      <c r="B1759" s="8"/>
      <c r="C1759" s="8"/>
      <c r="D1759" s="54"/>
      <c r="E1759" s="8"/>
      <c r="F1759" s="8"/>
      <c r="G1759" s="8"/>
      <c r="H1759" s="8"/>
      <c r="I1759" s="78"/>
      <c r="J1759" s="42"/>
      <c r="K1759" s="82" t="str">
        <f>IF(AND($I1759&gt;0,$J1759&lt;&gt;"",$J1759&gt;40000),WORKDAY.INTL($J1759,INT(($I1759+项目参数!$J$29-1)/项目参数!$J$29)-1,1,项目参数!$B$2:$B$200),"")</f>
        <v/>
      </c>
      <c r="L1759" s="83" t="str">
        <f>IF(AND($M1759&lt;&gt;"",$M1759&gt;40000,$N1759&lt;&gt;"",$N1759&gt;40000),(1+NETWORKDAYS.INTL($M1759,$N1759,1,项目参数!$B$2:$B$200))*项目参数!$J$29,"")</f>
        <v/>
      </c>
      <c r="M1759" s="42"/>
      <c r="N1759" s="42"/>
      <c r="O1759" s="60"/>
      <c r="P1759" s="63"/>
      <c r="X1759" s="72" t="b">
        <f t="shared" si="27"/>
        <v>0</v>
      </c>
    </row>
    <row r="1760" spans="1:24">
      <c r="A1760" s="8"/>
      <c r="B1760" s="8"/>
      <c r="C1760" s="8"/>
      <c r="D1760" s="54"/>
      <c r="E1760" s="8"/>
      <c r="F1760" s="8"/>
      <c r="G1760" s="8"/>
      <c r="H1760" s="8"/>
      <c r="I1760" s="78"/>
      <c r="J1760" s="42"/>
      <c r="K1760" s="82" t="str">
        <f>IF(AND($I1760&gt;0,$J1760&lt;&gt;"",$J1760&gt;40000),WORKDAY.INTL($J1760,INT(($I1760+项目参数!$J$29-1)/项目参数!$J$29)-1,1,项目参数!$B$2:$B$200),"")</f>
        <v/>
      </c>
      <c r="L1760" s="83" t="str">
        <f>IF(AND($M1760&lt;&gt;"",$M1760&gt;40000,$N1760&lt;&gt;"",$N1760&gt;40000),(1+NETWORKDAYS.INTL($M1760,$N1760,1,项目参数!$B$2:$B$200))*项目参数!$J$29,"")</f>
        <v/>
      </c>
      <c r="M1760" s="42"/>
      <c r="N1760" s="42"/>
      <c r="O1760" s="60"/>
      <c r="P1760" s="63"/>
      <c r="X1760" s="72" t="b">
        <f t="shared" si="27"/>
        <v>0</v>
      </c>
    </row>
    <row r="1761" spans="1:24">
      <c r="A1761" s="8"/>
      <c r="B1761" s="8"/>
      <c r="C1761" s="8"/>
      <c r="D1761" s="54"/>
      <c r="E1761" s="8"/>
      <c r="F1761" s="8"/>
      <c r="G1761" s="8"/>
      <c r="H1761" s="8"/>
      <c r="I1761" s="78"/>
      <c r="J1761" s="42"/>
      <c r="K1761" s="82" t="str">
        <f>IF(AND($I1761&gt;0,$J1761&lt;&gt;"",$J1761&gt;40000),WORKDAY.INTL($J1761,INT(($I1761+项目参数!$J$29-1)/项目参数!$J$29)-1,1,项目参数!$B$2:$B$200),"")</f>
        <v/>
      </c>
      <c r="L1761" s="83" t="str">
        <f>IF(AND($M1761&lt;&gt;"",$M1761&gt;40000,$N1761&lt;&gt;"",$N1761&gt;40000),(1+NETWORKDAYS.INTL($M1761,$N1761,1,项目参数!$B$2:$B$200))*项目参数!$J$29,"")</f>
        <v/>
      </c>
      <c r="M1761" s="42"/>
      <c r="N1761" s="42"/>
      <c r="O1761" s="60"/>
      <c r="P1761" s="63"/>
      <c r="X1761" s="72" t="b">
        <f t="shared" si="27"/>
        <v>0</v>
      </c>
    </row>
    <row r="1762" spans="1:24">
      <c r="A1762" s="8"/>
      <c r="B1762" s="8"/>
      <c r="C1762" s="8"/>
      <c r="D1762" s="54"/>
      <c r="E1762" s="8"/>
      <c r="F1762" s="8"/>
      <c r="G1762" s="8"/>
      <c r="H1762" s="8"/>
      <c r="I1762" s="78"/>
      <c r="J1762" s="42"/>
      <c r="K1762" s="82" t="str">
        <f>IF(AND($I1762&gt;0,$J1762&lt;&gt;"",$J1762&gt;40000),WORKDAY.INTL($J1762,INT(($I1762+项目参数!$J$29-1)/项目参数!$J$29)-1,1,项目参数!$B$2:$B$200),"")</f>
        <v/>
      </c>
      <c r="L1762" s="83" t="str">
        <f>IF(AND($M1762&lt;&gt;"",$M1762&gt;40000,$N1762&lt;&gt;"",$N1762&gt;40000),(1+NETWORKDAYS.INTL($M1762,$N1762,1,项目参数!$B$2:$B$200))*项目参数!$J$29,"")</f>
        <v/>
      </c>
      <c r="M1762" s="42"/>
      <c r="N1762" s="42"/>
      <c r="O1762" s="60"/>
      <c r="P1762" s="63"/>
      <c r="X1762" s="72" t="b">
        <f t="shared" si="27"/>
        <v>0</v>
      </c>
    </row>
    <row r="1763" spans="1:24">
      <c r="A1763" s="8"/>
      <c r="B1763" s="8"/>
      <c r="C1763" s="8"/>
      <c r="D1763" s="54"/>
      <c r="E1763" s="8"/>
      <c r="F1763" s="8"/>
      <c r="G1763" s="8"/>
      <c r="H1763" s="8"/>
      <c r="I1763" s="78"/>
      <c r="J1763" s="42"/>
      <c r="K1763" s="82" t="str">
        <f>IF(AND($I1763&gt;0,$J1763&lt;&gt;"",$J1763&gt;40000),WORKDAY.INTL($J1763,INT(($I1763+项目参数!$J$29-1)/项目参数!$J$29)-1,1,项目参数!$B$2:$B$200),"")</f>
        <v/>
      </c>
      <c r="L1763" s="83" t="str">
        <f>IF(AND($M1763&lt;&gt;"",$M1763&gt;40000,$N1763&lt;&gt;"",$N1763&gt;40000),(1+NETWORKDAYS.INTL($M1763,$N1763,1,项目参数!$B$2:$B$200))*项目参数!$J$29,"")</f>
        <v/>
      </c>
      <c r="M1763" s="42"/>
      <c r="N1763" s="42"/>
      <c r="O1763" s="60"/>
      <c r="P1763" s="63"/>
      <c r="X1763" s="72" t="b">
        <f t="shared" si="27"/>
        <v>0</v>
      </c>
    </row>
    <row r="1764" spans="1:24">
      <c r="A1764" s="8"/>
      <c r="B1764" s="8"/>
      <c r="C1764" s="8"/>
      <c r="D1764" s="54"/>
      <c r="E1764" s="8"/>
      <c r="F1764" s="8"/>
      <c r="G1764" s="8"/>
      <c r="H1764" s="8"/>
      <c r="I1764" s="78"/>
      <c r="J1764" s="42"/>
      <c r="K1764" s="82" t="str">
        <f>IF(AND($I1764&gt;0,$J1764&lt;&gt;"",$J1764&gt;40000),WORKDAY.INTL($J1764,INT(($I1764+项目参数!$J$29-1)/项目参数!$J$29)-1,1,项目参数!$B$2:$B$200),"")</f>
        <v/>
      </c>
      <c r="L1764" s="83" t="str">
        <f>IF(AND($M1764&lt;&gt;"",$M1764&gt;40000,$N1764&lt;&gt;"",$N1764&gt;40000),(1+NETWORKDAYS.INTL($M1764,$N1764,1,项目参数!$B$2:$B$200))*项目参数!$J$29,"")</f>
        <v/>
      </c>
      <c r="M1764" s="42"/>
      <c r="N1764" s="42"/>
      <c r="O1764" s="60"/>
      <c r="P1764" s="63"/>
      <c r="X1764" s="72" t="b">
        <f t="shared" si="27"/>
        <v>0</v>
      </c>
    </row>
    <row r="1765" spans="1:24">
      <c r="A1765" s="8"/>
      <c r="B1765" s="8"/>
      <c r="C1765" s="8"/>
      <c r="D1765" s="54"/>
      <c r="E1765" s="8"/>
      <c r="F1765" s="8"/>
      <c r="G1765" s="8"/>
      <c r="H1765" s="8"/>
      <c r="I1765" s="78"/>
      <c r="J1765" s="42"/>
      <c r="K1765" s="82" t="str">
        <f>IF(AND($I1765&gt;0,$J1765&lt;&gt;"",$J1765&gt;40000),WORKDAY.INTL($J1765,INT(($I1765+项目参数!$J$29-1)/项目参数!$J$29)-1,1,项目参数!$B$2:$B$200),"")</f>
        <v/>
      </c>
      <c r="L1765" s="83" t="str">
        <f>IF(AND($M1765&lt;&gt;"",$M1765&gt;40000,$N1765&lt;&gt;"",$N1765&gt;40000),(1+NETWORKDAYS.INTL($M1765,$N1765,1,项目参数!$B$2:$B$200))*项目参数!$J$29,"")</f>
        <v/>
      </c>
      <c r="M1765" s="42"/>
      <c r="N1765" s="42"/>
      <c r="O1765" s="60"/>
      <c r="P1765" s="63"/>
      <c r="X1765" s="72" t="b">
        <f t="shared" si="27"/>
        <v>0</v>
      </c>
    </row>
    <row r="1766" spans="1:24">
      <c r="A1766" s="8"/>
      <c r="B1766" s="8"/>
      <c r="C1766" s="8"/>
      <c r="D1766" s="54"/>
      <c r="E1766" s="8"/>
      <c r="F1766" s="8"/>
      <c r="G1766" s="8"/>
      <c r="H1766" s="8"/>
      <c r="I1766" s="78"/>
      <c r="J1766" s="42"/>
      <c r="K1766" s="82" t="str">
        <f>IF(AND($I1766&gt;0,$J1766&lt;&gt;"",$J1766&gt;40000),WORKDAY.INTL($J1766,INT(($I1766+项目参数!$J$29-1)/项目参数!$J$29)-1,1,项目参数!$B$2:$B$200),"")</f>
        <v/>
      </c>
      <c r="L1766" s="83" t="str">
        <f>IF(AND($M1766&lt;&gt;"",$M1766&gt;40000,$N1766&lt;&gt;"",$N1766&gt;40000),(1+NETWORKDAYS.INTL($M1766,$N1766,1,项目参数!$B$2:$B$200))*项目参数!$J$29,"")</f>
        <v/>
      </c>
      <c r="M1766" s="42"/>
      <c r="N1766" s="42"/>
      <c r="O1766" s="60"/>
      <c r="P1766" s="63"/>
      <c r="X1766" s="72" t="b">
        <f t="shared" si="27"/>
        <v>0</v>
      </c>
    </row>
    <row r="1767" spans="1:24">
      <c r="A1767" s="8"/>
      <c r="B1767" s="8"/>
      <c r="C1767" s="8"/>
      <c r="D1767" s="54"/>
      <c r="E1767" s="8"/>
      <c r="F1767" s="8"/>
      <c r="G1767" s="8"/>
      <c r="H1767" s="8"/>
      <c r="I1767" s="78"/>
      <c r="J1767" s="42"/>
      <c r="K1767" s="82" t="str">
        <f>IF(AND($I1767&gt;0,$J1767&lt;&gt;"",$J1767&gt;40000),WORKDAY.INTL($J1767,INT(($I1767+项目参数!$J$29-1)/项目参数!$J$29)-1,1,项目参数!$B$2:$B$200),"")</f>
        <v/>
      </c>
      <c r="L1767" s="83" t="str">
        <f>IF(AND($M1767&lt;&gt;"",$M1767&gt;40000,$N1767&lt;&gt;"",$N1767&gt;40000),(1+NETWORKDAYS.INTL($M1767,$N1767,1,项目参数!$B$2:$B$200))*项目参数!$J$29,"")</f>
        <v/>
      </c>
      <c r="M1767" s="42"/>
      <c r="N1767" s="42"/>
      <c r="O1767" s="60"/>
      <c r="P1767" s="63"/>
      <c r="X1767" s="72" t="b">
        <f t="shared" si="27"/>
        <v>0</v>
      </c>
    </row>
    <row r="1768" spans="1:24">
      <c r="A1768" s="8"/>
      <c r="B1768" s="8"/>
      <c r="C1768" s="8"/>
      <c r="D1768" s="54"/>
      <c r="E1768" s="8"/>
      <c r="F1768" s="8"/>
      <c r="G1768" s="8"/>
      <c r="H1768" s="8"/>
      <c r="I1768" s="78"/>
      <c r="J1768" s="42"/>
      <c r="K1768" s="82" t="str">
        <f>IF(AND($I1768&gt;0,$J1768&lt;&gt;"",$J1768&gt;40000),WORKDAY.INTL($J1768,INT(($I1768+项目参数!$J$29-1)/项目参数!$J$29)-1,1,项目参数!$B$2:$B$200),"")</f>
        <v/>
      </c>
      <c r="L1768" s="83" t="str">
        <f>IF(AND($M1768&lt;&gt;"",$M1768&gt;40000,$N1768&lt;&gt;"",$N1768&gt;40000),(1+NETWORKDAYS.INTL($M1768,$N1768,1,项目参数!$B$2:$B$200))*项目参数!$J$29,"")</f>
        <v/>
      </c>
      <c r="M1768" s="42"/>
      <c r="N1768" s="42"/>
      <c r="O1768" s="60"/>
      <c r="P1768" s="63"/>
      <c r="X1768" s="72" t="b">
        <f t="shared" si="27"/>
        <v>0</v>
      </c>
    </row>
    <row r="1769" spans="1:24">
      <c r="A1769" s="8"/>
      <c r="B1769" s="8"/>
      <c r="C1769" s="8"/>
      <c r="D1769" s="54"/>
      <c r="E1769" s="8"/>
      <c r="F1769" s="8"/>
      <c r="G1769" s="8"/>
      <c r="H1769" s="8"/>
      <c r="I1769" s="78"/>
      <c r="J1769" s="42"/>
      <c r="K1769" s="82" t="str">
        <f>IF(AND($I1769&gt;0,$J1769&lt;&gt;"",$J1769&gt;40000),WORKDAY.INTL($J1769,INT(($I1769+项目参数!$J$29-1)/项目参数!$J$29)-1,1,项目参数!$B$2:$B$200),"")</f>
        <v/>
      </c>
      <c r="L1769" s="83" t="str">
        <f>IF(AND($M1769&lt;&gt;"",$M1769&gt;40000,$N1769&lt;&gt;"",$N1769&gt;40000),(1+NETWORKDAYS.INTL($M1769,$N1769,1,项目参数!$B$2:$B$200))*项目参数!$J$29,"")</f>
        <v/>
      </c>
      <c r="M1769" s="42"/>
      <c r="N1769" s="42"/>
      <c r="O1769" s="60"/>
      <c r="P1769" s="63"/>
      <c r="X1769" s="72" t="b">
        <f t="shared" si="27"/>
        <v>0</v>
      </c>
    </row>
    <row r="1770" spans="1:24">
      <c r="A1770" s="8"/>
      <c r="B1770" s="8"/>
      <c r="C1770" s="8"/>
      <c r="D1770" s="54"/>
      <c r="E1770" s="8"/>
      <c r="F1770" s="8"/>
      <c r="G1770" s="8"/>
      <c r="H1770" s="8"/>
      <c r="I1770" s="78"/>
      <c r="J1770" s="42"/>
      <c r="K1770" s="82" t="str">
        <f>IF(AND($I1770&gt;0,$J1770&lt;&gt;"",$J1770&gt;40000),WORKDAY.INTL($J1770,INT(($I1770+项目参数!$J$29-1)/项目参数!$J$29)-1,1,项目参数!$B$2:$B$200),"")</f>
        <v/>
      </c>
      <c r="L1770" s="83" t="str">
        <f>IF(AND($M1770&lt;&gt;"",$M1770&gt;40000,$N1770&lt;&gt;"",$N1770&gt;40000),(1+NETWORKDAYS.INTL($M1770,$N1770,1,项目参数!$B$2:$B$200))*项目参数!$J$29,"")</f>
        <v/>
      </c>
      <c r="M1770" s="42"/>
      <c r="N1770" s="42"/>
      <c r="O1770" s="60"/>
      <c r="P1770" s="63"/>
      <c r="X1770" s="72" t="b">
        <f t="shared" si="27"/>
        <v>0</v>
      </c>
    </row>
    <row r="1771" spans="1:24">
      <c r="A1771" s="8"/>
      <c r="B1771" s="8"/>
      <c r="C1771" s="8"/>
      <c r="D1771" s="54"/>
      <c r="E1771" s="8"/>
      <c r="F1771" s="8"/>
      <c r="G1771" s="8"/>
      <c r="H1771" s="8"/>
      <c r="I1771" s="78"/>
      <c r="J1771" s="42"/>
      <c r="K1771" s="82" t="str">
        <f>IF(AND($I1771&gt;0,$J1771&lt;&gt;"",$J1771&gt;40000),WORKDAY.INTL($J1771,INT(($I1771+项目参数!$J$29-1)/项目参数!$J$29)-1,1,项目参数!$B$2:$B$200),"")</f>
        <v/>
      </c>
      <c r="L1771" s="83" t="str">
        <f>IF(AND($M1771&lt;&gt;"",$M1771&gt;40000,$N1771&lt;&gt;"",$N1771&gt;40000),(1+NETWORKDAYS.INTL($M1771,$N1771,1,项目参数!$B$2:$B$200))*项目参数!$J$29,"")</f>
        <v/>
      </c>
      <c r="M1771" s="42"/>
      <c r="N1771" s="42"/>
      <c r="O1771" s="60"/>
      <c r="P1771" s="63"/>
      <c r="X1771" s="72" t="b">
        <f t="shared" si="27"/>
        <v>0</v>
      </c>
    </row>
    <row r="1772" spans="1:24">
      <c r="A1772" s="8"/>
      <c r="B1772" s="8"/>
      <c r="C1772" s="8"/>
      <c r="D1772" s="54"/>
      <c r="E1772" s="8"/>
      <c r="F1772" s="8"/>
      <c r="G1772" s="8"/>
      <c r="H1772" s="8"/>
      <c r="I1772" s="78"/>
      <c r="J1772" s="42"/>
      <c r="K1772" s="82" t="str">
        <f>IF(AND($I1772&gt;0,$J1772&lt;&gt;"",$J1772&gt;40000),WORKDAY.INTL($J1772,INT(($I1772+项目参数!$J$29-1)/项目参数!$J$29)-1,1,项目参数!$B$2:$B$200),"")</f>
        <v/>
      </c>
      <c r="L1772" s="83" t="str">
        <f>IF(AND($M1772&lt;&gt;"",$M1772&gt;40000,$N1772&lt;&gt;"",$N1772&gt;40000),(1+NETWORKDAYS.INTL($M1772,$N1772,1,项目参数!$B$2:$B$200))*项目参数!$J$29,"")</f>
        <v/>
      </c>
      <c r="M1772" s="42"/>
      <c r="N1772" s="42"/>
      <c r="O1772" s="60"/>
      <c r="P1772" s="63"/>
      <c r="X1772" s="72" t="b">
        <f t="shared" si="27"/>
        <v>0</v>
      </c>
    </row>
    <row r="1773" spans="1:24">
      <c r="A1773" s="8"/>
      <c r="B1773" s="8"/>
      <c r="C1773" s="8"/>
      <c r="D1773" s="54"/>
      <c r="E1773" s="8"/>
      <c r="F1773" s="8"/>
      <c r="G1773" s="8"/>
      <c r="H1773" s="8"/>
      <c r="I1773" s="78"/>
      <c r="J1773" s="42"/>
      <c r="K1773" s="82" t="str">
        <f>IF(AND($I1773&gt;0,$J1773&lt;&gt;"",$J1773&gt;40000),WORKDAY.INTL($J1773,INT(($I1773+项目参数!$J$29-1)/项目参数!$J$29)-1,1,项目参数!$B$2:$B$200),"")</f>
        <v/>
      </c>
      <c r="L1773" s="83" t="str">
        <f>IF(AND($M1773&lt;&gt;"",$M1773&gt;40000,$N1773&lt;&gt;"",$N1773&gt;40000),(1+NETWORKDAYS.INTL($M1773,$N1773,1,项目参数!$B$2:$B$200))*项目参数!$J$29,"")</f>
        <v/>
      </c>
      <c r="M1773" s="42"/>
      <c r="N1773" s="42"/>
      <c r="O1773" s="60"/>
      <c r="P1773" s="63"/>
      <c r="X1773" s="72" t="b">
        <f t="shared" si="27"/>
        <v>0</v>
      </c>
    </row>
    <row r="1774" spans="1:24">
      <c r="A1774" s="8"/>
      <c r="B1774" s="8"/>
      <c r="C1774" s="8"/>
      <c r="D1774" s="54"/>
      <c r="E1774" s="8"/>
      <c r="F1774" s="8"/>
      <c r="G1774" s="8"/>
      <c r="H1774" s="8"/>
      <c r="I1774" s="78"/>
      <c r="J1774" s="42"/>
      <c r="K1774" s="82" t="str">
        <f>IF(AND($I1774&gt;0,$J1774&lt;&gt;"",$J1774&gt;40000),WORKDAY.INTL($J1774,INT(($I1774+项目参数!$J$29-1)/项目参数!$J$29)-1,1,项目参数!$B$2:$B$200),"")</f>
        <v/>
      </c>
      <c r="L1774" s="83" t="str">
        <f>IF(AND($M1774&lt;&gt;"",$M1774&gt;40000,$N1774&lt;&gt;"",$N1774&gt;40000),(1+NETWORKDAYS.INTL($M1774,$N1774,1,项目参数!$B$2:$B$200))*项目参数!$J$29,"")</f>
        <v/>
      </c>
      <c r="M1774" s="42"/>
      <c r="N1774" s="42"/>
      <c r="O1774" s="60"/>
      <c r="P1774" s="63"/>
      <c r="X1774" s="72" t="b">
        <f t="shared" si="27"/>
        <v>0</v>
      </c>
    </row>
    <row r="1775" spans="1:24">
      <c r="A1775" s="8"/>
      <c r="B1775" s="8"/>
      <c r="C1775" s="8"/>
      <c r="D1775" s="54"/>
      <c r="E1775" s="8"/>
      <c r="F1775" s="8"/>
      <c r="G1775" s="8"/>
      <c r="H1775" s="8"/>
      <c r="I1775" s="78"/>
      <c r="J1775" s="42"/>
      <c r="K1775" s="82" t="str">
        <f>IF(AND($I1775&gt;0,$J1775&lt;&gt;"",$J1775&gt;40000),WORKDAY.INTL($J1775,INT(($I1775+项目参数!$J$29-1)/项目参数!$J$29)-1,1,项目参数!$B$2:$B$200),"")</f>
        <v/>
      </c>
      <c r="L1775" s="83" t="str">
        <f>IF(AND($M1775&lt;&gt;"",$M1775&gt;40000,$N1775&lt;&gt;"",$N1775&gt;40000),(1+NETWORKDAYS.INTL($M1775,$N1775,1,项目参数!$B$2:$B$200))*项目参数!$J$29,"")</f>
        <v/>
      </c>
      <c r="M1775" s="42"/>
      <c r="N1775" s="42"/>
      <c r="O1775" s="60"/>
      <c r="P1775" s="63"/>
      <c r="X1775" s="72" t="b">
        <f t="shared" si="27"/>
        <v>0</v>
      </c>
    </row>
    <row r="1776" spans="1:24">
      <c r="A1776" s="8"/>
      <c r="B1776" s="8"/>
      <c r="C1776" s="8"/>
      <c r="D1776" s="54"/>
      <c r="E1776" s="8"/>
      <c r="F1776" s="8"/>
      <c r="G1776" s="8"/>
      <c r="H1776" s="8"/>
      <c r="I1776" s="78"/>
      <c r="J1776" s="42"/>
      <c r="K1776" s="82" t="str">
        <f>IF(AND($I1776&gt;0,$J1776&lt;&gt;"",$J1776&gt;40000),WORKDAY.INTL($J1776,INT(($I1776+项目参数!$J$29-1)/项目参数!$J$29)-1,1,项目参数!$B$2:$B$200),"")</f>
        <v/>
      </c>
      <c r="L1776" s="83" t="str">
        <f>IF(AND($M1776&lt;&gt;"",$M1776&gt;40000,$N1776&lt;&gt;"",$N1776&gt;40000),(1+NETWORKDAYS.INTL($M1776,$N1776,1,项目参数!$B$2:$B$200))*项目参数!$J$29,"")</f>
        <v/>
      </c>
      <c r="M1776" s="42"/>
      <c r="N1776" s="42"/>
      <c r="O1776" s="60"/>
      <c r="P1776" s="63"/>
      <c r="X1776" s="72" t="b">
        <f t="shared" si="27"/>
        <v>0</v>
      </c>
    </row>
    <row r="1777" spans="1:24">
      <c r="A1777" s="8"/>
      <c r="B1777" s="8"/>
      <c r="C1777" s="8"/>
      <c r="D1777" s="54"/>
      <c r="E1777" s="8"/>
      <c r="F1777" s="8"/>
      <c r="G1777" s="8"/>
      <c r="H1777" s="8"/>
      <c r="I1777" s="78"/>
      <c r="J1777" s="42"/>
      <c r="K1777" s="82" t="str">
        <f>IF(AND($I1777&gt;0,$J1777&lt;&gt;"",$J1777&gt;40000),WORKDAY.INTL($J1777,INT(($I1777+项目参数!$J$29-1)/项目参数!$J$29)-1,1,项目参数!$B$2:$B$200),"")</f>
        <v/>
      </c>
      <c r="L1777" s="83" t="str">
        <f>IF(AND($M1777&lt;&gt;"",$M1777&gt;40000,$N1777&lt;&gt;"",$N1777&gt;40000),(1+NETWORKDAYS.INTL($M1777,$N1777,1,项目参数!$B$2:$B$200))*项目参数!$J$29,"")</f>
        <v/>
      </c>
      <c r="M1777" s="42"/>
      <c r="N1777" s="42"/>
      <c r="O1777" s="60"/>
      <c r="P1777" s="63"/>
      <c r="X1777" s="72" t="b">
        <f t="shared" si="27"/>
        <v>0</v>
      </c>
    </row>
    <row r="1778" spans="1:24">
      <c r="A1778" s="8"/>
      <c r="B1778" s="8"/>
      <c r="C1778" s="8"/>
      <c r="D1778" s="54"/>
      <c r="E1778" s="8"/>
      <c r="F1778" s="8"/>
      <c r="G1778" s="8"/>
      <c r="H1778" s="8"/>
      <c r="I1778" s="78"/>
      <c r="J1778" s="42"/>
      <c r="K1778" s="82" t="str">
        <f>IF(AND($I1778&gt;0,$J1778&lt;&gt;"",$J1778&gt;40000),WORKDAY.INTL($J1778,INT(($I1778+项目参数!$J$29-1)/项目参数!$J$29)-1,1,项目参数!$B$2:$B$200),"")</f>
        <v/>
      </c>
      <c r="L1778" s="83" t="str">
        <f>IF(AND($M1778&lt;&gt;"",$M1778&gt;40000,$N1778&lt;&gt;"",$N1778&gt;40000),(1+NETWORKDAYS.INTL($M1778,$N1778,1,项目参数!$B$2:$B$200))*项目参数!$J$29,"")</f>
        <v/>
      </c>
      <c r="M1778" s="42"/>
      <c r="N1778" s="42"/>
      <c r="O1778" s="60"/>
      <c r="P1778" s="63"/>
      <c r="X1778" s="72" t="b">
        <f t="shared" si="27"/>
        <v>0</v>
      </c>
    </row>
    <row r="1779" spans="1:24">
      <c r="A1779" s="8"/>
      <c r="B1779" s="8"/>
      <c r="C1779" s="8"/>
      <c r="D1779" s="54"/>
      <c r="E1779" s="8"/>
      <c r="F1779" s="8"/>
      <c r="G1779" s="8"/>
      <c r="H1779" s="8"/>
      <c r="I1779" s="78"/>
      <c r="J1779" s="42"/>
      <c r="K1779" s="82" t="str">
        <f>IF(AND($I1779&gt;0,$J1779&lt;&gt;"",$J1779&gt;40000),WORKDAY.INTL($J1779,INT(($I1779+项目参数!$J$29-1)/项目参数!$J$29)-1,1,项目参数!$B$2:$B$200),"")</f>
        <v/>
      </c>
      <c r="L1779" s="83" t="str">
        <f>IF(AND($M1779&lt;&gt;"",$M1779&gt;40000,$N1779&lt;&gt;"",$N1779&gt;40000),(1+NETWORKDAYS.INTL($M1779,$N1779,1,项目参数!$B$2:$B$200))*项目参数!$J$29,"")</f>
        <v/>
      </c>
      <c r="M1779" s="42"/>
      <c r="N1779" s="42"/>
      <c r="O1779" s="60"/>
      <c r="P1779" s="63"/>
      <c r="X1779" s="72" t="b">
        <f t="shared" si="27"/>
        <v>0</v>
      </c>
    </row>
    <row r="1780" spans="1:24">
      <c r="A1780" s="8"/>
      <c r="B1780" s="8"/>
      <c r="C1780" s="8"/>
      <c r="D1780" s="54"/>
      <c r="E1780" s="8"/>
      <c r="F1780" s="8"/>
      <c r="G1780" s="8"/>
      <c r="H1780" s="8"/>
      <c r="I1780" s="78"/>
      <c r="J1780" s="42"/>
      <c r="K1780" s="82" t="str">
        <f>IF(AND($I1780&gt;0,$J1780&lt;&gt;"",$J1780&gt;40000),WORKDAY.INTL($J1780,INT(($I1780+项目参数!$J$29-1)/项目参数!$J$29)-1,1,项目参数!$B$2:$B$200),"")</f>
        <v/>
      </c>
      <c r="L1780" s="83" t="str">
        <f>IF(AND($M1780&lt;&gt;"",$M1780&gt;40000,$N1780&lt;&gt;"",$N1780&gt;40000),(1+NETWORKDAYS.INTL($M1780,$N1780,1,项目参数!$B$2:$B$200))*项目参数!$J$29,"")</f>
        <v/>
      </c>
      <c r="M1780" s="42"/>
      <c r="N1780" s="42"/>
      <c r="O1780" s="60"/>
      <c r="P1780" s="63"/>
      <c r="X1780" s="72" t="b">
        <f t="shared" si="27"/>
        <v>0</v>
      </c>
    </row>
    <row r="1781" spans="1:24">
      <c r="A1781" s="8"/>
      <c r="B1781" s="8"/>
      <c r="C1781" s="8"/>
      <c r="D1781" s="54"/>
      <c r="E1781" s="8"/>
      <c r="F1781" s="8"/>
      <c r="G1781" s="8"/>
      <c r="H1781" s="8"/>
      <c r="I1781" s="78"/>
      <c r="J1781" s="42"/>
      <c r="K1781" s="82" t="str">
        <f>IF(AND($I1781&gt;0,$J1781&lt;&gt;"",$J1781&gt;40000),WORKDAY.INTL($J1781,INT(($I1781+项目参数!$J$29-1)/项目参数!$J$29)-1,1,项目参数!$B$2:$B$200),"")</f>
        <v/>
      </c>
      <c r="L1781" s="83" t="str">
        <f>IF(AND($M1781&lt;&gt;"",$M1781&gt;40000,$N1781&lt;&gt;"",$N1781&gt;40000),(1+NETWORKDAYS.INTL($M1781,$N1781,1,项目参数!$B$2:$B$200))*项目参数!$J$29,"")</f>
        <v/>
      </c>
      <c r="M1781" s="42"/>
      <c r="N1781" s="42"/>
      <c r="O1781" s="60"/>
      <c r="P1781" s="63"/>
      <c r="X1781" s="72" t="b">
        <f t="shared" si="27"/>
        <v>0</v>
      </c>
    </row>
    <row r="1782" spans="1:24">
      <c r="A1782" s="8"/>
      <c r="B1782" s="8"/>
      <c r="C1782" s="8"/>
      <c r="D1782" s="54"/>
      <c r="E1782" s="8"/>
      <c r="F1782" s="8"/>
      <c r="G1782" s="8"/>
      <c r="H1782" s="8"/>
      <c r="I1782" s="78"/>
      <c r="J1782" s="42"/>
      <c r="K1782" s="82" t="str">
        <f>IF(AND($I1782&gt;0,$J1782&lt;&gt;"",$J1782&gt;40000),WORKDAY.INTL($J1782,INT(($I1782+项目参数!$J$29-1)/项目参数!$J$29)-1,1,项目参数!$B$2:$B$200),"")</f>
        <v/>
      </c>
      <c r="L1782" s="83" t="str">
        <f>IF(AND($M1782&lt;&gt;"",$M1782&gt;40000,$N1782&lt;&gt;"",$N1782&gt;40000),(1+NETWORKDAYS.INTL($M1782,$N1782,1,项目参数!$B$2:$B$200))*项目参数!$J$29,"")</f>
        <v/>
      </c>
      <c r="M1782" s="42"/>
      <c r="N1782" s="42"/>
      <c r="O1782" s="60"/>
      <c r="P1782" s="63"/>
      <c r="X1782" s="72" t="b">
        <f t="shared" si="27"/>
        <v>0</v>
      </c>
    </row>
    <row r="1783" spans="1:24">
      <c r="A1783" s="8"/>
      <c r="B1783" s="8"/>
      <c r="C1783" s="8"/>
      <c r="D1783" s="54"/>
      <c r="E1783" s="8"/>
      <c r="F1783" s="8"/>
      <c r="G1783" s="8"/>
      <c r="H1783" s="8"/>
      <c r="I1783" s="78"/>
      <c r="J1783" s="42"/>
      <c r="K1783" s="82" t="str">
        <f>IF(AND($I1783&gt;0,$J1783&lt;&gt;"",$J1783&gt;40000),WORKDAY.INTL($J1783,INT(($I1783+项目参数!$J$29-1)/项目参数!$J$29)-1,1,项目参数!$B$2:$B$200),"")</f>
        <v/>
      </c>
      <c r="L1783" s="83" t="str">
        <f>IF(AND($M1783&lt;&gt;"",$M1783&gt;40000,$N1783&lt;&gt;"",$N1783&gt;40000),(1+NETWORKDAYS.INTL($M1783,$N1783,1,项目参数!$B$2:$B$200))*项目参数!$J$29,"")</f>
        <v/>
      </c>
      <c r="M1783" s="42"/>
      <c r="N1783" s="42"/>
      <c r="O1783" s="60"/>
      <c r="P1783" s="63"/>
      <c r="X1783" s="72" t="b">
        <f t="shared" si="27"/>
        <v>0</v>
      </c>
    </row>
    <row r="1784" spans="1:24">
      <c r="A1784" s="8"/>
      <c r="B1784" s="8"/>
      <c r="C1784" s="8"/>
      <c r="D1784" s="54"/>
      <c r="E1784" s="8"/>
      <c r="F1784" s="8"/>
      <c r="G1784" s="8"/>
      <c r="H1784" s="8"/>
      <c r="I1784" s="78"/>
      <c r="J1784" s="42"/>
      <c r="K1784" s="82" t="str">
        <f>IF(AND($I1784&gt;0,$J1784&lt;&gt;"",$J1784&gt;40000),WORKDAY.INTL($J1784,INT(($I1784+项目参数!$J$29-1)/项目参数!$J$29)-1,1,项目参数!$B$2:$B$200),"")</f>
        <v/>
      </c>
      <c r="L1784" s="83" t="str">
        <f>IF(AND($M1784&lt;&gt;"",$M1784&gt;40000,$N1784&lt;&gt;"",$N1784&gt;40000),(1+NETWORKDAYS.INTL($M1784,$N1784,1,项目参数!$B$2:$B$200))*项目参数!$J$29,"")</f>
        <v/>
      </c>
      <c r="M1784" s="42"/>
      <c r="N1784" s="42"/>
      <c r="O1784" s="60"/>
      <c r="P1784" s="63"/>
      <c r="X1784" s="72" t="b">
        <f t="shared" si="27"/>
        <v>0</v>
      </c>
    </row>
    <row r="1785" spans="1:24">
      <c r="A1785" s="8"/>
      <c r="B1785" s="8"/>
      <c r="C1785" s="8"/>
      <c r="D1785" s="54"/>
      <c r="E1785" s="8"/>
      <c r="F1785" s="8"/>
      <c r="G1785" s="8"/>
      <c r="H1785" s="8"/>
      <c r="I1785" s="78"/>
      <c r="J1785" s="42"/>
      <c r="K1785" s="82" t="str">
        <f>IF(AND($I1785&gt;0,$J1785&lt;&gt;"",$J1785&gt;40000),WORKDAY.INTL($J1785,INT(($I1785+项目参数!$J$29-1)/项目参数!$J$29)-1,1,项目参数!$B$2:$B$200),"")</f>
        <v/>
      </c>
      <c r="L1785" s="83" t="str">
        <f>IF(AND($M1785&lt;&gt;"",$M1785&gt;40000,$N1785&lt;&gt;"",$N1785&gt;40000),(1+NETWORKDAYS.INTL($M1785,$N1785,1,项目参数!$B$2:$B$200))*项目参数!$J$29,"")</f>
        <v/>
      </c>
      <c r="M1785" s="42"/>
      <c r="N1785" s="42"/>
      <c r="O1785" s="60"/>
      <c r="P1785" s="63"/>
      <c r="X1785" s="72" t="b">
        <f t="shared" si="27"/>
        <v>0</v>
      </c>
    </row>
    <row r="1786" spans="1:24">
      <c r="A1786" s="8"/>
      <c r="B1786" s="8"/>
      <c r="C1786" s="8"/>
      <c r="D1786" s="54"/>
      <c r="E1786" s="8"/>
      <c r="F1786" s="8"/>
      <c r="G1786" s="8"/>
      <c r="H1786" s="8"/>
      <c r="I1786" s="78"/>
      <c r="J1786" s="42"/>
      <c r="K1786" s="82" t="str">
        <f>IF(AND($I1786&gt;0,$J1786&lt;&gt;"",$J1786&gt;40000),WORKDAY.INTL($J1786,INT(($I1786+项目参数!$J$29-1)/项目参数!$J$29)-1,1,项目参数!$B$2:$B$200),"")</f>
        <v/>
      </c>
      <c r="L1786" s="83" t="str">
        <f>IF(AND($M1786&lt;&gt;"",$M1786&gt;40000,$N1786&lt;&gt;"",$N1786&gt;40000),(1+NETWORKDAYS.INTL($M1786,$N1786,1,项目参数!$B$2:$B$200))*项目参数!$J$29,"")</f>
        <v/>
      </c>
      <c r="M1786" s="42"/>
      <c r="N1786" s="42"/>
      <c r="O1786" s="60"/>
      <c r="P1786" s="63"/>
      <c r="X1786" s="72" t="b">
        <f t="shared" si="27"/>
        <v>0</v>
      </c>
    </row>
    <row r="1787" spans="1:24">
      <c r="A1787" s="8"/>
      <c r="B1787" s="8"/>
      <c r="C1787" s="8"/>
      <c r="D1787" s="54"/>
      <c r="E1787" s="8"/>
      <c r="F1787" s="8"/>
      <c r="G1787" s="8"/>
      <c r="H1787" s="8"/>
      <c r="I1787" s="78"/>
      <c r="J1787" s="42"/>
      <c r="K1787" s="82" t="str">
        <f>IF(AND($I1787&gt;0,$J1787&lt;&gt;"",$J1787&gt;40000),WORKDAY.INTL($J1787,INT(($I1787+项目参数!$J$29-1)/项目参数!$J$29)-1,1,项目参数!$B$2:$B$200),"")</f>
        <v/>
      </c>
      <c r="L1787" s="83" t="str">
        <f>IF(AND($M1787&lt;&gt;"",$M1787&gt;40000,$N1787&lt;&gt;"",$N1787&gt;40000),(1+NETWORKDAYS.INTL($M1787,$N1787,1,项目参数!$B$2:$B$200))*项目参数!$J$29,"")</f>
        <v/>
      </c>
      <c r="M1787" s="42"/>
      <c r="N1787" s="42"/>
      <c r="O1787" s="60"/>
      <c r="P1787" s="63"/>
      <c r="X1787" s="72" t="b">
        <f t="shared" si="27"/>
        <v>0</v>
      </c>
    </row>
    <row r="1788" spans="1:24">
      <c r="A1788" s="8"/>
      <c r="B1788" s="8"/>
      <c r="C1788" s="8"/>
      <c r="D1788" s="54"/>
      <c r="E1788" s="8"/>
      <c r="F1788" s="8"/>
      <c r="G1788" s="8"/>
      <c r="H1788" s="8"/>
      <c r="I1788" s="78"/>
      <c r="J1788" s="42"/>
      <c r="K1788" s="82" t="str">
        <f>IF(AND($I1788&gt;0,$J1788&lt;&gt;"",$J1788&gt;40000),WORKDAY.INTL($J1788,INT(($I1788+项目参数!$J$29-1)/项目参数!$J$29)-1,1,项目参数!$B$2:$B$200),"")</f>
        <v/>
      </c>
      <c r="L1788" s="83" t="str">
        <f>IF(AND($M1788&lt;&gt;"",$M1788&gt;40000,$N1788&lt;&gt;"",$N1788&gt;40000),(1+NETWORKDAYS.INTL($M1788,$N1788,1,项目参数!$B$2:$B$200))*项目参数!$J$29,"")</f>
        <v/>
      </c>
      <c r="M1788" s="42"/>
      <c r="N1788" s="42"/>
      <c r="O1788" s="60"/>
      <c r="P1788" s="63"/>
      <c r="X1788" s="72" t="b">
        <f t="shared" si="27"/>
        <v>0</v>
      </c>
    </row>
    <row r="1789" spans="1:24">
      <c r="A1789" s="8"/>
      <c r="B1789" s="8"/>
      <c r="C1789" s="8"/>
      <c r="D1789" s="54"/>
      <c r="E1789" s="8"/>
      <c r="F1789" s="8"/>
      <c r="G1789" s="8"/>
      <c r="H1789" s="8"/>
      <c r="I1789" s="78"/>
      <c r="J1789" s="42"/>
      <c r="K1789" s="82" t="str">
        <f>IF(AND($I1789&gt;0,$J1789&lt;&gt;"",$J1789&gt;40000),WORKDAY.INTL($J1789,INT(($I1789+项目参数!$J$29-1)/项目参数!$J$29)-1,1,项目参数!$B$2:$B$200),"")</f>
        <v/>
      </c>
      <c r="L1789" s="83" t="str">
        <f>IF(AND($M1789&lt;&gt;"",$M1789&gt;40000,$N1789&lt;&gt;"",$N1789&gt;40000),(1+NETWORKDAYS.INTL($M1789,$N1789,1,项目参数!$B$2:$B$200))*项目参数!$J$29,"")</f>
        <v/>
      </c>
      <c r="M1789" s="42"/>
      <c r="N1789" s="42"/>
      <c r="O1789" s="60"/>
      <c r="P1789" s="63"/>
      <c r="X1789" s="72" t="b">
        <f t="shared" si="27"/>
        <v>0</v>
      </c>
    </row>
    <row r="1790" spans="1:24">
      <c r="A1790" s="8"/>
      <c r="B1790" s="8"/>
      <c r="C1790" s="8"/>
      <c r="D1790" s="54"/>
      <c r="E1790" s="8"/>
      <c r="F1790" s="8"/>
      <c r="G1790" s="8"/>
      <c r="H1790" s="8"/>
      <c r="I1790" s="78"/>
      <c r="J1790" s="42"/>
      <c r="K1790" s="82" t="str">
        <f>IF(AND($I1790&gt;0,$J1790&lt;&gt;"",$J1790&gt;40000),WORKDAY.INTL($J1790,INT(($I1790+项目参数!$J$29-1)/项目参数!$J$29)-1,1,项目参数!$B$2:$B$200),"")</f>
        <v/>
      </c>
      <c r="L1790" s="83" t="str">
        <f>IF(AND($M1790&lt;&gt;"",$M1790&gt;40000,$N1790&lt;&gt;"",$N1790&gt;40000),(1+NETWORKDAYS.INTL($M1790,$N1790,1,项目参数!$B$2:$B$200))*项目参数!$J$29,"")</f>
        <v/>
      </c>
      <c r="M1790" s="42"/>
      <c r="N1790" s="42"/>
      <c r="O1790" s="60"/>
      <c r="P1790" s="63"/>
      <c r="X1790" s="72" t="b">
        <f t="shared" si="27"/>
        <v>0</v>
      </c>
    </row>
    <row r="1791" spans="1:24">
      <c r="A1791" s="8"/>
      <c r="B1791" s="8"/>
      <c r="C1791" s="8"/>
      <c r="D1791" s="54"/>
      <c r="E1791" s="8"/>
      <c r="F1791" s="8"/>
      <c r="G1791" s="8"/>
      <c r="H1791" s="8"/>
      <c r="I1791" s="78"/>
      <c r="J1791" s="42"/>
      <c r="K1791" s="82" t="str">
        <f>IF(AND($I1791&gt;0,$J1791&lt;&gt;"",$J1791&gt;40000),WORKDAY.INTL($J1791,INT(($I1791+项目参数!$J$29-1)/项目参数!$J$29)-1,1,项目参数!$B$2:$B$200),"")</f>
        <v/>
      </c>
      <c r="L1791" s="83" t="str">
        <f>IF(AND($M1791&lt;&gt;"",$M1791&gt;40000,$N1791&lt;&gt;"",$N1791&gt;40000),(1+NETWORKDAYS.INTL($M1791,$N1791,1,项目参数!$B$2:$B$200))*项目参数!$J$29,"")</f>
        <v/>
      </c>
      <c r="M1791" s="42"/>
      <c r="N1791" s="42"/>
      <c r="O1791" s="60"/>
      <c r="P1791" s="63"/>
      <c r="X1791" s="72" t="b">
        <f t="shared" si="27"/>
        <v>0</v>
      </c>
    </row>
    <row r="1792" spans="1:24">
      <c r="A1792" s="8"/>
      <c r="B1792" s="8"/>
      <c r="C1792" s="8"/>
      <c r="D1792" s="54"/>
      <c r="E1792" s="8"/>
      <c r="F1792" s="8"/>
      <c r="G1792" s="8"/>
      <c r="H1792" s="8"/>
      <c r="I1792" s="78"/>
      <c r="J1792" s="42"/>
      <c r="K1792" s="82" t="str">
        <f>IF(AND($I1792&gt;0,$J1792&lt;&gt;"",$J1792&gt;40000),WORKDAY.INTL($J1792,INT(($I1792+项目参数!$J$29-1)/项目参数!$J$29)-1,1,项目参数!$B$2:$B$200),"")</f>
        <v/>
      </c>
      <c r="L1792" s="83" t="str">
        <f>IF(AND($M1792&lt;&gt;"",$M1792&gt;40000,$N1792&lt;&gt;"",$N1792&gt;40000),(1+NETWORKDAYS.INTL($M1792,$N1792,1,项目参数!$B$2:$B$200))*项目参数!$J$29,"")</f>
        <v/>
      </c>
      <c r="M1792" s="42"/>
      <c r="N1792" s="42"/>
      <c r="O1792" s="60"/>
      <c r="P1792" s="63"/>
      <c r="X1792" s="72" t="b">
        <f t="shared" si="27"/>
        <v>0</v>
      </c>
    </row>
    <row r="1793" spans="1:24">
      <c r="A1793" s="8"/>
      <c r="B1793" s="8"/>
      <c r="C1793" s="8"/>
      <c r="D1793" s="54"/>
      <c r="E1793" s="8"/>
      <c r="F1793" s="8"/>
      <c r="G1793" s="8"/>
      <c r="H1793" s="8"/>
      <c r="I1793" s="78"/>
      <c r="J1793" s="42"/>
      <c r="K1793" s="82" t="str">
        <f>IF(AND($I1793&gt;0,$J1793&lt;&gt;"",$J1793&gt;40000),WORKDAY.INTL($J1793,INT(($I1793+项目参数!$J$29-1)/项目参数!$J$29)-1,1,项目参数!$B$2:$B$200),"")</f>
        <v/>
      </c>
      <c r="L1793" s="83" t="str">
        <f>IF(AND($M1793&lt;&gt;"",$M1793&gt;40000,$N1793&lt;&gt;"",$N1793&gt;40000),(1+NETWORKDAYS.INTL($M1793,$N1793,1,项目参数!$B$2:$B$200))*项目参数!$J$29,"")</f>
        <v/>
      </c>
      <c r="M1793" s="42"/>
      <c r="N1793" s="42"/>
      <c r="O1793" s="60"/>
      <c r="P1793" s="63"/>
      <c r="X1793" s="72" t="b">
        <f t="shared" si="27"/>
        <v>0</v>
      </c>
    </row>
    <row r="1794" spans="1:24">
      <c r="A1794" s="8"/>
      <c r="B1794" s="8"/>
      <c r="C1794" s="8"/>
      <c r="D1794" s="54"/>
      <c r="E1794" s="8"/>
      <c r="F1794" s="8"/>
      <c r="G1794" s="8"/>
      <c r="H1794" s="8"/>
      <c r="I1794" s="78"/>
      <c r="J1794" s="42"/>
      <c r="K1794" s="82" t="str">
        <f>IF(AND($I1794&gt;0,$J1794&lt;&gt;"",$J1794&gt;40000),WORKDAY.INTL($J1794,INT(($I1794+项目参数!$J$29-1)/项目参数!$J$29)-1,1,项目参数!$B$2:$B$200),"")</f>
        <v/>
      </c>
      <c r="L1794" s="83" t="str">
        <f>IF(AND($M1794&lt;&gt;"",$M1794&gt;40000,$N1794&lt;&gt;"",$N1794&gt;40000),(1+NETWORKDAYS.INTL($M1794,$N1794,1,项目参数!$B$2:$B$200))*项目参数!$J$29,"")</f>
        <v/>
      </c>
      <c r="M1794" s="42"/>
      <c r="N1794" s="42"/>
      <c r="O1794" s="60"/>
      <c r="P1794" s="63"/>
      <c r="X1794" s="72" t="b">
        <f t="shared" ref="X1794:X1857" si="28">AND(LEN(A1794)&gt;0,LEN(C1794)&gt;3,LEN(G1794)&gt;1,OR(J1794=0,AND(I1794&gt;0,J1794&gt;40000)),OR(M1794=0,M1794&gt;40000))</f>
        <v>0</v>
      </c>
    </row>
    <row r="1795" spans="1:24">
      <c r="A1795" s="8"/>
      <c r="B1795" s="8"/>
      <c r="C1795" s="8"/>
      <c r="D1795" s="54"/>
      <c r="E1795" s="8"/>
      <c r="F1795" s="8"/>
      <c r="G1795" s="8"/>
      <c r="H1795" s="8"/>
      <c r="I1795" s="78"/>
      <c r="J1795" s="42"/>
      <c r="K1795" s="82" t="str">
        <f>IF(AND($I1795&gt;0,$J1795&lt;&gt;"",$J1795&gt;40000),WORKDAY.INTL($J1795,INT(($I1795+项目参数!$J$29-1)/项目参数!$J$29)-1,1,项目参数!$B$2:$B$200),"")</f>
        <v/>
      </c>
      <c r="L1795" s="83" t="str">
        <f>IF(AND($M1795&lt;&gt;"",$M1795&gt;40000,$N1795&lt;&gt;"",$N1795&gt;40000),(1+NETWORKDAYS.INTL($M1795,$N1795,1,项目参数!$B$2:$B$200))*项目参数!$J$29,"")</f>
        <v/>
      </c>
      <c r="M1795" s="42"/>
      <c r="N1795" s="42"/>
      <c r="O1795" s="60"/>
      <c r="P1795" s="63"/>
      <c r="X1795" s="72" t="b">
        <f t="shared" si="28"/>
        <v>0</v>
      </c>
    </row>
    <row r="1796" spans="1:24">
      <c r="A1796" s="8"/>
      <c r="B1796" s="8"/>
      <c r="C1796" s="8"/>
      <c r="D1796" s="54"/>
      <c r="E1796" s="8"/>
      <c r="F1796" s="8"/>
      <c r="G1796" s="8"/>
      <c r="H1796" s="8"/>
      <c r="I1796" s="78"/>
      <c r="J1796" s="42"/>
      <c r="K1796" s="82" t="str">
        <f>IF(AND($I1796&gt;0,$J1796&lt;&gt;"",$J1796&gt;40000),WORKDAY.INTL($J1796,INT(($I1796+项目参数!$J$29-1)/项目参数!$J$29)-1,1,项目参数!$B$2:$B$200),"")</f>
        <v/>
      </c>
      <c r="L1796" s="83" t="str">
        <f>IF(AND($M1796&lt;&gt;"",$M1796&gt;40000,$N1796&lt;&gt;"",$N1796&gt;40000),(1+NETWORKDAYS.INTL($M1796,$N1796,1,项目参数!$B$2:$B$200))*项目参数!$J$29,"")</f>
        <v/>
      </c>
      <c r="M1796" s="42"/>
      <c r="N1796" s="42"/>
      <c r="O1796" s="60"/>
      <c r="P1796" s="63"/>
      <c r="X1796" s="72" t="b">
        <f t="shared" si="28"/>
        <v>0</v>
      </c>
    </row>
    <row r="1797" spans="1:24">
      <c r="A1797" s="8"/>
      <c r="B1797" s="8"/>
      <c r="C1797" s="8"/>
      <c r="D1797" s="54"/>
      <c r="E1797" s="8"/>
      <c r="F1797" s="8"/>
      <c r="G1797" s="8"/>
      <c r="H1797" s="8"/>
      <c r="I1797" s="78"/>
      <c r="J1797" s="42"/>
      <c r="K1797" s="82" t="str">
        <f>IF(AND($I1797&gt;0,$J1797&lt;&gt;"",$J1797&gt;40000),WORKDAY.INTL($J1797,INT(($I1797+项目参数!$J$29-1)/项目参数!$J$29)-1,1,项目参数!$B$2:$B$200),"")</f>
        <v/>
      </c>
      <c r="L1797" s="83" t="str">
        <f>IF(AND($M1797&lt;&gt;"",$M1797&gt;40000,$N1797&lt;&gt;"",$N1797&gt;40000),(1+NETWORKDAYS.INTL($M1797,$N1797,1,项目参数!$B$2:$B$200))*项目参数!$J$29,"")</f>
        <v/>
      </c>
      <c r="M1797" s="42"/>
      <c r="N1797" s="42"/>
      <c r="O1797" s="60"/>
      <c r="P1797" s="63"/>
      <c r="X1797" s="72" t="b">
        <f t="shared" si="28"/>
        <v>0</v>
      </c>
    </row>
    <row r="1798" spans="1:24">
      <c r="A1798" s="8"/>
      <c r="B1798" s="8"/>
      <c r="C1798" s="8"/>
      <c r="D1798" s="54"/>
      <c r="E1798" s="8"/>
      <c r="F1798" s="8"/>
      <c r="G1798" s="8"/>
      <c r="H1798" s="8"/>
      <c r="I1798" s="78"/>
      <c r="J1798" s="42"/>
      <c r="K1798" s="82" t="str">
        <f>IF(AND($I1798&gt;0,$J1798&lt;&gt;"",$J1798&gt;40000),WORKDAY.INTL($J1798,INT(($I1798+项目参数!$J$29-1)/项目参数!$J$29)-1,1,项目参数!$B$2:$B$200),"")</f>
        <v/>
      </c>
      <c r="L1798" s="83" t="str">
        <f>IF(AND($M1798&lt;&gt;"",$M1798&gt;40000,$N1798&lt;&gt;"",$N1798&gt;40000),(1+NETWORKDAYS.INTL($M1798,$N1798,1,项目参数!$B$2:$B$200))*项目参数!$J$29,"")</f>
        <v/>
      </c>
      <c r="M1798" s="42"/>
      <c r="N1798" s="42"/>
      <c r="O1798" s="60"/>
      <c r="P1798" s="63"/>
      <c r="X1798" s="72" t="b">
        <f t="shared" si="28"/>
        <v>0</v>
      </c>
    </row>
    <row r="1799" spans="1:24">
      <c r="A1799" s="8"/>
      <c r="B1799" s="8"/>
      <c r="C1799" s="8"/>
      <c r="D1799" s="54"/>
      <c r="E1799" s="8"/>
      <c r="F1799" s="8"/>
      <c r="G1799" s="8"/>
      <c r="H1799" s="8"/>
      <c r="I1799" s="78"/>
      <c r="J1799" s="42"/>
      <c r="K1799" s="82" t="str">
        <f>IF(AND($I1799&gt;0,$J1799&lt;&gt;"",$J1799&gt;40000),WORKDAY.INTL($J1799,INT(($I1799+项目参数!$J$29-1)/项目参数!$J$29)-1,1,项目参数!$B$2:$B$200),"")</f>
        <v/>
      </c>
      <c r="L1799" s="83" t="str">
        <f>IF(AND($M1799&lt;&gt;"",$M1799&gt;40000,$N1799&lt;&gt;"",$N1799&gt;40000),(1+NETWORKDAYS.INTL($M1799,$N1799,1,项目参数!$B$2:$B$200))*项目参数!$J$29,"")</f>
        <v/>
      </c>
      <c r="M1799" s="42"/>
      <c r="N1799" s="42"/>
      <c r="O1799" s="60"/>
      <c r="P1799" s="63"/>
      <c r="X1799" s="72" t="b">
        <f t="shared" si="28"/>
        <v>0</v>
      </c>
    </row>
    <row r="1800" spans="1:24">
      <c r="A1800" s="8"/>
      <c r="B1800" s="8"/>
      <c r="C1800" s="8"/>
      <c r="D1800" s="54"/>
      <c r="E1800" s="8"/>
      <c r="F1800" s="8"/>
      <c r="G1800" s="8"/>
      <c r="H1800" s="8"/>
      <c r="I1800" s="78"/>
      <c r="J1800" s="42"/>
      <c r="K1800" s="82" t="str">
        <f>IF(AND($I1800&gt;0,$J1800&lt;&gt;"",$J1800&gt;40000),WORKDAY.INTL($J1800,INT(($I1800+项目参数!$J$29-1)/项目参数!$J$29)-1,1,项目参数!$B$2:$B$200),"")</f>
        <v/>
      </c>
      <c r="L1800" s="83" t="str">
        <f>IF(AND($M1800&lt;&gt;"",$M1800&gt;40000,$N1800&lt;&gt;"",$N1800&gt;40000),(1+NETWORKDAYS.INTL($M1800,$N1800,1,项目参数!$B$2:$B$200))*项目参数!$J$29,"")</f>
        <v/>
      </c>
      <c r="M1800" s="42"/>
      <c r="N1800" s="42"/>
      <c r="O1800" s="60"/>
      <c r="P1800" s="63"/>
      <c r="X1800" s="72" t="b">
        <f t="shared" si="28"/>
        <v>0</v>
      </c>
    </row>
    <row r="1801" spans="1:24">
      <c r="A1801" s="8"/>
      <c r="B1801" s="8"/>
      <c r="C1801" s="8"/>
      <c r="D1801" s="54"/>
      <c r="E1801" s="8"/>
      <c r="F1801" s="8"/>
      <c r="G1801" s="8"/>
      <c r="H1801" s="8"/>
      <c r="I1801" s="78"/>
      <c r="J1801" s="42"/>
      <c r="K1801" s="82" t="str">
        <f>IF(AND($I1801&gt;0,$J1801&lt;&gt;"",$J1801&gt;40000),WORKDAY.INTL($J1801,INT(($I1801+项目参数!$J$29-1)/项目参数!$J$29)-1,1,项目参数!$B$2:$B$200),"")</f>
        <v/>
      </c>
      <c r="L1801" s="83" t="str">
        <f>IF(AND($M1801&lt;&gt;"",$M1801&gt;40000,$N1801&lt;&gt;"",$N1801&gt;40000),(1+NETWORKDAYS.INTL($M1801,$N1801,1,项目参数!$B$2:$B$200))*项目参数!$J$29,"")</f>
        <v/>
      </c>
      <c r="M1801" s="42"/>
      <c r="N1801" s="42"/>
      <c r="O1801" s="60"/>
      <c r="P1801" s="63"/>
      <c r="X1801" s="72" t="b">
        <f t="shared" si="28"/>
        <v>0</v>
      </c>
    </row>
    <row r="1802" spans="1:24">
      <c r="A1802" s="8"/>
      <c r="B1802" s="8"/>
      <c r="C1802" s="8"/>
      <c r="D1802" s="54"/>
      <c r="E1802" s="8"/>
      <c r="F1802" s="8"/>
      <c r="G1802" s="8"/>
      <c r="H1802" s="8"/>
      <c r="I1802" s="78"/>
      <c r="J1802" s="42"/>
      <c r="K1802" s="82" t="str">
        <f>IF(AND($I1802&gt;0,$J1802&lt;&gt;"",$J1802&gt;40000),WORKDAY.INTL($J1802,INT(($I1802+项目参数!$J$29-1)/项目参数!$J$29)-1,1,项目参数!$B$2:$B$200),"")</f>
        <v/>
      </c>
      <c r="L1802" s="83" t="str">
        <f>IF(AND($M1802&lt;&gt;"",$M1802&gt;40000,$N1802&lt;&gt;"",$N1802&gt;40000),(1+NETWORKDAYS.INTL($M1802,$N1802,1,项目参数!$B$2:$B$200))*项目参数!$J$29,"")</f>
        <v/>
      </c>
      <c r="M1802" s="42"/>
      <c r="N1802" s="42"/>
      <c r="O1802" s="60"/>
      <c r="P1802" s="63"/>
      <c r="X1802" s="72" t="b">
        <f t="shared" si="28"/>
        <v>0</v>
      </c>
    </row>
    <row r="1803" spans="1:24">
      <c r="A1803" s="8"/>
      <c r="B1803" s="8"/>
      <c r="C1803" s="8"/>
      <c r="D1803" s="54"/>
      <c r="E1803" s="8"/>
      <c r="F1803" s="8"/>
      <c r="G1803" s="8"/>
      <c r="H1803" s="8"/>
      <c r="I1803" s="78"/>
      <c r="J1803" s="42"/>
      <c r="K1803" s="82" t="str">
        <f>IF(AND($I1803&gt;0,$J1803&lt;&gt;"",$J1803&gt;40000),WORKDAY.INTL($J1803,INT(($I1803+项目参数!$J$29-1)/项目参数!$J$29)-1,1,项目参数!$B$2:$B$200),"")</f>
        <v/>
      </c>
      <c r="L1803" s="83" t="str">
        <f>IF(AND($M1803&lt;&gt;"",$M1803&gt;40000,$N1803&lt;&gt;"",$N1803&gt;40000),(1+NETWORKDAYS.INTL($M1803,$N1803,1,项目参数!$B$2:$B$200))*项目参数!$J$29,"")</f>
        <v/>
      </c>
      <c r="M1803" s="42"/>
      <c r="N1803" s="42"/>
      <c r="O1803" s="60"/>
      <c r="P1803" s="63"/>
      <c r="X1803" s="72" t="b">
        <f t="shared" si="28"/>
        <v>0</v>
      </c>
    </row>
    <row r="1804" spans="1:24">
      <c r="A1804" s="8"/>
      <c r="B1804" s="8"/>
      <c r="C1804" s="8"/>
      <c r="D1804" s="54"/>
      <c r="E1804" s="8"/>
      <c r="F1804" s="8"/>
      <c r="G1804" s="8"/>
      <c r="H1804" s="8"/>
      <c r="I1804" s="78"/>
      <c r="J1804" s="42"/>
      <c r="K1804" s="82" t="str">
        <f>IF(AND($I1804&gt;0,$J1804&lt;&gt;"",$J1804&gt;40000),WORKDAY.INTL($J1804,INT(($I1804+项目参数!$J$29-1)/项目参数!$J$29)-1,1,项目参数!$B$2:$B$200),"")</f>
        <v/>
      </c>
      <c r="L1804" s="83" t="str">
        <f>IF(AND($M1804&lt;&gt;"",$M1804&gt;40000,$N1804&lt;&gt;"",$N1804&gt;40000),(1+NETWORKDAYS.INTL($M1804,$N1804,1,项目参数!$B$2:$B$200))*项目参数!$J$29,"")</f>
        <v/>
      </c>
      <c r="M1804" s="42"/>
      <c r="N1804" s="42"/>
      <c r="O1804" s="60"/>
      <c r="P1804" s="63"/>
      <c r="X1804" s="72" t="b">
        <f t="shared" si="28"/>
        <v>0</v>
      </c>
    </row>
    <row r="1805" spans="1:24">
      <c r="A1805" s="8"/>
      <c r="B1805" s="8"/>
      <c r="C1805" s="8"/>
      <c r="D1805" s="54"/>
      <c r="E1805" s="8"/>
      <c r="F1805" s="8"/>
      <c r="G1805" s="8"/>
      <c r="H1805" s="8"/>
      <c r="I1805" s="78"/>
      <c r="J1805" s="42"/>
      <c r="K1805" s="82" t="str">
        <f>IF(AND($I1805&gt;0,$J1805&lt;&gt;"",$J1805&gt;40000),WORKDAY.INTL($J1805,INT(($I1805+项目参数!$J$29-1)/项目参数!$J$29)-1,1,项目参数!$B$2:$B$200),"")</f>
        <v/>
      </c>
      <c r="L1805" s="83" t="str">
        <f>IF(AND($M1805&lt;&gt;"",$M1805&gt;40000,$N1805&lt;&gt;"",$N1805&gt;40000),(1+NETWORKDAYS.INTL($M1805,$N1805,1,项目参数!$B$2:$B$200))*项目参数!$J$29,"")</f>
        <v/>
      </c>
      <c r="M1805" s="42"/>
      <c r="N1805" s="42"/>
      <c r="O1805" s="60"/>
      <c r="P1805" s="63"/>
      <c r="X1805" s="72" t="b">
        <f t="shared" si="28"/>
        <v>0</v>
      </c>
    </row>
    <row r="1806" spans="1:24">
      <c r="A1806" s="8"/>
      <c r="B1806" s="8"/>
      <c r="C1806" s="8"/>
      <c r="D1806" s="54"/>
      <c r="E1806" s="8"/>
      <c r="F1806" s="8"/>
      <c r="G1806" s="8"/>
      <c r="H1806" s="8"/>
      <c r="I1806" s="78"/>
      <c r="J1806" s="42"/>
      <c r="K1806" s="82" t="str">
        <f>IF(AND($I1806&gt;0,$J1806&lt;&gt;"",$J1806&gt;40000),WORKDAY.INTL($J1806,INT(($I1806+项目参数!$J$29-1)/项目参数!$J$29)-1,1,项目参数!$B$2:$B$200),"")</f>
        <v/>
      </c>
      <c r="L1806" s="83" t="str">
        <f>IF(AND($M1806&lt;&gt;"",$M1806&gt;40000,$N1806&lt;&gt;"",$N1806&gt;40000),(1+NETWORKDAYS.INTL($M1806,$N1806,1,项目参数!$B$2:$B$200))*项目参数!$J$29,"")</f>
        <v/>
      </c>
      <c r="M1806" s="42"/>
      <c r="N1806" s="42"/>
      <c r="O1806" s="60"/>
      <c r="P1806" s="63"/>
      <c r="X1806" s="72" t="b">
        <f t="shared" si="28"/>
        <v>0</v>
      </c>
    </row>
    <row r="1807" spans="1:24">
      <c r="A1807" s="8"/>
      <c r="B1807" s="8"/>
      <c r="C1807" s="8"/>
      <c r="D1807" s="54"/>
      <c r="E1807" s="8"/>
      <c r="F1807" s="8"/>
      <c r="G1807" s="8"/>
      <c r="H1807" s="8"/>
      <c r="I1807" s="78"/>
      <c r="J1807" s="42"/>
      <c r="K1807" s="82" t="str">
        <f>IF(AND($I1807&gt;0,$J1807&lt;&gt;"",$J1807&gt;40000),WORKDAY.INTL($J1807,INT(($I1807+项目参数!$J$29-1)/项目参数!$J$29)-1,1,项目参数!$B$2:$B$200),"")</f>
        <v/>
      </c>
      <c r="L1807" s="83" t="str">
        <f>IF(AND($M1807&lt;&gt;"",$M1807&gt;40000,$N1807&lt;&gt;"",$N1807&gt;40000),(1+NETWORKDAYS.INTL($M1807,$N1807,1,项目参数!$B$2:$B$200))*项目参数!$J$29,"")</f>
        <v/>
      </c>
      <c r="M1807" s="42"/>
      <c r="N1807" s="42"/>
      <c r="O1807" s="60"/>
      <c r="P1807" s="63"/>
      <c r="X1807" s="72" t="b">
        <f t="shared" si="28"/>
        <v>0</v>
      </c>
    </row>
    <row r="1808" spans="1:24">
      <c r="A1808" s="8"/>
      <c r="B1808" s="8"/>
      <c r="C1808" s="8"/>
      <c r="D1808" s="54"/>
      <c r="E1808" s="8"/>
      <c r="F1808" s="8"/>
      <c r="G1808" s="8"/>
      <c r="H1808" s="8"/>
      <c r="I1808" s="78"/>
      <c r="J1808" s="42"/>
      <c r="K1808" s="82" t="str">
        <f>IF(AND($I1808&gt;0,$J1808&lt;&gt;"",$J1808&gt;40000),WORKDAY.INTL($J1808,INT(($I1808+项目参数!$J$29-1)/项目参数!$J$29)-1,1,项目参数!$B$2:$B$200),"")</f>
        <v/>
      </c>
      <c r="L1808" s="83" t="str">
        <f>IF(AND($M1808&lt;&gt;"",$M1808&gt;40000,$N1808&lt;&gt;"",$N1808&gt;40000),(1+NETWORKDAYS.INTL($M1808,$N1808,1,项目参数!$B$2:$B$200))*项目参数!$J$29,"")</f>
        <v/>
      </c>
      <c r="M1808" s="42"/>
      <c r="N1808" s="42"/>
      <c r="O1808" s="60"/>
      <c r="P1808" s="63"/>
      <c r="X1808" s="72" t="b">
        <f t="shared" si="28"/>
        <v>0</v>
      </c>
    </row>
    <row r="1809" spans="1:24">
      <c r="A1809" s="8"/>
      <c r="B1809" s="8"/>
      <c r="C1809" s="8"/>
      <c r="D1809" s="54"/>
      <c r="E1809" s="8"/>
      <c r="F1809" s="8"/>
      <c r="G1809" s="8"/>
      <c r="H1809" s="8"/>
      <c r="I1809" s="78"/>
      <c r="J1809" s="42"/>
      <c r="K1809" s="82" t="str">
        <f>IF(AND($I1809&gt;0,$J1809&lt;&gt;"",$J1809&gt;40000),WORKDAY.INTL($J1809,INT(($I1809+项目参数!$J$29-1)/项目参数!$J$29)-1,1,项目参数!$B$2:$B$200),"")</f>
        <v/>
      </c>
      <c r="L1809" s="83" t="str">
        <f>IF(AND($M1809&lt;&gt;"",$M1809&gt;40000,$N1809&lt;&gt;"",$N1809&gt;40000),(1+NETWORKDAYS.INTL($M1809,$N1809,1,项目参数!$B$2:$B$200))*项目参数!$J$29,"")</f>
        <v/>
      </c>
      <c r="M1809" s="42"/>
      <c r="N1809" s="42"/>
      <c r="O1809" s="60"/>
      <c r="P1809" s="63"/>
      <c r="X1809" s="72" t="b">
        <f t="shared" si="28"/>
        <v>0</v>
      </c>
    </row>
    <row r="1810" spans="1:24">
      <c r="A1810" s="8"/>
      <c r="B1810" s="8"/>
      <c r="C1810" s="8"/>
      <c r="D1810" s="54"/>
      <c r="E1810" s="8"/>
      <c r="F1810" s="8"/>
      <c r="G1810" s="8"/>
      <c r="H1810" s="8"/>
      <c r="I1810" s="78"/>
      <c r="J1810" s="42"/>
      <c r="K1810" s="82" t="str">
        <f>IF(AND($I1810&gt;0,$J1810&lt;&gt;"",$J1810&gt;40000),WORKDAY.INTL($J1810,INT(($I1810+项目参数!$J$29-1)/项目参数!$J$29)-1,1,项目参数!$B$2:$B$200),"")</f>
        <v/>
      </c>
      <c r="L1810" s="83" t="str">
        <f>IF(AND($M1810&lt;&gt;"",$M1810&gt;40000,$N1810&lt;&gt;"",$N1810&gt;40000),(1+NETWORKDAYS.INTL($M1810,$N1810,1,项目参数!$B$2:$B$200))*项目参数!$J$29,"")</f>
        <v/>
      </c>
      <c r="M1810" s="42"/>
      <c r="N1810" s="42"/>
      <c r="O1810" s="60"/>
      <c r="P1810" s="63"/>
      <c r="X1810" s="72" t="b">
        <f t="shared" si="28"/>
        <v>0</v>
      </c>
    </row>
    <row r="1811" spans="1:24">
      <c r="A1811" s="8"/>
      <c r="B1811" s="8"/>
      <c r="C1811" s="8"/>
      <c r="D1811" s="54"/>
      <c r="E1811" s="8"/>
      <c r="F1811" s="8"/>
      <c r="G1811" s="8"/>
      <c r="H1811" s="8"/>
      <c r="I1811" s="78"/>
      <c r="J1811" s="42"/>
      <c r="K1811" s="82" t="str">
        <f>IF(AND($I1811&gt;0,$J1811&lt;&gt;"",$J1811&gt;40000),WORKDAY.INTL($J1811,INT(($I1811+项目参数!$J$29-1)/项目参数!$J$29)-1,1,项目参数!$B$2:$B$200),"")</f>
        <v/>
      </c>
      <c r="L1811" s="83" t="str">
        <f>IF(AND($M1811&lt;&gt;"",$M1811&gt;40000,$N1811&lt;&gt;"",$N1811&gt;40000),(1+NETWORKDAYS.INTL($M1811,$N1811,1,项目参数!$B$2:$B$200))*项目参数!$J$29,"")</f>
        <v/>
      </c>
      <c r="M1811" s="42"/>
      <c r="N1811" s="42"/>
      <c r="O1811" s="60"/>
      <c r="P1811" s="63"/>
      <c r="X1811" s="72" t="b">
        <f t="shared" si="28"/>
        <v>0</v>
      </c>
    </row>
    <row r="1812" spans="1:24">
      <c r="A1812" s="8"/>
      <c r="B1812" s="8"/>
      <c r="C1812" s="8"/>
      <c r="D1812" s="54"/>
      <c r="E1812" s="8"/>
      <c r="F1812" s="8"/>
      <c r="G1812" s="8"/>
      <c r="H1812" s="8"/>
      <c r="I1812" s="78"/>
      <c r="J1812" s="42"/>
      <c r="K1812" s="82" t="str">
        <f>IF(AND($I1812&gt;0,$J1812&lt;&gt;"",$J1812&gt;40000),WORKDAY.INTL($J1812,INT(($I1812+项目参数!$J$29-1)/项目参数!$J$29)-1,1,项目参数!$B$2:$B$200),"")</f>
        <v/>
      </c>
      <c r="L1812" s="83" t="str">
        <f>IF(AND($M1812&lt;&gt;"",$M1812&gt;40000,$N1812&lt;&gt;"",$N1812&gt;40000),(1+NETWORKDAYS.INTL($M1812,$N1812,1,项目参数!$B$2:$B$200))*项目参数!$J$29,"")</f>
        <v/>
      </c>
      <c r="M1812" s="42"/>
      <c r="N1812" s="42"/>
      <c r="O1812" s="60"/>
      <c r="P1812" s="63"/>
      <c r="X1812" s="72" t="b">
        <f t="shared" si="28"/>
        <v>0</v>
      </c>
    </row>
    <row r="1813" spans="1:24">
      <c r="A1813" s="8"/>
      <c r="B1813" s="8"/>
      <c r="C1813" s="8"/>
      <c r="D1813" s="54"/>
      <c r="E1813" s="8"/>
      <c r="F1813" s="8"/>
      <c r="G1813" s="8"/>
      <c r="H1813" s="8"/>
      <c r="I1813" s="78"/>
      <c r="J1813" s="42"/>
      <c r="K1813" s="82" t="str">
        <f>IF(AND($I1813&gt;0,$J1813&lt;&gt;"",$J1813&gt;40000),WORKDAY.INTL($J1813,INT(($I1813+项目参数!$J$29-1)/项目参数!$J$29)-1,1,项目参数!$B$2:$B$200),"")</f>
        <v/>
      </c>
      <c r="L1813" s="83" t="str">
        <f>IF(AND($M1813&lt;&gt;"",$M1813&gt;40000,$N1813&lt;&gt;"",$N1813&gt;40000),(1+NETWORKDAYS.INTL($M1813,$N1813,1,项目参数!$B$2:$B$200))*项目参数!$J$29,"")</f>
        <v/>
      </c>
      <c r="M1813" s="42"/>
      <c r="N1813" s="42"/>
      <c r="O1813" s="60"/>
      <c r="P1813" s="63"/>
      <c r="X1813" s="72" t="b">
        <f t="shared" si="28"/>
        <v>0</v>
      </c>
    </row>
    <row r="1814" spans="1:24">
      <c r="A1814" s="8"/>
      <c r="B1814" s="8"/>
      <c r="C1814" s="8"/>
      <c r="D1814" s="54"/>
      <c r="E1814" s="8"/>
      <c r="F1814" s="8"/>
      <c r="G1814" s="8"/>
      <c r="H1814" s="8"/>
      <c r="I1814" s="78"/>
      <c r="J1814" s="42"/>
      <c r="K1814" s="82" t="str">
        <f>IF(AND($I1814&gt;0,$J1814&lt;&gt;"",$J1814&gt;40000),WORKDAY.INTL($J1814,INT(($I1814+项目参数!$J$29-1)/项目参数!$J$29)-1,1,项目参数!$B$2:$B$200),"")</f>
        <v/>
      </c>
      <c r="L1814" s="83" t="str">
        <f>IF(AND($M1814&lt;&gt;"",$M1814&gt;40000,$N1814&lt;&gt;"",$N1814&gt;40000),(1+NETWORKDAYS.INTL($M1814,$N1814,1,项目参数!$B$2:$B$200))*项目参数!$J$29,"")</f>
        <v/>
      </c>
      <c r="M1814" s="42"/>
      <c r="N1814" s="42"/>
      <c r="O1814" s="60"/>
      <c r="P1814" s="63"/>
      <c r="X1814" s="72" t="b">
        <f t="shared" si="28"/>
        <v>0</v>
      </c>
    </row>
    <row r="1815" spans="1:24">
      <c r="A1815" s="8"/>
      <c r="B1815" s="8"/>
      <c r="C1815" s="8"/>
      <c r="D1815" s="54"/>
      <c r="E1815" s="8"/>
      <c r="F1815" s="8"/>
      <c r="G1815" s="8"/>
      <c r="H1815" s="8"/>
      <c r="I1815" s="78"/>
      <c r="J1815" s="42"/>
      <c r="K1815" s="82" t="str">
        <f>IF(AND($I1815&gt;0,$J1815&lt;&gt;"",$J1815&gt;40000),WORKDAY.INTL($J1815,INT(($I1815+项目参数!$J$29-1)/项目参数!$J$29)-1,1,项目参数!$B$2:$B$200),"")</f>
        <v/>
      </c>
      <c r="L1815" s="83" t="str">
        <f>IF(AND($M1815&lt;&gt;"",$M1815&gt;40000,$N1815&lt;&gt;"",$N1815&gt;40000),(1+NETWORKDAYS.INTL($M1815,$N1815,1,项目参数!$B$2:$B$200))*项目参数!$J$29,"")</f>
        <v/>
      </c>
      <c r="M1815" s="42"/>
      <c r="N1815" s="42"/>
      <c r="O1815" s="60"/>
      <c r="P1815" s="63"/>
      <c r="X1815" s="72" t="b">
        <f t="shared" si="28"/>
        <v>0</v>
      </c>
    </row>
    <row r="1816" spans="1:24">
      <c r="A1816" s="8"/>
      <c r="B1816" s="8"/>
      <c r="C1816" s="8"/>
      <c r="D1816" s="54"/>
      <c r="E1816" s="8"/>
      <c r="F1816" s="8"/>
      <c r="G1816" s="8"/>
      <c r="H1816" s="8"/>
      <c r="I1816" s="78"/>
      <c r="J1816" s="42"/>
      <c r="K1816" s="82" t="str">
        <f>IF(AND($I1816&gt;0,$J1816&lt;&gt;"",$J1816&gt;40000),WORKDAY.INTL($J1816,INT(($I1816+项目参数!$J$29-1)/项目参数!$J$29)-1,1,项目参数!$B$2:$B$200),"")</f>
        <v/>
      </c>
      <c r="L1816" s="83" t="str">
        <f>IF(AND($M1816&lt;&gt;"",$M1816&gt;40000,$N1816&lt;&gt;"",$N1816&gt;40000),(1+NETWORKDAYS.INTL($M1816,$N1816,1,项目参数!$B$2:$B$200))*项目参数!$J$29,"")</f>
        <v/>
      </c>
      <c r="M1816" s="42"/>
      <c r="N1816" s="42"/>
      <c r="O1816" s="60"/>
      <c r="P1816" s="63"/>
      <c r="X1816" s="72" t="b">
        <f t="shared" si="28"/>
        <v>0</v>
      </c>
    </row>
    <row r="1817" spans="1:24">
      <c r="A1817" s="8"/>
      <c r="B1817" s="8"/>
      <c r="C1817" s="8"/>
      <c r="D1817" s="54"/>
      <c r="E1817" s="8"/>
      <c r="F1817" s="8"/>
      <c r="G1817" s="8"/>
      <c r="H1817" s="8"/>
      <c r="I1817" s="78"/>
      <c r="J1817" s="42"/>
      <c r="K1817" s="82" t="str">
        <f>IF(AND($I1817&gt;0,$J1817&lt;&gt;"",$J1817&gt;40000),WORKDAY.INTL($J1817,INT(($I1817+项目参数!$J$29-1)/项目参数!$J$29)-1,1,项目参数!$B$2:$B$200),"")</f>
        <v/>
      </c>
      <c r="L1817" s="83" t="str">
        <f>IF(AND($M1817&lt;&gt;"",$M1817&gt;40000,$N1817&lt;&gt;"",$N1817&gt;40000),(1+NETWORKDAYS.INTL($M1817,$N1817,1,项目参数!$B$2:$B$200))*项目参数!$J$29,"")</f>
        <v/>
      </c>
      <c r="M1817" s="42"/>
      <c r="N1817" s="42"/>
      <c r="O1817" s="60"/>
      <c r="P1817" s="63"/>
      <c r="X1817" s="72" t="b">
        <f t="shared" si="28"/>
        <v>0</v>
      </c>
    </row>
    <row r="1818" spans="1:24">
      <c r="A1818" s="8"/>
      <c r="B1818" s="8"/>
      <c r="C1818" s="8"/>
      <c r="D1818" s="54"/>
      <c r="E1818" s="8"/>
      <c r="F1818" s="8"/>
      <c r="G1818" s="8"/>
      <c r="H1818" s="8"/>
      <c r="I1818" s="78"/>
      <c r="J1818" s="42"/>
      <c r="K1818" s="82" t="str">
        <f>IF(AND($I1818&gt;0,$J1818&lt;&gt;"",$J1818&gt;40000),WORKDAY.INTL($J1818,INT(($I1818+项目参数!$J$29-1)/项目参数!$J$29)-1,1,项目参数!$B$2:$B$200),"")</f>
        <v/>
      </c>
      <c r="L1818" s="83" t="str">
        <f>IF(AND($M1818&lt;&gt;"",$M1818&gt;40000,$N1818&lt;&gt;"",$N1818&gt;40000),(1+NETWORKDAYS.INTL($M1818,$N1818,1,项目参数!$B$2:$B$200))*项目参数!$J$29,"")</f>
        <v/>
      </c>
      <c r="M1818" s="42"/>
      <c r="N1818" s="42"/>
      <c r="O1818" s="60"/>
      <c r="P1818" s="63"/>
      <c r="X1818" s="72" t="b">
        <f t="shared" si="28"/>
        <v>0</v>
      </c>
    </row>
    <row r="1819" spans="1:24">
      <c r="A1819" s="8"/>
      <c r="B1819" s="8"/>
      <c r="C1819" s="8"/>
      <c r="D1819" s="54"/>
      <c r="E1819" s="8"/>
      <c r="F1819" s="8"/>
      <c r="G1819" s="8"/>
      <c r="H1819" s="8"/>
      <c r="I1819" s="78"/>
      <c r="J1819" s="42"/>
      <c r="K1819" s="82" t="str">
        <f>IF(AND($I1819&gt;0,$J1819&lt;&gt;"",$J1819&gt;40000),WORKDAY.INTL($J1819,INT(($I1819+项目参数!$J$29-1)/项目参数!$J$29)-1,1,项目参数!$B$2:$B$200),"")</f>
        <v/>
      </c>
      <c r="L1819" s="83" t="str">
        <f>IF(AND($M1819&lt;&gt;"",$M1819&gt;40000,$N1819&lt;&gt;"",$N1819&gt;40000),(1+NETWORKDAYS.INTL($M1819,$N1819,1,项目参数!$B$2:$B$200))*项目参数!$J$29,"")</f>
        <v/>
      </c>
      <c r="M1819" s="42"/>
      <c r="N1819" s="42"/>
      <c r="O1819" s="60"/>
      <c r="P1819" s="63"/>
      <c r="X1819" s="72" t="b">
        <f t="shared" si="28"/>
        <v>0</v>
      </c>
    </row>
    <row r="1820" spans="1:24">
      <c r="A1820" s="8"/>
      <c r="B1820" s="8"/>
      <c r="C1820" s="8"/>
      <c r="D1820" s="54"/>
      <c r="E1820" s="8"/>
      <c r="F1820" s="8"/>
      <c r="G1820" s="8"/>
      <c r="H1820" s="8"/>
      <c r="I1820" s="78"/>
      <c r="J1820" s="42"/>
      <c r="K1820" s="82" t="str">
        <f>IF(AND($I1820&gt;0,$J1820&lt;&gt;"",$J1820&gt;40000),WORKDAY.INTL($J1820,INT(($I1820+项目参数!$J$29-1)/项目参数!$J$29)-1,1,项目参数!$B$2:$B$200),"")</f>
        <v/>
      </c>
      <c r="L1820" s="83" t="str">
        <f>IF(AND($M1820&lt;&gt;"",$M1820&gt;40000,$N1820&lt;&gt;"",$N1820&gt;40000),(1+NETWORKDAYS.INTL($M1820,$N1820,1,项目参数!$B$2:$B$200))*项目参数!$J$29,"")</f>
        <v/>
      </c>
      <c r="M1820" s="42"/>
      <c r="N1820" s="42"/>
      <c r="O1820" s="60"/>
      <c r="P1820" s="63"/>
      <c r="X1820" s="72" t="b">
        <f t="shared" si="28"/>
        <v>0</v>
      </c>
    </row>
    <row r="1821" spans="1:24">
      <c r="A1821" s="8"/>
      <c r="B1821" s="8"/>
      <c r="C1821" s="8"/>
      <c r="D1821" s="54"/>
      <c r="E1821" s="8"/>
      <c r="F1821" s="8"/>
      <c r="G1821" s="8"/>
      <c r="H1821" s="8"/>
      <c r="I1821" s="78"/>
      <c r="J1821" s="42"/>
      <c r="K1821" s="82" t="str">
        <f>IF(AND($I1821&gt;0,$J1821&lt;&gt;"",$J1821&gt;40000),WORKDAY.INTL($J1821,INT(($I1821+项目参数!$J$29-1)/项目参数!$J$29)-1,1,项目参数!$B$2:$B$200),"")</f>
        <v/>
      </c>
      <c r="L1821" s="83" t="str">
        <f>IF(AND($M1821&lt;&gt;"",$M1821&gt;40000,$N1821&lt;&gt;"",$N1821&gt;40000),(1+NETWORKDAYS.INTL($M1821,$N1821,1,项目参数!$B$2:$B$200))*项目参数!$J$29,"")</f>
        <v/>
      </c>
      <c r="M1821" s="42"/>
      <c r="N1821" s="42"/>
      <c r="O1821" s="60"/>
      <c r="P1821" s="63"/>
      <c r="X1821" s="72" t="b">
        <f t="shared" si="28"/>
        <v>0</v>
      </c>
    </row>
    <row r="1822" spans="1:24">
      <c r="A1822" s="8"/>
      <c r="B1822" s="8"/>
      <c r="C1822" s="8"/>
      <c r="D1822" s="54"/>
      <c r="E1822" s="8"/>
      <c r="F1822" s="8"/>
      <c r="G1822" s="8"/>
      <c r="H1822" s="8"/>
      <c r="I1822" s="78"/>
      <c r="J1822" s="42"/>
      <c r="K1822" s="82" t="str">
        <f>IF(AND($I1822&gt;0,$J1822&lt;&gt;"",$J1822&gt;40000),WORKDAY.INTL($J1822,INT(($I1822+项目参数!$J$29-1)/项目参数!$J$29)-1,1,项目参数!$B$2:$B$200),"")</f>
        <v/>
      </c>
      <c r="L1822" s="83" t="str">
        <f>IF(AND($M1822&lt;&gt;"",$M1822&gt;40000,$N1822&lt;&gt;"",$N1822&gt;40000),(1+NETWORKDAYS.INTL($M1822,$N1822,1,项目参数!$B$2:$B$200))*项目参数!$J$29,"")</f>
        <v/>
      </c>
      <c r="M1822" s="42"/>
      <c r="N1822" s="42"/>
      <c r="O1822" s="60"/>
      <c r="P1822" s="63"/>
      <c r="X1822" s="72" t="b">
        <f t="shared" si="28"/>
        <v>0</v>
      </c>
    </row>
    <row r="1823" spans="1:24">
      <c r="A1823" s="8"/>
      <c r="B1823" s="8"/>
      <c r="C1823" s="8"/>
      <c r="D1823" s="54"/>
      <c r="E1823" s="8"/>
      <c r="F1823" s="8"/>
      <c r="G1823" s="8"/>
      <c r="H1823" s="8"/>
      <c r="I1823" s="78"/>
      <c r="J1823" s="42"/>
      <c r="K1823" s="82" t="str">
        <f>IF(AND($I1823&gt;0,$J1823&lt;&gt;"",$J1823&gt;40000),WORKDAY.INTL($J1823,INT(($I1823+项目参数!$J$29-1)/项目参数!$J$29)-1,1,项目参数!$B$2:$B$200),"")</f>
        <v/>
      </c>
      <c r="L1823" s="83" t="str">
        <f>IF(AND($M1823&lt;&gt;"",$M1823&gt;40000,$N1823&lt;&gt;"",$N1823&gt;40000),(1+NETWORKDAYS.INTL($M1823,$N1823,1,项目参数!$B$2:$B$200))*项目参数!$J$29,"")</f>
        <v/>
      </c>
      <c r="M1823" s="42"/>
      <c r="N1823" s="42"/>
      <c r="O1823" s="60"/>
      <c r="P1823" s="63"/>
      <c r="X1823" s="72" t="b">
        <f t="shared" si="28"/>
        <v>0</v>
      </c>
    </row>
    <row r="1824" spans="1:24">
      <c r="A1824" s="8"/>
      <c r="B1824" s="8"/>
      <c r="C1824" s="8"/>
      <c r="D1824" s="54"/>
      <c r="E1824" s="8"/>
      <c r="F1824" s="8"/>
      <c r="G1824" s="8"/>
      <c r="H1824" s="8"/>
      <c r="I1824" s="78"/>
      <c r="J1824" s="42"/>
      <c r="K1824" s="82" t="str">
        <f>IF(AND($I1824&gt;0,$J1824&lt;&gt;"",$J1824&gt;40000),WORKDAY.INTL($J1824,INT(($I1824+项目参数!$J$29-1)/项目参数!$J$29)-1,1,项目参数!$B$2:$B$200),"")</f>
        <v/>
      </c>
      <c r="L1824" s="83" t="str">
        <f>IF(AND($M1824&lt;&gt;"",$M1824&gt;40000,$N1824&lt;&gt;"",$N1824&gt;40000),(1+NETWORKDAYS.INTL($M1824,$N1824,1,项目参数!$B$2:$B$200))*项目参数!$J$29,"")</f>
        <v/>
      </c>
      <c r="M1824" s="42"/>
      <c r="N1824" s="42"/>
      <c r="O1824" s="60"/>
      <c r="P1824" s="63"/>
      <c r="X1824" s="72" t="b">
        <f t="shared" si="28"/>
        <v>0</v>
      </c>
    </row>
    <row r="1825" spans="1:24">
      <c r="A1825" s="8"/>
      <c r="B1825" s="8"/>
      <c r="C1825" s="8"/>
      <c r="D1825" s="54"/>
      <c r="E1825" s="8"/>
      <c r="F1825" s="8"/>
      <c r="G1825" s="8"/>
      <c r="H1825" s="8"/>
      <c r="I1825" s="78"/>
      <c r="J1825" s="42"/>
      <c r="K1825" s="82" t="str">
        <f>IF(AND($I1825&gt;0,$J1825&lt;&gt;"",$J1825&gt;40000),WORKDAY.INTL($J1825,INT(($I1825+项目参数!$J$29-1)/项目参数!$J$29)-1,1,项目参数!$B$2:$B$200),"")</f>
        <v/>
      </c>
      <c r="L1825" s="83" t="str">
        <f>IF(AND($M1825&lt;&gt;"",$M1825&gt;40000,$N1825&lt;&gt;"",$N1825&gt;40000),(1+NETWORKDAYS.INTL($M1825,$N1825,1,项目参数!$B$2:$B$200))*项目参数!$J$29,"")</f>
        <v/>
      </c>
      <c r="M1825" s="42"/>
      <c r="N1825" s="42"/>
      <c r="O1825" s="60"/>
      <c r="P1825" s="63"/>
      <c r="X1825" s="72" t="b">
        <f t="shared" si="28"/>
        <v>0</v>
      </c>
    </row>
    <row r="1826" spans="1:24">
      <c r="A1826" s="8"/>
      <c r="B1826" s="8"/>
      <c r="C1826" s="8"/>
      <c r="D1826" s="54"/>
      <c r="E1826" s="8"/>
      <c r="F1826" s="8"/>
      <c r="G1826" s="8"/>
      <c r="H1826" s="8"/>
      <c r="I1826" s="78"/>
      <c r="J1826" s="42"/>
      <c r="K1826" s="82" t="str">
        <f>IF(AND($I1826&gt;0,$J1826&lt;&gt;"",$J1826&gt;40000),WORKDAY.INTL($J1826,INT(($I1826+项目参数!$J$29-1)/项目参数!$J$29)-1,1,项目参数!$B$2:$B$200),"")</f>
        <v/>
      </c>
      <c r="L1826" s="83" t="str">
        <f>IF(AND($M1826&lt;&gt;"",$M1826&gt;40000,$N1826&lt;&gt;"",$N1826&gt;40000),(1+NETWORKDAYS.INTL($M1826,$N1826,1,项目参数!$B$2:$B$200))*项目参数!$J$29,"")</f>
        <v/>
      </c>
      <c r="M1826" s="42"/>
      <c r="N1826" s="42"/>
      <c r="O1826" s="60"/>
      <c r="P1826" s="63"/>
      <c r="X1826" s="72" t="b">
        <f t="shared" si="28"/>
        <v>0</v>
      </c>
    </row>
    <row r="1827" spans="1:24">
      <c r="A1827" s="8"/>
      <c r="B1827" s="8"/>
      <c r="C1827" s="8"/>
      <c r="D1827" s="54"/>
      <c r="E1827" s="8"/>
      <c r="F1827" s="8"/>
      <c r="G1827" s="8"/>
      <c r="H1827" s="8"/>
      <c r="I1827" s="78"/>
      <c r="J1827" s="42"/>
      <c r="K1827" s="82" t="str">
        <f>IF(AND($I1827&gt;0,$J1827&lt;&gt;"",$J1827&gt;40000),WORKDAY.INTL($J1827,INT(($I1827+项目参数!$J$29-1)/项目参数!$J$29)-1,1,项目参数!$B$2:$B$200),"")</f>
        <v/>
      </c>
      <c r="L1827" s="83" t="str">
        <f>IF(AND($M1827&lt;&gt;"",$M1827&gt;40000,$N1827&lt;&gt;"",$N1827&gt;40000),(1+NETWORKDAYS.INTL($M1827,$N1827,1,项目参数!$B$2:$B$200))*项目参数!$J$29,"")</f>
        <v/>
      </c>
      <c r="M1827" s="42"/>
      <c r="N1827" s="42"/>
      <c r="O1827" s="60"/>
      <c r="P1827" s="63"/>
      <c r="X1827" s="72" t="b">
        <f t="shared" si="28"/>
        <v>0</v>
      </c>
    </row>
    <row r="1828" spans="1:24">
      <c r="A1828" s="8"/>
      <c r="B1828" s="8"/>
      <c r="C1828" s="8"/>
      <c r="D1828" s="54"/>
      <c r="E1828" s="8"/>
      <c r="F1828" s="8"/>
      <c r="G1828" s="8"/>
      <c r="H1828" s="8"/>
      <c r="I1828" s="78"/>
      <c r="J1828" s="42"/>
      <c r="K1828" s="82" t="str">
        <f>IF(AND($I1828&gt;0,$J1828&lt;&gt;"",$J1828&gt;40000),WORKDAY.INTL($J1828,INT(($I1828+项目参数!$J$29-1)/项目参数!$J$29)-1,1,项目参数!$B$2:$B$200),"")</f>
        <v/>
      </c>
      <c r="L1828" s="83" t="str">
        <f>IF(AND($M1828&lt;&gt;"",$M1828&gt;40000,$N1828&lt;&gt;"",$N1828&gt;40000),(1+NETWORKDAYS.INTL($M1828,$N1828,1,项目参数!$B$2:$B$200))*项目参数!$J$29,"")</f>
        <v/>
      </c>
      <c r="M1828" s="42"/>
      <c r="N1828" s="42"/>
      <c r="O1828" s="60"/>
      <c r="P1828" s="63"/>
      <c r="X1828" s="72" t="b">
        <f t="shared" si="28"/>
        <v>0</v>
      </c>
    </row>
    <row r="1829" spans="1:24">
      <c r="A1829" s="8"/>
      <c r="B1829" s="8"/>
      <c r="C1829" s="8"/>
      <c r="D1829" s="54"/>
      <c r="E1829" s="8"/>
      <c r="F1829" s="8"/>
      <c r="G1829" s="8"/>
      <c r="H1829" s="8"/>
      <c r="I1829" s="78"/>
      <c r="J1829" s="42"/>
      <c r="K1829" s="82" t="str">
        <f>IF(AND($I1829&gt;0,$J1829&lt;&gt;"",$J1829&gt;40000),WORKDAY.INTL($J1829,INT(($I1829+项目参数!$J$29-1)/项目参数!$J$29)-1,1,项目参数!$B$2:$B$200),"")</f>
        <v/>
      </c>
      <c r="L1829" s="83" t="str">
        <f>IF(AND($M1829&lt;&gt;"",$M1829&gt;40000,$N1829&lt;&gt;"",$N1829&gt;40000),(1+NETWORKDAYS.INTL($M1829,$N1829,1,项目参数!$B$2:$B$200))*项目参数!$J$29,"")</f>
        <v/>
      </c>
      <c r="M1829" s="42"/>
      <c r="N1829" s="42"/>
      <c r="O1829" s="60"/>
      <c r="P1829" s="63"/>
      <c r="X1829" s="72" t="b">
        <f t="shared" si="28"/>
        <v>0</v>
      </c>
    </row>
    <row r="1830" spans="1:24">
      <c r="A1830" s="8"/>
      <c r="B1830" s="8"/>
      <c r="C1830" s="8"/>
      <c r="D1830" s="54"/>
      <c r="E1830" s="8"/>
      <c r="F1830" s="8"/>
      <c r="G1830" s="8"/>
      <c r="H1830" s="8"/>
      <c r="I1830" s="78"/>
      <c r="J1830" s="42"/>
      <c r="K1830" s="82" t="str">
        <f>IF(AND($I1830&gt;0,$J1830&lt;&gt;"",$J1830&gt;40000),WORKDAY.INTL($J1830,INT(($I1830+项目参数!$J$29-1)/项目参数!$J$29)-1,1,项目参数!$B$2:$B$200),"")</f>
        <v/>
      </c>
      <c r="L1830" s="83" t="str">
        <f>IF(AND($M1830&lt;&gt;"",$M1830&gt;40000,$N1830&lt;&gt;"",$N1830&gt;40000),(1+NETWORKDAYS.INTL($M1830,$N1830,1,项目参数!$B$2:$B$200))*项目参数!$J$29,"")</f>
        <v/>
      </c>
      <c r="M1830" s="42"/>
      <c r="N1830" s="42"/>
      <c r="O1830" s="60"/>
      <c r="P1830" s="63"/>
      <c r="X1830" s="72" t="b">
        <f t="shared" si="28"/>
        <v>0</v>
      </c>
    </row>
    <row r="1831" spans="1:24">
      <c r="A1831" s="8"/>
      <c r="B1831" s="8"/>
      <c r="C1831" s="8"/>
      <c r="D1831" s="54"/>
      <c r="E1831" s="8"/>
      <c r="F1831" s="8"/>
      <c r="G1831" s="8"/>
      <c r="H1831" s="8"/>
      <c r="I1831" s="78"/>
      <c r="J1831" s="42"/>
      <c r="K1831" s="82" t="str">
        <f>IF(AND($I1831&gt;0,$J1831&lt;&gt;"",$J1831&gt;40000),WORKDAY.INTL($J1831,INT(($I1831+项目参数!$J$29-1)/项目参数!$J$29)-1,1,项目参数!$B$2:$B$200),"")</f>
        <v/>
      </c>
      <c r="L1831" s="83" t="str">
        <f>IF(AND($M1831&lt;&gt;"",$M1831&gt;40000,$N1831&lt;&gt;"",$N1831&gt;40000),(1+NETWORKDAYS.INTL($M1831,$N1831,1,项目参数!$B$2:$B$200))*项目参数!$J$29,"")</f>
        <v/>
      </c>
      <c r="M1831" s="42"/>
      <c r="N1831" s="42"/>
      <c r="O1831" s="60"/>
      <c r="P1831" s="63"/>
      <c r="X1831" s="72" t="b">
        <f t="shared" si="28"/>
        <v>0</v>
      </c>
    </row>
    <row r="1832" spans="1:24">
      <c r="A1832" s="8"/>
      <c r="B1832" s="8"/>
      <c r="C1832" s="8"/>
      <c r="D1832" s="54"/>
      <c r="E1832" s="8"/>
      <c r="F1832" s="8"/>
      <c r="G1832" s="8"/>
      <c r="H1832" s="8"/>
      <c r="I1832" s="78"/>
      <c r="J1832" s="42"/>
      <c r="K1832" s="82" t="str">
        <f>IF(AND($I1832&gt;0,$J1832&lt;&gt;"",$J1832&gt;40000),WORKDAY.INTL($J1832,INT(($I1832+项目参数!$J$29-1)/项目参数!$J$29)-1,1,项目参数!$B$2:$B$200),"")</f>
        <v/>
      </c>
      <c r="L1832" s="83" t="str">
        <f>IF(AND($M1832&lt;&gt;"",$M1832&gt;40000,$N1832&lt;&gt;"",$N1832&gt;40000),(1+NETWORKDAYS.INTL($M1832,$N1832,1,项目参数!$B$2:$B$200))*项目参数!$J$29,"")</f>
        <v/>
      </c>
      <c r="M1832" s="42"/>
      <c r="N1832" s="42"/>
      <c r="O1832" s="60"/>
      <c r="P1832" s="63"/>
      <c r="X1832" s="72" t="b">
        <f t="shared" si="28"/>
        <v>0</v>
      </c>
    </row>
    <row r="1833" spans="1:24">
      <c r="A1833" s="8"/>
      <c r="B1833" s="8"/>
      <c r="C1833" s="8"/>
      <c r="D1833" s="54"/>
      <c r="E1833" s="8"/>
      <c r="F1833" s="8"/>
      <c r="G1833" s="8"/>
      <c r="H1833" s="8"/>
      <c r="I1833" s="78"/>
      <c r="J1833" s="42"/>
      <c r="K1833" s="82" t="str">
        <f>IF(AND($I1833&gt;0,$J1833&lt;&gt;"",$J1833&gt;40000),WORKDAY.INTL($J1833,INT(($I1833+项目参数!$J$29-1)/项目参数!$J$29)-1,1,项目参数!$B$2:$B$200),"")</f>
        <v/>
      </c>
      <c r="L1833" s="83" t="str">
        <f>IF(AND($M1833&lt;&gt;"",$M1833&gt;40000,$N1833&lt;&gt;"",$N1833&gt;40000),(1+NETWORKDAYS.INTL($M1833,$N1833,1,项目参数!$B$2:$B$200))*项目参数!$J$29,"")</f>
        <v/>
      </c>
      <c r="M1833" s="42"/>
      <c r="N1833" s="42"/>
      <c r="O1833" s="60"/>
      <c r="P1833" s="63"/>
      <c r="X1833" s="72" t="b">
        <f t="shared" si="28"/>
        <v>0</v>
      </c>
    </row>
    <row r="1834" spans="1:24">
      <c r="A1834" s="8"/>
      <c r="B1834" s="8"/>
      <c r="C1834" s="8"/>
      <c r="D1834" s="54"/>
      <c r="E1834" s="8"/>
      <c r="F1834" s="8"/>
      <c r="G1834" s="8"/>
      <c r="H1834" s="8"/>
      <c r="I1834" s="78"/>
      <c r="J1834" s="42"/>
      <c r="K1834" s="82" t="str">
        <f>IF(AND($I1834&gt;0,$J1834&lt;&gt;"",$J1834&gt;40000),WORKDAY.INTL($J1834,INT(($I1834+项目参数!$J$29-1)/项目参数!$J$29)-1,1,项目参数!$B$2:$B$200),"")</f>
        <v/>
      </c>
      <c r="L1834" s="83" t="str">
        <f>IF(AND($M1834&lt;&gt;"",$M1834&gt;40000,$N1834&lt;&gt;"",$N1834&gt;40000),(1+NETWORKDAYS.INTL($M1834,$N1834,1,项目参数!$B$2:$B$200))*项目参数!$J$29,"")</f>
        <v/>
      </c>
      <c r="M1834" s="42"/>
      <c r="N1834" s="42"/>
      <c r="O1834" s="60"/>
      <c r="P1834" s="63"/>
      <c r="X1834" s="72" t="b">
        <f t="shared" si="28"/>
        <v>0</v>
      </c>
    </row>
    <row r="1835" spans="1:24">
      <c r="A1835" s="8"/>
      <c r="B1835" s="8"/>
      <c r="C1835" s="8"/>
      <c r="D1835" s="54"/>
      <c r="E1835" s="8"/>
      <c r="F1835" s="8"/>
      <c r="G1835" s="8"/>
      <c r="H1835" s="8"/>
      <c r="I1835" s="78"/>
      <c r="J1835" s="42"/>
      <c r="K1835" s="82" t="str">
        <f>IF(AND($I1835&gt;0,$J1835&lt;&gt;"",$J1835&gt;40000),WORKDAY.INTL($J1835,INT(($I1835+项目参数!$J$29-1)/项目参数!$J$29)-1,1,项目参数!$B$2:$B$200),"")</f>
        <v/>
      </c>
      <c r="L1835" s="83" t="str">
        <f>IF(AND($M1835&lt;&gt;"",$M1835&gt;40000,$N1835&lt;&gt;"",$N1835&gt;40000),(1+NETWORKDAYS.INTL($M1835,$N1835,1,项目参数!$B$2:$B$200))*项目参数!$J$29,"")</f>
        <v/>
      </c>
      <c r="M1835" s="42"/>
      <c r="N1835" s="42"/>
      <c r="O1835" s="60"/>
      <c r="P1835" s="63"/>
      <c r="X1835" s="72" t="b">
        <f t="shared" si="28"/>
        <v>0</v>
      </c>
    </row>
    <row r="1836" spans="1:24">
      <c r="A1836" s="8"/>
      <c r="B1836" s="8"/>
      <c r="C1836" s="8"/>
      <c r="D1836" s="54"/>
      <c r="E1836" s="8"/>
      <c r="F1836" s="8"/>
      <c r="G1836" s="8"/>
      <c r="H1836" s="8"/>
      <c r="I1836" s="78"/>
      <c r="J1836" s="42"/>
      <c r="K1836" s="82" t="str">
        <f>IF(AND($I1836&gt;0,$J1836&lt;&gt;"",$J1836&gt;40000),WORKDAY.INTL($J1836,INT(($I1836+项目参数!$J$29-1)/项目参数!$J$29)-1,1,项目参数!$B$2:$B$200),"")</f>
        <v/>
      </c>
      <c r="L1836" s="83" t="str">
        <f>IF(AND($M1836&lt;&gt;"",$M1836&gt;40000,$N1836&lt;&gt;"",$N1836&gt;40000),(1+NETWORKDAYS.INTL($M1836,$N1836,1,项目参数!$B$2:$B$200))*项目参数!$J$29,"")</f>
        <v/>
      </c>
      <c r="M1836" s="42"/>
      <c r="N1836" s="42"/>
      <c r="O1836" s="60"/>
      <c r="P1836" s="63"/>
      <c r="X1836" s="72" t="b">
        <f t="shared" si="28"/>
        <v>0</v>
      </c>
    </row>
    <row r="1837" spans="1:24">
      <c r="A1837" s="8"/>
      <c r="B1837" s="8"/>
      <c r="C1837" s="8"/>
      <c r="D1837" s="54"/>
      <c r="E1837" s="8"/>
      <c r="F1837" s="8"/>
      <c r="G1837" s="8"/>
      <c r="H1837" s="8"/>
      <c r="I1837" s="78"/>
      <c r="J1837" s="42"/>
      <c r="K1837" s="82" t="str">
        <f>IF(AND($I1837&gt;0,$J1837&lt;&gt;"",$J1837&gt;40000),WORKDAY.INTL($J1837,INT(($I1837+项目参数!$J$29-1)/项目参数!$J$29)-1,1,项目参数!$B$2:$B$200),"")</f>
        <v/>
      </c>
      <c r="L1837" s="83" t="str">
        <f>IF(AND($M1837&lt;&gt;"",$M1837&gt;40000,$N1837&lt;&gt;"",$N1837&gt;40000),(1+NETWORKDAYS.INTL($M1837,$N1837,1,项目参数!$B$2:$B$200))*项目参数!$J$29,"")</f>
        <v/>
      </c>
      <c r="M1837" s="42"/>
      <c r="N1837" s="42"/>
      <c r="O1837" s="60"/>
      <c r="P1837" s="63"/>
      <c r="X1837" s="72" t="b">
        <f t="shared" si="28"/>
        <v>0</v>
      </c>
    </row>
    <row r="1838" spans="1:24">
      <c r="A1838" s="8"/>
      <c r="B1838" s="8"/>
      <c r="C1838" s="8"/>
      <c r="D1838" s="54"/>
      <c r="E1838" s="8"/>
      <c r="F1838" s="8"/>
      <c r="G1838" s="8"/>
      <c r="H1838" s="8"/>
      <c r="I1838" s="78"/>
      <c r="J1838" s="42"/>
      <c r="K1838" s="82" t="str">
        <f>IF(AND($I1838&gt;0,$J1838&lt;&gt;"",$J1838&gt;40000),WORKDAY.INTL($J1838,INT(($I1838+项目参数!$J$29-1)/项目参数!$J$29)-1,1,项目参数!$B$2:$B$200),"")</f>
        <v/>
      </c>
      <c r="L1838" s="83" t="str">
        <f>IF(AND($M1838&lt;&gt;"",$M1838&gt;40000,$N1838&lt;&gt;"",$N1838&gt;40000),(1+NETWORKDAYS.INTL($M1838,$N1838,1,项目参数!$B$2:$B$200))*项目参数!$J$29,"")</f>
        <v/>
      </c>
      <c r="M1838" s="42"/>
      <c r="N1838" s="42"/>
      <c r="O1838" s="60"/>
      <c r="P1838" s="63"/>
      <c r="X1838" s="72" t="b">
        <f t="shared" si="28"/>
        <v>0</v>
      </c>
    </row>
    <row r="1839" spans="1:24">
      <c r="A1839" s="8"/>
      <c r="B1839" s="8"/>
      <c r="C1839" s="8"/>
      <c r="D1839" s="54"/>
      <c r="E1839" s="8"/>
      <c r="F1839" s="8"/>
      <c r="G1839" s="8"/>
      <c r="H1839" s="8"/>
      <c r="I1839" s="78"/>
      <c r="J1839" s="42"/>
      <c r="K1839" s="82" t="str">
        <f>IF(AND($I1839&gt;0,$J1839&lt;&gt;"",$J1839&gt;40000),WORKDAY.INTL($J1839,INT(($I1839+项目参数!$J$29-1)/项目参数!$J$29)-1,1,项目参数!$B$2:$B$200),"")</f>
        <v/>
      </c>
      <c r="L1839" s="83" t="str">
        <f>IF(AND($M1839&lt;&gt;"",$M1839&gt;40000,$N1839&lt;&gt;"",$N1839&gt;40000),(1+NETWORKDAYS.INTL($M1839,$N1839,1,项目参数!$B$2:$B$200))*项目参数!$J$29,"")</f>
        <v/>
      </c>
      <c r="M1839" s="42"/>
      <c r="N1839" s="42"/>
      <c r="O1839" s="60"/>
      <c r="P1839" s="63"/>
      <c r="X1839" s="72" t="b">
        <f t="shared" si="28"/>
        <v>0</v>
      </c>
    </row>
    <row r="1840" spans="1:24">
      <c r="A1840" s="8"/>
      <c r="B1840" s="8"/>
      <c r="C1840" s="8"/>
      <c r="D1840" s="54"/>
      <c r="E1840" s="8"/>
      <c r="F1840" s="8"/>
      <c r="G1840" s="8"/>
      <c r="H1840" s="8"/>
      <c r="I1840" s="78"/>
      <c r="J1840" s="42"/>
      <c r="K1840" s="82" t="str">
        <f>IF(AND($I1840&gt;0,$J1840&lt;&gt;"",$J1840&gt;40000),WORKDAY.INTL($J1840,INT(($I1840+项目参数!$J$29-1)/项目参数!$J$29)-1,1,项目参数!$B$2:$B$200),"")</f>
        <v/>
      </c>
      <c r="L1840" s="83" t="str">
        <f>IF(AND($M1840&lt;&gt;"",$M1840&gt;40000,$N1840&lt;&gt;"",$N1840&gt;40000),(1+NETWORKDAYS.INTL($M1840,$N1840,1,项目参数!$B$2:$B$200))*项目参数!$J$29,"")</f>
        <v/>
      </c>
      <c r="M1840" s="42"/>
      <c r="N1840" s="42"/>
      <c r="O1840" s="60"/>
      <c r="P1840" s="63"/>
      <c r="X1840" s="72" t="b">
        <f t="shared" si="28"/>
        <v>0</v>
      </c>
    </row>
    <row r="1841" spans="1:24">
      <c r="A1841" s="8"/>
      <c r="B1841" s="8"/>
      <c r="C1841" s="8"/>
      <c r="D1841" s="54"/>
      <c r="E1841" s="8"/>
      <c r="F1841" s="8"/>
      <c r="G1841" s="8"/>
      <c r="H1841" s="8"/>
      <c r="I1841" s="78"/>
      <c r="J1841" s="42"/>
      <c r="K1841" s="82" t="str">
        <f>IF(AND($I1841&gt;0,$J1841&lt;&gt;"",$J1841&gt;40000),WORKDAY.INTL($J1841,INT(($I1841+项目参数!$J$29-1)/项目参数!$J$29)-1,1,项目参数!$B$2:$B$200),"")</f>
        <v/>
      </c>
      <c r="L1841" s="83" t="str">
        <f>IF(AND($M1841&lt;&gt;"",$M1841&gt;40000,$N1841&lt;&gt;"",$N1841&gt;40000),(1+NETWORKDAYS.INTL($M1841,$N1841,1,项目参数!$B$2:$B$200))*项目参数!$J$29,"")</f>
        <v/>
      </c>
      <c r="M1841" s="42"/>
      <c r="N1841" s="42"/>
      <c r="O1841" s="60"/>
      <c r="P1841" s="63"/>
      <c r="X1841" s="72" t="b">
        <f t="shared" si="28"/>
        <v>0</v>
      </c>
    </row>
    <row r="1842" spans="1:24">
      <c r="A1842" s="8"/>
      <c r="B1842" s="8"/>
      <c r="C1842" s="8"/>
      <c r="D1842" s="54"/>
      <c r="E1842" s="8"/>
      <c r="F1842" s="8"/>
      <c r="G1842" s="8"/>
      <c r="H1842" s="8"/>
      <c r="I1842" s="78"/>
      <c r="J1842" s="42"/>
      <c r="K1842" s="82" t="str">
        <f>IF(AND($I1842&gt;0,$J1842&lt;&gt;"",$J1842&gt;40000),WORKDAY.INTL($J1842,INT(($I1842+项目参数!$J$29-1)/项目参数!$J$29)-1,1,项目参数!$B$2:$B$200),"")</f>
        <v/>
      </c>
      <c r="L1842" s="83" t="str">
        <f>IF(AND($M1842&lt;&gt;"",$M1842&gt;40000,$N1842&lt;&gt;"",$N1842&gt;40000),(1+NETWORKDAYS.INTL($M1842,$N1842,1,项目参数!$B$2:$B$200))*项目参数!$J$29,"")</f>
        <v/>
      </c>
      <c r="M1842" s="42"/>
      <c r="N1842" s="42"/>
      <c r="O1842" s="60"/>
      <c r="P1842" s="63"/>
      <c r="X1842" s="72" t="b">
        <f t="shared" si="28"/>
        <v>0</v>
      </c>
    </row>
    <row r="1843" spans="1:24">
      <c r="A1843" s="8"/>
      <c r="B1843" s="8"/>
      <c r="C1843" s="8"/>
      <c r="D1843" s="54"/>
      <c r="E1843" s="8"/>
      <c r="F1843" s="8"/>
      <c r="G1843" s="8"/>
      <c r="H1843" s="8"/>
      <c r="I1843" s="78"/>
      <c r="J1843" s="42"/>
      <c r="K1843" s="82" t="str">
        <f>IF(AND($I1843&gt;0,$J1843&lt;&gt;"",$J1843&gt;40000),WORKDAY.INTL($J1843,INT(($I1843+项目参数!$J$29-1)/项目参数!$J$29)-1,1,项目参数!$B$2:$B$200),"")</f>
        <v/>
      </c>
      <c r="L1843" s="83" t="str">
        <f>IF(AND($M1843&lt;&gt;"",$M1843&gt;40000,$N1843&lt;&gt;"",$N1843&gt;40000),(1+NETWORKDAYS.INTL($M1843,$N1843,1,项目参数!$B$2:$B$200))*项目参数!$J$29,"")</f>
        <v/>
      </c>
      <c r="M1843" s="42"/>
      <c r="N1843" s="42"/>
      <c r="O1843" s="60"/>
      <c r="P1843" s="63"/>
      <c r="X1843" s="72" t="b">
        <f t="shared" si="28"/>
        <v>0</v>
      </c>
    </row>
    <row r="1844" spans="1:24">
      <c r="A1844" s="8"/>
      <c r="B1844" s="8"/>
      <c r="C1844" s="8"/>
      <c r="D1844" s="54"/>
      <c r="E1844" s="8"/>
      <c r="F1844" s="8"/>
      <c r="G1844" s="8"/>
      <c r="H1844" s="8"/>
      <c r="I1844" s="78"/>
      <c r="J1844" s="42"/>
      <c r="K1844" s="82" t="str">
        <f>IF(AND($I1844&gt;0,$J1844&lt;&gt;"",$J1844&gt;40000),WORKDAY.INTL($J1844,INT(($I1844+项目参数!$J$29-1)/项目参数!$J$29)-1,1,项目参数!$B$2:$B$200),"")</f>
        <v/>
      </c>
      <c r="L1844" s="83" t="str">
        <f>IF(AND($M1844&lt;&gt;"",$M1844&gt;40000,$N1844&lt;&gt;"",$N1844&gt;40000),(1+NETWORKDAYS.INTL($M1844,$N1844,1,项目参数!$B$2:$B$200))*项目参数!$J$29,"")</f>
        <v/>
      </c>
      <c r="M1844" s="42"/>
      <c r="N1844" s="42"/>
      <c r="O1844" s="60"/>
      <c r="P1844" s="63"/>
      <c r="X1844" s="72" t="b">
        <f t="shared" si="28"/>
        <v>0</v>
      </c>
    </row>
    <row r="1845" spans="1:24">
      <c r="A1845" s="8"/>
      <c r="B1845" s="8"/>
      <c r="C1845" s="8"/>
      <c r="D1845" s="54"/>
      <c r="E1845" s="8"/>
      <c r="F1845" s="8"/>
      <c r="G1845" s="8"/>
      <c r="H1845" s="8"/>
      <c r="I1845" s="78"/>
      <c r="J1845" s="42"/>
      <c r="K1845" s="82" t="str">
        <f>IF(AND($I1845&gt;0,$J1845&lt;&gt;"",$J1845&gt;40000),WORKDAY.INTL($J1845,INT(($I1845+项目参数!$J$29-1)/项目参数!$J$29)-1,1,项目参数!$B$2:$B$200),"")</f>
        <v/>
      </c>
      <c r="L1845" s="83" t="str">
        <f>IF(AND($M1845&lt;&gt;"",$M1845&gt;40000,$N1845&lt;&gt;"",$N1845&gt;40000),(1+NETWORKDAYS.INTL($M1845,$N1845,1,项目参数!$B$2:$B$200))*项目参数!$J$29,"")</f>
        <v/>
      </c>
      <c r="M1845" s="42"/>
      <c r="N1845" s="42"/>
      <c r="O1845" s="60"/>
      <c r="P1845" s="63"/>
      <c r="X1845" s="72" t="b">
        <f t="shared" si="28"/>
        <v>0</v>
      </c>
    </row>
    <row r="1846" spans="1:24">
      <c r="A1846" s="8"/>
      <c r="B1846" s="8"/>
      <c r="C1846" s="8"/>
      <c r="D1846" s="54"/>
      <c r="E1846" s="8"/>
      <c r="F1846" s="8"/>
      <c r="G1846" s="8"/>
      <c r="H1846" s="8"/>
      <c r="I1846" s="78"/>
      <c r="J1846" s="42"/>
      <c r="K1846" s="82" t="str">
        <f>IF(AND($I1846&gt;0,$J1846&lt;&gt;"",$J1846&gt;40000),WORKDAY.INTL($J1846,INT(($I1846+项目参数!$J$29-1)/项目参数!$J$29)-1,1,项目参数!$B$2:$B$200),"")</f>
        <v/>
      </c>
      <c r="L1846" s="83" t="str">
        <f>IF(AND($M1846&lt;&gt;"",$M1846&gt;40000,$N1846&lt;&gt;"",$N1846&gt;40000),(1+NETWORKDAYS.INTL($M1846,$N1846,1,项目参数!$B$2:$B$200))*项目参数!$J$29,"")</f>
        <v/>
      </c>
      <c r="M1846" s="42"/>
      <c r="N1846" s="42"/>
      <c r="O1846" s="60"/>
      <c r="P1846" s="63"/>
      <c r="X1846" s="72" t="b">
        <f t="shared" si="28"/>
        <v>0</v>
      </c>
    </row>
    <row r="1847" spans="1:24">
      <c r="A1847" s="8"/>
      <c r="B1847" s="8"/>
      <c r="C1847" s="8"/>
      <c r="D1847" s="54"/>
      <c r="E1847" s="8"/>
      <c r="F1847" s="8"/>
      <c r="G1847" s="8"/>
      <c r="H1847" s="8"/>
      <c r="I1847" s="78"/>
      <c r="J1847" s="42"/>
      <c r="K1847" s="82" t="str">
        <f>IF(AND($I1847&gt;0,$J1847&lt;&gt;"",$J1847&gt;40000),WORKDAY.INTL($J1847,INT(($I1847+项目参数!$J$29-1)/项目参数!$J$29)-1,1,项目参数!$B$2:$B$200),"")</f>
        <v/>
      </c>
      <c r="L1847" s="83" t="str">
        <f>IF(AND($M1847&lt;&gt;"",$M1847&gt;40000,$N1847&lt;&gt;"",$N1847&gt;40000),(1+NETWORKDAYS.INTL($M1847,$N1847,1,项目参数!$B$2:$B$200))*项目参数!$J$29,"")</f>
        <v/>
      </c>
      <c r="M1847" s="42"/>
      <c r="N1847" s="42"/>
      <c r="O1847" s="60"/>
      <c r="P1847" s="63"/>
      <c r="X1847" s="72" t="b">
        <f t="shared" si="28"/>
        <v>0</v>
      </c>
    </row>
    <row r="1848" spans="1:24">
      <c r="A1848" s="8"/>
      <c r="B1848" s="8"/>
      <c r="C1848" s="8"/>
      <c r="D1848" s="54"/>
      <c r="E1848" s="8"/>
      <c r="F1848" s="8"/>
      <c r="G1848" s="8"/>
      <c r="H1848" s="8"/>
      <c r="I1848" s="78"/>
      <c r="J1848" s="42"/>
      <c r="K1848" s="82" t="str">
        <f>IF(AND($I1848&gt;0,$J1848&lt;&gt;"",$J1848&gt;40000),WORKDAY.INTL($J1848,INT(($I1848+项目参数!$J$29-1)/项目参数!$J$29)-1,1,项目参数!$B$2:$B$200),"")</f>
        <v/>
      </c>
      <c r="L1848" s="83" t="str">
        <f>IF(AND($M1848&lt;&gt;"",$M1848&gt;40000,$N1848&lt;&gt;"",$N1848&gt;40000),(1+NETWORKDAYS.INTL($M1848,$N1848,1,项目参数!$B$2:$B$200))*项目参数!$J$29,"")</f>
        <v/>
      </c>
      <c r="M1848" s="42"/>
      <c r="N1848" s="42"/>
      <c r="O1848" s="60"/>
      <c r="P1848" s="63"/>
      <c r="X1848" s="72" t="b">
        <f t="shared" si="28"/>
        <v>0</v>
      </c>
    </row>
    <row r="1849" spans="1:24">
      <c r="A1849" s="8"/>
      <c r="B1849" s="8"/>
      <c r="C1849" s="8"/>
      <c r="D1849" s="54"/>
      <c r="E1849" s="8"/>
      <c r="F1849" s="8"/>
      <c r="G1849" s="8"/>
      <c r="H1849" s="8"/>
      <c r="I1849" s="78"/>
      <c r="J1849" s="42"/>
      <c r="K1849" s="82" t="str">
        <f>IF(AND($I1849&gt;0,$J1849&lt;&gt;"",$J1849&gt;40000),WORKDAY.INTL($J1849,INT(($I1849+项目参数!$J$29-1)/项目参数!$J$29)-1,1,项目参数!$B$2:$B$200),"")</f>
        <v/>
      </c>
      <c r="L1849" s="83" t="str">
        <f>IF(AND($M1849&lt;&gt;"",$M1849&gt;40000,$N1849&lt;&gt;"",$N1849&gt;40000),(1+NETWORKDAYS.INTL($M1849,$N1849,1,项目参数!$B$2:$B$200))*项目参数!$J$29,"")</f>
        <v/>
      </c>
      <c r="M1849" s="42"/>
      <c r="N1849" s="42"/>
      <c r="O1849" s="60"/>
      <c r="P1849" s="63"/>
      <c r="X1849" s="72" t="b">
        <f t="shared" si="28"/>
        <v>0</v>
      </c>
    </row>
    <row r="1850" spans="1:24">
      <c r="A1850" s="8"/>
      <c r="B1850" s="8"/>
      <c r="C1850" s="8"/>
      <c r="D1850" s="54"/>
      <c r="E1850" s="8"/>
      <c r="F1850" s="8"/>
      <c r="G1850" s="8"/>
      <c r="H1850" s="8"/>
      <c r="I1850" s="78"/>
      <c r="J1850" s="42"/>
      <c r="K1850" s="82" t="str">
        <f>IF(AND($I1850&gt;0,$J1850&lt;&gt;"",$J1850&gt;40000),WORKDAY.INTL($J1850,INT(($I1850+项目参数!$J$29-1)/项目参数!$J$29)-1,1,项目参数!$B$2:$B$200),"")</f>
        <v/>
      </c>
      <c r="L1850" s="83" t="str">
        <f>IF(AND($M1850&lt;&gt;"",$M1850&gt;40000,$N1850&lt;&gt;"",$N1850&gt;40000),(1+NETWORKDAYS.INTL($M1850,$N1850,1,项目参数!$B$2:$B$200))*项目参数!$J$29,"")</f>
        <v/>
      </c>
      <c r="M1850" s="42"/>
      <c r="N1850" s="42"/>
      <c r="O1850" s="60"/>
      <c r="P1850" s="63"/>
      <c r="X1850" s="72" t="b">
        <f t="shared" si="28"/>
        <v>0</v>
      </c>
    </row>
    <row r="1851" spans="1:24">
      <c r="A1851" s="8"/>
      <c r="B1851" s="8"/>
      <c r="C1851" s="8"/>
      <c r="D1851" s="54"/>
      <c r="E1851" s="8"/>
      <c r="F1851" s="8"/>
      <c r="G1851" s="8"/>
      <c r="H1851" s="8"/>
      <c r="I1851" s="78"/>
      <c r="J1851" s="42"/>
      <c r="K1851" s="82" t="str">
        <f>IF(AND($I1851&gt;0,$J1851&lt;&gt;"",$J1851&gt;40000),WORKDAY.INTL($J1851,INT(($I1851+项目参数!$J$29-1)/项目参数!$J$29)-1,1,项目参数!$B$2:$B$200),"")</f>
        <v/>
      </c>
      <c r="L1851" s="83" t="str">
        <f>IF(AND($M1851&lt;&gt;"",$M1851&gt;40000,$N1851&lt;&gt;"",$N1851&gt;40000),(1+NETWORKDAYS.INTL($M1851,$N1851,1,项目参数!$B$2:$B$200))*项目参数!$J$29,"")</f>
        <v/>
      </c>
      <c r="M1851" s="42"/>
      <c r="N1851" s="42"/>
      <c r="O1851" s="60"/>
      <c r="P1851" s="63"/>
      <c r="X1851" s="72" t="b">
        <f t="shared" si="28"/>
        <v>0</v>
      </c>
    </row>
    <row r="1852" spans="1:24">
      <c r="A1852" s="8"/>
      <c r="B1852" s="8"/>
      <c r="C1852" s="8"/>
      <c r="D1852" s="54"/>
      <c r="E1852" s="8"/>
      <c r="F1852" s="8"/>
      <c r="G1852" s="8"/>
      <c r="H1852" s="8"/>
      <c r="I1852" s="78"/>
      <c r="J1852" s="42"/>
      <c r="K1852" s="82" t="str">
        <f>IF(AND($I1852&gt;0,$J1852&lt;&gt;"",$J1852&gt;40000),WORKDAY.INTL($J1852,INT(($I1852+项目参数!$J$29-1)/项目参数!$J$29)-1,1,项目参数!$B$2:$B$200),"")</f>
        <v/>
      </c>
      <c r="L1852" s="83" t="str">
        <f>IF(AND($M1852&lt;&gt;"",$M1852&gt;40000,$N1852&lt;&gt;"",$N1852&gt;40000),(1+NETWORKDAYS.INTL($M1852,$N1852,1,项目参数!$B$2:$B$200))*项目参数!$J$29,"")</f>
        <v/>
      </c>
      <c r="M1852" s="42"/>
      <c r="N1852" s="42"/>
      <c r="O1852" s="60"/>
      <c r="P1852" s="63"/>
      <c r="X1852" s="72" t="b">
        <f t="shared" si="28"/>
        <v>0</v>
      </c>
    </row>
    <row r="1853" spans="1:24">
      <c r="A1853" s="8"/>
      <c r="B1853" s="8"/>
      <c r="C1853" s="8"/>
      <c r="D1853" s="54"/>
      <c r="E1853" s="8"/>
      <c r="F1853" s="8"/>
      <c r="G1853" s="8"/>
      <c r="H1853" s="8"/>
      <c r="I1853" s="78"/>
      <c r="J1853" s="42"/>
      <c r="K1853" s="82" t="str">
        <f>IF(AND($I1853&gt;0,$J1853&lt;&gt;"",$J1853&gt;40000),WORKDAY.INTL($J1853,INT(($I1853+项目参数!$J$29-1)/项目参数!$J$29)-1,1,项目参数!$B$2:$B$200),"")</f>
        <v/>
      </c>
      <c r="L1853" s="83" t="str">
        <f>IF(AND($M1853&lt;&gt;"",$M1853&gt;40000,$N1853&lt;&gt;"",$N1853&gt;40000),(1+NETWORKDAYS.INTL($M1853,$N1853,1,项目参数!$B$2:$B$200))*项目参数!$J$29,"")</f>
        <v/>
      </c>
      <c r="M1853" s="42"/>
      <c r="N1853" s="42"/>
      <c r="O1853" s="60"/>
      <c r="P1853" s="63"/>
      <c r="X1853" s="72" t="b">
        <f t="shared" si="28"/>
        <v>0</v>
      </c>
    </row>
    <row r="1854" spans="1:24">
      <c r="A1854" s="8"/>
      <c r="B1854" s="8"/>
      <c r="C1854" s="8"/>
      <c r="D1854" s="54"/>
      <c r="E1854" s="8"/>
      <c r="F1854" s="8"/>
      <c r="G1854" s="8"/>
      <c r="H1854" s="8"/>
      <c r="I1854" s="78"/>
      <c r="J1854" s="42"/>
      <c r="K1854" s="82" t="str">
        <f>IF(AND($I1854&gt;0,$J1854&lt;&gt;"",$J1854&gt;40000),WORKDAY.INTL($J1854,INT(($I1854+项目参数!$J$29-1)/项目参数!$J$29)-1,1,项目参数!$B$2:$B$200),"")</f>
        <v/>
      </c>
      <c r="L1854" s="83" t="str">
        <f>IF(AND($M1854&lt;&gt;"",$M1854&gt;40000,$N1854&lt;&gt;"",$N1854&gt;40000),(1+NETWORKDAYS.INTL($M1854,$N1854,1,项目参数!$B$2:$B$200))*项目参数!$J$29,"")</f>
        <v/>
      </c>
      <c r="M1854" s="42"/>
      <c r="N1854" s="42"/>
      <c r="O1854" s="60"/>
      <c r="P1854" s="63"/>
      <c r="X1854" s="72" t="b">
        <f t="shared" si="28"/>
        <v>0</v>
      </c>
    </row>
    <row r="1855" spans="1:24">
      <c r="A1855" s="8"/>
      <c r="B1855" s="8"/>
      <c r="C1855" s="8"/>
      <c r="D1855" s="54"/>
      <c r="E1855" s="8"/>
      <c r="F1855" s="8"/>
      <c r="G1855" s="8"/>
      <c r="H1855" s="8"/>
      <c r="I1855" s="78"/>
      <c r="J1855" s="42"/>
      <c r="K1855" s="82" t="str">
        <f>IF(AND($I1855&gt;0,$J1855&lt;&gt;"",$J1855&gt;40000),WORKDAY.INTL($J1855,INT(($I1855+项目参数!$J$29-1)/项目参数!$J$29)-1,1,项目参数!$B$2:$B$200),"")</f>
        <v/>
      </c>
      <c r="L1855" s="83" t="str">
        <f>IF(AND($M1855&lt;&gt;"",$M1855&gt;40000,$N1855&lt;&gt;"",$N1855&gt;40000),(1+NETWORKDAYS.INTL($M1855,$N1855,1,项目参数!$B$2:$B$200))*项目参数!$J$29,"")</f>
        <v/>
      </c>
      <c r="M1855" s="42"/>
      <c r="N1855" s="42"/>
      <c r="O1855" s="60"/>
      <c r="P1855" s="63"/>
      <c r="X1855" s="72" t="b">
        <f t="shared" si="28"/>
        <v>0</v>
      </c>
    </row>
    <row r="1856" spans="1:24">
      <c r="A1856" s="8"/>
      <c r="B1856" s="8"/>
      <c r="C1856" s="8"/>
      <c r="D1856" s="54"/>
      <c r="E1856" s="8"/>
      <c r="F1856" s="8"/>
      <c r="G1856" s="8"/>
      <c r="H1856" s="8"/>
      <c r="I1856" s="78"/>
      <c r="J1856" s="42"/>
      <c r="K1856" s="82" t="str">
        <f>IF(AND($I1856&gt;0,$J1856&lt;&gt;"",$J1856&gt;40000),WORKDAY.INTL($J1856,INT(($I1856+项目参数!$J$29-1)/项目参数!$J$29)-1,1,项目参数!$B$2:$B$200),"")</f>
        <v/>
      </c>
      <c r="L1856" s="83" t="str">
        <f>IF(AND($M1856&lt;&gt;"",$M1856&gt;40000,$N1856&lt;&gt;"",$N1856&gt;40000),(1+NETWORKDAYS.INTL($M1856,$N1856,1,项目参数!$B$2:$B$200))*项目参数!$J$29,"")</f>
        <v/>
      </c>
      <c r="M1856" s="42"/>
      <c r="N1856" s="42"/>
      <c r="O1856" s="60"/>
      <c r="P1856" s="63"/>
      <c r="X1856" s="72" t="b">
        <f t="shared" si="28"/>
        <v>0</v>
      </c>
    </row>
    <row r="1857" spans="1:24">
      <c r="A1857" s="8"/>
      <c r="B1857" s="8"/>
      <c r="C1857" s="8"/>
      <c r="D1857" s="54"/>
      <c r="E1857" s="8"/>
      <c r="F1857" s="8"/>
      <c r="G1857" s="8"/>
      <c r="H1857" s="8"/>
      <c r="I1857" s="78"/>
      <c r="J1857" s="42"/>
      <c r="K1857" s="82" t="str">
        <f>IF(AND($I1857&gt;0,$J1857&lt;&gt;"",$J1857&gt;40000),WORKDAY.INTL($J1857,INT(($I1857+项目参数!$J$29-1)/项目参数!$J$29)-1,1,项目参数!$B$2:$B$200),"")</f>
        <v/>
      </c>
      <c r="L1857" s="83" t="str">
        <f>IF(AND($M1857&lt;&gt;"",$M1857&gt;40000,$N1857&lt;&gt;"",$N1857&gt;40000),(1+NETWORKDAYS.INTL($M1857,$N1857,1,项目参数!$B$2:$B$200))*项目参数!$J$29,"")</f>
        <v/>
      </c>
      <c r="M1857" s="42"/>
      <c r="N1857" s="42"/>
      <c r="O1857" s="60"/>
      <c r="P1857" s="63"/>
      <c r="X1857" s="72" t="b">
        <f t="shared" si="28"/>
        <v>0</v>
      </c>
    </row>
    <row r="1858" spans="1:24">
      <c r="A1858" s="8"/>
      <c r="B1858" s="8"/>
      <c r="C1858" s="8"/>
      <c r="D1858" s="54"/>
      <c r="E1858" s="8"/>
      <c r="F1858" s="8"/>
      <c r="G1858" s="8"/>
      <c r="H1858" s="8"/>
      <c r="I1858" s="78"/>
      <c r="J1858" s="42"/>
      <c r="K1858" s="82" t="str">
        <f>IF(AND($I1858&gt;0,$J1858&lt;&gt;"",$J1858&gt;40000),WORKDAY.INTL($J1858,INT(($I1858+项目参数!$J$29-1)/项目参数!$J$29)-1,1,项目参数!$B$2:$B$200),"")</f>
        <v/>
      </c>
      <c r="L1858" s="83" t="str">
        <f>IF(AND($M1858&lt;&gt;"",$M1858&gt;40000,$N1858&lt;&gt;"",$N1858&gt;40000),(1+NETWORKDAYS.INTL($M1858,$N1858,1,项目参数!$B$2:$B$200))*项目参数!$J$29,"")</f>
        <v/>
      </c>
      <c r="M1858" s="42"/>
      <c r="N1858" s="42"/>
      <c r="O1858" s="60"/>
      <c r="P1858" s="63"/>
      <c r="X1858" s="72" t="b">
        <f t="shared" ref="X1858:X1921" si="29">AND(LEN(A1858)&gt;0,LEN(C1858)&gt;3,LEN(G1858)&gt;1,OR(J1858=0,AND(I1858&gt;0,J1858&gt;40000)),OR(M1858=0,M1858&gt;40000))</f>
        <v>0</v>
      </c>
    </row>
    <row r="1859" spans="1:24">
      <c r="A1859" s="8"/>
      <c r="B1859" s="8"/>
      <c r="C1859" s="8"/>
      <c r="D1859" s="54"/>
      <c r="E1859" s="8"/>
      <c r="F1859" s="8"/>
      <c r="G1859" s="8"/>
      <c r="H1859" s="8"/>
      <c r="I1859" s="78"/>
      <c r="J1859" s="42"/>
      <c r="K1859" s="82" t="str">
        <f>IF(AND($I1859&gt;0,$J1859&lt;&gt;"",$J1859&gt;40000),WORKDAY.INTL($J1859,INT(($I1859+项目参数!$J$29-1)/项目参数!$J$29)-1,1,项目参数!$B$2:$B$200),"")</f>
        <v/>
      </c>
      <c r="L1859" s="83" t="str">
        <f>IF(AND($M1859&lt;&gt;"",$M1859&gt;40000,$N1859&lt;&gt;"",$N1859&gt;40000),(1+NETWORKDAYS.INTL($M1859,$N1859,1,项目参数!$B$2:$B$200))*项目参数!$J$29,"")</f>
        <v/>
      </c>
      <c r="M1859" s="42"/>
      <c r="N1859" s="42"/>
      <c r="O1859" s="60"/>
      <c r="P1859" s="63"/>
      <c r="X1859" s="72" t="b">
        <f t="shared" si="29"/>
        <v>0</v>
      </c>
    </row>
    <row r="1860" spans="1:24">
      <c r="A1860" s="8"/>
      <c r="B1860" s="8"/>
      <c r="C1860" s="8"/>
      <c r="D1860" s="54"/>
      <c r="E1860" s="8"/>
      <c r="F1860" s="8"/>
      <c r="G1860" s="8"/>
      <c r="H1860" s="8"/>
      <c r="I1860" s="78"/>
      <c r="J1860" s="42"/>
      <c r="K1860" s="82" t="str">
        <f>IF(AND($I1860&gt;0,$J1860&lt;&gt;"",$J1860&gt;40000),WORKDAY.INTL($J1860,INT(($I1860+项目参数!$J$29-1)/项目参数!$J$29)-1,1,项目参数!$B$2:$B$200),"")</f>
        <v/>
      </c>
      <c r="L1860" s="83" t="str">
        <f>IF(AND($M1860&lt;&gt;"",$M1860&gt;40000,$N1860&lt;&gt;"",$N1860&gt;40000),(1+NETWORKDAYS.INTL($M1860,$N1860,1,项目参数!$B$2:$B$200))*项目参数!$J$29,"")</f>
        <v/>
      </c>
      <c r="M1860" s="42"/>
      <c r="N1860" s="42"/>
      <c r="O1860" s="60"/>
      <c r="P1860" s="63"/>
      <c r="X1860" s="72" t="b">
        <f t="shared" si="29"/>
        <v>0</v>
      </c>
    </row>
    <row r="1861" spans="1:24">
      <c r="A1861" s="8"/>
      <c r="B1861" s="8"/>
      <c r="C1861" s="8"/>
      <c r="D1861" s="54"/>
      <c r="E1861" s="8"/>
      <c r="F1861" s="8"/>
      <c r="G1861" s="8"/>
      <c r="H1861" s="8"/>
      <c r="I1861" s="78"/>
      <c r="J1861" s="42"/>
      <c r="K1861" s="82" t="str">
        <f>IF(AND($I1861&gt;0,$J1861&lt;&gt;"",$J1861&gt;40000),WORKDAY.INTL($J1861,INT(($I1861+项目参数!$J$29-1)/项目参数!$J$29)-1,1,项目参数!$B$2:$B$200),"")</f>
        <v/>
      </c>
      <c r="L1861" s="83" t="str">
        <f>IF(AND($M1861&lt;&gt;"",$M1861&gt;40000,$N1861&lt;&gt;"",$N1861&gt;40000),(1+NETWORKDAYS.INTL($M1861,$N1861,1,项目参数!$B$2:$B$200))*项目参数!$J$29,"")</f>
        <v/>
      </c>
      <c r="M1861" s="42"/>
      <c r="N1861" s="42"/>
      <c r="O1861" s="60"/>
      <c r="P1861" s="63"/>
      <c r="X1861" s="72" t="b">
        <f t="shared" si="29"/>
        <v>0</v>
      </c>
    </row>
    <row r="1862" spans="1:24">
      <c r="A1862" s="8"/>
      <c r="B1862" s="8"/>
      <c r="C1862" s="8"/>
      <c r="D1862" s="54"/>
      <c r="E1862" s="8"/>
      <c r="F1862" s="8"/>
      <c r="G1862" s="8"/>
      <c r="H1862" s="8"/>
      <c r="I1862" s="78"/>
      <c r="J1862" s="42"/>
      <c r="K1862" s="82" t="str">
        <f>IF(AND($I1862&gt;0,$J1862&lt;&gt;"",$J1862&gt;40000),WORKDAY.INTL($J1862,INT(($I1862+项目参数!$J$29-1)/项目参数!$J$29)-1,1,项目参数!$B$2:$B$200),"")</f>
        <v/>
      </c>
      <c r="L1862" s="83" t="str">
        <f>IF(AND($M1862&lt;&gt;"",$M1862&gt;40000,$N1862&lt;&gt;"",$N1862&gt;40000),(1+NETWORKDAYS.INTL($M1862,$N1862,1,项目参数!$B$2:$B$200))*项目参数!$J$29,"")</f>
        <v/>
      </c>
      <c r="M1862" s="42"/>
      <c r="N1862" s="42"/>
      <c r="O1862" s="60"/>
      <c r="P1862" s="63"/>
      <c r="X1862" s="72" t="b">
        <f t="shared" si="29"/>
        <v>0</v>
      </c>
    </row>
    <row r="1863" spans="1:24">
      <c r="A1863" s="8"/>
      <c r="B1863" s="8"/>
      <c r="C1863" s="8"/>
      <c r="D1863" s="54"/>
      <c r="E1863" s="8"/>
      <c r="F1863" s="8"/>
      <c r="G1863" s="8"/>
      <c r="H1863" s="8"/>
      <c r="I1863" s="78"/>
      <c r="J1863" s="42"/>
      <c r="K1863" s="82" t="str">
        <f>IF(AND($I1863&gt;0,$J1863&lt;&gt;"",$J1863&gt;40000),WORKDAY.INTL($J1863,INT(($I1863+项目参数!$J$29-1)/项目参数!$J$29)-1,1,项目参数!$B$2:$B$200),"")</f>
        <v/>
      </c>
      <c r="L1863" s="83" t="str">
        <f>IF(AND($M1863&lt;&gt;"",$M1863&gt;40000,$N1863&lt;&gt;"",$N1863&gt;40000),(1+NETWORKDAYS.INTL($M1863,$N1863,1,项目参数!$B$2:$B$200))*项目参数!$J$29,"")</f>
        <v/>
      </c>
      <c r="M1863" s="42"/>
      <c r="N1863" s="42"/>
      <c r="O1863" s="60"/>
      <c r="P1863" s="63"/>
      <c r="X1863" s="72" t="b">
        <f t="shared" si="29"/>
        <v>0</v>
      </c>
    </row>
    <row r="1864" spans="1:24">
      <c r="A1864" s="8"/>
      <c r="B1864" s="8"/>
      <c r="C1864" s="8"/>
      <c r="D1864" s="54"/>
      <c r="E1864" s="8"/>
      <c r="F1864" s="8"/>
      <c r="G1864" s="8"/>
      <c r="H1864" s="8"/>
      <c r="I1864" s="78"/>
      <c r="J1864" s="42"/>
      <c r="K1864" s="82" t="str">
        <f>IF(AND($I1864&gt;0,$J1864&lt;&gt;"",$J1864&gt;40000),WORKDAY.INTL($J1864,INT(($I1864+项目参数!$J$29-1)/项目参数!$J$29)-1,1,项目参数!$B$2:$B$200),"")</f>
        <v/>
      </c>
      <c r="L1864" s="83" t="str">
        <f>IF(AND($M1864&lt;&gt;"",$M1864&gt;40000,$N1864&lt;&gt;"",$N1864&gt;40000),(1+NETWORKDAYS.INTL($M1864,$N1864,1,项目参数!$B$2:$B$200))*项目参数!$J$29,"")</f>
        <v/>
      </c>
      <c r="M1864" s="42"/>
      <c r="N1864" s="42"/>
      <c r="O1864" s="60"/>
      <c r="P1864" s="63"/>
      <c r="X1864" s="72" t="b">
        <f t="shared" si="29"/>
        <v>0</v>
      </c>
    </row>
    <row r="1865" spans="1:24">
      <c r="A1865" s="8"/>
      <c r="B1865" s="8"/>
      <c r="C1865" s="8"/>
      <c r="D1865" s="54"/>
      <c r="E1865" s="8"/>
      <c r="F1865" s="8"/>
      <c r="G1865" s="8"/>
      <c r="H1865" s="8"/>
      <c r="I1865" s="78"/>
      <c r="J1865" s="42"/>
      <c r="K1865" s="82" t="str">
        <f>IF(AND($I1865&gt;0,$J1865&lt;&gt;"",$J1865&gt;40000),WORKDAY.INTL($J1865,INT(($I1865+项目参数!$J$29-1)/项目参数!$J$29)-1,1,项目参数!$B$2:$B$200),"")</f>
        <v/>
      </c>
      <c r="L1865" s="83" t="str">
        <f>IF(AND($M1865&lt;&gt;"",$M1865&gt;40000,$N1865&lt;&gt;"",$N1865&gt;40000),(1+NETWORKDAYS.INTL($M1865,$N1865,1,项目参数!$B$2:$B$200))*项目参数!$J$29,"")</f>
        <v/>
      </c>
      <c r="M1865" s="42"/>
      <c r="N1865" s="42"/>
      <c r="O1865" s="60"/>
      <c r="P1865" s="63"/>
      <c r="X1865" s="72" t="b">
        <f t="shared" si="29"/>
        <v>0</v>
      </c>
    </row>
    <row r="1866" spans="1:24">
      <c r="A1866" s="8"/>
      <c r="B1866" s="8"/>
      <c r="C1866" s="8"/>
      <c r="D1866" s="54"/>
      <c r="E1866" s="8"/>
      <c r="F1866" s="8"/>
      <c r="G1866" s="8"/>
      <c r="H1866" s="8"/>
      <c r="I1866" s="78"/>
      <c r="J1866" s="42"/>
      <c r="K1866" s="82" t="str">
        <f>IF(AND($I1866&gt;0,$J1866&lt;&gt;"",$J1866&gt;40000),WORKDAY.INTL($J1866,INT(($I1866+项目参数!$J$29-1)/项目参数!$J$29)-1,1,项目参数!$B$2:$B$200),"")</f>
        <v/>
      </c>
      <c r="L1866" s="83" t="str">
        <f>IF(AND($M1866&lt;&gt;"",$M1866&gt;40000,$N1866&lt;&gt;"",$N1866&gt;40000),(1+NETWORKDAYS.INTL($M1866,$N1866,1,项目参数!$B$2:$B$200))*项目参数!$J$29,"")</f>
        <v/>
      </c>
      <c r="M1866" s="42"/>
      <c r="N1866" s="42"/>
      <c r="O1866" s="60"/>
      <c r="P1866" s="63"/>
      <c r="X1866" s="72" t="b">
        <f t="shared" si="29"/>
        <v>0</v>
      </c>
    </row>
    <row r="1867" spans="1:24">
      <c r="A1867" s="8"/>
      <c r="B1867" s="8"/>
      <c r="C1867" s="8"/>
      <c r="D1867" s="54"/>
      <c r="E1867" s="8"/>
      <c r="F1867" s="8"/>
      <c r="G1867" s="8"/>
      <c r="H1867" s="8"/>
      <c r="I1867" s="78"/>
      <c r="J1867" s="42"/>
      <c r="K1867" s="82" t="str">
        <f>IF(AND($I1867&gt;0,$J1867&lt;&gt;"",$J1867&gt;40000),WORKDAY.INTL($J1867,INT(($I1867+项目参数!$J$29-1)/项目参数!$J$29)-1,1,项目参数!$B$2:$B$200),"")</f>
        <v/>
      </c>
      <c r="L1867" s="83" t="str">
        <f>IF(AND($M1867&lt;&gt;"",$M1867&gt;40000,$N1867&lt;&gt;"",$N1867&gt;40000),(1+NETWORKDAYS.INTL($M1867,$N1867,1,项目参数!$B$2:$B$200))*项目参数!$J$29,"")</f>
        <v/>
      </c>
      <c r="M1867" s="42"/>
      <c r="N1867" s="42"/>
      <c r="O1867" s="60"/>
      <c r="P1867" s="63"/>
      <c r="X1867" s="72" t="b">
        <f t="shared" si="29"/>
        <v>0</v>
      </c>
    </row>
    <row r="1868" spans="1:24">
      <c r="A1868" s="8"/>
      <c r="B1868" s="8"/>
      <c r="C1868" s="8"/>
      <c r="D1868" s="54"/>
      <c r="E1868" s="8"/>
      <c r="F1868" s="8"/>
      <c r="G1868" s="8"/>
      <c r="H1868" s="8"/>
      <c r="I1868" s="78"/>
      <c r="J1868" s="42"/>
      <c r="K1868" s="82" t="str">
        <f>IF(AND($I1868&gt;0,$J1868&lt;&gt;"",$J1868&gt;40000),WORKDAY.INTL($J1868,INT(($I1868+项目参数!$J$29-1)/项目参数!$J$29)-1,1,项目参数!$B$2:$B$200),"")</f>
        <v/>
      </c>
      <c r="L1868" s="83" t="str">
        <f>IF(AND($M1868&lt;&gt;"",$M1868&gt;40000,$N1868&lt;&gt;"",$N1868&gt;40000),(1+NETWORKDAYS.INTL($M1868,$N1868,1,项目参数!$B$2:$B$200))*项目参数!$J$29,"")</f>
        <v/>
      </c>
      <c r="M1868" s="42"/>
      <c r="N1868" s="42"/>
      <c r="O1868" s="60"/>
      <c r="P1868" s="63"/>
      <c r="X1868" s="72" t="b">
        <f t="shared" si="29"/>
        <v>0</v>
      </c>
    </row>
    <row r="1869" spans="1:24">
      <c r="A1869" s="8"/>
      <c r="B1869" s="8"/>
      <c r="C1869" s="8"/>
      <c r="D1869" s="54"/>
      <c r="E1869" s="8"/>
      <c r="F1869" s="8"/>
      <c r="G1869" s="8"/>
      <c r="H1869" s="8"/>
      <c r="I1869" s="78"/>
      <c r="J1869" s="42"/>
      <c r="K1869" s="82" t="str">
        <f>IF(AND($I1869&gt;0,$J1869&lt;&gt;"",$J1869&gt;40000),WORKDAY.INTL($J1869,INT(($I1869+项目参数!$J$29-1)/项目参数!$J$29)-1,1,项目参数!$B$2:$B$200),"")</f>
        <v/>
      </c>
      <c r="L1869" s="83" t="str">
        <f>IF(AND($M1869&lt;&gt;"",$M1869&gt;40000,$N1869&lt;&gt;"",$N1869&gt;40000),(1+NETWORKDAYS.INTL($M1869,$N1869,1,项目参数!$B$2:$B$200))*项目参数!$J$29,"")</f>
        <v/>
      </c>
      <c r="M1869" s="42"/>
      <c r="N1869" s="42"/>
      <c r="O1869" s="60"/>
      <c r="P1869" s="63"/>
      <c r="X1869" s="72" t="b">
        <f t="shared" si="29"/>
        <v>0</v>
      </c>
    </row>
    <row r="1870" spans="1:24">
      <c r="A1870" s="8"/>
      <c r="B1870" s="8"/>
      <c r="C1870" s="8"/>
      <c r="D1870" s="54"/>
      <c r="E1870" s="8"/>
      <c r="F1870" s="8"/>
      <c r="G1870" s="8"/>
      <c r="H1870" s="8"/>
      <c r="I1870" s="78"/>
      <c r="J1870" s="42"/>
      <c r="K1870" s="82" t="str">
        <f>IF(AND($I1870&gt;0,$J1870&lt;&gt;"",$J1870&gt;40000),WORKDAY.INTL($J1870,INT(($I1870+项目参数!$J$29-1)/项目参数!$J$29)-1,1,项目参数!$B$2:$B$200),"")</f>
        <v/>
      </c>
      <c r="L1870" s="83" t="str">
        <f>IF(AND($M1870&lt;&gt;"",$M1870&gt;40000,$N1870&lt;&gt;"",$N1870&gt;40000),(1+NETWORKDAYS.INTL($M1870,$N1870,1,项目参数!$B$2:$B$200))*项目参数!$J$29,"")</f>
        <v/>
      </c>
      <c r="M1870" s="42"/>
      <c r="N1870" s="42"/>
      <c r="O1870" s="60"/>
      <c r="P1870" s="63"/>
      <c r="X1870" s="72" t="b">
        <f t="shared" si="29"/>
        <v>0</v>
      </c>
    </row>
    <row r="1871" spans="1:24">
      <c r="A1871" s="8"/>
      <c r="B1871" s="8"/>
      <c r="C1871" s="8"/>
      <c r="D1871" s="54"/>
      <c r="E1871" s="8"/>
      <c r="F1871" s="8"/>
      <c r="G1871" s="8"/>
      <c r="H1871" s="8"/>
      <c r="I1871" s="78"/>
      <c r="J1871" s="42"/>
      <c r="K1871" s="82" t="str">
        <f>IF(AND($I1871&gt;0,$J1871&lt;&gt;"",$J1871&gt;40000),WORKDAY.INTL($J1871,INT(($I1871+项目参数!$J$29-1)/项目参数!$J$29)-1,1,项目参数!$B$2:$B$200),"")</f>
        <v/>
      </c>
      <c r="L1871" s="83" t="str">
        <f>IF(AND($M1871&lt;&gt;"",$M1871&gt;40000,$N1871&lt;&gt;"",$N1871&gt;40000),(1+NETWORKDAYS.INTL($M1871,$N1871,1,项目参数!$B$2:$B$200))*项目参数!$J$29,"")</f>
        <v/>
      </c>
      <c r="M1871" s="42"/>
      <c r="N1871" s="42"/>
      <c r="O1871" s="60"/>
      <c r="P1871" s="63"/>
      <c r="X1871" s="72" t="b">
        <f t="shared" si="29"/>
        <v>0</v>
      </c>
    </row>
    <row r="1872" spans="1:24">
      <c r="A1872" s="8"/>
      <c r="B1872" s="8"/>
      <c r="C1872" s="8"/>
      <c r="D1872" s="54"/>
      <c r="E1872" s="8"/>
      <c r="F1872" s="8"/>
      <c r="G1872" s="8"/>
      <c r="H1872" s="8"/>
      <c r="I1872" s="78"/>
      <c r="J1872" s="42"/>
      <c r="K1872" s="82" t="str">
        <f>IF(AND($I1872&gt;0,$J1872&lt;&gt;"",$J1872&gt;40000),WORKDAY.INTL($J1872,INT(($I1872+项目参数!$J$29-1)/项目参数!$J$29)-1,1,项目参数!$B$2:$B$200),"")</f>
        <v/>
      </c>
      <c r="L1872" s="83" t="str">
        <f>IF(AND($M1872&lt;&gt;"",$M1872&gt;40000,$N1872&lt;&gt;"",$N1872&gt;40000),(1+NETWORKDAYS.INTL($M1872,$N1872,1,项目参数!$B$2:$B$200))*项目参数!$J$29,"")</f>
        <v/>
      </c>
      <c r="M1872" s="42"/>
      <c r="N1872" s="42"/>
      <c r="O1872" s="60"/>
      <c r="P1872" s="63"/>
      <c r="X1872" s="72" t="b">
        <f t="shared" si="29"/>
        <v>0</v>
      </c>
    </row>
    <row r="1873" spans="1:24">
      <c r="A1873" s="8"/>
      <c r="B1873" s="8"/>
      <c r="C1873" s="8"/>
      <c r="D1873" s="54"/>
      <c r="E1873" s="8"/>
      <c r="F1873" s="8"/>
      <c r="G1873" s="8"/>
      <c r="H1873" s="8"/>
      <c r="I1873" s="78"/>
      <c r="J1873" s="42"/>
      <c r="K1873" s="82" t="str">
        <f>IF(AND($I1873&gt;0,$J1873&lt;&gt;"",$J1873&gt;40000),WORKDAY.INTL($J1873,INT(($I1873+项目参数!$J$29-1)/项目参数!$J$29)-1,1,项目参数!$B$2:$B$200),"")</f>
        <v/>
      </c>
      <c r="L1873" s="83" t="str">
        <f>IF(AND($M1873&lt;&gt;"",$M1873&gt;40000,$N1873&lt;&gt;"",$N1873&gt;40000),(1+NETWORKDAYS.INTL($M1873,$N1873,1,项目参数!$B$2:$B$200))*项目参数!$J$29,"")</f>
        <v/>
      </c>
      <c r="M1873" s="42"/>
      <c r="N1873" s="42"/>
      <c r="O1873" s="60"/>
      <c r="P1873" s="63"/>
      <c r="X1873" s="72" t="b">
        <f t="shared" si="29"/>
        <v>0</v>
      </c>
    </row>
    <row r="1874" spans="1:24">
      <c r="A1874" s="8"/>
      <c r="B1874" s="8"/>
      <c r="C1874" s="8"/>
      <c r="D1874" s="54"/>
      <c r="E1874" s="8"/>
      <c r="F1874" s="8"/>
      <c r="G1874" s="8"/>
      <c r="H1874" s="8"/>
      <c r="I1874" s="78"/>
      <c r="J1874" s="42"/>
      <c r="K1874" s="82" t="str">
        <f>IF(AND($I1874&gt;0,$J1874&lt;&gt;"",$J1874&gt;40000),WORKDAY.INTL($J1874,INT(($I1874+项目参数!$J$29-1)/项目参数!$J$29)-1,1,项目参数!$B$2:$B$200),"")</f>
        <v/>
      </c>
      <c r="L1874" s="83" t="str">
        <f>IF(AND($M1874&lt;&gt;"",$M1874&gt;40000,$N1874&lt;&gt;"",$N1874&gt;40000),(1+NETWORKDAYS.INTL($M1874,$N1874,1,项目参数!$B$2:$B$200))*项目参数!$J$29,"")</f>
        <v/>
      </c>
      <c r="M1874" s="42"/>
      <c r="N1874" s="42"/>
      <c r="O1874" s="60"/>
      <c r="P1874" s="63"/>
      <c r="X1874" s="72" t="b">
        <f t="shared" si="29"/>
        <v>0</v>
      </c>
    </row>
    <row r="1875" spans="1:24">
      <c r="A1875" s="8"/>
      <c r="B1875" s="8"/>
      <c r="C1875" s="8"/>
      <c r="D1875" s="54"/>
      <c r="E1875" s="8"/>
      <c r="F1875" s="8"/>
      <c r="G1875" s="8"/>
      <c r="H1875" s="8"/>
      <c r="I1875" s="78"/>
      <c r="J1875" s="42"/>
      <c r="K1875" s="82" t="str">
        <f>IF(AND($I1875&gt;0,$J1875&lt;&gt;"",$J1875&gt;40000),WORKDAY.INTL($J1875,INT(($I1875+项目参数!$J$29-1)/项目参数!$J$29)-1,1,项目参数!$B$2:$B$200),"")</f>
        <v/>
      </c>
      <c r="L1875" s="83" t="str">
        <f>IF(AND($M1875&lt;&gt;"",$M1875&gt;40000,$N1875&lt;&gt;"",$N1875&gt;40000),(1+NETWORKDAYS.INTL($M1875,$N1875,1,项目参数!$B$2:$B$200))*项目参数!$J$29,"")</f>
        <v/>
      </c>
      <c r="M1875" s="42"/>
      <c r="N1875" s="42"/>
      <c r="O1875" s="60"/>
      <c r="P1875" s="63"/>
      <c r="X1875" s="72" t="b">
        <f t="shared" si="29"/>
        <v>0</v>
      </c>
    </row>
    <row r="1876" spans="1:24">
      <c r="A1876" s="8"/>
      <c r="B1876" s="8"/>
      <c r="C1876" s="8"/>
      <c r="D1876" s="54"/>
      <c r="E1876" s="8"/>
      <c r="F1876" s="8"/>
      <c r="G1876" s="8"/>
      <c r="H1876" s="8"/>
      <c r="I1876" s="78"/>
      <c r="J1876" s="42"/>
      <c r="K1876" s="82" t="str">
        <f>IF(AND($I1876&gt;0,$J1876&lt;&gt;"",$J1876&gt;40000),WORKDAY.INTL($J1876,INT(($I1876+项目参数!$J$29-1)/项目参数!$J$29)-1,1,项目参数!$B$2:$B$200),"")</f>
        <v/>
      </c>
      <c r="L1876" s="83" t="str">
        <f>IF(AND($M1876&lt;&gt;"",$M1876&gt;40000,$N1876&lt;&gt;"",$N1876&gt;40000),(1+NETWORKDAYS.INTL($M1876,$N1876,1,项目参数!$B$2:$B$200))*项目参数!$J$29,"")</f>
        <v/>
      </c>
      <c r="M1876" s="42"/>
      <c r="N1876" s="42"/>
      <c r="O1876" s="60"/>
      <c r="P1876" s="63"/>
      <c r="X1876" s="72" t="b">
        <f t="shared" si="29"/>
        <v>0</v>
      </c>
    </row>
    <row r="1877" spans="1:24">
      <c r="A1877" s="8"/>
      <c r="B1877" s="8"/>
      <c r="C1877" s="8"/>
      <c r="D1877" s="54"/>
      <c r="E1877" s="8"/>
      <c r="F1877" s="8"/>
      <c r="G1877" s="8"/>
      <c r="H1877" s="8"/>
      <c r="I1877" s="78"/>
      <c r="J1877" s="42"/>
      <c r="K1877" s="82" t="str">
        <f>IF(AND($I1877&gt;0,$J1877&lt;&gt;"",$J1877&gt;40000),WORKDAY.INTL($J1877,INT(($I1877+项目参数!$J$29-1)/项目参数!$J$29)-1,1,项目参数!$B$2:$B$200),"")</f>
        <v/>
      </c>
      <c r="L1877" s="83" t="str">
        <f>IF(AND($M1877&lt;&gt;"",$M1877&gt;40000,$N1877&lt;&gt;"",$N1877&gt;40000),(1+NETWORKDAYS.INTL($M1877,$N1877,1,项目参数!$B$2:$B$200))*项目参数!$J$29,"")</f>
        <v/>
      </c>
      <c r="M1877" s="42"/>
      <c r="N1877" s="42"/>
      <c r="O1877" s="60"/>
      <c r="P1877" s="63"/>
      <c r="X1877" s="72" t="b">
        <f t="shared" si="29"/>
        <v>0</v>
      </c>
    </row>
    <row r="1878" spans="1:24">
      <c r="A1878" s="8"/>
      <c r="B1878" s="8"/>
      <c r="C1878" s="8"/>
      <c r="D1878" s="54"/>
      <c r="E1878" s="8"/>
      <c r="F1878" s="8"/>
      <c r="G1878" s="8"/>
      <c r="H1878" s="8"/>
      <c r="I1878" s="78"/>
      <c r="J1878" s="42"/>
      <c r="K1878" s="82" t="str">
        <f>IF(AND($I1878&gt;0,$J1878&lt;&gt;"",$J1878&gt;40000),WORKDAY.INTL($J1878,INT(($I1878+项目参数!$J$29-1)/项目参数!$J$29)-1,1,项目参数!$B$2:$B$200),"")</f>
        <v/>
      </c>
      <c r="L1878" s="83" t="str">
        <f>IF(AND($M1878&lt;&gt;"",$M1878&gt;40000,$N1878&lt;&gt;"",$N1878&gt;40000),(1+NETWORKDAYS.INTL($M1878,$N1878,1,项目参数!$B$2:$B$200))*项目参数!$J$29,"")</f>
        <v/>
      </c>
      <c r="M1878" s="42"/>
      <c r="N1878" s="42"/>
      <c r="O1878" s="60"/>
      <c r="P1878" s="63"/>
      <c r="X1878" s="72" t="b">
        <f t="shared" si="29"/>
        <v>0</v>
      </c>
    </row>
    <row r="1879" spans="1:24">
      <c r="A1879" s="8"/>
      <c r="B1879" s="8"/>
      <c r="C1879" s="8"/>
      <c r="D1879" s="54"/>
      <c r="E1879" s="8"/>
      <c r="F1879" s="8"/>
      <c r="G1879" s="8"/>
      <c r="H1879" s="8"/>
      <c r="I1879" s="78"/>
      <c r="J1879" s="42"/>
      <c r="K1879" s="82" t="str">
        <f>IF(AND($I1879&gt;0,$J1879&lt;&gt;"",$J1879&gt;40000),WORKDAY.INTL($J1879,INT(($I1879+项目参数!$J$29-1)/项目参数!$J$29)-1,1,项目参数!$B$2:$B$200),"")</f>
        <v/>
      </c>
      <c r="L1879" s="83" t="str">
        <f>IF(AND($M1879&lt;&gt;"",$M1879&gt;40000,$N1879&lt;&gt;"",$N1879&gt;40000),(1+NETWORKDAYS.INTL($M1879,$N1879,1,项目参数!$B$2:$B$200))*项目参数!$J$29,"")</f>
        <v/>
      </c>
      <c r="M1879" s="42"/>
      <c r="N1879" s="42"/>
      <c r="O1879" s="60"/>
      <c r="P1879" s="63"/>
      <c r="X1879" s="72" t="b">
        <f t="shared" si="29"/>
        <v>0</v>
      </c>
    </row>
    <row r="1880" spans="1:24">
      <c r="A1880" s="8"/>
      <c r="B1880" s="8"/>
      <c r="C1880" s="8"/>
      <c r="D1880" s="54"/>
      <c r="E1880" s="8"/>
      <c r="F1880" s="8"/>
      <c r="G1880" s="8"/>
      <c r="H1880" s="8"/>
      <c r="I1880" s="78"/>
      <c r="J1880" s="42"/>
      <c r="K1880" s="82" t="str">
        <f>IF(AND($I1880&gt;0,$J1880&lt;&gt;"",$J1880&gt;40000),WORKDAY.INTL($J1880,INT(($I1880+项目参数!$J$29-1)/项目参数!$J$29)-1,1,项目参数!$B$2:$B$200),"")</f>
        <v/>
      </c>
      <c r="L1880" s="83" t="str">
        <f>IF(AND($M1880&lt;&gt;"",$M1880&gt;40000,$N1880&lt;&gt;"",$N1880&gt;40000),(1+NETWORKDAYS.INTL($M1880,$N1880,1,项目参数!$B$2:$B$200))*项目参数!$J$29,"")</f>
        <v/>
      </c>
      <c r="M1880" s="42"/>
      <c r="N1880" s="42"/>
      <c r="O1880" s="60"/>
      <c r="P1880" s="63"/>
      <c r="X1880" s="72" t="b">
        <f t="shared" si="29"/>
        <v>0</v>
      </c>
    </row>
    <row r="1881" spans="1:24">
      <c r="A1881" s="8"/>
      <c r="B1881" s="8"/>
      <c r="C1881" s="8"/>
      <c r="D1881" s="54"/>
      <c r="E1881" s="8"/>
      <c r="F1881" s="8"/>
      <c r="G1881" s="8"/>
      <c r="H1881" s="8"/>
      <c r="I1881" s="78"/>
      <c r="J1881" s="42"/>
      <c r="K1881" s="82" t="str">
        <f>IF(AND($I1881&gt;0,$J1881&lt;&gt;"",$J1881&gt;40000),WORKDAY.INTL($J1881,INT(($I1881+项目参数!$J$29-1)/项目参数!$J$29)-1,1,项目参数!$B$2:$B$200),"")</f>
        <v/>
      </c>
      <c r="L1881" s="83" t="str">
        <f>IF(AND($M1881&lt;&gt;"",$M1881&gt;40000,$N1881&lt;&gt;"",$N1881&gt;40000),(1+NETWORKDAYS.INTL($M1881,$N1881,1,项目参数!$B$2:$B$200))*项目参数!$J$29,"")</f>
        <v/>
      </c>
      <c r="M1881" s="42"/>
      <c r="N1881" s="42"/>
      <c r="O1881" s="60"/>
      <c r="P1881" s="63"/>
      <c r="X1881" s="72" t="b">
        <f t="shared" si="29"/>
        <v>0</v>
      </c>
    </row>
    <row r="1882" spans="1:24">
      <c r="A1882" s="8"/>
      <c r="B1882" s="8"/>
      <c r="C1882" s="8"/>
      <c r="D1882" s="54"/>
      <c r="E1882" s="8"/>
      <c r="F1882" s="8"/>
      <c r="G1882" s="8"/>
      <c r="H1882" s="8"/>
      <c r="I1882" s="78"/>
      <c r="J1882" s="42"/>
      <c r="K1882" s="82" t="str">
        <f>IF(AND($I1882&gt;0,$J1882&lt;&gt;"",$J1882&gt;40000),WORKDAY.INTL($J1882,INT(($I1882+项目参数!$J$29-1)/项目参数!$J$29)-1,1,项目参数!$B$2:$B$200),"")</f>
        <v/>
      </c>
      <c r="L1882" s="83" t="str">
        <f>IF(AND($M1882&lt;&gt;"",$M1882&gt;40000,$N1882&lt;&gt;"",$N1882&gt;40000),(1+NETWORKDAYS.INTL($M1882,$N1882,1,项目参数!$B$2:$B$200))*项目参数!$J$29,"")</f>
        <v/>
      </c>
      <c r="M1882" s="42"/>
      <c r="N1882" s="42"/>
      <c r="O1882" s="60"/>
      <c r="P1882" s="63"/>
      <c r="X1882" s="72" t="b">
        <f t="shared" si="29"/>
        <v>0</v>
      </c>
    </row>
    <row r="1883" spans="1:24">
      <c r="A1883" s="8"/>
      <c r="B1883" s="8"/>
      <c r="C1883" s="8"/>
      <c r="D1883" s="54"/>
      <c r="E1883" s="8"/>
      <c r="F1883" s="8"/>
      <c r="G1883" s="8"/>
      <c r="H1883" s="8"/>
      <c r="I1883" s="78"/>
      <c r="J1883" s="42"/>
      <c r="K1883" s="82" t="str">
        <f>IF(AND($I1883&gt;0,$J1883&lt;&gt;"",$J1883&gt;40000),WORKDAY.INTL($J1883,INT(($I1883+项目参数!$J$29-1)/项目参数!$J$29)-1,1,项目参数!$B$2:$B$200),"")</f>
        <v/>
      </c>
      <c r="L1883" s="83" t="str">
        <f>IF(AND($M1883&lt;&gt;"",$M1883&gt;40000,$N1883&lt;&gt;"",$N1883&gt;40000),(1+NETWORKDAYS.INTL($M1883,$N1883,1,项目参数!$B$2:$B$200))*项目参数!$J$29,"")</f>
        <v/>
      </c>
      <c r="M1883" s="42"/>
      <c r="N1883" s="42"/>
      <c r="O1883" s="60"/>
      <c r="P1883" s="63"/>
      <c r="X1883" s="72" t="b">
        <f t="shared" si="29"/>
        <v>0</v>
      </c>
    </row>
    <row r="1884" spans="1:24">
      <c r="A1884" s="8"/>
      <c r="B1884" s="8"/>
      <c r="C1884" s="8"/>
      <c r="D1884" s="54"/>
      <c r="E1884" s="8"/>
      <c r="F1884" s="8"/>
      <c r="G1884" s="8"/>
      <c r="H1884" s="8"/>
      <c r="I1884" s="78"/>
      <c r="J1884" s="42"/>
      <c r="K1884" s="82" t="str">
        <f>IF(AND($I1884&gt;0,$J1884&lt;&gt;"",$J1884&gt;40000),WORKDAY.INTL($J1884,INT(($I1884+项目参数!$J$29-1)/项目参数!$J$29)-1,1,项目参数!$B$2:$B$200),"")</f>
        <v/>
      </c>
      <c r="L1884" s="83" t="str">
        <f>IF(AND($M1884&lt;&gt;"",$M1884&gt;40000,$N1884&lt;&gt;"",$N1884&gt;40000),(1+NETWORKDAYS.INTL($M1884,$N1884,1,项目参数!$B$2:$B$200))*项目参数!$J$29,"")</f>
        <v/>
      </c>
      <c r="M1884" s="42"/>
      <c r="N1884" s="42"/>
      <c r="O1884" s="60"/>
      <c r="P1884" s="63"/>
      <c r="X1884" s="72" t="b">
        <f t="shared" si="29"/>
        <v>0</v>
      </c>
    </row>
    <row r="1885" spans="1:24">
      <c r="A1885" s="8"/>
      <c r="B1885" s="8"/>
      <c r="C1885" s="8"/>
      <c r="D1885" s="54"/>
      <c r="E1885" s="8"/>
      <c r="F1885" s="8"/>
      <c r="G1885" s="8"/>
      <c r="H1885" s="8"/>
      <c r="I1885" s="78"/>
      <c r="J1885" s="42"/>
      <c r="K1885" s="82" t="str">
        <f>IF(AND($I1885&gt;0,$J1885&lt;&gt;"",$J1885&gt;40000),WORKDAY.INTL($J1885,INT(($I1885+项目参数!$J$29-1)/项目参数!$J$29)-1,1,项目参数!$B$2:$B$200),"")</f>
        <v/>
      </c>
      <c r="L1885" s="83" t="str">
        <f>IF(AND($M1885&lt;&gt;"",$M1885&gt;40000,$N1885&lt;&gt;"",$N1885&gt;40000),(1+NETWORKDAYS.INTL($M1885,$N1885,1,项目参数!$B$2:$B$200))*项目参数!$J$29,"")</f>
        <v/>
      </c>
      <c r="M1885" s="42"/>
      <c r="N1885" s="42"/>
      <c r="O1885" s="60"/>
      <c r="P1885" s="63"/>
      <c r="X1885" s="72" t="b">
        <f t="shared" si="29"/>
        <v>0</v>
      </c>
    </row>
    <row r="1886" spans="1:24">
      <c r="A1886" s="8"/>
      <c r="B1886" s="8"/>
      <c r="C1886" s="8"/>
      <c r="D1886" s="54"/>
      <c r="E1886" s="8"/>
      <c r="F1886" s="8"/>
      <c r="G1886" s="8"/>
      <c r="H1886" s="8"/>
      <c r="I1886" s="78"/>
      <c r="J1886" s="42"/>
      <c r="K1886" s="82" t="str">
        <f>IF(AND($I1886&gt;0,$J1886&lt;&gt;"",$J1886&gt;40000),WORKDAY.INTL($J1886,INT(($I1886+项目参数!$J$29-1)/项目参数!$J$29)-1,1,项目参数!$B$2:$B$200),"")</f>
        <v/>
      </c>
      <c r="L1886" s="83" t="str">
        <f>IF(AND($M1886&lt;&gt;"",$M1886&gt;40000,$N1886&lt;&gt;"",$N1886&gt;40000),(1+NETWORKDAYS.INTL($M1886,$N1886,1,项目参数!$B$2:$B$200))*项目参数!$J$29,"")</f>
        <v/>
      </c>
      <c r="M1886" s="42"/>
      <c r="N1886" s="42"/>
      <c r="O1886" s="60"/>
      <c r="P1886" s="63"/>
      <c r="X1886" s="72" t="b">
        <f t="shared" si="29"/>
        <v>0</v>
      </c>
    </row>
    <row r="1887" spans="1:24">
      <c r="A1887" s="8"/>
      <c r="B1887" s="8"/>
      <c r="C1887" s="8"/>
      <c r="D1887" s="54"/>
      <c r="E1887" s="8"/>
      <c r="F1887" s="8"/>
      <c r="G1887" s="8"/>
      <c r="H1887" s="8"/>
      <c r="I1887" s="78"/>
      <c r="J1887" s="42"/>
      <c r="K1887" s="82" t="str">
        <f>IF(AND($I1887&gt;0,$J1887&lt;&gt;"",$J1887&gt;40000),WORKDAY.INTL($J1887,INT(($I1887+项目参数!$J$29-1)/项目参数!$J$29)-1,1,项目参数!$B$2:$B$200),"")</f>
        <v/>
      </c>
      <c r="L1887" s="83" t="str">
        <f>IF(AND($M1887&lt;&gt;"",$M1887&gt;40000,$N1887&lt;&gt;"",$N1887&gt;40000),(1+NETWORKDAYS.INTL($M1887,$N1887,1,项目参数!$B$2:$B$200))*项目参数!$J$29,"")</f>
        <v/>
      </c>
      <c r="M1887" s="42"/>
      <c r="N1887" s="42"/>
      <c r="O1887" s="60"/>
      <c r="P1887" s="63"/>
      <c r="X1887" s="72" t="b">
        <f t="shared" si="29"/>
        <v>0</v>
      </c>
    </row>
    <row r="1888" spans="1:24">
      <c r="A1888" s="8"/>
      <c r="B1888" s="8"/>
      <c r="C1888" s="8"/>
      <c r="D1888" s="54"/>
      <c r="E1888" s="8"/>
      <c r="F1888" s="8"/>
      <c r="G1888" s="8"/>
      <c r="H1888" s="8"/>
      <c r="I1888" s="78"/>
      <c r="J1888" s="42"/>
      <c r="K1888" s="82" t="str">
        <f>IF(AND($I1888&gt;0,$J1888&lt;&gt;"",$J1888&gt;40000),WORKDAY.INTL($J1888,INT(($I1888+项目参数!$J$29-1)/项目参数!$J$29)-1,1,项目参数!$B$2:$B$200),"")</f>
        <v/>
      </c>
      <c r="L1888" s="83" t="str">
        <f>IF(AND($M1888&lt;&gt;"",$M1888&gt;40000,$N1888&lt;&gt;"",$N1888&gt;40000),(1+NETWORKDAYS.INTL($M1888,$N1888,1,项目参数!$B$2:$B$200))*项目参数!$J$29,"")</f>
        <v/>
      </c>
      <c r="M1888" s="42"/>
      <c r="N1888" s="42"/>
      <c r="O1888" s="60"/>
      <c r="P1888" s="63"/>
      <c r="X1888" s="72" t="b">
        <f t="shared" si="29"/>
        <v>0</v>
      </c>
    </row>
    <row r="1889" spans="1:24">
      <c r="A1889" s="8"/>
      <c r="B1889" s="8"/>
      <c r="C1889" s="8"/>
      <c r="D1889" s="54"/>
      <c r="E1889" s="8"/>
      <c r="F1889" s="8"/>
      <c r="G1889" s="8"/>
      <c r="H1889" s="8"/>
      <c r="I1889" s="78"/>
      <c r="J1889" s="42"/>
      <c r="K1889" s="82" t="str">
        <f>IF(AND($I1889&gt;0,$J1889&lt;&gt;"",$J1889&gt;40000),WORKDAY.INTL($J1889,INT(($I1889+项目参数!$J$29-1)/项目参数!$J$29)-1,1,项目参数!$B$2:$B$200),"")</f>
        <v/>
      </c>
      <c r="L1889" s="83" t="str">
        <f>IF(AND($M1889&lt;&gt;"",$M1889&gt;40000,$N1889&lt;&gt;"",$N1889&gt;40000),(1+NETWORKDAYS.INTL($M1889,$N1889,1,项目参数!$B$2:$B$200))*项目参数!$J$29,"")</f>
        <v/>
      </c>
      <c r="M1889" s="42"/>
      <c r="N1889" s="42"/>
      <c r="O1889" s="60"/>
      <c r="P1889" s="63"/>
      <c r="X1889" s="72" t="b">
        <f t="shared" si="29"/>
        <v>0</v>
      </c>
    </row>
    <row r="1890" spans="1:24">
      <c r="A1890" s="8"/>
      <c r="B1890" s="8"/>
      <c r="C1890" s="8"/>
      <c r="D1890" s="54"/>
      <c r="E1890" s="8"/>
      <c r="F1890" s="8"/>
      <c r="G1890" s="8"/>
      <c r="H1890" s="8"/>
      <c r="I1890" s="78"/>
      <c r="J1890" s="42"/>
      <c r="K1890" s="82" t="str">
        <f>IF(AND($I1890&gt;0,$J1890&lt;&gt;"",$J1890&gt;40000),WORKDAY.INTL($J1890,INT(($I1890+项目参数!$J$29-1)/项目参数!$J$29)-1,1,项目参数!$B$2:$B$200),"")</f>
        <v/>
      </c>
      <c r="L1890" s="83" t="str">
        <f>IF(AND($M1890&lt;&gt;"",$M1890&gt;40000,$N1890&lt;&gt;"",$N1890&gt;40000),(1+NETWORKDAYS.INTL($M1890,$N1890,1,项目参数!$B$2:$B$200))*项目参数!$J$29,"")</f>
        <v/>
      </c>
      <c r="M1890" s="42"/>
      <c r="N1890" s="42"/>
      <c r="O1890" s="60"/>
      <c r="P1890" s="63"/>
      <c r="X1890" s="72" t="b">
        <f t="shared" si="29"/>
        <v>0</v>
      </c>
    </row>
    <row r="1891" spans="1:24">
      <c r="A1891" s="8"/>
      <c r="B1891" s="8"/>
      <c r="C1891" s="8"/>
      <c r="D1891" s="54"/>
      <c r="E1891" s="8"/>
      <c r="F1891" s="8"/>
      <c r="G1891" s="8"/>
      <c r="H1891" s="8"/>
      <c r="I1891" s="78"/>
      <c r="J1891" s="42"/>
      <c r="K1891" s="82" t="str">
        <f>IF(AND($I1891&gt;0,$J1891&lt;&gt;"",$J1891&gt;40000),WORKDAY.INTL($J1891,INT(($I1891+项目参数!$J$29-1)/项目参数!$J$29)-1,1,项目参数!$B$2:$B$200),"")</f>
        <v/>
      </c>
      <c r="L1891" s="83" t="str">
        <f>IF(AND($M1891&lt;&gt;"",$M1891&gt;40000,$N1891&lt;&gt;"",$N1891&gt;40000),(1+NETWORKDAYS.INTL($M1891,$N1891,1,项目参数!$B$2:$B$200))*项目参数!$J$29,"")</f>
        <v/>
      </c>
      <c r="M1891" s="42"/>
      <c r="N1891" s="42"/>
      <c r="O1891" s="60"/>
      <c r="P1891" s="63"/>
      <c r="X1891" s="72" t="b">
        <f t="shared" si="29"/>
        <v>0</v>
      </c>
    </row>
    <row r="1892" spans="1:24">
      <c r="A1892" s="8"/>
      <c r="B1892" s="8"/>
      <c r="C1892" s="8"/>
      <c r="D1892" s="54"/>
      <c r="E1892" s="8"/>
      <c r="F1892" s="8"/>
      <c r="G1892" s="8"/>
      <c r="H1892" s="8"/>
      <c r="I1892" s="78"/>
      <c r="J1892" s="42"/>
      <c r="K1892" s="82" t="str">
        <f>IF(AND($I1892&gt;0,$J1892&lt;&gt;"",$J1892&gt;40000),WORKDAY.INTL($J1892,INT(($I1892+项目参数!$J$29-1)/项目参数!$J$29)-1,1,项目参数!$B$2:$B$200),"")</f>
        <v/>
      </c>
      <c r="L1892" s="83" t="str">
        <f>IF(AND($M1892&lt;&gt;"",$M1892&gt;40000,$N1892&lt;&gt;"",$N1892&gt;40000),(1+NETWORKDAYS.INTL($M1892,$N1892,1,项目参数!$B$2:$B$200))*项目参数!$J$29,"")</f>
        <v/>
      </c>
      <c r="M1892" s="42"/>
      <c r="N1892" s="42"/>
      <c r="O1892" s="60"/>
      <c r="P1892" s="63"/>
      <c r="X1892" s="72" t="b">
        <f t="shared" si="29"/>
        <v>0</v>
      </c>
    </row>
    <row r="1893" spans="1:24">
      <c r="A1893" s="8"/>
      <c r="B1893" s="8"/>
      <c r="C1893" s="8"/>
      <c r="D1893" s="54"/>
      <c r="E1893" s="8"/>
      <c r="F1893" s="8"/>
      <c r="G1893" s="8"/>
      <c r="H1893" s="8"/>
      <c r="I1893" s="78"/>
      <c r="J1893" s="42"/>
      <c r="K1893" s="82" t="str">
        <f>IF(AND($I1893&gt;0,$J1893&lt;&gt;"",$J1893&gt;40000),WORKDAY.INTL($J1893,INT(($I1893+项目参数!$J$29-1)/项目参数!$J$29)-1,1,项目参数!$B$2:$B$200),"")</f>
        <v/>
      </c>
      <c r="L1893" s="83" t="str">
        <f>IF(AND($M1893&lt;&gt;"",$M1893&gt;40000,$N1893&lt;&gt;"",$N1893&gt;40000),(1+NETWORKDAYS.INTL($M1893,$N1893,1,项目参数!$B$2:$B$200))*项目参数!$J$29,"")</f>
        <v/>
      </c>
      <c r="M1893" s="42"/>
      <c r="N1893" s="42"/>
      <c r="O1893" s="60"/>
      <c r="P1893" s="63"/>
      <c r="X1893" s="72" t="b">
        <f t="shared" si="29"/>
        <v>0</v>
      </c>
    </row>
    <row r="1894" spans="1:24">
      <c r="A1894" s="8"/>
      <c r="B1894" s="8"/>
      <c r="C1894" s="8"/>
      <c r="D1894" s="54"/>
      <c r="E1894" s="8"/>
      <c r="F1894" s="8"/>
      <c r="G1894" s="8"/>
      <c r="H1894" s="8"/>
      <c r="I1894" s="78"/>
      <c r="J1894" s="42"/>
      <c r="K1894" s="82" t="str">
        <f>IF(AND($I1894&gt;0,$J1894&lt;&gt;"",$J1894&gt;40000),WORKDAY.INTL($J1894,INT(($I1894+项目参数!$J$29-1)/项目参数!$J$29)-1,1,项目参数!$B$2:$B$200),"")</f>
        <v/>
      </c>
      <c r="L1894" s="83" t="str">
        <f>IF(AND($M1894&lt;&gt;"",$M1894&gt;40000,$N1894&lt;&gt;"",$N1894&gt;40000),(1+NETWORKDAYS.INTL($M1894,$N1894,1,项目参数!$B$2:$B$200))*项目参数!$J$29,"")</f>
        <v/>
      </c>
      <c r="M1894" s="42"/>
      <c r="N1894" s="42"/>
      <c r="O1894" s="60"/>
      <c r="P1894" s="63"/>
      <c r="X1894" s="72" t="b">
        <f t="shared" si="29"/>
        <v>0</v>
      </c>
    </row>
    <row r="1895" spans="1:24">
      <c r="A1895" s="8"/>
      <c r="B1895" s="8"/>
      <c r="C1895" s="8"/>
      <c r="D1895" s="54"/>
      <c r="E1895" s="8"/>
      <c r="F1895" s="8"/>
      <c r="G1895" s="8"/>
      <c r="H1895" s="8"/>
      <c r="I1895" s="78"/>
      <c r="J1895" s="42"/>
      <c r="K1895" s="82" t="str">
        <f>IF(AND($I1895&gt;0,$J1895&lt;&gt;"",$J1895&gt;40000),WORKDAY.INTL($J1895,INT(($I1895+项目参数!$J$29-1)/项目参数!$J$29)-1,1,项目参数!$B$2:$B$200),"")</f>
        <v/>
      </c>
      <c r="L1895" s="83" t="str">
        <f>IF(AND($M1895&lt;&gt;"",$M1895&gt;40000,$N1895&lt;&gt;"",$N1895&gt;40000),(1+NETWORKDAYS.INTL($M1895,$N1895,1,项目参数!$B$2:$B$200))*项目参数!$J$29,"")</f>
        <v/>
      </c>
      <c r="M1895" s="42"/>
      <c r="N1895" s="42"/>
      <c r="O1895" s="60"/>
      <c r="P1895" s="63"/>
      <c r="X1895" s="72" t="b">
        <f t="shared" si="29"/>
        <v>0</v>
      </c>
    </row>
    <row r="1896" spans="1:24">
      <c r="A1896" s="8"/>
      <c r="B1896" s="8"/>
      <c r="C1896" s="8"/>
      <c r="D1896" s="54"/>
      <c r="E1896" s="8"/>
      <c r="F1896" s="8"/>
      <c r="G1896" s="8"/>
      <c r="H1896" s="8"/>
      <c r="I1896" s="78"/>
      <c r="J1896" s="42"/>
      <c r="K1896" s="82" t="str">
        <f>IF(AND($I1896&gt;0,$J1896&lt;&gt;"",$J1896&gt;40000),WORKDAY.INTL($J1896,INT(($I1896+项目参数!$J$29-1)/项目参数!$J$29)-1,1,项目参数!$B$2:$B$200),"")</f>
        <v/>
      </c>
      <c r="L1896" s="83" t="str">
        <f>IF(AND($M1896&lt;&gt;"",$M1896&gt;40000,$N1896&lt;&gt;"",$N1896&gt;40000),(1+NETWORKDAYS.INTL($M1896,$N1896,1,项目参数!$B$2:$B$200))*项目参数!$J$29,"")</f>
        <v/>
      </c>
      <c r="M1896" s="42"/>
      <c r="N1896" s="42"/>
      <c r="O1896" s="60"/>
      <c r="P1896" s="63"/>
      <c r="X1896" s="72" t="b">
        <f t="shared" si="29"/>
        <v>0</v>
      </c>
    </row>
    <row r="1897" spans="1:24">
      <c r="A1897" s="8"/>
      <c r="B1897" s="8"/>
      <c r="C1897" s="8"/>
      <c r="D1897" s="54"/>
      <c r="E1897" s="8"/>
      <c r="F1897" s="8"/>
      <c r="G1897" s="8"/>
      <c r="H1897" s="8"/>
      <c r="I1897" s="78"/>
      <c r="J1897" s="42"/>
      <c r="K1897" s="82" t="str">
        <f>IF(AND($I1897&gt;0,$J1897&lt;&gt;"",$J1897&gt;40000),WORKDAY.INTL($J1897,INT(($I1897+项目参数!$J$29-1)/项目参数!$J$29)-1,1,项目参数!$B$2:$B$200),"")</f>
        <v/>
      </c>
      <c r="L1897" s="83" t="str">
        <f>IF(AND($M1897&lt;&gt;"",$M1897&gt;40000,$N1897&lt;&gt;"",$N1897&gt;40000),(1+NETWORKDAYS.INTL($M1897,$N1897,1,项目参数!$B$2:$B$200))*项目参数!$J$29,"")</f>
        <v/>
      </c>
      <c r="M1897" s="42"/>
      <c r="N1897" s="42"/>
      <c r="O1897" s="60"/>
      <c r="P1897" s="63"/>
      <c r="X1897" s="72" t="b">
        <f t="shared" si="29"/>
        <v>0</v>
      </c>
    </row>
    <row r="1898" spans="1:24">
      <c r="A1898" s="8"/>
      <c r="B1898" s="8"/>
      <c r="C1898" s="8"/>
      <c r="D1898" s="54"/>
      <c r="E1898" s="8"/>
      <c r="F1898" s="8"/>
      <c r="G1898" s="8"/>
      <c r="H1898" s="8"/>
      <c r="I1898" s="78"/>
      <c r="J1898" s="42"/>
      <c r="K1898" s="82" t="str">
        <f>IF(AND($I1898&gt;0,$J1898&lt;&gt;"",$J1898&gt;40000),WORKDAY.INTL($J1898,INT(($I1898+项目参数!$J$29-1)/项目参数!$J$29)-1,1,项目参数!$B$2:$B$200),"")</f>
        <v/>
      </c>
      <c r="L1898" s="83" t="str">
        <f>IF(AND($M1898&lt;&gt;"",$M1898&gt;40000,$N1898&lt;&gt;"",$N1898&gt;40000),(1+NETWORKDAYS.INTL($M1898,$N1898,1,项目参数!$B$2:$B$200))*项目参数!$J$29,"")</f>
        <v/>
      </c>
      <c r="M1898" s="42"/>
      <c r="N1898" s="42"/>
      <c r="O1898" s="60"/>
      <c r="P1898" s="63"/>
      <c r="X1898" s="72" t="b">
        <f t="shared" si="29"/>
        <v>0</v>
      </c>
    </row>
    <row r="1899" spans="1:24">
      <c r="A1899" s="8"/>
      <c r="B1899" s="8"/>
      <c r="C1899" s="8"/>
      <c r="D1899" s="54"/>
      <c r="E1899" s="8"/>
      <c r="F1899" s="8"/>
      <c r="G1899" s="8"/>
      <c r="H1899" s="8"/>
      <c r="I1899" s="78"/>
      <c r="J1899" s="42"/>
      <c r="K1899" s="82" t="str">
        <f>IF(AND($I1899&gt;0,$J1899&lt;&gt;"",$J1899&gt;40000),WORKDAY.INTL($J1899,INT(($I1899+项目参数!$J$29-1)/项目参数!$J$29)-1,1,项目参数!$B$2:$B$200),"")</f>
        <v/>
      </c>
      <c r="L1899" s="83" t="str">
        <f>IF(AND($M1899&lt;&gt;"",$M1899&gt;40000,$N1899&lt;&gt;"",$N1899&gt;40000),(1+NETWORKDAYS.INTL($M1899,$N1899,1,项目参数!$B$2:$B$200))*项目参数!$J$29,"")</f>
        <v/>
      </c>
      <c r="M1899" s="42"/>
      <c r="N1899" s="42"/>
      <c r="O1899" s="60"/>
      <c r="P1899" s="63"/>
      <c r="X1899" s="72" t="b">
        <f t="shared" si="29"/>
        <v>0</v>
      </c>
    </row>
    <row r="1900" spans="1:24">
      <c r="A1900" s="8"/>
      <c r="B1900" s="8"/>
      <c r="C1900" s="8"/>
      <c r="D1900" s="54"/>
      <c r="E1900" s="8"/>
      <c r="F1900" s="8"/>
      <c r="G1900" s="8"/>
      <c r="H1900" s="8"/>
      <c r="I1900" s="78"/>
      <c r="J1900" s="42"/>
      <c r="K1900" s="82" t="str">
        <f>IF(AND($I1900&gt;0,$J1900&lt;&gt;"",$J1900&gt;40000),WORKDAY.INTL($J1900,INT(($I1900+项目参数!$J$29-1)/项目参数!$J$29)-1,1,项目参数!$B$2:$B$200),"")</f>
        <v/>
      </c>
      <c r="L1900" s="83" t="str">
        <f>IF(AND($M1900&lt;&gt;"",$M1900&gt;40000,$N1900&lt;&gt;"",$N1900&gt;40000),(1+NETWORKDAYS.INTL($M1900,$N1900,1,项目参数!$B$2:$B$200))*项目参数!$J$29,"")</f>
        <v/>
      </c>
      <c r="M1900" s="42"/>
      <c r="N1900" s="42"/>
      <c r="O1900" s="60"/>
      <c r="P1900" s="63"/>
      <c r="X1900" s="72" t="b">
        <f t="shared" si="29"/>
        <v>0</v>
      </c>
    </row>
    <row r="1901" spans="1:24">
      <c r="A1901" s="8"/>
      <c r="B1901" s="8"/>
      <c r="C1901" s="8"/>
      <c r="D1901" s="54"/>
      <c r="E1901" s="8"/>
      <c r="F1901" s="8"/>
      <c r="G1901" s="8"/>
      <c r="H1901" s="8"/>
      <c r="I1901" s="78"/>
      <c r="J1901" s="42"/>
      <c r="K1901" s="82" t="str">
        <f>IF(AND($I1901&gt;0,$J1901&lt;&gt;"",$J1901&gt;40000),WORKDAY.INTL($J1901,INT(($I1901+项目参数!$J$29-1)/项目参数!$J$29)-1,1,项目参数!$B$2:$B$200),"")</f>
        <v/>
      </c>
      <c r="L1901" s="83" t="str">
        <f>IF(AND($M1901&lt;&gt;"",$M1901&gt;40000,$N1901&lt;&gt;"",$N1901&gt;40000),(1+NETWORKDAYS.INTL($M1901,$N1901,1,项目参数!$B$2:$B$200))*项目参数!$J$29,"")</f>
        <v/>
      </c>
      <c r="M1901" s="42"/>
      <c r="N1901" s="42"/>
      <c r="O1901" s="60"/>
      <c r="P1901" s="63"/>
      <c r="X1901" s="72" t="b">
        <f t="shared" si="29"/>
        <v>0</v>
      </c>
    </row>
    <row r="1902" spans="1:24">
      <c r="A1902" s="8"/>
      <c r="B1902" s="8"/>
      <c r="C1902" s="8"/>
      <c r="D1902" s="54"/>
      <c r="E1902" s="8"/>
      <c r="F1902" s="8"/>
      <c r="G1902" s="8"/>
      <c r="H1902" s="8"/>
      <c r="I1902" s="78"/>
      <c r="J1902" s="42"/>
      <c r="K1902" s="82" t="str">
        <f>IF(AND($I1902&gt;0,$J1902&lt;&gt;"",$J1902&gt;40000),WORKDAY.INTL($J1902,INT(($I1902+项目参数!$J$29-1)/项目参数!$J$29)-1,1,项目参数!$B$2:$B$200),"")</f>
        <v/>
      </c>
      <c r="L1902" s="83" t="str">
        <f>IF(AND($M1902&lt;&gt;"",$M1902&gt;40000,$N1902&lt;&gt;"",$N1902&gt;40000),(1+NETWORKDAYS.INTL($M1902,$N1902,1,项目参数!$B$2:$B$200))*项目参数!$J$29,"")</f>
        <v/>
      </c>
      <c r="M1902" s="42"/>
      <c r="N1902" s="42"/>
      <c r="O1902" s="60"/>
      <c r="P1902" s="63"/>
      <c r="X1902" s="72" t="b">
        <f t="shared" si="29"/>
        <v>0</v>
      </c>
    </row>
    <row r="1903" spans="1:24">
      <c r="A1903" s="8"/>
      <c r="B1903" s="8"/>
      <c r="C1903" s="8"/>
      <c r="D1903" s="54"/>
      <c r="E1903" s="8"/>
      <c r="F1903" s="8"/>
      <c r="G1903" s="8"/>
      <c r="H1903" s="8"/>
      <c r="I1903" s="78"/>
      <c r="J1903" s="42"/>
      <c r="K1903" s="82" t="str">
        <f>IF(AND($I1903&gt;0,$J1903&lt;&gt;"",$J1903&gt;40000),WORKDAY.INTL($J1903,INT(($I1903+项目参数!$J$29-1)/项目参数!$J$29)-1,1,项目参数!$B$2:$B$200),"")</f>
        <v/>
      </c>
      <c r="L1903" s="83" t="str">
        <f>IF(AND($M1903&lt;&gt;"",$M1903&gt;40000,$N1903&lt;&gt;"",$N1903&gt;40000),(1+NETWORKDAYS.INTL($M1903,$N1903,1,项目参数!$B$2:$B$200))*项目参数!$J$29,"")</f>
        <v/>
      </c>
      <c r="M1903" s="42"/>
      <c r="N1903" s="42"/>
      <c r="O1903" s="60"/>
      <c r="P1903" s="63"/>
      <c r="X1903" s="72" t="b">
        <f t="shared" si="29"/>
        <v>0</v>
      </c>
    </row>
    <row r="1904" spans="1:24">
      <c r="A1904" s="8"/>
      <c r="B1904" s="8"/>
      <c r="C1904" s="8"/>
      <c r="D1904" s="54"/>
      <c r="E1904" s="8"/>
      <c r="F1904" s="8"/>
      <c r="G1904" s="8"/>
      <c r="H1904" s="8"/>
      <c r="I1904" s="78"/>
      <c r="J1904" s="42"/>
      <c r="K1904" s="82" t="str">
        <f>IF(AND($I1904&gt;0,$J1904&lt;&gt;"",$J1904&gt;40000),WORKDAY.INTL($J1904,INT(($I1904+项目参数!$J$29-1)/项目参数!$J$29)-1,1,项目参数!$B$2:$B$200),"")</f>
        <v/>
      </c>
      <c r="L1904" s="83" t="str">
        <f>IF(AND($M1904&lt;&gt;"",$M1904&gt;40000,$N1904&lt;&gt;"",$N1904&gt;40000),(1+NETWORKDAYS.INTL($M1904,$N1904,1,项目参数!$B$2:$B$200))*项目参数!$J$29,"")</f>
        <v/>
      </c>
      <c r="M1904" s="42"/>
      <c r="N1904" s="42"/>
      <c r="O1904" s="60"/>
      <c r="P1904" s="63"/>
      <c r="X1904" s="72" t="b">
        <f t="shared" si="29"/>
        <v>0</v>
      </c>
    </row>
    <row r="1905" spans="1:24">
      <c r="A1905" s="8"/>
      <c r="B1905" s="8"/>
      <c r="C1905" s="8"/>
      <c r="D1905" s="54"/>
      <c r="E1905" s="8"/>
      <c r="F1905" s="8"/>
      <c r="G1905" s="8"/>
      <c r="H1905" s="8"/>
      <c r="I1905" s="78"/>
      <c r="J1905" s="42"/>
      <c r="K1905" s="82" t="str">
        <f>IF(AND($I1905&gt;0,$J1905&lt;&gt;"",$J1905&gt;40000),WORKDAY.INTL($J1905,INT(($I1905+项目参数!$J$29-1)/项目参数!$J$29)-1,1,项目参数!$B$2:$B$200),"")</f>
        <v/>
      </c>
      <c r="L1905" s="83" t="str">
        <f>IF(AND($M1905&lt;&gt;"",$M1905&gt;40000,$N1905&lt;&gt;"",$N1905&gt;40000),(1+NETWORKDAYS.INTL($M1905,$N1905,1,项目参数!$B$2:$B$200))*项目参数!$J$29,"")</f>
        <v/>
      </c>
      <c r="M1905" s="42"/>
      <c r="N1905" s="42"/>
      <c r="O1905" s="60"/>
      <c r="P1905" s="63"/>
      <c r="X1905" s="72" t="b">
        <f t="shared" si="29"/>
        <v>0</v>
      </c>
    </row>
    <row r="1906" spans="1:24">
      <c r="A1906" s="8"/>
      <c r="B1906" s="8"/>
      <c r="C1906" s="8"/>
      <c r="D1906" s="54"/>
      <c r="E1906" s="8"/>
      <c r="F1906" s="8"/>
      <c r="G1906" s="8"/>
      <c r="H1906" s="8"/>
      <c r="I1906" s="78"/>
      <c r="J1906" s="42"/>
      <c r="K1906" s="82" t="str">
        <f>IF(AND($I1906&gt;0,$J1906&lt;&gt;"",$J1906&gt;40000),WORKDAY.INTL($J1906,INT(($I1906+项目参数!$J$29-1)/项目参数!$J$29)-1,1,项目参数!$B$2:$B$200),"")</f>
        <v/>
      </c>
      <c r="L1906" s="83" t="str">
        <f>IF(AND($M1906&lt;&gt;"",$M1906&gt;40000,$N1906&lt;&gt;"",$N1906&gt;40000),(1+NETWORKDAYS.INTL($M1906,$N1906,1,项目参数!$B$2:$B$200))*项目参数!$J$29,"")</f>
        <v/>
      </c>
      <c r="M1906" s="42"/>
      <c r="N1906" s="42"/>
      <c r="O1906" s="60"/>
      <c r="P1906" s="63"/>
      <c r="X1906" s="72" t="b">
        <f t="shared" si="29"/>
        <v>0</v>
      </c>
    </row>
    <row r="1907" spans="1:24">
      <c r="A1907" s="8"/>
      <c r="B1907" s="8"/>
      <c r="C1907" s="8"/>
      <c r="D1907" s="54"/>
      <c r="E1907" s="8"/>
      <c r="F1907" s="8"/>
      <c r="G1907" s="8"/>
      <c r="H1907" s="8"/>
      <c r="I1907" s="78"/>
      <c r="J1907" s="42"/>
      <c r="K1907" s="82" t="str">
        <f>IF(AND($I1907&gt;0,$J1907&lt;&gt;"",$J1907&gt;40000),WORKDAY.INTL($J1907,INT(($I1907+项目参数!$J$29-1)/项目参数!$J$29)-1,1,项目参数!$B$2:$B$200),"")</f>
        <v/>
      </c>
      <c r="L1907" s="83" t="str">
        <f>IF(AND($M1907&lt;&gt;"",$M1907&gt;40000,$N1907&lt;&gt;"",$N1907&gt;40000),(1+NETWORKDAYS.INTL($M1907,$N1907,1,项目参数!$B$2:$B$200))*项目参数!$J$29,"")</f>
        <v/>
      </c>
      <c r="M1907" s="42"/>
      <c r="N1907" s="42"/>
      <c r="O1907" s="60"/>
      <c r="P1907" s="63"/>
      <c r="X1907" s="72" t="b">
        <f t="shared" si="29"/>
        <v>0</v>
      </c>
    </row>
    <row r="1908" spans="1:24">
      <c r="A1908" s="8"/>
      <c r="B1908" s="8"/>
      <c r="C1908" s="8"/>
      <c r="D1908" s="54"/>
      <c r="E1908" s="8"/>
      <c r="F1908" s="8"/>
      <c r="G1908" s="8"/>
      <c r="H1908" s="8"/>
      <c r="I1908" s="78"/>
      <c r="J1908" s="42"/>
      <c r="K1908" s="82" t="str">
        <f>IF(AND($I1908&gt;0,$J1908&lt;&gt;"",$J1908&gt;40000),WORKDAY.INTL($J1908,INT(($I1908+项目参数!$J$29-1)/项目参数!$J$29)-1,1,项目参数!$B$2:$B$200),"")</f>
        <v/>
      </c>
      <c r="L1908" s="83" t="str">
        <f>IF(AND($M1908&lt;&gt;"",$M1908&gt;40000,$N1908&lt;&gt;"",$N1908&gt;40000),(1+NETWORKDAYS.INTL($M1908,$N1908,1,项目参数!$B$2:$B$200))*项目参数!$J$29,"")</f>
        <v/>
      </c>
      <c r="M1908" s="42"/>
      <c r="N1908" s="42"/>
      <c r="O1908" s="60"/>
      <c r="P1908" s="63"/>
      <c r="X1908" s="72" t="b">
        <f t="shared" si="29"/>
        <v>0</v>
      </c>
    </row>
    <row r="1909" spans="1:24">
      <c r="A1909" s="8"/>
      <c r="B1909" s="8"/>
      <c r="C1909" s="8"/>
      <c r="D1909" s="54"/>
      <c r="E1909" s="8"/>
      <c r="F1909" s="8"/>
      <c r="G1909" s="8"/>
      <c r="H1909" s="8"/>
      <c r="I1909" s="78"/>
      <c r="J1909" s="42"/>
      <c r="K1909" s="82" t="str">
        <f>IF(AND($I1909&gt;0,$J1909&lt;&gt;"",$J1909&gt;40000),WORKDAY.INTL($J1909,INT(($I1909+项目参数!$J$29-1)/项目参数!$J$29)-1,1,项目参数!$B$2:$B$200),"")</f>
        <v/>
      </c>
      <c r="L1909" s="83" t="str">
        <f>IF(AND($M1909&lt;&gt;"",$M1909&gt;40000,$N1909&lt;&gt;"",$N1909&gt;40000),(1+NETWORKDAYS.INTL($M1909,$N1909,1,项目参数!$B$2:$B$200))*项目参数!$J$29,"")</f>
        <v/>
      </c>
      <c r="M1909" s="42"/>
      <c r="N1909" s="42"/>
      <c r="O1909" s="60"/>
      <c r="P1909" s="63"/>
      <c r="X1909" s="72" t="b">
        <f t="shared" si="29"/>
        <v>0</v>
      </c>
    </row>
    <row r="1910" spans="1:24">
      <c r="A1910" s="8"/>
      <c r="B1910" s="8"/>
      <c r="C1910" s="8"/>
      <c r="D1910" s="54"/>
      <c r="E1910" s="8"/>
      <c r="F1910" s="8"/>
      <c r="G1910" s="8"/>
      <c r="H1910" s="8"/>
      <c r="I1910" s="78"/>
      <c r="J1910" s="42"/>
      <c r="K1910" s="82" t="str">
        <f>IF(AND($I1910&gt;0,$J1910&lt;&gt;"",$J1910&gt;40000),WORKDAY.INTL($J1910,INT(($I1910+项目参数!$J$29-1)/项目参数!$J$29)-1,1,项目参数!$B$2:$B$200),"")</f>
        <v/>
      </c>
      <c r="L1910" s="83" t="str">
        <f>IF(AND($M1910&lt;&gt;"",$M1910&gt;40000,$N1910&lt;&gt;"",$N1910&gt;40000),(1+NETWORKDAYS.INTL($M1910,$N1910,1,项目参数!$B$2:$B$200))*项目参数!$J$29,"")</f>
        <v/>
      </c>
      <c r="M1910" s="42"/>
      <c r="N1910" s="42"/>
      <c r="O1910" s="60"/>
      <c r="P1910" s="63"/>
      <c r="X1910" s="72" t="b">
        <f t="shared" si="29"/>
        <v>0</v>
      </c>
    </row>
    <row r="1911" spans="1:24">
      <c r="A1911" s="8"/>
      <c r="B1911" s="8"/>
      <c r="C1911" s="8"/>
      <c r="D1911" s="54"/>
      <c r="E1911" s="8"/>
      <c r="F1911" s="8"/>
      <c r="G1911" s="8"/>
      <c r="H1911" s="8"/>
      <c r="I1911" s="78"/>
      <c r="J1911" s="42"/>
      <c r="K1911" s="82" t="str">
        <f>IF(AND($I1911&gt;0,$J1911&lt;&gt;"",$J1911&gt;40000),WORKDAY.INTL($J1911,INT(($I1911+项目参数!$J$29-1)/项目参数!$J$29)-1,1,项目参数!$B$2:$B$200),"")</f>
        <v/>
      </c>
      <c r="L1911" s="83" t="str">
        <f>IF(AND($M1911&lt;&gt;"",$M1911&gt;40000,$N1911&lt;&gt;"",$N1911&gt;40000),(1+NETWORKDAYS.INTL($M1911,$N1911,1,项目参数!$B$2:$B$200))*项目参数!$J$29,"")</f>
        <v/>
      </c>
      <c r="M1911" s="42"/>
      <c r="N1911" s="42"/>
      <c r="O1911" s="60"/>
      <c r="P1911" s="63"/>
      <c r="X1911" s="72" t="b">
        <f t="shared" si="29"/>
        <v>0</v>
      </c>
    </row>
    <row r="1912" spans="1:24">
      <c r="A1912" s="8"/>
      <c r="B1912" s="8"/>
      <c r="C1912" s="8"/>
      <c r="D1912" s="54"/>
      <c r="E1912" s="8"/>
      <c r="F1912" s="8"/>
      <c r="G1912" s="8"/>
      <c r="H1912" s="8"/>
      <c r="I1912" s="78"/>
      <c r="J1912" s="42"/>
      <c r="K1912" s="82" t="str">
        <f>IF(AND($I1912&gt;0,$J1912&lt;&gt;"",$J1912&gt;40000),WORKDAY.INTL($J1912,INT(($I1912+项目参数!$J$29-1)/项目参数!$J$29)-1,1,项目参数!$B$2:$B$200),"")</f>
        <v/>
      </c>
      <c r="L1912" s="83" t="str">
        <f>IF(AND($M1912&lt;&gt;"",$M1912&gt;40000,$N1912&lt;&gt;"",$N1912&gt;40000),(1+NETWORKDAYS.INTL($M1912,$N1912,1,项目参数!$B$2:$B$200))*项目参数!$J$29,"")</f>
        <v/>
      </c>
      <c r="M1912" s="42"/>
      <c r="N1912" s="42"/>
      <c r="O1912" s="60"/>
      <c r="P1912" s="63"/>
      <c r="X1912" s="72" t="b">
        <f t="shared" si="29"/>
        <v>0</v>
      </c>
    </row>
    <row r="1913" spans="1:24">
      <c r="A1913" s="8"/>
      <c r="B1913" s="8"/>
      <c r="C1913" s="8"/>
      <c r="D1913" s="54"/>
      <c r="E1913" s="8"/>
      <c r="F1913" s="8"/>
      <c r="G1913" s="8"/>
      <c r="H1913" s="8"/>
      <c r="I1913" s="78"/>
      <c r="J1913" s="42"/>
      <c r="K1913" s="82" t="str">
        <f>IF(AND($I1913&gt;0,$J1913&lt;&gt;"",$J1913&gt;40000),WORKDAY.INTL($J1913,INT(($I1913+项目参数!$J$29-1)/项目参数!$J$29)-1,1,项目参数!$B$2:$B$200),"")</f>
        <v/>
      </c>
      <c r="L1913" s="83" t="str">
        <f>IF(AND($M1913&lt;&gt;"",$M1913&gt;40000,$N1913&lt;&gt;"",$N1913&gt;40000),(1+NETWORKDAYS.INTL($M1913,$N1913,1,项目参数!$B$2:$B$200))*项目参数!$J$29,"")</f>
        <v/>
      </c>
      <c r="M1913" s="42"/>
      <c r="N1913" s="42"/>
      <c r="O1913" s="60"/>
      <c r="P1913" s="63"/>
      <c r="X1913" s="72" t="b">
        <f t="shared" si="29"/>
        <v>0</v>
      </c>
    </row>
    <row r="1914" spans="1:24">
      <c r="A1914" s="8"/>
      <c r="B1914" s="8"/>
      <c r="C1914" s="8"/>
      <c r="D1914" s="54"/>
      <c r="E1914" s="8"/>
      <c r="F1914" s="8"/>
      <c r="G1914" s="8"/>
      <c r="H1914" s="8"/>
      <c r="I1914" s="78"/>
      <c r="J1914" s="42"/>
      <c r="K1914" s="82" t="str">
        <f>IF(AND($I1914&gt;0,$J1914&lt;&gt;"",$J1914&gt;40000),WORKDAY.INTL($J1914,INT(($I1914+项目参数!$J$29-1)/项目参数!$J$29)-1,1,项目参数!$B$2:$B$200),"")</f>
        <v/>
      </c>
      <c r="L1914" s="83" t="str">
        <f>IF(AND($M1914&lt;&gt;"",$M1914&gt;40000,$N1914&lt;&gt;"",$N1914&gt;40000),(1+NETWORKDAYS.INTL($M1914,$N1914,1,项目参数!$B$2:$B$200))*项目参数!$J$29,"")</f>
        <v/>
      </c>
      <c r="M1914" s="42"/>
      <c r="N1914" s="42"/>
      <c r="O1914" s="60"/>
      <c r="P1914" s="63"/>
      <c r="X1914" s="72" t="b">
        <f t="shared" si="29"/>
        <v>0</v>
      </c>
    </row>
    <row r="1915" spans="1:24">
      <c r="A1915" s="8"/>
      <c r="B1915" s="8"/>
      <c r="C1915" s="8"/>
      <c r="D1915" s="54"/>
      <c r="E1915" s="8"/>
      <c r="F1915" s="8"/>
      <c r="G1915" s="8"/>
      <c r="H1915" s="8"/>
      <c r="I1915" s="78"/>
      <c r="J1915" s="42"/>
      <c r="K1915" s="82" t="str">
        <f>IF(AND($I1915&gt;0,$J1915&lt;&gt;"",$J1915&gt;40000),WORKDAY.INTL($J1915,INT(($I1915+项目参数!$J$29-1)/项目参数!$J$29)-1,1,项目参数!$B$2:$B$200),"")</f>
        <v/>
      </c>
      <c r="L1915" s="83" t="str">
        <f>IF(AND($M1915&lt;&gt;"",$M1915&gt;40000,$N1915&lt;&gt;"",$N1915&gt;40000),(1+NETWORKDAYS.INTL($M1915,$N1915,1,项目参数!$B$2:$B$200))*项目参数!$J$29,"")</f>
        <v/>
      </c>
      <c r="M1915" s="42"/>
      <c r="N1915" s="42"/>
      <c r="O1915" s="60"/>
      <c r="P1915" s="63"/>
      <c r="X1915" s="72" t="b">
        <f t="shared" si="29"/>
        <v>0</v>
      </c>
    </row>
    <row r="1916" spans="1:24">
      <c r="A1916" s="8"/>
      <c r="B1916" s="8"/>
      <c r="C1916" s="8"/>
      <c r="D1916" s="54"/>
      <c r="E1916" s="8"/>
      <c r="F1916" s="8"/>
      <c r="G1916" s="8"/>
      <c r="H1916" s="8"/>
      <c r="I1916" s="78"/>
      <c r="J1916" s="42"/>
      <c r="K1916" s="82" t="str">
        <f>IF(AND($I1916&gt;0,$J1916&lt;&gt;"",$J1916&gt;40000),WORKDAY.INTL($J1916,INT(($I1916+项目参数!$J$29-1)/项目参数!$J$29)-1,1,项目参数!$B$2:$B$200),"")</f>
        <v/>
      </c>
      <c r="L1916" s="83" t="str">
        <f>IF(AND($M1916&lt;&gt;"",$M1916&gt;40000,$N1916&lt;&gt;"",$N1916&gt;40000),(1+NETWORKDAYS.INTL($M1916,$N1916,1,项目参数!$B$2:$B$200))*项目参数!$J$29,"")</f>
        <v/>
      </c>
      <c r="M1916" s="42"/>
      <c r="N1916" s="42"/>
      <c r="O1916" s="60"/>
      <c r="P1916" s="63"/>
      <c r="X1916" s="72" t="b">
        <f t="shared" si="29"/>
        <v>0</v>
      </c>
    </row>
    <row r="1917" spans="1:24">
      <c r="A1917" s="8"/>
      <c r="B1917" s="8"/>
      <c r="C1917" s="8"/>
      <c r="D1917" s="54"/>
      <c r="E1917" s="8"/>
      <c r="F1917" s="8"/>
      <c r="G1917" s="8"/>
      <c r="H1917" s="8"/>
      <c r="I1917" s="78"/>
      <c r="J1917" s="42"/>
      <c r="K1917" s="82" t="str">
        <f>IF(AND($I1917&gt;0,$J1917&lt;&gt;"",$J1917&gt;40000),WORKDAY.INTL($J1917,INT(($I1917+项目参数!$J$29-1)/项目参数!$J$29)-1,1,项目参数!$B$2:$B$200),"")</f>
        <v/>
      </c>
      <c r="L1917" s="83" t="str">
        <f>IF(AND($M1917&lt;&gt;"",$M1917&gt;40000,$N1917&lt;&gt;"",$N1917&gt;40000),(1+NETWORKDAYS.INTL($M1917,$N1917,1,项目参数!$B$2:$B$200))*项目参数!$J$29,"")</f>
        <v/>
      </c>
      <c r="M1917" s="42"/>
      <c r="N1917" s="42"/>
      <c r="O1917" s="60"/>
      <c r="P1917" s="63"/>
      <c r="X1917" s="72" t="b">
        <f t="shared" si="29"/>
        <v>0</v>
      </c>
    </row>
    <row r="1918" spans="1:24">
      <c r="A1918" s="8"/>
      <c r="B1918" s="8"/>
      <c r="C1918" s="8"/>
      <c r="D1918" s="54"/>
      <c r="E1918" s="8"/>
      <c r="F1918" s="8"/>
      <c r="G1918" s="8"/>
      <c r="H1918" s="8"/>
      <c r="I1918" s="78"/>
      <c r="J1918" s="42"/>
      <c r="K1918" s="82" t="str">
        <f>IF(AND($I1918&gt;0,$J1918&lt;&gt;"",$J1918&gt;40000),WORKDAY.INTL($J1918,INT(($I1918+项目参数!$J$29-1)/项目参数!$J$29)-1,1,项目参数!$B$2:$B$200),"")</f>
        <v/>
      </c>
      <c r="L1918" s="83" t="str">
        <f>IF(AND($M1918&lt;&gt;"",$M1918&gt;40000,$N1918&lt;&gt;"",$N1918&gt;40000),(1+NETWORKDAYS.INTL($M1918,$N1918,1,项目参数!$B$2:$B$200))*项目参数!$J$29,"")</f>
        <v/>
      </c>
      <c r="M1918" s="42"/>
      <c r="N1918" s="42"/>
      <c r="O1918" s="60"/>
      <c r="P1918" s="63"/>
      <c r="X1918" s="72" t="b">
        <f t="shared" si="29"/>
        <v>0</v>
      </c>
    </row>
    <row r="1919" spans="1:24">
      <c r="A1919" s="8"/>
      <c r="B1919" s="8"/>
      <c r="C1919" s="8"/>
      <c r="D1919" s="54"/>
      <c r="E1919" s="8"/>
      <c r="F1919" s="8"/>
      <c r="G1919" s="8"/>
      <c r="H1919" s="8"/>
      <c r="I1919" s="78"/>
      <c r="J1919" s="42"/>
      <c r="K1919" s="82" t="str">
        <f>IF(AND($I1919&gt;0,$J1919&lt;&gt;"",$J1919&gt;40000),WORKDAY.INTL($J1919,INT(($I1919+项目参数!$J$29-1)/项目参数!$J$29)-1,1,项目参数!$B$2:$B$200),"")</f>
        <v/>
      </c>
      <c r="L1919" s="83" t="str">
        <f>IF(AND($M1919&lt;&gt;"",$M1919&gt;40000,$N1919&lt;&gt;"",$N1919&gt;40000),(1+NETWORKDAYS.INTL($M1919,$N1919,1,项目参数!$B$2:$B$200))*项目参数!$J$29,"")</f>
        <v/>
      </c>
      <c r="M1919" s="42"/>
      <c r="N1919" s="42"/>
      <c r="O1919" s="60"/>
      <c r="P1919" s="63"/>
      <c r="X1919" s="72" t="b">
        <f t="shared" si="29"/>
        <v>0</v>
      </c>
    </row>
    <row r="1920" spans="1:24">
      <c r="A1920" s="8"/>
      <c r="B1920" s="8"/>
      <c r="C1920" s="8"/>
      <c r="D1920" s="54"/>
      <c r="E1920" s="8"/>
      <c r="F1920" s="8"/>
      <c r="G1920" s="8"/>
      <c r="H1920" s="8"/>
      <c r="I1920" s="78"/>
      <c r="J1920" s="42"/>
      <c r="K1920" s="82" t="str">
        <f>IF(AND($I1920&gt;0,$J1920&lt;&gt;"",$J1920&gt;40000),WORKDAY.INTL($J1920,INT(($I1920+项目参数!$J$29-1)/项目参数!$J$29)-1,1,项目参数!$B$2:$B$200),"")</f>
        <v/>
      </c>
      <c r="L1920" s="83" t="str">
        <f>IF(AND($M1920&lt;&gt;"",$M1920&gt;40000,$N1920&lt;&gt;"",$N1920&gt;40000),(1+NETWORKDAYS.INTL($M1920,$N1920,1,项目参数!$B$2:$B$200))*项目参数!$J$29,"")</f>
        <v/>
      </c>
      <c r="M1920" s="42"/>
      <c r="N1920" s="42"/>
      <c r="O1920" s="60"/>
      <c r="P1920" s="63"/>
      <c r="X1920" s="72" t="b">
        <f t="shared" si="29"/>
        <v>0</v>
      </c>
    </row>
    <row r="1921" spans="1:24">
      <c r="A1921" s="8"/>
      <c r="B1921" s="8"/>
      <c r="C1921" s="8"/>
      <c r="D1921" s="54"/>
      <c r="E1921" s="8"/>
      <c r="F1921" s="8"/>
      <c r="G1921" s="8"/>
      <c r="H1921" s="8"/>
      <c r="I1921" s="78"/>
      <c r="J1921" s="42"/>
      <c r="K1921" s="82" t="str">
        <f>IF(AND($I1921&gt;0,$J1921&lt;&gt;"",$J1921&gt;40000),WORKDAY.INTL($J1921,INT(($I1921+项目参数!$J$29-1)/项目参数!$J$29)-1,1,项目参数!$B$2:$B$200),"")</f>
        <v/>
      </c>
      <c r="L1921" s="83" t="str">
        <f>IF(AND($M1921&lt;&gt;"",$M1921&gt;40000,$N1921&lt;&gt;"",$N1921&gt;40000),(1+NETWORKDAYS.INTL($M1921,$N1921,1,项目参数!$B$2:$B$200))*项目参数!$J$29,"")</f>
        <v/>
      </c>
      <c r="M1921" s="42"/>
      <c r="N1921" s="42"/>
      <c r="O1921" s="60"/>
      <c r="P1921" s="63"/>
      <c r="X1921" s="72" t="b">
        <f t="shared" si="29"/>
        <v>0</v>
      </c>
    </row>
    <row r="1922" spans="1:24">
      <c r="A1922" s="8"/>
      <c r="B1922" s="8"/>
      <c r="C1922" s="8"/>
      <c r="D1922" s="54"/>
      <c r="E1922" s="8"/>
      <c r="F1922" s="8"/>
      <c r="G1922" s="8"/>
      <c r="H1922" s="8"/>
      <c r="I1922" s="78"/>
      <c r="J1922" s="42"/>
      <c r="K1922" s="82" t="str">
        <f>IF(AND($I1922&gt;0,$J1922&lt;&gt;"",$J1922&gt;40000),WORKDAY.INTL($J1922,INT(($I1922+项目参数!$J$29-1)/项目参数!$J$29)-1,1,项目参数!$B$2:$B$200),"")</f>
        <v/>
      </c>
      <c r="L1922" s="83" t="str">
        <f>IF(AND($M1922&lt;&gt;"",$M1922&gt;40000,$N1922&lt;&gt;"",$N1922&gt;40000),(1+NETWORKDAYS.INTL($M1922,$N1922,1,项目参数!$B$2:$B$200))*项目参数!$J$29,"")</f>
        <v/>
      </c>
      <c r="M1922" s="42"/>
      <c r="N1922" s="42"/>
      <c r="O1922" s="60"/>
      <c r="P1922" s="63"/>
      <c r="X1922" s="72" t="b">
        <f t="shared" ref="X1922:X1985" si="30">AND(LEN(A1922)&gt;0,LEN(C1922)&gt;3,LEN(G1922)&gt;1,OR(J1922=0,AND(I1922&gt;0,J1922&gt;40000)),OR(M1922=0,M1922&gt;40000))</f>
        <v>0</v>
      </c>
    </row>
    <row r="1923" spans="1:24">
      <c r="A1923" s="8"/>
      <c r="B1923" s="8"/>
      <c r="C1923" s="8"/>
      <c r="D1923" s="54"/>
      <c r="E1923" s="8"/>
      <c r="F1923" s="8"/>
      <c r="G1923" s="8"/>
      <c r="H1923" s="8"/>
      <c r="I1923" s="78"/>
      <c r="J1923" s="42"/>
      <c r="K1923" s="82" t="str">
        <f>IF(AND($I1923&gt;0,$J1923&lt;&gt;"",$J1923&gt;40000),WORKDAY.INTL($J1923,INT(($I1923+项目参数!$J$29-1)/项目参数!$J$29)-1,1,项目参数!$B$2:$B$200),"")</f>
        <v/>
      </c>
      <c r="L1923" s="83" t="str">
        <f>IF(AND($M1923&lt;&gt;"",$M1923&gt;40000,$N1923&lt;&gt;"",$N1923&gt;40000),(1+NETWORKDAYS.INTL($M1923,$N1923,1,项目参数!$B$2:$B$200))*项目参数!$J$29,"")</f>
        <v/>
      </c>
      <c r="M1923" s="42"/>
      <c r="N1923" s="42"/>
      <c r="O1923" s="60"/>
      <c r="P1923" s="63"/>
      <c r="X1923" s="72" t="b">
        <f t="shared" si="30"/>
        <v>0</v>
      </c>
    </row>
    <row r="1924" spans="1:24">
      <c r="A1924" s="8"/>
      <c r="B1924" s="8"/>
      <c r="C1924" s="8"/>
      <c r="D1924" s="54"/>
      <c r="E1924" s="8"/>
      <c r="F1924" s="8"/>
      <c r="G1924" s="8"/>
      <c r="H1924" s="8"/>
      <c r="I1924" s="78"/>
      <c r="J1924" s="42"/>
      <c r="K1924" s="82" t="str">
        <f>IF(AND($I1924&gt;0,$J1924&lt;&gt;"",$J1924&gt;40000),WORKDAY.INTL($J1924,INT(($I1924+项目参数!$J$29-1)/项目参数!$J$29)-1,1,项目参数!$B$2:$B$200),"")</f>
        <v/>
      </c>
      <c r="L1924" s="83" t="str">
        <f>IF(AND($M1924&lt;&gt;"",$M1924&gt;40000,$N1924&lt;&gt;"",$N1924&gt;40000),(1+NETWORKDAYS.INTL($M1924,$N1924,1,项目参数!$B$2:$B$200))*项目参数!$J$29,"")</f>
        <v/>
      </c>
      <c r="M1924" s="42"/>
      <c r="N1924" s="42"/>
      <c r="O1924" s="60"/>
      <c r="P1924" s="63"/>
      <c r="X1924" s="72" t="b">
        <f t="shared" si="30"/>
        <v>0</v>
      </c>
    </row>
    <row r="1925" spans="1:24">
      <c r="A1925" s="8"/>
      <c r="B1925" s="8"/>
      <c r="C1925" s="8"/>
      <c r="D1925" s="54"/>
      <c r="E1925" s="8"/>
      <c r="F1925" s="8"/>
      <c r="G1925" s="8"/>
      <c r="H1925" s="8"/>
      <c r="I1925" s="78"/>
      <c r="J1925" s="42"/>
      <c r="K1925" s="82" t="str">
        <f>IF(AND($I1925&gt;0,$J1925&lt;&gt;"",$J1925&gt;40000),WORKDAY.INTL($J1925,INT(($I1925+项目参数!$J$29-1)/项目参数!$J$29)-1,1,项目参数!$B$2:$B$200),"")</f>
        <v/>
      </c>
      <c r="L1925" s="83" t="str">
        <f>IF(AND($M1925&lt;&gt;"",$M1925&gt;40000,$N1925&lt;&gt;"",$N1925&gt;40000),(1+NETWORKDAYS.INTL($M1925,$N1925,1,项目参数!$B$2:$B$200))*项目参数!$J$29,"")</f>
        <v/>
      </c>
      <c r="M1925" s="42"/>
      <c r="N1925" s="42"/>
      <c r="O1925" s="60"/>
      <c r="P1925" s="63"/>
      <c r="X1925" s="72" t="b">
        <f t="shared" si="30"/>
        <v>0</v>
      </c>
    </row>
    <row r="1926" spans="1:24">
      <c r="A1926" s="8"/>
      <c r="B1926" s="8"/>
      <c r="C1926" s="8"/>
      <c r="D1926" s="54"/>
      <c r="E1926" s="8"/>
      <c r="F1926" s="8"/>
      <c r="G1926" s="8"/>
      <c r="H1926" s="8"/>
      <c r="I1926" s="78"/>
      <c r="J1926" s="42"/>
      <c r="K1926" s="82" t="str">
        <f>IF(AND($I1926&gt;0,$J1926&lt;&gt;"",$J1926&gt;40000),WORKDAY.INTL($J1926,INT(($I1926+项目参数!$J$29-1)/项目参数!$J$29)-1,1,项目参数!$B$2:$B$200),"")</f>
        <v/>
      </c>
      <c r="L1926" s="83" t="str">
        <f>IF(AND($M1926&lt;&gt;"",$M1926&gt;40000,$N1926&lt;&gt;"",$N1926&gt;40000),(1+NETWORKDAYS.INTL($M1926,$N1926,1,项目参数!$B$2:$B$200))*项目参数!$J$29,"")</f>
        <v/>
      </c>
      <c r="M1926" s="42"/>
      <c r="N1926" s="42"/>
      <c r="O1926" s="60"/>
      <c r="P1926" s="63"/>
      <c r="X1926" s="72" t="b">
        <f t="shared" si="30"/>
        <v>0</v>
      </c>
    </row>
    <row r="1927" spans="1:24">
      <c r="A1927" s="8"/>
      <c r="B1927" s="8"/>
      <c r="C1927" s="8"/>
      <c r="D1927" s="54"/>
      <c r="E1927" s="8"/>
      <c r="F1927" s="8"/>
      <c r="G1927" s="8"/>
      <c r="H1927" s="8"/>
      <c r="I1927" s="78"/>
      <c r="J1927" s="42"/>
      <c r="K1927" s="82" t="str">
        <f>IF(AND($I1927&gt;0,$J1927&lt;&gt;"",$J1927&gt;40000),WORKDAY.INTL($J1927,INT(($I1927+项目参数!$J$29-1)/项目参数!$J$29)-1,1,项目参数!$B$2:$B$200),"")</f>
        <v/>
      </c>
      <c r="L1927" s="83" t="str">
        <f>IF(AND($M1927&lt;&gt;"",$M1927&gt;40000,$N1927&lt;&gt;"",$N1927&gt;40000),(1+NETWORKDAYS.INTL($M1927,$N1927,1,项目参数!$B$2:$B$200))*项目参数!$J$29,"")</f>
        <v/>
      </c>
      <c r="M1927" s="42"/>
      <c r="N1927" s="42"/>
      <c r="O1927" s="60"/>
      <c r="P1927" s="63"/>
      <c r="X1927" s="72" t="b">
        <f t="shared" si="30"/>
        <v>0</v>
      </c>
    </row>
    <row r="1928" spans="1:24">
      <c r="A1928" s="8"/>
      <c r="B1928" s="8"/>
      <c r="C1928" s="8"/>
      <c r="D1928" s="54"/>
      <c r="E1928" s="8"/>
      <c r="F1928" s="8"/>
      <c r="G1928" s="8"/>
      <c r="H1928" s="8"/>
      <c r="I1928" s="78"/>
      <c r="J1928" s="42"/>
      <c r="K1928" s="82" t="str">
        <f>IF(AND($I1928&gt;0,$J1928&lt;&gt;"",$J1928&gt;40000),WORKDAY.INTL($J1928,INT(($I1928+项目参数!$J$29-1)/项目参数!$J$29)-1,1,项目参数!$B$2:$B$200),"")</f>
        <v/>
      </c>
      <c r="L1928" s="83" t="str">
        <f>IF(AND($M1928&lt;&gt;"",$M1928&gt;40000,$N1928&lt;&gt;"",$N1928&gt;40000),(1+NETWORKDAYS.INTL($M1928,$N1928,1,项目参数!$B$2:$B$200))*项目参数!$J$29,"")</f>
        <v/>
      </c>
      <c r="M1928" s="42"/>
      <c r="N1928" s="42"/>
      <c r="O1928" s="60"/>
      <c r="P1928" s="63"/>
      <c r="X1928" s="72" t="b">
        <f t="shared" si="30"/>
        <v>0</v>
      </c>
    </row>
    <row r="1929" spans="1:24">
      <c r="A1929" s="8"/>
      <c r="B1929" s="8"/>
      <c r="C1929" s="8"/>
      <c r="D1929" s="54"/>
      <c r="E1929" s="8"/>
      <c r="F1929" s="8"/>
      <c r="G1929" s="8"/>
      <c r="H1929" s="8"/>
      <c r="I1929" s="78"/>
      <c r="J1929" s="42"/>
      <c r="K1929" s="82" t="str">
        <f>IF(AND($I1929&gt;0,$J1929&lt;&gt;"",$J1929&gt;40000),WORKDAY.INTL($J1929,INT(($I1929+项目参数!$J$29-1)/项目参数!$J$29)-1,1,项目参数!$B$2:$B$200),"")</f>
        <v/>
      </c>
      <c r="L1929" s="83" t="str">
        <f>IF(AND($M1929&lt;&gt;"",$M1929&gt;40000,$N1929&lt;&gt;"",$N1929&gt;40000),(1+NETWORKDAYS.INTL($M1929,$N1929,1,项目参数!$B$2:$B$200))*项目参数!$J$29,"")</f>
        <v/>
      </c>
      <c r="M1929" s="42"/>
      <c r="N1929" s="42"/>
      <c r="O1929" s="60"/>
      <c r="P1929" s="63"/>
      <c r="X1929" s="72" t="b">
        <f t="shared" si="30"/>
        <v>0</v>
      </c>
    </row>
    <row r="1930" spans="1:24">
      <c r="A1930" s="8"/>
      <c r="B1930" s="8"/>
      <c r="C1930" s="8"/>
      <c r="D1930" s="54"/>
      <c r="E1930" s="8"/>
      <c r="F1930" s="8"/>
      <c r="G1930" s="8"/>
      <c r="H1930" s="8"/>
      <c r="I1930" s="78"/>
      <c r="J1930" s="42"/>
      <c r="K1930" s="82" t="str">
        <f>IF(AND($I1930&gt;0,$J1930&lt;&gt;"",$J1930&gt;40000),WORKDAY.INTL($J1930,INT(($I1930+项目参数!$J$29-1)/项目参数!$J$29)-1,1,项目参数!$B$2:$B$200),"")</f>
        <v/>
      </c>
      <c r="L1930" s="83" t="str">
        <f>IF(AND($M1930&lt;&gt;"",$M1930&gt;40000,$N1930&lt;&gt;"",$N1930&gt;40000),(1+NETWORKDAYS.INTL($M1930,$N1930,1,项目参数!$B$2:$B$200))*项目参数!$J$29,"")</f>
        <v/>
      </c>
      <c r="M1930" s="42"/>
      <c r="N1930" s="42"/>
      <c r="O1930" s="60"/>
      <c r="P1930" s="63"/>
      <c r="X1930" s="72" t="b">
        <f t="shared" si="30"/>
        <v>0</v>
      </c>
    </row>
    <row r="1931" spans="1:24">
      <c r="A1931" s="8"/>
      <c r="B1931" s="8"/>
      <c r="C1931" s="8"/>
      <c r="D1931" s="54"/>
      <c r="E1931" s="8"/>
      <c r="F1931" s="8"/>
      <c r="G1931" s="8"/>
      <c r="H1931" s="8"/>
      <c r="I1931" s="78"/>
      <c r="J1931" s="42"/>
      <c r="K1931" s="82" t="str">
        <f>IF(AND($I1931&gt;0,$J1931&lt;&gt;"",$J1931&gt;40000),WORKDAY.INTL($J1931,INT(($I1931+项目参数!$J$29-1)/项目参数!$J$29)-1,1,项目参数!$B$2:$B$200),"")</f>
        <v/>
      </c>
      <c r="L1931" s="83" t="str">
        <f>IF(AND($M1931&lt;&gt;"",$M1931&gt;40000,$N1931&lt;&gt;"",$N1931&gt;40000),(1+NETWORKDAYS.INTL($M1931,$N1931,1,项目参数!$B$2:$B$200))*项目参数!$J$29,"")</f>
        <v/>
      </c>
      <c r="M1931" s="42"/>
      <c r="N1931" s="42"/>
      <c r="O1931" s="60"/>
      <c r="P1931" s="63"/>
      <c r="X1931" s="72" t="b">
        <f t="shared" si="30"/>
        <v>0</v>
      </c>
    </row>
    <row r="1932" spans="1:24">
      <c r="A1932" s="8"/>
      <c r="B1932" s="8"/>
      <c r="C1932" s="8"/>
      <c r="D1932" s="54"/>
      <c r="E1932" s="8"/>
      <c r="F1932" s="8"/>
      <c r="G1932" s="8"/>
      <c r="H1932" s="8"/>
      <c r="I1932" s="78"/>
      <c r="J1932" s="42"/>
      <c r="K1932" s="82" t="str">
        <f>IF(AND($I1932&gt;0,$J1932&lt;&gt;"",$J1932&gt;40000),WORKDAY.INTL($J1932,INT(($I1932+项目参数!$J$29-1)/项目参数!$J$29)-1,1,项目参数!$B$2:$B$200),"")</f>
        <v/>
      </c>
      <c r="L1932" s="83" t="str">
        <f>IF(AND($M1932&lt;&gt;"",$M1932&gt;40000,$N1932&lt;&gt;"",$N1932&gt;40000),(1+NETWORKDAYS.INTL($M1932,$N1932,1,项目参数!$B$2:$B$200))*项目参数!$J$29,"")</f>
        <v/>
      </c>
      <c r="M1932" s="42"/>
      <c r="N1932" s="42"/>
      <c r="O1932" s="60"/>
      <c r="P1932" s="63"/>
      <c r="X1932" s="72" t="b">
        <f t="shared" si="30"/>
        <v>0</v>
      </c>
    </row>
    <row r="1933" spans="1:24">
      <c r="A1933" s="8"/>
      <c r="B1933" s="8"/>
      <c r="C1933" s="8"/>
      <c r="D1933" s="54"/>
      <c r="E1933" s="8"/>
      <c r="F1933" s="8"/>
      <c r="G1933" s="8"/>
      <c r="H1933" s="8"/>
      <c r="I1933" s="78"/>
      <c r="J1933" s="42"/>
      <c r="K1933" s="82" t="str">
        <f>IF(AND($I1933&gt;0,$J1933&lt;&gt;"",$J1933&gt;40000),WORKDAY.INTL($J1933,INT(($I1933+项目参数!$J$29-1)/项目参数!$J$29)-1,1,项目参数!$B$2:$B$200),"")</f>
        <v/>
      </c>
      <c r="L1933" s="83" t="str">
        <f>IF(AND($M1933&lt;&gt;"",$M1933&gt;40000,$N1933&lt;&gt;"",$N1933&gt;40000),(1+NETWORKDAYS.INTL($M1933,$N1933,1,项目参数!$B$2:$B$200))*项目参数!$J$29,"")</f>
        <v/>
      </c>
      <c r="M1933" s="42"/>
      <c r="N1933" s="42"/>
      <c r="O1933" s="60"/>
      <c r="P1933" s="63"/>
      <c r="X1933" s="72" t="b">
        <f t="shared" si="30"/>
        <v>0</v>
      </c>
    </row>
    <row r="1934" spans="1:24">
      <c r="A1934" s="8"/>
      <c r="B1934" s="8"/>
      <c r="C1934" s="8"/>
      <c r="D1934" s="54"/>
      <c r="E1934" s="8"/>
      <c r="F1934" s="8"/>
      <c r="G1934" s="8"/>
      <c r="H1934" s="8"/>
      <c r="I1934" s="78"/>
      <c r="J1934" s="42"/>
      <c r="K1934" s="82" t="str">
        <f>IF(AND($I1934&gt;0,$J1934&lt;&gt;"",$J1934&gt;40000),WORKDAY.INTL($J1934,INT(($I1934+项目参数!$J$29-1)/项目参数!$J$29)-1,1,项目参数!$B$2:$B$200),"")</f>
        <v/>
      </c>
      <c r="L1934" s="83" t="str">
        <f>IF(AND($M1934&lt;&gt;"",$M1934&gt;40000,$N1934&lt;&gt;"",$N1934&gt;40000),(1+NETWORKDAYS.INTL($M1934,$N1934,1,项目参数!$B$2:$B$200))*项目参数!$J$29,"")</f>
        <v/>
      </c>
      <c r="M1934" s="42"/>
      <c r="N1934" s="42"/>
      <c r="O1934" s="60"/>
      <c r="P1934" s="63"/>
      <c r="X1934" s="72" t="b">
        <f t="shared" si="30"/>
        <v>0</v>
      </c>
    </row>
    <row r="1935" spans="1:24">
      <c r="A1935" s="8"/>
      <c r="B1935" s="8"/>
      <c r="C1935" s="8"/>
      <c r="D1935" s="54"/>
      <c r="E1935" s="8"/>
      <c r="F1935" s="8"/>
      <c r="G1935" s="8"/>
      <c r="H1935" s="8"/>
      <c r="I1935" s="78"/>
      <c r="J1935" s="42"/>
      <c r="K1935" s="82" t="str">
        <f>IF(AND($I1935&gt;0,$J1935&lt;&gt;"",$J1935&gt;40000),WORKDAY.INTL($J1935,INT(($I1935+项目参数!$J$29-1)/项目参数!$J$29)-1,1,项目参数!$B$2:$B$200),"")</f>
        <v/>
      </c>
      <c r="L1935" s="83" t="str">
        <f>IF(AND($M1935&lt;&gt;"",$M1935&gt;40000,$N1935&lt;&gt;"",$N1935&gt;40000),(1+NETWORKDAYS.INTL($M1935,$N1935,1,项目参数!$B$2:$B$200))*项目参数!$J$29,"")</f>
        <v/>
      </c>
      <c r="M1935" s="42"/>
      <c r="N1935" s="42"/>
      <c r="O1935" s="60"/>
      <c r="P1935" s="63"/>
      <c r="X1935" s="72" t="b">
        <f t="shared" si="30"/>
        <v>0</v>
      </c>
    </row>
    <row r="1936" spans="1:24">
      <c r="A1936" s="8"/>
      <c r="B1936" s="8"/>
      <c r="C1936" s="8"/>
      <c r="D1936" s="54"/>
      <c r="E1936" s="8"/>
      <c r="F1936" s="8"/>
      <c r="G1936" s="8"/>
      <c r="H1936" s="8"/>
      <c r="I1936" s="78"/>
      <c r="J1936" s="42"/>
      <c r="K1936" s="82" t="str">
        <f>IF(AND($I1936&gt;0,$J1936&lt;&gt;"",$J1936&gt;40000),WORKDAY.INTL($J1936,INT(($I1936+项目参数!$J$29-1)/项目参数!$J$29)-1,1,项目参数!$B$2:$B$200),"")</f>
        <v/>
      </c>
      <c r="L1936" s="83" t="str">
        <f>IF(AND($M1936&lt;&gt;"",$M1936&gt;40000,$N1936&lt;&gt;"",$N1936&gt;40000),(1+NETWORKDAYS.INTL($M1936,$N1936,1,项目参数!$B$2:$B$200))*项目参数!$J$29,"")</f>
        <v/>
      </c>
      <c r="M1936" s="42"/>
      <c r="N1936" s="42"/>
      <c r="O1936" s="60"/>
      <c r="P1936" s="63"/>
      <c r="X1936" s="72" t="b">
        <f t="shared" si="30"/>
        <v>0</v>
      </c>
    </row>
    <row r="1937" spans="1:24">
      <c r="A1937" s="8"/>
      <c r="B1937" s="8"/>
      <c r="C1937" s="8"/>
      <c r="D1937" s="54"/>
      <c r="E1937" s="8"/>
      <c r="F1937" s="8"/>
      <c r="G1937" s="8"/>
      <c r="H1937" s="8"/>
      <c r="I1937" s="78"/>
      <c r="J1937" s="42"/>
      <c r="K1937" s="82" t="str">
        <f>IF(AND($I1937&gt;0,$J1937&lt;&gt;"",$J1937&gt;40000),WORKDAY.INTL($J1937,INT(($I1937+项目参数!$J$29-1)/项目参数!$J$29)-1,1,项目参数!$B$2:$B$200),"")</f>
        <v/>
      </c>
      <c r="L1937" s="83" t="str">
        <f>IF(AND($M1937&lt;&gt;"",$M1937&gt;40000,$N1937&lt;&gt;"",$N1937&gt;40000),(1+NETWORKDAYS.INTL($M1937,$N1937,1,项目参数!$B$2:$B$200))*项目参数!$J$29,"")</f>
        <v/>
      </c>
      <c r="M1937" s="42"/>
      <c r="N1937" s="42"/>
      <c r="O1937" s="60"/>
      <c r="P1937" s="63"/>
      <c r="X1937" s="72" t="b">
        <f t="shared" si="30"/>
        <v>0</v>
      </c>
    </row>
    <row r="1938" spans="1:24">
      <c r="A1938" s="8"/>
      <c r="B1938" s="8"/>
      <c r="C1938" s="8"/>
      <c r="D1938" s="54"/>
      <c r="E1938" s="8"/>
      <c r="F1938" s="8"/>
      <c r="G1938" s="8"/>
      <c r="H1938" s="8"/>
      <c r="I1938" s="78"/>
      <c r="J1938" s="42"/>
      <c r="K1938" s="82" t="str">
        <f>IF(AND($I1938&gt;0,$J1938&lt;&gt;"",$J1938&gt;40000),WORKDAY.INTL($J1938,INT(($I1938+项目参数!$J$29-1)/项目参数!$J$29)-1,1,项目参数!$B$2:$B$200),"")</f>
        <v/>
      </c>
      <c r="L1938" s="83" t="str">
        <f>IF(AND($M1938&lt;&gt;"",$M1938&gt;40000,$N1938&lt;&gt;"",$N1938&gt;40000),(1+NETWORKDAYS.INTL($M1938,$N1938,1,项目参数!$B$2:$B$200))*项目参数!$J$29,"")</f>
        <v/>
      </c>
      <c r="M1938" s="42"/>
      <c r="N1938" s="42"/>
      <c r="O1938" s="60"/>
      <c r="P1938" s="63"/>
      <c r="X1938" s="72" t="b">
        <f t="shared" si="30"/>
        <v>0</v>
      </c>
    </row>
    <row r="1939" spans="1:24">
      <c r="A1939" s="8"/>
      <c r="B1939" s="8"/>
      <c r="C1939" s="8"/>
      <c r="D1939" s="54"/>
      <c r="E1939" s="8"/>
      <c r="F1939" s="8"/>
      <c r="G1939" s="8"/>
      <c r="H1939" s="8"/>
      <c r="I1939" s="78"/>
      <c r="J1939" s="42"/>
      <c r="K1939" s="82" t="str">
        <f>IF(AND($I1939&gt;0,$J1939&lt;&gt;"",$J1939&gt;40000),WORKDAY.INTL($J1939,INT(($I1939+项目参数!$J$29-1)/项目参数!$J$29)-1,1,项目参数!$B$2:$B$200),"")</f>
        <v/>
      </c>
      <c r="L1939" s="83" t="str">
        <f>IF(AND($M1939&lt;&gt;"",$M1939&gt;40000,$N1939&lt;&gt;"",$N1939&gt;40000),(1+NETWORKDAYS.INTL($M1939,$N1939,1,项目参数!$B$2:$B$200))*项目参数!$J$29,"")</f>
        <v/>
      </c>
      <c r="M1939" s="42"/>
      <c r="N1939" s="42"/>
      <c r="O1939" s="60"/>
      <c r="P1939" s="63"/>
      <c r="X1939" s="72" t="b">
        <f t="shared" si="30"/>
        <v>0</v>
      </c>
    </row>
    <row r="1940" spans="1:24">
      <c r="A1940" s="8"/>
      <c r="B1940" s="8"/>
      <c r="C1940" s="8"/>
      <c r="D1940" s="54"/>
      <c r="E1940" s="8"/>
      <c r="F1940" s="8"/>
      <c r="G1940" s="8"/>
      <c r="H1940" s="8"/>
      <c r="I1940" s="78"/>
      <c r="J1940" s="42"/>
      <c r="K1940" s="82" t="str">
        <f>IF(AND($I1940&gt;0,$J1940&lt;&gt;"",$J1940&gt;40000),WORKDAY.INTL($J1940,INT(($I1940+项目参数!$J$29-1)/项目参数!$J$29)-1,1,项目参数!$B$2:$B$200),"")</f>
        <v/>
      </c>
      <c r="L1940" s="83" t="str">
        <f>IF(AND($M1940&lt;&gt;"",$M1940&gt;40000,$N1940&lt;&gt;"",$N1940&gt;40000),(1+NETWORKDAYS.INTL($M1940,$N1940,1,项目参数!$B$2:$B$200))*项目参数!$J$29,"")</f>
        <v/>
      </c>
      <c r="M1940" s="42"/>
      <c r="N1940" s="42"/>
      <c r="O1940" s="60"/>
      <c r="P1940" s="63"/>
      <c r="X1940" s="72" t="b">
        <f t="shared" si="30"/>
        <v>0</v>
      </c>
    </row>
    <row r="1941" spans="1:24">
      <c r="A1941" s="8"/>
      <c r="B1941" s="8"/>
      <c r="C1941" s="8"/>
      <c r="D1941" s="54"/>
      <c r="E1941" s="8"/>
      <c r="F1941" s="8"/>
      <c r="G1941" s="8"/>
      <c r="H1941" s="8"/>
      <c r="I1941" s="78"/>
      <c r="J1941" s="42"/>
      <c r="K1941" s="82" t="str">
        <f>IF(AND($I1941&gt;0,$J1941&lt;&gt;"",$J1941&gt;40000),WORKDAY.INTL($J1941,INT(($I1941+项目参数!$J$29-1)/项目参数!$J$29)-1,1,项目参数!$B$2:$B$200),"")</f>
        <v/>
      </c>
      <c r="L1941" s="83" t="str">
        <f>IF(AND($M1941&lt;&gt;"",$M1941&gt;40000,$N1941&lt;&gt;"",$N1941&gt;40000),(1+NETWORKDAYS.INTL($M1941,$N1941,1,项目参数!$B$2:$B$200))*项目参数!$J$29,"")</f>
        <v/>
      </c>
      <c r="M1941" s="42"/>
      <c r="N1941" s="42"/>
      <c r="O1941" s="60"/>
      <c r="P1941" s="63"/>
      <c r="X1941" s="72" t="b">
        <f t="shared" si="30"/>
        <v>0</v>
      </c>
    </row>
    <row r="1942" spans="1:24">
      <c r="A1942" s="8"/>
      <c r="B1942" s="8"/>
      <c r="C1942" s="8"/>
      <c r="D1942" s="54"/>
      <c r="E1942" s="8"/>
      <c r="F1942" s="8"/>
      <c r="G1942" s="8"/>
      <c r="H1942" s="8"/>
      <c r="I1942" s="78"/>
      <c r="J1942" s="42"/>
      <c r="K1942" s="82" t="str">
        <f>IF(AND($I1942&gt;0,$J1942&lt;&gt;"",$J1942&gt;40000),WORKDAY.INTL($J1942,INT(($I1942+项目参数!$J$29-1)/项目参数!$J$29)-1,1,项目参数!$B$2:$B$200),"")</f>
        <v/>
      </c>
      <c r="L1942" s="83" t="str">
        <f>IF(AND($M1942&lt;&gt;"",$M1942&gt;40000,$N1942&lt;&gt;"",$N1942&gt;40000),(1+NETWORKDAYS.INTL($M1942,$N1942,1,项目参数!$B$2:$B$200))*项目参数!$J$29,"")</f>
        <v/>
      </c>
      <c r="M1942" s="42"/>
      <c r="N1942" s="42"/>
      <c r="O1942" s="60"/>
      <c r="P1942" s="63"/>
      <c r="X1942" s="72" t="b">
        <f t="shared" si="30"/>
        <v>0</v>
      </c>
    </row>
    <row r="1943" spans="1:24">
      <c r="A1943" s="8"/>
      <c r="B1943" s="8"/>
      <c r="C1943" s="8"/>
      <c r="D1943" s="54"/>
      <c r="E1943" s="8"/>
      <c r="F1943" s="8"/>
      <c r="G1943" s="8"/>
      <c r="H1943" s="8"/>
      <c r="I1943" s="78"/>
      <c r="J1943" s="42"/>
      <c r="K1943" s="82" t="str">
        <f>IF(AND($I1943&gt;0,$J1943&lt;&gt;"",$J1943&gt;40000),WORKDAY.INTL($J1943,INT(($I1943+项目参数!$J$29-1)/项目参数!$J$29)-1,1,项目参数!$B$2:$B$200),"")</f>
        <v/>
      </c>
      <c r="L1943" s="83" t="str">
        <f>IF(AND($M1943&lt;&gt;"",$M1943&gt;40000,$N1943&lt;&gt;"",$N1943&gt;40000),(1+NETWORKDAYS.INTL($M1943,$N1943,1,项目参数!$B$2:$B$200))*项目参数!$J$29,"")</f>
        <v/>
      </c>
      <c r="M1943" s="42"/>
      <c r="N1943" s="42"/>
      <c r="O1943" s="60"/>
      <c r="P1943" s="63"/>
      <c r="X1943" s="72" t="b">
        <f t="shared" si="30"/>
        <v>0</v>
      </c>
    </row>
    <row r="1944" spans="1:24">
      <c r="A1944" s="8"/>
      <c r="B1944" s="8"/>
      <c r="C1944" s="8"/>
      <c r="D1944" s="54"/>
      <c r="E1944" s="8"/>
      <c r="F1944" s="8"/>
      <c r="G1944" s="8"/>
      <c r="H1944" s="8"/>
      <c r="I1944" s="78"/>
      <c r="J1944" s="42"/>
      <c r="K1944" s="82" t="str">
        <f>IF(AND($I1944&gt;0,$J1944&lt;&gt;"",$J1944&gt;40000),WORKDAY.INTL($J1944,INT(($I1944+项目参数!$J$29-1)/项目参数!$J$29)-1,1,项目参数!$B$2:$B$200),"")</f>
        <v/>
      </c>
      <c r="L1944" s="83" t="str">
        <f>IF(AND($M1944&lt;&gt;"",$M1944&gt;40000,$N1944&lt;&gt;"",$N1944&gt;40000),(1+NETWORKDAYS.INTL($M1944,$N1944,1,项目参数!$B$2:$B$200))*项目参数!$J$29,"")</f>
        <v/>
      </c>
      <c r="M1944" s="42"/>
      <c r="N1944" s="42"/>
      <c r="O1944" s="60"/>
      <c r="P1944" s="63"/>
      <c r="X1944" s="72" t="b">
        <f t="shared" si="30"/>
        <v>0</v>
      </c>
    </row>
    <row r="1945" spans="1:24">
      <c r="A1945" s="8"/>
      <c r="B1945" s="8"/>
      <c r="C1945" s="8"/>
      <c r="D1945" s="54"/>
      <c r="E1945" s="8"/>
      <c r="F1945" s="8"/>
      <c r="G1945" s="8"/>
      <c r="H1945" s="8"/>
      <c r="I1945" s="78"/>
      <c r="J1945" s="42"/>
      <c r="K1945" s="82" t="str">
        <f>IF(AND($I1945&gt;0,$J1945&lt;&gt;"",$J1945&gt;40000),WORKDAY.INTL($J1945,INT(($I1945+项目参数!$J$29-1)/项目参数!$J$29)-1,1,项目参数!$B$2:$B$200),"")</f>
        <v/>
      </c>
      <c r="L1945" s="83" t="str">
        <f>IF(AND($M1945&lt;&gt;"",$M1945&gt;40000,$N1945&lt;&gt;"",$N1945&gt;40000),(1+NETWORKDAYS.INTL($M1945,$N1945,1,项目参数!$B$2:$B$200))*项目参数!$J$29,"")</f>
        <v/>
      </c>
      <c r="M1945" s="42"/>
      <c r="N1945" s="42"/>
      <c r="O1945" s="60"/>
      <c r="P1945" s="63"/>
      <c r="X1945" s="72" t="b">
        <f t="shared" si="30"/>
        <v>0</v>
      </c>
    </row>
    <row r="1946" spans="1:24">
      <c r="A1946" s="8"/>
      <c r="B1946" s="8"/>
      <c r="C1946" s="8"/>
      <c r="D1946" s="54"/>
      <c r="E1946" s="8"/>
      <c r="F1946" s="8"/>
      <c r="G1946" s="8"/>
      <c r="H1946" s="8"/>
      <c r="I1946" s="78"/>
      <c r="J1946" s="42"/>
      <c r="K1946" s="82" t="str">
        <f>IF(AND($I1946&gt;0,$J1946&lt;&gt;"",$J1946&gt;40000),WORKDAY.INTL($J1946,INT(($I1946+项目参数!$J$29-1)/项目参数!$J$29)-1,1,项目参数!$B$2:$B$200),"")</f>
        <v/>
      </c>
      <c r="L1946" s="83" t="str">
        <f>IF(AND($M1946&lt;&gt;"",$M1946&gt;40000,$N1946&lt;&gt;"",$N1946&gt;40000),(1+NETWORKDAYS.INTL($M1946,$N1946,1,项目参数!$B$2:$B$200))*项目参数!$J$29,"")</f>
        <v/>
      </c>
      <c r="M1946" s="42"/>
      <c r="N1946" s="42"/>
      <c r="O1946" s="60"/>
      <c r="P1946" s="63"/>
      <c r="X1946" s="72" t="b">
        <f t="shared" si="30"/>
        <v>0</v>
      </c>
    </row>
    <row r="1947" spans="1:24">
      <c r="A1947" s="8"/>
      <c r="B1947" s="8"/>
      <c r="C1947" s="8"/>
      <c r="D1947" s="54"/>
      <c r="E1947" s="8"/>
      <c r="F1947" s="8"/>
      <c r="G1947" s="8"/>
      <c r="H1947" s="8"/>
      <c r="I1947" s="78"/>
      <c r="J1947" s="42"/>
      <c r="K1947" s="82" t="str">
        <f>IF(AND($I1947&gt;0,$J1947&lt;&gt;"",$J1947&gt;40000),WORKDAY.INTL($J1947,INT(($I1947+项目参数!$J$29-1)/项目参数!$J$29)-1,1,项目参数!$B$2:$B$200),"")</f>
        <v/>
      </c>
      <c r="L1947" s="83" t="str">
        <f>IF(AND($M1947&lt;&gt;"",$M1947&gt;40000,$N1947&lt;&gt;"",$N1947&gt;40000),(1+NETWORKDAYS.INTL($M1947,$N1947,1,项目参数!$B$2:$B$200))*项目参数!$J$29,"")</f>
        <v/>
      </c>
      <c r="M1947" s="42"/>
      <c r="N1947" s="42"/>
      <c r="O1947" s="60"/>
      <c r="P1947" s="63"/>
      <c r="X1947" s="72" t="b">
        <f t="shared" si="30"/>
        <v>0</v>
      </c>
    </row>
    <row r="1948" spans="1:24">
      <c r="A1948" s="8"/>
      <c r="B1948" s="8"/>
      <c r="C1948" s="8"/>
      <c r="D1948" s="54"/>
      <c r="E1948" s="8"/>
      <c r="F1948" s="8"/>
      <c r="G1948" s="8"/>
      <c r="H1948" s="8"/>
      <c r="I1948" s="78"/>
      <c r="J1948" s="42"/>
      <c r="K1948" s="82" t="str">
        <f>IF(AND($I1948&gt;0,$J1948&lt;&gt;"",$J1948&gt;40000),WORKDAY.INTL($J1948,INT(($I1948+项目参数!$J$29-1)/项目参数!$J$29)-1,1,项目参数!$B$2:$B$200),"")</f>
        <v/>
      </c>
      <c r="L1948" s="83" t="str">
        <f>IF(AND($M1948&lt;&gt;"",$M1948&gt;40000,$N1948&lt;&gt;"",$N1948&gt;40000),(1+NETWORKDAYS.INTL($M1948,$N1948,1,项目参数!$B$2:$B$200))*项目参数!$J$29,"")</f>
        <v/>
      </c>
      <c r="M1948" s="42"/>
      <c r="N1948" s="42"/>
      <c r="O1948" s="60"/>
      <c r="P1948" s="63"/>
      <c r="X1948" s="72" t="b">
        <f t="shared" si="30"/>
        <v>0</v>
      </c>
    </row>
    <row r="1949" spans="1:24">
      <c r="A1949" s="8"/>
      <c r="B1949" s="8"/>
      <c r="C1949" s="8"/>
      <c r="D1949" s="54"/>
      <c r="E1949" s="8"/>
      <c r="F1949" s="8"/>
      <c r="G1949" s="8"/>
      <c r="H1949" s="8"/>
      <c r="I1949" s="78"/>
      <c r="J1949" s="42"/>
      <c r="K1949" s="82" t="str">
        <f>IF(AND($I1949&gt;0,$J1949&lt;&gt;"",$J1949&gt;40000),WORKDAY.INTL($J1949,INT(($I1949+项目参数!$J$29-1)/项目参数!$J$29)-1,1,项目参数!$B$2:$B$200),"")</f>
        <v/>
      </c>
      <c r="L1949" s="83" t="str">
        <f>IF(AND($M1949&lt;&gt;"",$M1949&gt;40000,$N1949&lt;&gt;"",$N1949&gt;40000),(1+NETWORKDAYS.INTL($M1949,$N1949,1,项目参数!$B$2:$B$200))*项目参数!$J$29,"")</f>
        <v/>
      </c>
      <c r="M1949" s="42"/>
      <c r="N1949" s="42"/>
      <c r="O1949" s="60"/>
      <c r="P1949" s="63"/>
      <c r="X1949" s="72" t="b">
        <f t="shared" si="30"/>
        <v>0</v>
      </c>
    </row>
    <row r="1950" spans="1:24">
      <c r="A1950" s="8"/>
      <c r="B1950" s="8"/>
      <c r="C1950" s="8"/>
      <c r="D1950" s="54"/>
      <c r="E1950" s="8"/>
      <c r="F1950" s="8"/>
      <c r="G1950" s="8"/>
      <c r="H1950" s="8"/>
      <c r="I1950" s="78"/>
      <c r="J1950" s="42"/>
      <c r="K1950" s="82" t="str">
        <f>IF(AND($I1950&gt;0,$J1950&lt;&gt;"",$J1950&gt;40000),WORKDAY.INTL($J1950,INT(($I1950+项目参数!$J$29-1)/项目参数!$J$29)-1,1,项目参数!$B$2:$B$200),"")</f>
        <v/>
      </c>
      <c r="L1950" s="83" t="str">
        <f>IF(AND($M1950&lt;&gt;"",$M1950&gt;40000,$N1950&lt;&gt;"",$N1950&gt;40000),(1+NETWORKDAYS.INTL($M1950,$N1950,1,项目参数!$B$2:$B$200))*项目参数!$J$29,"")</f>
        <v/>
      </c>
      <c r="M1950" s="42"/>
      <c r="N1950" s="42"/>
      <c r="O1950" s="60"/>
      <c r="P1950" s="63"/>
      <c r="X1950" s="72" t="b">
        <f t="shared" si="30"/>
        <v>0</v>
      </c>
    </row>
    <row r="1951" spans="1:24">
      <c r="A1951" s="8"/>
      <c r="B1951" s="8"/>
      <c r="C1951" s="8"/>
      <c r="D1951" s="54"/>
      <c r="E1951" s="8"/>
      <c r="F1951" s="8"/>
      <c r="G1951" s="8"/>
      <c r="H1951" s="8"/>
      <c r="I1951" s="78"/>
      <c r="J1951" s="42"/>
      <c r="K1951" s="82" t="str">
        <f>IF(AND($I1951&gt;0,$J1951&lt;&gt;"",$J1951&gt;40000),WORKDAY.INTL($J1951,INT(($I1951+项目参数!$J$29-1)/项目参数!$J$29)-1,1,项目参数!$B$2:$B$200),"")</f>
        <v/>
      </c>
      <c r="L1951" s="83" t="str">
        <f>IF(AND($M1951&lt;&gt;"",$M1951&gt;40000,$N1951&lt;&gt;"",$N1951&gt;40000),(1+NETWORKDAYS.INTL($M1951,$N1951,1,项目参数!$B$2:$B$200))*项目参数!$J$29,"")</f>
        <v/>
      </c>
      <c r="M1951" s="42"/>
      <c r="N1951" s="42"/>
      <c r="O1951" s="60"/>
      <c r="P1951" s="63"/>
      <c r="X1951" s="72" t="b">
        <f t="shared" si="30"/>
        <v>0</v>
      </c>
    </row>
    <row r="1952" spans="1:24">
      <c r="A1952" s="8"/>
      <c r="B1952" s="8"/>
      <c r="C1952" s="8"/>
      <c r="D1952" s="54"/>
      <c r="E1952" s="8"/>
      <c r="F1952" s="8"/>
      <c r="G1952" s="8"/>
      <c r="H1952" s="8"/>
      <c r="I1952" s="78"/>
      <c r="J1952" s="42"/>
      <c r="K1952" s="82" t="str">
        <f>IF(AND($I1952&gt;0,$J1952&lt;&gt;"",$J1952&gt;40000),WORKDAY.INTL($J1952,INT(($I1952+项目参数!$J$29-1)/项目参数!$J$29)-1,1,项目参数!$B$2:$B$200),"")</f>
        <v/>
      </c>
      <c r="L1952" s="83" t="str">
        <f>IF(AND($M1952&lt;&gt;"",$M1952&gt;40000,$N1952&lt;&gt;"",$N1952&gt;40000),(1+NETWORKDAYS.INTL($M1952,$N1952,1,项目参数!$B$2:$B$200))*项目参数!$J$29,"")</f>
        <v/>
      </c>
      <c r="M1952" s="42"/>
      <c r="N1952" s="42"/>
      <c r="O1952" s="60"/>
      <c r="P1952" s="63"/>
      <c r="X1952" s="72" t="b">
        <f t="shared" si="30"/>
        <v>0</v>
      </c>
    </row>
    <row r="1953" spans="1:24">
      <c r="A1953" s="8"/>
      <c r="B1953" s="8"/>
      <c r="C1953" s="8"/>
      <c r="D1953" s="54"/>
      <c r="E1953" s="8"/>
      <c r="F1953" s="8"/>
      <c r="G1953" s="8"/>
      <c r="H1953" s="8"/>
      <c r="I1953" s="78"/>
      <c r="J1953" s="42"/>
      <c r="K1953" s="82" t="str">
        <f>IF(AND($I1953&gt;0,$J1953&lt;&gt;"",$J1953&gt;40000),WORKDAY.INTL($J1953,INT(($I1953+项目参数!$J$29-1)/项目参数!$J$29)-1,1,项目参数!$B$2:$B$200),"")</f>
        <v/>
      </c>
      <c r="L1953" s="83" t="str">
        <f>IF(AND($M1953&lt;&gt;"",$M1953&gt;40000,$N1953&lt;&gt;"",$N1953&gt;40000),(1+NETWORKDAYS.INTL($M1953,$N1953,1,项目参数!$B$2:$B$200))*项目参数!$J$29,"")</f>
        <v/>
      </c>
      <c r="M1953" s="42"/>
      <c r="N1953" s="42"/>
      <c r="O1953" s="60"/>
      <c r="P1953" s="63"/>
      <c r="X1953" s="72" t="b">
        <f t="shared" si="30"/>
        <v>0</v>
      </c>
    </row>
    <row r="1954" spans="1:24">
      <c r="A1954" s="8"/>
      <c r="B1954" s="8"/>
      <c r="C1954" s="8"/>
      <c r="D1954" s="54"/>
      <c r="E1954" s="8"/>
      <c r="F1954" s="8"/>
      <c r="G1954" s="8"/>
      <c r="H1954" s="8"/>
      <c r="I1954" s="78"/>
      <c r="J1954" s="42"/>
      <c r="K1954" s="82" t="str">
        <f>IF(AND($I1954&gt;0,$J1954&lt;&gt;"",$J1954&gt;40000),WORKDAY.INTL($J1954,INT(($I1954+项目参数!$J$29-1)/项目参数!$J$29)-1,1,项目参数!$B$2:$B$200),"")</f>
        <v/>
      </c>
      <c r="L1954" s="83" t="str">
        <f>IF(AND($M1954&lt;&gt;"",$M1954&gt;40000,$N1954&lt;&gt;"",$N1954&gt;40000),(1+NETWORKDAYS.INTL($M1954,$N1954,1,项目参数!$B$2:$B$200))*项目参数!$J$29,"")</f>
        <v/>
      </c>
      <c r="M1954" s="42"/>
      <c r="N1954" s="42"/>
      <c r="O1954" s="60"/>
      <c r="P1954" s="63"/>
      <c r="X1954" s="72" t="b">
        <f t="shared" si="30"/>
        <v>0</v>
      </c>
    </row>
    <row r="1955" spans="1:24">
      <c r="A1955" s="8"/>
      <c r="B1955" s="8"/>
      <c r="C1955" s="8"/>
      <c r="D1955" s="54"/>
      <c r="E1955" s="8"/>
      <c r="F1955" s="8"/>
      <c r="G1955" s="8"/>
      <c r="H1955" s="8"/>
      <c r="I1955" s="78"/>
      <c r="J1955" s="42"/>
      <c r="K1955" s="82" t="str">
        <f>IF(AND($I1955&gt;0,$J1955&lt;&gt;"",$J1955&gt;40000),WORKDAY.INTL($J1955,INT(($I1955+项目参数!$J$29-1)/项目参数!$J$29)-1,1,项目参数!$B$2:$B$200),"")</f>
        <v/>
      </c>
      <c r="L1955" s="83" t="str">
        <f>IF(AND($M1955&lt;&gt;"",$M1955&gt;40000,$N1955&lt;&gt;"",$N1955&gt;40000),(1+NETWORKDAYS.INTL($M1955,$N1955,1,项目参数!$B$2:$B$200))*项目参数!$J$29,"")</f>
        <v/>
      </c>
      <c r="M1955" s="42"/>
      <c r="N1955" s="42"/>
      <c r="O1955" s="60"/>
      <c r="P1955" s="63"/>
      <c r="X1955" s="72" t="b">
        <f t="shared" si="30"/>
        <v>0</v>
      </c>
    </row>
    <row r="1956" spans="1:24">
      <c r="A1956" s="8"/>
      <c r="B1956" s="8"/>
      <c r="C1956" s="8"/>
      <c r="D1956" s="54"/>
      <c r="E1956" s="8"/>
      <c r="F1956" s="8"/>
      <c r="G1956" s="8"/>
      <c r="H1956" s="8"/>
      <c r="I1956" s="78"/>
      <c r="J1956" s="42"/>
      <c r="K1956" s="82" t="str">
        <f>IF(AND($I1956&gt;0,$J1956&lt;&gt;"",$J1956&gt;40000),WORKDAY.INTL($J1956,INT(($I1956+项目参数!$J$29-1)/项目参数!$J$29)-1,1,项目参数!$B$2:$B$200),"")</f>
        <v/>
      </c>
      <c r="L1956" s="83" t="str">
        <f>IF(AND($M1956&lt;&gt;"",$M1956&gt;40000,$N1956&lt;&gt;"",$N1956&gt;40000),(1+NETWORKDAYS.INTL($M1956,$N1956,1,项目参数!$B$2:$B$200))*项目参数!$J$29,"")</f>
        <v/>
      </c>
      <c r="M1956" s="42"/>
      <c r="N1956" s="42"/>
      <c r="O1956" s="60"/>
      <c r="P1956" s="63"/>
      <c r="X1956" s="72" t="b">
        <f t="shared" si="30"/>
        <v>0</v>
      </c>
    </row>
    <row r="1957" spans="1:24">
      <c r="A1957" s="8"/>
      <c r="B1957" s="8"/>
      <c r="C1957" s="8"/>
      <c r="D1957" s="54"/>
      <c r="E1957" s="8"/>
      <c r="F1957" s="8"/>
      <c r="G1957" s="8"/>
      <c r="H1957" s="8"/>
      <c r="I1957" s="78"/>
      <c r="J1957" s="42"/>
      <c r="K1957" s="82" t="str">
        <f>IF(AND($I1957&gt;0,$J1957&lt;&gt;"",$J1957&gt;40000),WORKDAY.INTL($J1957,INT(($I1957+项目参数!$J$29-1)/项目参数!$J$29)-1,1,项目参数!$B$2:$B$200),"")</f>
        <v/>
      </c>
      <c r="L1957" s="83" t="str">
        <f>IF(AND($M1957&lt;&gt;"",$M1957&gt;40000,$N1957&lt;&gt;"",$N1957&gt;40000),(1+NETWORKDAYS.INTL($M1957,$N1957,1,项目参数!$B$2:$B$200))*项目参数!$J$29,"")</f>
        <v/>
      </c>
      <c r="M1957" s="42"/>
      <c r="N1957" s="42"/>
      <c r="O1957" s="60"/>
      <c r="P1957" s="63"/>
      <c r="X1957" s="72" t="b">
        <f t="shared" si="30"/>
        <v>0</v>
      </c>
    </row>
    <row r="1958" spans="1:24">
      <c r="A1958" s="8"/>
      <c r="B1958" s="8"/>
      <c r="C1958" s="8"/>
      <c r="D1958" s="54"/>
      <c r="E1958" s="8"/>
      <c r="F1958" s="8"/>
      <c r="G1958" s="8"/>
      <c r="H1958" s="8"/>
      <c r="I1958" s="78"/>
      <c r="J1958" s="42"/>
      <c r="K1958" s="82" t="str">
        <f>IF(AND($I1958&gt;0,$J1958&lt;&gt;"",$J1958&gt;40000),WORKDAY.INTL($J1958,INT(($I1958+项目参数!$J$29-1)/项目参数!$J$29)-1,1,项目参数!$B$2:$B$200),"")</f>
        <v/>
      </c>
      <c r="L1958" s="83" t="str">
        <f>IF(AND($M1958&lt;&gt;"",$M1958&gt;40000,$N1958&lt;&gt;"",$N1958&gt;40000),(1+NETWORKDAYS.INTL($M1958,$N1958,1,项目参数!$B$2:$B$200))*项目参数!$J$29,"")</f>
        <v/>
      </c>
      <c r="M1958" s="42"/>
      <c r="N1958" s="42"/>
      <c r="O1958" s="60"/>
      <c r="P1958" s="63"/>
      <c r="X1958" s="72" t="b">
        <f t="shared" si="30"/>
        <v>0</v>
      </c>
    </row>
    <row r="1959" spans="1:24">
      <c r="A1959" s="8"/>
      <c r="B1959" s="8"/>
      <c r="C1959" s="8"/>
      <c r="D1959" s="54"/>
      <c r="E1959" s="8"/>
      <c r="F1959" s="8"/>
      <c r="G1959" s="8"/>
      <c r="H1959" s="8"/>
      <c r="I1959" s="78"/>
      <c r="J1959" s="42"/>
      <c r="K1959" s="82" t="str">
        <f>IF(AND($I1959&gt;0,$J1959&lt;&gt;"",$J1959&gt;40000),WORKDAY.INTL($J1959,INT(($I1959+项目参数!$J$29-1)/项目参数!$J$29)-1,1,项目参数!$B$2:$B$200),"")</f>
        <v/>
      </c>
      <c r="L1959" s="83" t="str">
        <f>IF(AND($M1959&lt;&gt;"",$M1959&gt;40000,$N1959&lt;&gt;"",$N1959&gt;40000),(1+NETWORKDAYS.INTL($M1959,$N1959,1,项目参数!$B$2:$B$200))*项目参数!$J$29,"")</f>
        <v/>
      </c>
      <c r="M1959" s="42"/>
      <c r="N1959" s="42"/>
      <c r="O1959" s="60"/>
      <c r="P1959" s="63"/>
      <c r="X1959" s="72" t="b">
        <f t="shared" si="30"/>
        <v>0</v>
      </c>
    </row>
    <row r="1960" spans="1:24">
      <c r="A1960" s="8"/>
      <c r="B1960" s="8"/>
      <c r="C1960" s="8"/>
      <c r="D1960" s="54"/>
      <c r="E1960" s="8"/>
      <c r="F1960" s="8"/>
      <c r="G1960" s="8"/>
      <c r="H1960" s="8"/>
      <c r="I1960" s="78"/>
      <c r="J1960" s="42"/>
      <c r="K1960" s="82" t="str">
        <f>IF(AND($I1960&gt;0,$J1960&lt;&gt;"",$J1960&gt;40000),WORKDAY.INTL($J1960,INT(($I1960+项目参数!$J$29-1)/项目参数!$J$29)-1,1,项目参数!$B$2:$B$200),"")</f>
        <v/>
      </c>
      <c r="L1960" s="83" t="str">
        <f>IF(AND($M1960&lt;&gt;"",$M1960&gt;40000,$N1960&lt;&gt;"",$N1960&gt;40000),(1+NETWORKDAYS.INTL($M1960,$N1960,1,项目参数!$B$2:$B$200))*项目参数!$J$29,"")</f>
        <v/>
      </c>
      <c r="M1960" s="42"/>
      <c r="N1960" s="42"/>
      <c r="O1960" s="60"/>
      <c r="P1960" s="63"/>
      <c r="X1960" s="72" t="b">
        <f t="shared" si="30"/>
        <v>0</v>
      </c>
    </row>
    <row r="1961" spans="1:24">
      <c r="A1961" s="8"/>
      <c r="B1961" s="8"/>
      <c r="C1961" s="8"/>
      <c r="D1961" s="54"/>
      <c r="E1961" s="8"/>
      <c r="F1961" s="8"/>
      <c r="G1961" s="8"/>
      <c r="H1961" s="8"/>
      <c r="I1961" s="78"/>
      <c r="J1961" s="42"/>
      <c r="K1961" s="82" t="str">
        <f>IF(AND($I1961&gt;0,$J1961&lt;&gt;"",$J1961&gt;40000),WORKDAY.INTL($J1961,INT(($I1961+项目参数!$J$29-1)/项目参数!$J$29)-1,1,项目参数!$B$2:$B$200),"")</f>
        <v/>
      </c>
      <c r="L1961" s="83" t="str">
        <f>IF(AND($M1961&lt;&gt;"",$M1961&gt;40000,$N1961&lt;&gt;"",$N1961&gt;40000),(1+NETWORKDAYS.INTL($M1961,$N1961,1,项目参数!$B$2:$B$200))*项目参数!$J$29,"")</f>
        <v/>
      </c>
      <c r="M1961" s="42"/>
      <c r="N1961" s="42"/>
      <c r="O1961" s="60"/>
      <c r="P1961" s="63"/>
      <c r="X1961" s="72" t="b">
        <f t="shared" si="30"/>
        <v>0</v>
      </c>
    </row>
    <row r="1962" spans="1:24">
      <c r="A1962" s="8"/>
      <c r="B1962" s="8"/>
      <c r="C1962" s="8"/>
      <c r="D1962" s="54"/>
      <c r="E1962" s="8"/>
      <c r="F1962" s="8"/>
      <c r="G1962" s="8"/>
      <c r="H1962" s="8"/>
      <c r="I1962" s="78"/>
      <c r="J1962" s="42"/>
      <c r="K1962" s="82" t="str">
        <f>IF(AND($I1962&gt;0,$J1962&lt;&gt;"",$J1962&gt;40000),WORKDAY.INTL($J1962,INT(($I1962+项目参数!$J$29-1)/项目参数!$J$29)-1,1,项目参数!$B$2:$B$200),"")</f>
        <v/>
      </c>
      <c r="L1962" s="83" t="str">
        <f>IF(AND($M1962&lt;&gt;"",$M1962&gt;40000,$N1962&lt;&gt;"",$N1962&gt;40000),(1+NETWORKDAYS.INTL($M1962,$N1962,1,项目参数!$B$2:$B$200))*项目参数!$J$29,"")</f>
        <v/>
      </c>
      <c r="M1962" s="42"/>
      <c r="N1962" s="42"/>
      <c r="O1962" s="60"/>
      <c r="P1962" s="63"/>
      <c r="X1962" s="72" t="b">
        <f t="shared" si="30"/>
        <v>0</v>
      </c>
    </row>
    <row r="1963" spans="1:24">
      <c r="A1963" s="8"/>
      <c r="B1963" s="8"/>
      <c r="C1963" s="8"/>
      <c r="D1963" s="54"/>
      <c r="E1963" s="8"/>
      <c r="F1963" s="8"/>
      <c r="G1963" s="8"/>
      <c r="H1963" s="8"/>
      <c r="I1963" s="78"/>
      <c r="J1963" s="42"/>
      <c r="K1963" s="82" t="str">
        <f>IF(AND($I1963&gt;0,$J1963&lt;&gt;"",$J1963&gt;40000),WORKDAY.INTL($J1963,INT(($I1963+项目参数!$J$29-1)/项目参数!$J$29)-1,1,项目参数!$B$2:$B$200),"")</f>
        <v/>
      </c>
      <c r="L1963" s="83" t="str">
        <f>IF(AND($M1963&lt;&gt;"",$M1963&gt;40000,$N1963&lt;&gt;"",$N1963&gt;40000),(1+NETWORKDAYS.INTL($M1963,$N1963,1,项目参数!$B$2:$B$200))*项目参数!$J$29,"")</f>
        <v/>
      </c>
      <c r="M1963" s="42"/>
      <c r="N1963" s="42"/>
      <c r="O1963" s="60"/>
      <c r="P1963" s="63"/>
      <c r="X1963" s="72" t="b">
        <f t="shared" si="30"/>
        <v>0</v>
      </c>
    </row>
    <row r="1964" spans="1:24">
      <c r="A1964" s="8"/>
      <c r="B1964" s="8"/>
      <c r="C1964" s="8"/>
      <c r="D1964" s="54"/>
      <c r="E1964" s="8"/>
      <c r="F1964" s="8"/>
      <c r="G1964" s="8"/>
      <c r="H1964" s="8"/>
      <c r="I1964" s="78"/>
      <c r="J1964" s="42"/>
      <c r="K1964" s="82" t="str">
        <f>IF(AND($I1964&gt;0,$J1964&lt;&gt;"",$J1964&gt;40000),WORKDAY.INTL($J1964,INT(($I1964+项目参数!$J$29-1)/项目参数!$J$29)-1,1,项目参数!$B$2:$B$200),"")</f>
        <v/>
      </c>
      <c r="L1964" s="83" t="str">
        <f>IF(AND($M1964&lt;&gt;"",$M1964&gt;40000,$N1964&lt;&gt;"",$N1964&gt;40000),(1+NETWORKDAYS.INTL($M1964,$N1964,1,项目参数!$B$2:$B$200))*项目参数!$J$29,"")</f>
        <v/>
      </c>
      <c r="M1964" s="42"/>
      <c r="N1964" s="42"/>
      <c r="O1964" s="60"/>
      <c r="P1964" s="63"/>
      <c r="X1964" s="72" t="b">
        <f t="shared" si="30"/>
        <v>0</v>
      </c>
    </row>
    <row r="1965" spans="1:24">
      <c r="A1965" s="8"/>
      <c r="B1965" s="8"/>
      <c r="C1965" s="8"/>
      <c r="D1965" s="54"/>
      <c r="E1965" s="8"/>
      <c r="F1965" s="8"/>
      <c r="G1965" s="8"/>
      <c r="H1965" s="8"/>
      <c r="I1965" s="78"/>
      <c r="J1965" s="42"/>
      <c r="K1965" s="82" t="str">
        <f>IF(AND($I1965&gt;0,$J1965&lt;&gt;"",$J1965&gt;40000),WORKDAY.INTL($J1965,INT(($I1965+项目参数!$J$29-1)/项目参数!$J$29)-1,1,项目参数!$B$2:$B$200),"")</f>
        <v/>
      </c>
      <c r="L1965" s="83" t="str">
        <f>IF(AND($M1965&lt;&gt;"",$M1965&gt;40000,$N1965&lt;&gt;"",$N1965&gt;40000),(1+NETWORKDAYS.INTL($M1965,$N1965,1,项目参数!$B$2:$B$200))*项目参数!$J$29,"")</f>
        <v/>
      </c>
      <c r="M1965" s="42"/>
      <c r="N1965" s="42"/>
      <c r="O1965" s="60"/>
      <c r="P1965" s="63"/>
      <c r="X1965" s="72" t="b">
        <f t="shared" si="30"/>
        <v>0</v>
      </c>
    </row>
    <row r="1966" spans="1:24">
      <c r="A1966" s="8"/>
      <c r="B1966" s="8"/>
      <c r="C1966" s="8"/>
      <c r="D1966" s="54"/>
      <c r="E1966" s="8"/>
      <c r="F1966" s="8"/>
      <c r="G1966" s="8"/>
      <c r="H1966" s="8"/>
      <c r="I1966" s="78"/>
      <c r="J1966" s="42"/>
      <c r="K1966" s="82" t="str">
        <f>IF(AND($I1966&gt;0,$J1966&lt;&gt;"",$J1966&gt;40000),WORKDAY.INTL($J1966,INT(($I1966+项目参数!$J$29-1)/项目参数!$J$29)-1,1,项目参数!$B$2:$B$200),"")</f>
        <v/>
      </c>
      <c r="L1966" s="83" t="str">
        <f>IF(AND($M1966&lt;&gt;"",$M1966&gt;40000,$N1966&lt;&gt;"",$N1966&gt;40000),(1+NETWORKDAYS.INTL($M1966,$N1966,1,项目参数!$B$2:$B$200))*项目参数!$J$29,"")</f>
        <v/>
      </c>
      <c r="M1966" s="42"/>
      <c r="N1966" s="42"/>
      <c r="O1966" s="60"/>
      <c r="P1966" s="63"/>
      <c r="X1966" s="72" t="b">
        <f t="shared" si="30"/>
        <v>0</v>
      </c>
    </row>
    <row r="1967" spans="1:24">
      <c r="A1967" s="8"/>
      <c r="B1967" s="8"/>
      <c r="C1967" s="8"/>
      <c r="D1967" s="54"/>
      <c r="E1967" s="8"/>
      <c r="F1967" s="8"/>
      <c r="G1967" s="8"/>
      <c r="H1967" s="8"/>
      <c r="I1967" s="78"/>
      <c r="J1967" s="42"/>
      <c r="K1967" s="82" t="str">
        <f>IF(AND($I1967&gt;0,$J1967&lt;&gt;"",$J1967&gt;40000),WORKDAY.INTL($J1967,INT(($I1967+项目参数!$J$29-1)/项目参数!$J$29)-1,1,项目参数!$B$2:$B$200),"")</f>
        <v/>
      </c>
      <c r="L1967" s="83" t="str">
        <f>IF(AND($M1967&lt;&gt;"",$M1967&gt;40000,$N1967&lt;&gt;"",$N1967&gt;40000),(1+NETWORKDAYS.INTL($M1967,$N1967,1,项目参数!$B$2:$B$200))*项目参数!$J$29,"")</f>
        <v/>
      </c>
      <c r="M1967" s="42"/>
      <c r="N1967" s="42"/>
      <c r="O1967" s="60"/>
      <c r="P1967" s="63"/>
      <c r="X1967" s="72" t="b">
        <f t="shared" si="30"/>
        <v>0</v>
      </c>
    </row>
    <row r="1968" spans="1:24">
      <c r="A1968" s="8"/>
      <c r="B1968" s="8"/>
      <c r="C1968" s="8"/>
      <c r="D1968" s="54"/>
      <c r="E1968" s="8"/>
      <c r="F1968" s="8"/>
      <c r="G1968" s="8"/>
      <c r="H1968" s="8"/>
      <c r="I1968" s="78"/>
      <c r="J1968" s="42"/>
      <c r="K1968" s="82" t="str">
        <f>IF(AND($I1968&gt;0,$J1968&lt;&gt;"",$J1968&gt;40000),WORKDAY.INTL($J1968,INT(($I1968+项目参数!$J$29-1)/项目参数!$J$29)-1,1,项目参数!$B$2:$B$200),"")</f>
        <v/>
      </c>
      <c r="L1968" s="83" t="str">
        <f>IF(AND($M1968&lt;&gt;"",$M1968&gt;40000,$N1968&lt;&gt;"",$N1968&gt;40000),(1+NETWORKDAYS.INTL($M1968,$N1968,1,项目参数!$B$2:$B$200))*项目参数!$J$29,"")</f>
        <v/>
      </c>
      <c r="M1968" s="42"/>
      <c r="N1968" s="42"/>
      <c r="O1968" s="60"/>
      <c r="P1968" s="63"/>
      <c r="X1968" s="72" t="b">
        <f t="shared" si="30"/>
        <v>0</v>
      </c>
    </row>
    <row r="1969" spans="1:24">
      <c r="A1969" s="8"/>
      <c r="B1969" s="8"/>
      <c r="C1969" s="8"/>
      <c r="D1969" s="54"/>
      <c r="E1969" s="8"/>
      <c r="F1969" s="8"/>
      <c r="G1969" s="8"/>
      <c r="H1969" s="8"/>
      <c r="I1969" s="78"/>
      <c r="J1969" s="42"/>
      <c r="K1969" s="82" t="str">
        <f>IF(AND($I1969&gt;0,$J1969&lt;&gt;"",$J1969&gt;40000),WORKDAY.INTL($J1969,INT(($I1969+项目参数!$J$29-1)/项目参数!$J$29)-1,1,项目参数!$B$2:$B$200),"")</f>
        <v/>
      </c>
      <c r="L1969" s="83" t="str">
        <f>IF(AND($M1969&lt;&gt;"",$M1969&gt;40000,$N1969&lt;&gt;"",$N1969&gt;40000),(1+NETWORKDAYS.INTL($M1969,$N1969,1,项目参数!$B$2:$B$200))*项目参数!$J$29,"")</f>
        <v/>
      </c>
      <c r="M1969" s="42"/>
      <c r="N1969" s="42"/>
      <c r="O1969" s="60"/>
      <c r="P1969" s="63"/>
      <c r="X1969" s="72" t="b">
        <f t="shared" si="30"/>
        <v>0</v>
      </c>
    </row>
    <row r="1970" spans="1:24">
      <c r="A1970" s="8"/>
      <c r="B1970" s="8"/>
      <c r="C1970" s="8"/>
      <c r="D1970" s="54"/>
      <c r="E1970" s="8"/>
      <c r="F1970" s="8"/>
      <c r="G1970" s="8"/>
      <c r="H1970" s="8"/>
      <c r="I1970" s="78"/>
      <c r="J1970" s="42"/>
      <c r="K1970" s="82" t="str">
        <f>IF(AND($I1970&gt;0,$J1970&lt;&gt;"",$J1970&gt;40000),WORKDAY.INTL($J1970,INT(($I1970+项目参数!$J$29-1)/项目参数!$J$29)-1,1,项目参数!$B$2:$B$200),"")</f>
        <v/>
      </c>
      <c r="L1970" s="83" t="str">
        <f>IF(AND($M1970&lt;&gt;"",$M1970&gt;40000,$N1970&lt;&gt;"",$N1970&gt;40000),(1+NETWORKDAYS.INTL($M1970,$N1970,1,项目参数!$B$2:$B$200))*项目参数!$J$29,"")</f>
        <v/>
      </c>
      <c r="M1970" s="42"/>
      <c r="N1970" s="42"/>
      <c r="O1970" s="60"/>
      <c r="P1970" s="63"/>
      <c r="X1970" s="72" t="b">
        <f t="shared" si="30"/>
        <v>0</v>
      </c>
    </row>
    <row r="1971" spans="1:24">
      <c r="A1971" s="8"/>
      <c r="B1971" s="8"/>
      <c r="C1971" s="8"/>
      <c r="D1971" s="54"/>
      <c r="E1971" s="8"/>
      <c r="F1971" s="8"/>
      <c r="G1971" s="8"/>
      <c r="H1971" s="8"/>
      <c r="I1971" s="78"/>
      <c r="J1971" s="42"/>
      <c r="K1971" s="82" t="str">
        <f>IF(AND($I1971&gt;0,$J1971&lt;&gt;"",$J1971&gt;40000),WORKDAY.INTL($J1971,INT(($I1971+项目参数!$J$29-1)/项目参数!$J$29)-1,1,项目参数!$B$2:$B$200),"")</f>
        <v/>
      </c>
      <c r="L1971" s="83" t="str">
        <f>IF(AND($M1971&lt;&gt;"",$M1971&gt;40000,$N1971&lt;&gt;"",$N1971&gt;40000),(1+NETWORKDAYS.INTL($M1971,$N1971,1,项目参数!$B$2:$B$200))*项目参数!$J$29,"")</f>
        <v/>
      </c>
      <c r="M1971" s="42"/>
      <c r="N1971" s="42"/>
      <c r="O1971" s="60"/>
      <c r="P1971" s="63"/>
      <c r="X1971" s="72" t="b">
        <f t="shared" si="30"/>
        <v>0</v>
      </c>
    </row>
    <row r="1972" spans="1:24">
      <c r="A1972" s="8"/>
      <c r="B1972" s="8"/>
      <c r="C1972" s="8"/>
      <c r="D1972" s="54"/>
      <c r="E1972" s="8"/>
      <c r="F1972" s="8"/>
      <c r="G1972" s="8"/>
      <c r="H1972" s="8"/>
      <c r="I1972" s="78"/>
      <c r="J1972" s="42"/>
      <c r="K1972" s="82" t="str">
        <f>IF(AND($I1972&gt;0,$J1972&lt;&gt;"",$J1972&gt;40000),WORKDAY.INTL($J1972,INT(($I1972+项目参数!$J$29-1)/项目参数!$J$29)-1,1,项目参数!$B$2:$B$200),"")</f>
        <v/>
      </c>
      <c r="L1972" s="83" t="str">
        <f>IF(AND($M1972&lt;&gt;"",$M1972&gt;40000,$N1972&lt;&gt;"",$N1972&gt;40000),(1+NETWORKDAYS.INTL($M1972,$N1972,1,项目参数!$B$2:$B$200))*项目参数!$J$29,"")</f>
        <v/>
      </c>
      <c r="M1972" s="42"/>
      <c r="N1972" s="42"/>
      <c r="O1972" s="60"/>
      <c r="P1972" s="63"/>
      <c r="X1972" s="72" t="b">
        <f t="shared" si="30"/>
        <v>0</v>
      </c>
    </row>
    <row r="1973" spans="1:24">
      <c r="A1973" s="8"/>
      <c r="B1973" s="8"/>
      <c r="C1973" s="8"/>
      <c r="D1973" s="54"/>
      <c r="E1973" s="8"/>
      <c r="F1973" s="8"/>
      <c r="G1973" s="8"/>
      <c r="H1973" s="8"/>
      <c r="I1973" s="78"/>
      <c r="J1973" s="42"/>
      <c r="K1973" s="82" t="str">
        <f>IF(AND($I1973&gt;0,$J1973&lt;&gt;"",$J1973&gt;40000),WORKDAY.INTL($J1973,INT(($I1973+项目参数!$J$29-1)/项目参数!$J$29)-1,1,项目参数!$B$2:$B$200),"")</f>
        <v/>
      </c>
      <c r="L1973" s="83" t="str">
        <f>IF(AND($M1973&lt;&gt;"",$M1973&gt;40000,$N1973&lt;&gt;"",$N1973&gt;40000),(1+NETWORKDAYS.INTL($M1973,$N1973,1,项目参数!$B$2:$B$200))*项目参数!$J$29,"")</f>
        <v/>
      </c>
      <c r="M1973" s="42"/>
      <c r="N1973" s="42"/>
      <c r="O1973" s="60"/>
      <c r="P1973" s="63"/>
      <c r="X1973" s="72" t="b">
        <f t="shared" si="30"/>
        <v>0</v>
      </c>
    </row>
    <row r="1974" spans="1:24">
      <c r="A1974" s="8"/>
      <c r="B1974" s="8"/>
      <c r="C1974" s="8"/>
      <c r="D1974" s="54"/>
      <c r="E1974" s="8"/>
      <c r="F1974" s="8"/>
      <c r="G1974" s="8"/>
      <c r="H1974" s="8"/>
      <c r="I1974" s="78"/>
      <c r="J1974" s="42"/>
      <c r="K1974" s="82" t="str">
        <f>IF(AND($I1974&gt;0,$J1974&lt;&gt;"",$J1974&gt;40000),WORKDAY.INTL($J1974,INT(($I1974+项目参数!$J$29-1)/项目参数!$J$29)-1,1,项目参数!$B$2:$B$200),"")</f>
        <v/>
      </c>
      <c r="L1974" s="83" t="str">
        <f>IF(AND($M1974&lt;&gt;"",$M1974&gt;40000,$N1974&lt;&gt;"",$N1974&gt;40000),(1+NETWORKDAYS.INTL($M1974,$N1974,1,项目参数!$B$2:$B$200))*项目参数!$J$29,"")</f>
        <v/>
      </c>
      <c r="M1974" s="42"/>
      <c r="N1974" s="42"/>
      <c r="O1974" s="60"/>
      <c r="P1974" s="63"/>
      <c r="X1974" s="72" t="b">
        <f t="shared" si="30"/>
        <v>0</v>
      </c>
    </row>
    <row r="1975" spans="1:24">
      <c r="A1975" s="8"/>
      <c r="B1975" s="8"/>
      <c r="C1975" s="8"/>
      <c r="D1975" s="54"/>
      <c r="E1975" s="8"/>
      <c r="F1975" s="8"/>
      <c r="G1975" s="8"/>
      <c r="H1975" s="8"/>
      <c r="I1975" s="78"/>
      <c r="J1975" s="42"/>
      <c r="K1975" s="82" t="str">
        <f>IF(AND($I1975&gt;0,$J1975&lt;&gt;"",$J1975&gt;40000),WORKDAY.INTL($J1975,INT(($I1975+项目参数!$J$29-1)/项目参数!$J$29)-1,1,项目参数!$B$2:$B$200),"")</f>
        <v/>
      </c>
      <c r="L1975" s="83" t="str">
        <f>IF(AND($M1975&lt;&gt;"",$M1975&gt;40000,$N1975&lt;&gt;"",$N1975&gt;40000),(1+NETWORKDAYS.INTL($M1975,$N1975,1,项目参数!$B$2:$B$200))*项目参数!$J$29,"")</f>
        <v/>
      </c>
      <c r="M1975" s="42"/>
      <c r="N1975" s="42"/>
      <c r="O1975" s="60"/>
      <c r="P1975" s="63"/>
      <c r="X1975" s="72" t="b">
        <f t="shared" si="30"/>
        <v>0</v>
      </c>
    </row>
    <row r="1976" spans="1:24">
      <c r="A1976" s="8"/>
      <c r="B1976" s="8"/>
      <c r="C1976" s="8"/>
      <c r="D1976" s="54"/>
      <c r="E1976" s="8"/>
      <c r="F1976" s="8"/>
      <c r="G1976" s="8"/>
      <c r="H1976" s="8"/>
      <c r="I1976" s="78"/>
      <c r="J1976" s="42"/>
      <c r="K1976" s="82" t="str">
        <f>IF(AND($I1976&gt;0,$J1976&lt;&gt;"",$J1976&gt;40000),WORKDAY.INTL($J1976,INT(($I1976+项目参数!$J$29-1)/项目参数!$J$29)-1,1,项目参数!$B$2:$B$200),"")</f>
        <v/>
      </c>
      <c r="L1976" s="83" t="str">
        <f>IF(AND($M1976&lt;&gt;"",$M1976&gt;40000,$N1976&lt;&gt;"",$N1976&gt;40000),(1+NETWORKDAYS.INTL($M1976,$N1976,1,项目参数!$B$2:$B$200))*项目参数!$J$29,"")</f>
        <v/>
      </c>
      <c r="M1976" s="42"/>
      <c r="N1976" s="42"/>
      <c r="O1976" s="60"/>
      <c r="P1976" s="63"/>
      <c r="X1976" s="72" t="b">
        <f t="shared" si="30"/>
        <v>0</v>
      </c>
    </row>
    <row r="1977" spans="1:24">
      <c r="A1977" s="8"/>
      <c r="B1977" s="8"/>
      <c r="C1977" s="8"/>
      <c r="D1977" s="54"/>
      <c r="E1977" s="8"/>
      <c r="F1977" s="8"/>
      <c r="G1977" s="8"/>
      <c r="H1977" s="8"/>
      <c r="I1977" s="78"/>
      <c r="J1977" s="42"/>
      <c r="K1977" s="82" t="str">
        <f>IF(AND($I1977&gt;0,$J1977&lt;&gt;"",$J1977&gt;40000),WORKDAY.INTL($J1977,INT(($I1977+项目参数!$J$29-1)/项目参数!$J$29)-1,1,项目参数!$B$2:$B$200),"")</f>
        <v/>
      </c>
      <c r="L1977" s="83" t="str">
        <f>IF(AND($M1977&lt;&gt;"",$M1977&gt;40000,$N1977&lt;&gt;"",$N1977&gt;40000),(1+NETWORKDAYS.INTL($M1977,$N1977,1,项目参数!$B$2:$B$200))*项目参数!$J$29,"")</f>
        <v/>
      </c>
      <c r="M1977" s="42"/>
      <c r="N1977" s="42"/>
      <c r="O1977" s="60"/>
      <c r="P1977" s="63"/>
      <c r="X1977" s="72" t="b">
        <f t="shared" si="30"/>
        <v>0</v>
      </c>
    </row>
    <row r="1978" spans="1:24">
      <c r="A1978" s="8"/>
      <c r="B1978" s="8"/>
      <c r="C1978" s="8"/>
      <c r="D1978" s="54"/>
      <c r="E1978" s="8"/>
      <c r="F1978" s="8"/>
      <c r="G1978" s="8"/>
      <c r="H1978" s="8"/>
      <c r="I1978" s="78"/>
      <c r="J1978" s="42"/>
      <c r="K1978" s="82" t="str">
        <f>IF(AND($I1978&gt;0,$J1978&lt;&gt;"",$J1978&gt;40000),WORKDAY.INTL($J1978,INT(($I1978+项目参数!$J$29-1)/项目参数!$J$29)-1,1,项目参数!$B$2:$B$200),"")</f>
        <v/>
      </c>
      <c r="L1978" s="83" t="str">
        <f>IF(AND($M1978&lt;&gt;"",$M1978&gt;40000,$N1978&lt;&gt;"",$N1978&gt;40000),(1+NETWORKDAYS.INTL($M1978,$N1978,1,项目参数!$B$2:$B$200))*项目参数!$J$29,"")</f>
        <v/>
      </c>
      <c r="M1978" s="42"/>
      <c r="N1978" s="42"/>
      <c r="O1978" s="60"/>
      <c r="P1978" s="63"/>
      <c r="X1978" s="72" t="b">
        <f t="shared" si="30"/>
        <v>0</v>
      </c>
    </row>
    <row r="1979" spans="1:24">
      <c r="A1979" s="8"/>
      <c r="B1979" s="8"/>
      <c r="C1979" s="8"/>
      <c r="D1979" s="54"/>
      <c r="E1979" s="8"/>
      <c r="F1979" s="8"/>
      <c r="G1979" s="8"/>
      <c r="H1979" s="8"/>
      <c r="I1979" s="78"/>
      <c r="J1979" s="42"/>
      <c r="K1979" s="82" t="str">
        <f>IF(AND($I1979&gt;0,$J1979&lt;&gt;"",$J1979&gt;40000),WORKDAY.INTL($J1979,INT(($I1979+项目参数!$J$29-1)/项目参数!$J$29)-1,1,项目参数!$B$2:$B$200),"")</f>
        <v/>
      </c>
      <c r="L1979" s="83" t="str">
        <f>IF(AND($M1979&lt;&gt;"",$M1979&gt;40000,$N1979&lt;&gt;"",$N1979&gt;40000),(1+NETWORKDAYS.INTL($M1979,$N1979,1,项目参数!$B$2:$B$200))*项目参数!$J$29,"")</f>
        <v/>
      </c>
      <c r="M1979" s="42"/>
      <c r="N1979" s="42"/>
      <c r="O1979" s="60"/>
      <c r="P1979" s="63"/>
      <c r="X1979" s="72" t="b">
        <f t="shared" si="30"/>
        <v>0</v>
      </c>
    </row>
    <row r="1980" spans="1:24">
      <c r="A1980" s="8"/>
      <c r="B1980" s="8"/>
      <c r="C1980" s="8"/>
      <c r="D1980" s="54"/>
      <c r="E1980" s="8"/>
      <c r="F1980" s="8"/>
      <c r="G1980" s="8"/>
      <c r="H1980" s="8"/>
      <c r="I1980" s="78"/>
      <c r="J1980" s="42"/>
      <c r="K1980" s="82" t="str">
        <f>IF(AND($I1980&gt;0,$J1980&lt;&gt;"",$J1980&gt;40000),WORKDAY.INTL($J1980,INT(($I1980+项目参数!$J$29-1)/项目参数!$J$29)-1,1,项目参数!$B$2:$B$200),"")</f>
        <v/>
      </c>
      <c r="L1980" s="83" t="str">
        <f>IF(AND($M1980&lt;&gt;"",$M1980&gt;40000,$N1980&lt;&gt;"",$N1980&gt;40000),(1+NETWORKDAYS.INTL($M1980,$N1980,1,项目参数!$B$2:$B$200))*项目参数!$J$29,"")</f>
        <v/>
      </c>
      <c r="M1980" s="42"/>
      <c r="N1980" s="42"/>
      <c r="O1980" s="60"/>
      <c r="P1980" s="63"/>
      <c r="X1980" s="72" t="b">
        <f t="shared" si="30"/>
        <v>0</v>
      </c>
    </row>
    <row r="1981" spans="1:24">
      <c r="A1981" s="8"/>
      <c r="B1981" s="8"/>
      <c r="C1981" s="8"/>
      <c r="D1981" s="54"/>
      <c r="E1981" s="8"/>
      <c r="F1981" s="8"/>
      <c r="G1981" s="8"/>
      <c r="H1981" s="8"/>
      <c r="I1981" s="78"/>
      <c r="J1981" s="42"/>
      <c r="K1981" s="82" t="str">
        <f>IF(AND($I1981&gt;0,$J1981&lt;&gt;"",$J1981&gt;40000),WORKDAY.INTL($J1981,INT(($I1981+项目参数!$J$29-1)/项目参数!$J$29)-1,1,项目参数!$B$2:$B$200),"")</f>
        <v/>
      </c>
      <c r="L1981" s="83" t="str">
        <f>IF(AND($M1981&lt;&gt;"",$M1981&gt;40000,$N1981&lt;&gt;"",$N1981&gt;40000),(1+NETWORKDAYS.INTL($M1981,$N1981,1,项目参数!$B$2:$B$200))*项目参数!$J$29,"")</f>
        <v/>
      </c>
      <c r="M1981" s="42"/>
      <c r="N1981" s="42"/>
      <c r="O1981" s="60"/>
      <c r="P1981" s="63"/>
      <c r="X1981" s="72" t="b">
        <f t="shared" si="30"/>
        <v>0</v>
      </c>
    </row>
    <row r="1982" spans="1:24">
      <c r="A1982" s="8"/>
      <c r="B1982" s="8"/>
      <c r="C1982" s="8"/>
      <c r="D1982" s="54"/>
      <c r="E1982" s="8"/>
      <c r="F1982" s="8"/>
      <c r="G1982" s="8"/>
      <c r="H1982" s="8"/>
      <c r="I1982" s="78"/>
      <c r="J1982" s="42"/>
      <c r="K1982" s="82" t="str">
        <f>IF(AND($I1982&gt;0,$J1982&lt;&gt;"",$J1982&gt;40000),WORKDAY.INTL($J1982,INT(($I1982+项目参数!$J$29-1)/项目参数!$J$29)-1,1,项目参数!$B$2:$B$200),"")</f>
        <v/>
      </c>
      <c r="L1982" s="83" t="str">
        <f>IF(AND($M1982&lt;&gt;"",$M1982&gt;40000,$N1982&lt;&gt;"",$N1982&gt;40000),(1+NETWORKDAYS.INTL($M1982,$N1982,1,项目参数!$B$2:$B$200))*项目参数!$J$29,"")</f>
        <v/>
      </c>
      <c r="M1982" s="42"/>
      <c r="N1982" s="42"/>
      <c r="O1982" s="60"/>
      <c r="P1982" s="63"/>
      <c r="X1982" s="72" t="b">
        <f t="shared" si="30"/>
        <v>0</v>
      </c>
    </row>
    <row r="1983" spans="1:24">
      <c r="A1983" s="8"/>
      <c r="B1983" s="8"/>
      <c r="C1983" s="8"/>
      <c r="D1983" s="54"/>
      <c r="E1983" s="8"/>
      <c r="F1983" s="8"/>
      <c r="G1983" s="8"/>
      <c r="H1983" s="8"/>
      <c r="I1983" s="78"/>
      <c r="J1983" s="42"/>
      <c r="K1983" s="82" t="str">
        <f>IF(AND($I1983&gt;0,$J1983&lt;&gt;"",$J1983&gt;40000),WORKDAY.INTL($J1983,INT(($I1983+项目参数!$J$29-1)/项目参数!$J$29)-1,1,项目参数!$B$2:$B$200),"")</f>
        <v/>
      </c>
      <c r="L1983" s="83" t="str">
        <f>IF(AND($M1983&lt;&gt;"",$M1983&gt;40000,$N1983&lt;&gt;"",$N1983&gt;40000),(1+NETWORKDAYS.INTL($M1983,$N1983,1,项目参数!$B$2:$B$200))*项目参数!$J$29,"")</f>
        <v/>
      </c>
      <c r="M1983" s="42"/>
      <c r="N1983" s="42"/>
      <c r="O1983" s="60"/>
      <c r="P1983" s="63"/>
      <c r="X1983" s="72" t="b">
        <f t="shared" si="30"/>
        <v>0</v>
      </c>
    </row>
    <row r="1984" spans="1:24">
      <c r="A1984" s="8"/>
      <c r="B1984" s="8"/>
      <c r="C1984" s="8"/>
      <c r="D1984" s="54"/>
      <c r="E1984" s="8"/>
      <c r="F1984" s="8"/>
      <c r="G1984" s="8"/>
      <c r="H1984" s="8"/>
      <c r="I1984" s="78"/>
      <c r="J1984" s="42"/>
      <c r="K1984" s="82" t="str">
        <f>IF(AND($I1984&gt;0,$J1984&lt;&gt;"",$J1984&gt;40000),WORKDAY.INTL($J1984,INT(($I1984+项目参数!$J$29-1)/项目参数!$J$29)-1,1,项目参数!$B$2:$B$200),"")</f>
        <v/>
      </c>
      <c r="L1984" s="83" t="str">
        <f>IF(AND($M1984&lt;&gt;"",$M1984&gt;40000,$N1984&lt;&gt;"",$N1984&gt;40000),(1+NETWORKDAYS.INTL($M1984,$N1984,1,项目参数!$B$2:$B$200))*项目参数!$J$29,"")</f>
        <v/>
      </c>
      <c r="M1984" s="42"/>
      <c r="N1984" s="42"/>
      <c r="O1984" s="60"/>
      <c r="P1984" s="63"/>
      <c r="X1984" s="72" t="b">
        <f t="shared" si="30"/>
        <v>0</v>
      </c>
    </row>
    <row r="1985" spans="1:24">
      <c r="A1985" s="8"/>
      <c r="B1985" s="8"/>
      <c r="C1985" s="8"/>
      <c r="D1985" s="54"/>
      <c r="E1985" s="8"/>
      <c r="F1985" s="8"/>
      <c r="G1985" s="8"/>
      <c r="H1985" s="8"/>
      <c r="I1985" s="78"/>
      <c r="J1985" s="42"/>
      <c r="K1985" s="82" t="str">
        <f>IF(AND($I1985&gt;0,$J1985&lt;&gt;"",$J1985&gt;40000),WORKDAY.INTL($J1985,INT(($I1985+项目参数!$J$29-1)/项目参数!$J$29)-1,1,项目参数!$B$2:$B$200),"")</f>
        <v/>
      </c>
      <c r="L1985" s="83" t="str">
        <f>IF(AND($M1985&lt;&gt;"",$M1985&gt;40000,$N1985&lt;&gt;"",$N1985&gt;40000),(1+NETWORKDAYS.INTL($M1985,$N1985,1,项目参数!$B$2:$B$200))*项目参数!$J$29,"")</f>
        <v/>
      </c>
      <c r="M1985" s="42"/>
      <c r="N1985" s="42"/>
      <c r="O1985" s="60"/>
      <c r="P1985" s="63"/>
      <c r="X1985" s="72" t="b">
        <f t="shared" si="30"/>
        <v>0</v>
      </c>
    </row>
    <row r="1986" spans="1:24">
      <c r="A1986" s="8"/>
      <c r="B1986" s="8"/>
      <c r="C1986" s="8"/>
      <c r="D1986" s="54"/>
      <c r="E1986" s="8"/>
      <c r="F1986" s="8"/>
      <c r="G1986" s="8"/>
      <c r="H1986" s="8"/>
      <c r="I1986" s="78"/>
      <c r="J1986" s="42"/>
      <c r="K1986" s="82" t="str">
        <f>IF(AND($I1986&gt;0,$J1986&lt;&gt;"",$J1986&gt;40000),WORKDAY.INTL($J1986,INT(($I1986+项目参数!$J$29-1)/项目参数!$J$29)-1,1,项目参数!$B$2:$B$200),"")</f>
        <v/>
      </c>
      <c r="L1986" s="83" t="str">
        <f>IF(AND($M1986&lt;&gt;"",$M1986&gt;40000,$N1986&lt;&gt;"",$N1986&gt;40000),(1+NETWORKDAYS.INTL($M1986,$N1986,1,项目参数!$B$2:$B$200))*项目参数!$J$29,"")</f>
        <v/>
      </c>
      <c r="M1986" s="42"/>
      <c r="N1986" s="42"/>
      <c r="O1986" s="60"/>
      <c r="P1986" s="63"/>
      <c r="X1986" s="72" t="b">
        <f t="shared" ref="X1986:X2000" si="31">AND(LEN(A1986)&gt;0,LEN(C1986)&gt;3,LEN(G1986)&gt;1,OR(J1986=0,AND(I1986&gt;0,J1986&gt;40000)),OR(M1986=0,M1986&gt;40000))</f>
        <v>0</v>
      </c>
    </row>
    <row r="1987" spans="1:24">
      <c r="A1987" s="8"/>
      <c r="B1987" s="8"/>
      <c r="C1987" s="8"/>
      <c r="D1987" s="54"/>
      <c r="E1987" s="8"/>
      <c r="F1987" s="8"/>
      <c r="G1987" s="8"/>
      <c r="H1987" s="8"/>
      <c r="I1987" s="78"/>
      <c r="J1987" s="42"/>
      <c r="K1987" s="82" t="str">
        <f>IF(AND($I1987&gt;0,$J1987&lt;&gt;"",$J1987&gt;40000),WORKDAY.INTL($J1987,INT(($I1987+项目参数!$J$29-1)/项目参数!$J$29)-1,1,项目参数!$B$2:$B$200),"")</f>
        <v/>
      </c>
      <c r="L1987" s="83" t="str">
        <f>IF(AND($M1987&lt;&gt;"",$M1987&gt;40000,$N1987&lt;&gt;"",$N1987&gt;40000),(1+NETWORKDAYS.INTL($M1987,$N1987,1,项目参数!$B$2:$B$200))*项目参数!$J$29,"")</f>
        <v/>
      </c>
      <c r="M1987" s="42"/>
      <c r="N1987" s="42"/>
      <c r="O1987" s="60"/>
      <c r="P1987" s="63"/>
      <c r="X1987" s="72" t="b">
        <f t="shared" si="31"/>
        <v>0</v>
      </c>
    </row>
    <row r="1988" spans="1:24">
      <c r="A1988" s="8"/>
      <c r="B1988" s="8"/>
      <c r="C1988" s="8"/>
      <c r="D1988" s="54"/>
      <c r="E1988" s="8"/>
      <c r="F1988" s="8"/>
      <c r="G1988" s="8"/>
      <c r="H1988" s="8"/>
      <c r="I1988" s="78"/>
      <c r="J1988" s="42"/>
      <c r="K1988" s="82" t="str">
        <f>IF(AND($I1988&gt;0,$J1988&lt;&gt;"",$J1988&gt;40000),WORKDAY.INTL($J1988,INT(($I1988+项目参数!$J$29-1)/项目参数!$J$29)-1,1,项目参数!$B$2:$B$200),"")</f>
        <v/>
      </c>
      <c r="L1988" s="83" t="str">
        <f>IF(AND($M1988&lt;&gt;"",$M1988&gt;40000,$N1988&lt;&gt;"",$N1988&gt;40000),(1+NETWORKDAYS.INTL($M1988,$N1988,1,项目参数!$B$2:$B$200))*项目参数!$J$29,"")</f>
        <v/>
      </c>
      <c r="M1988" s="42"/>
      <c r="N1988" s="42"/>
      <c r="O1988" s="60"/>
      <c r="P1988" s="63"/>
      <c r="X1988" s="72" t="b">
        <f t="shared" si="31"/>
        <v>0</v>
      </c>
    </row>
    <row r="1989" spans="1:24">
      <c r="A1989" s="8"/>
      <c r="B1989" s="8"/>
      <c r="C1989" s="8"/>
      <c r="D1989" s="54"/>
      <c r="E1989" s="8"/>
      <c r="F1989" s="8"/>
      <c r="G1989" s="8"/>
      <c r="H1989" s="8"/>
      <c r="I1989" s="78"/>
      <c r="J1989" s="42"/>
      <c r="K1989" s="82" t="str">
        <f>IF(AND($I1989&gt;0,$J1989&lt;&gt;"",$J1989&gt;40000),WORKDAY.INTL($J1989,INT(($I1989+项目参数!$J$29-1)/项目参数!$J$29)-1,1,项目参数!$B$2:$B$200),"")</f>
        <v/>
      </c>
      <c r="L1989" s="83" t="str">
        <f>IF(AND($M1989&lt;&gt;"",$M1989&gt;40000,$N1989&lt;&gt;"",$N1989&gt;40000),(1+NETWORKDAYS.INTL($M1989,$N1989,1,项目参数!$B$2:$B$200))*项目参数!$J$29,"")</f>
        <v/>
      </c>
      <c r="M1989" s="42"/>
      <c r="N1989" s="42"/>
      <c r="O1989" s="60"/>
      <c r="P1989" s="63"/>
      <c r="X1989" s="72" t="b">
        <f t="shared" si="31"/>
        <v>0</v>
      </c>
    </row>
    <row r="1990" spans="1:24">
      <c r="A1990" s="8"/>
      <c r="B1990" s="8"/>
      <c r="C1990" s="8"/>
      <c r="D1990" s="54"/>
      <c r="E1990" s="8"/>
      <c r="F1990" s="8"/>
      <c r="G1990" s="8"/>
      <c r="H1990" s="8"/>
      <c r="I1990" s="78"/>
      <c r="J1990" s="42"/>
      <c r="K1990" s="82" t="str">
        <f>IF(AND($I1990&gt;0,$J1990&lt;&gt;"",$J1990&gt;40000),WORKDAY.INTL($J1990,INT(($I1990+项目参数!$J$29-1)/项目参数!$J$29)-1,1,项目参数!$B$2:$B$200),"")</f>
        <v/>
      </c>
      <c r="L1990" s="83" t="str">
        <f>IF(AND($M1990&lt;&gt;"",$M1990&gt;40000,$N1990&lt;&gt;"",$N1990&gt;40000),(1+NETWORKDAYS.INTL($M1990,$N1990,1,项目参数!$B$2:$B$200))*项目参数!$J$29,"")</f>
        <v/>
      </c>
      <c r="M1990" s="42"/>
      <c r="N1990" s="42"/>
      <c r="O1990" s="60"/>
      <c r="P1990" s="63"/>
      <c r="X1990" s="72" t="b">
        <f t="shared" si="31"/>
        <v>0</v>
      </c>
    </row>
    <row r="1991" spans="1:24">
      <c r="A1991" s="8"/>
      <c r="B1991" s="8"/>
      <c r="C1991" s="8"/>
      <c r="D1991" s="54"/>
      <c r="E1991" s="8"/>
      <c r="F1991" s="8"/>
      <c r="G1991" s="8"/>
      <c r="H1991" s="8"/>
      <c r="I1991" s="78"/>
      <c r="J1991" s="42"/>
      <c r="K1991" s="82" t="str">
        <f>IF(AND($I1991&gt;0,$J1991&lt;&gt;"",$J1991&gt;40000),WORKDAY.INTL($J1991,INT(($I1991+项目参数!$J$29-1)/项目参数!$J$29)-1,1,项目参数!$B$2:$B$200),"")</f>
        <v/>
      </c>
      <c r="L1991" s="83" t="str">
        <f>IF(AND($M1991&lt;&gt;"",$M1991&gt;40000,$N1991&lt;&gt;"",$N1991&gt;40000),(1+NETWORKDAYS.INTL($M1991,$N1991,1,项目参数!$B$2:$B$200))*项目参数!$J$29,"")</f>
        <v/>
      </c>
      <c r="M1991" s="42"/>
      <c r="N1991" s="42"/>
      <c r="O1991" s="60"/>
      <c r="P1991" s="63"/>
      <c r="X1991" s="72" t="b">
        <f t="shared" si="31"/>
        <v>0</v>
      </c>
    </row>
    <row r="1992" spans="1:24">
      <c r="A1992" s="8"/>
      <c r="B1992" s="8"/>
      <c r="C1992" s="8"/>
      <c r="D1992" s="54"/>
      <c r="E1992" s="8"/>
      <c r="F1992" s="8"/>
      <c r="G1992" s="8"/>
      <c r="H1992" s="8"/>
      <c r="I1992" s="78"/>
      <c r="J1992" s="42"/>
      <c r="K1992" s="82" t="str">
        <f>IF(AND($I1992&gt;0,$J1992&lt;&gt;"",$J1992&gt;40000),WORKDAY.INTL($J1992,INT(($I1992+项目参数!$J$29-1)/项目参数!$J$29)-1,1,项目参数!$B$2:$B$200),"")</f>
        <v/>
      </c>
      <c r="L1992" s="83" t="str">
        <f>IF(AND($M1992&lt;&gt;"",$M1992&gt;40000,$N1992&lt;&gt;"",$N1992&gt;40000),(1+NETWORKDAYS.INTL($M1992,$N1992,1,项目参数!$B$2:$B$200))*项目参数!$J$29,"")</f>
        <v/>
      </c>
      <c r="M1992" s="42"/>
      <c r="N1992" s="42"/>
      <c r="O1992" s="60"/>
      <c r="P1992" s="63"/>
      <c r="X1992" s="72" t="b">
        <f t="shared" si="31"/>
        <v>0</v>
      </c>
    </row>
    <row r="1993" spans="1:24">
      <c r="A1993" s="8"/>
      <c r="B1993" s="8"/>
      <c r="C1993" s="8"/>
      <c r="D1993" s="54"/>
      <c r="E1993" s="8"/>
      <c r="F1993" s="8"/>
      <c r="G1993" s="8"/>
      <c r="H1993" s="8"/>
      <c r="I1993" s="78"/>
      <c r="J1993" s="42"/>
      <c r="K1993" s="82" t="str">
        <f>IF(AND($I1993&gt;0,$J1993&lt;&gt;"",$J1993&gt;40000),WORKDAY.INTL($J1993,INT(($I1993+项目参数!$J$29-1)/项目参数!$J$29)-1,1,项目参数!$B$2:$B$200),"")</f>
        <v/>
      </c>
      <c r="L1993" s="83" t="str">
        <f>IF(AND($M1993&lt;&gt;"",$M1993&gt;40000,$N1993&lt;&gt;"",$N1993&gt;40000),(1+NETWORKDAYS.INTL($M1993,$N1993,1,项目参数!$B$2:$B$200))*项目参数!$J$29,"")</f>
        <v/>
      </c>
      <c r="M1993" s="42"/>
      <c r="N1993" s="42"/>
      <c r="O1993" s="60"/>
      <c r="P1993" s="63"/>
      <c r="X1993" s="72" t="b">
        <f t="shared" si="31"/>
        <v>0</v>
      </c>
    </row>
    <row r="1994" spans="1:24">
      <c r="A1994" s="8"/>
      <c r="B1994" s="8"/>
      <c r="C1994" s="8"/>
      <c r="D1994" s="54"/>
      <c r="E1994" s="8"/>
      <c r="F1994" s="8"/>
      <c r="G1994" s="8"/>
      <c r="H1994" s="8"/>
      <c r="I1994" s="78"/>
      <c r="J1994" s="42"/>
      <c r="K1994" s="82" t="str">
        <f>IF(AND($I1994&gt;0,$J1994&lt;&gt;"",$J1994&gt;40000),WORKDAY.INTL($J1994,INT(($I1994+项目参数!$J$29-1)/项目参数!$J$29)-1,1,项目参数!$B$2:$B$200),"")</f>
        <v/>
      </c>
      <c r="L1994" s="83" t="str">
        <f>IF(AND($M1994&lt;&gt;"",$M1994&gt;40000,$N1994&lt;&gt;"",$N1994&gt;40000),(1+NETWORKDAYS.INTL($M1994,$N1994,1,项目参数!$B$2:$B$200))*项目参数!$J$29,"")</f>
        <v/>
      </c>
      <c r="M1994" s="42"/>
      <c r="N1994" s="42"/>
      <c r="O1994" s="60"/>
      <c r="P1994" s="63"/>
      <c r="X1994" s="72" t="b">
        <f t="shared" si="31"/>
        <v>0</v>
      </c>
    </row>
    <row r="1995" spans="1:24">
      <c r="A1995" s="8"/>
      <c r="B1995" s="8"/>
      <c r="C1995" s="8"/>
      <c r="D1995" s="54"/>
      <c r="E1995" s="8"/>
      <c r="F1995" s="8"/>
      <c r="G1995" s="8"/>
      <c r="H1995" s="8"/>
      <c r="I1995" s="78"/>
      <c r="J1995" s="42"/>
      <c r="K1995" s="82" t="str">
        <f>IF(AND($I1995&gt;0,$J1995&lt;&gt;"",$J1995&gt;40000),WORKDAY.INTL($J1995,INT(($I1995+项目参数!$J$29-1)/项目参数!$J$29)-1,1,项目参数!$B$2:$B$200),"")</f>
        <v/>
      </c>
      <c r="L1995" s="83" t="str">
        <f>IF(AND($M1995&lt;&gt;"",$M1995&gt;40000,$N1995&lt;&gt;"",$N1995&gt;40000),(1+NETWORKDAYS.INTL($M1995,$N1995,1,项目参数!$B$2:$B$200))*项目参数!$J$29,"")</f>
        <v/>
      </c>
      <c r="M1995" s="42"/>
      <c r="N1995" s="42"/>
      <c r="O1995" s="60"/>
      <c r="P1995" s="63"/>
      <c r="X1995" s="72" t="b">
        <f t="shared" si="31"/>
        <v>0</v>
      </c>
    </row>
    <row r="1996" spans="1:24">
      <c r="A1996" s="8"/>
      <c r="B1996" s="8"/>
      <c r="C1996" s="8"/>
      <c r="D1996" s="54"/>
      <c r="E1996" s="8"/>
      <c r="F1996" s="8"/>
      <c r="G1996" s="8"/>
      <c r="H1996" s="8"/>
      <c r="I1996" s="78"/>
      <c r="J1996" s="42"/>
      <c r="K1996" s="82" t="str">
        <f>IF(AND($I1996&gt;0,$J1996&lt;&gt;"",$J1996&gt;40000),WORKDAY.INTL($J1996,INT(($I1996+项目参数!$J$29-1)/项目参数!$J$29)-1,1,项目参数!$B$2:$B$200),"")</f>
        <v/>
      </c>
      <c r="L1996" s="83" t="str">
        <f>IF(AND($M1996&lt;&gt;"",$M1996&gt;40000,$N1996&lt;&gt;"",$N1996&gt;40000),(1+NETWORKDAYS.INTL($M1996,$N1996,1,项目参数!$B$2:$B$200))*项目参数!$J$29,"")</f>
        <v/>
      </c>
      <c r="M1996" s="42"/>
      <c r="N1996" s="42"/>
      <c r="O1996" s="60"/>
      <c r="P1996" s="63"/>
      <c r="X1996" s="72" t="b">
        <f t="shared" si="31"/>
        <v>0</v>
      </c>
    </row>
    <row r="1997" spans="1:24">
      <c r="A1997" s="8"/>
      <c r="B1997" s="8"/>
      <c r="C1997" s="8"/>
      <c r="D1997" s="54"/>
      <c r="E1997" s="8"/>
      <c r="F1997" s="8"/>
      <c r="G1997" s="8"/>
      <c r="H1997" s="8"/>
      <c r="I1997" s="78"/>
      <c r="J1997" s="42"/>
      <c r="K1997" s="82" t="str">
        <f>IF(AND($I1997&gt;0,$J1997&lt;&gt;"",$J1997&gt;40000),WORKDAY.INTL($J1997,INT(($I1997+项目参数!$J$29-1)/项目参数!$J$29)-1,1,项目参数!$B$2:$B$200),"")</f>
        <v/>
      </c>
      <c r="L1997" s="83" t="str">
        <f>IF(AND($M1997&lt;&gt;"",$M1997&gt;40000,$N1997&lt;&gt;"",$N1997&gt;40000),(1+NETWORKDAYS.INTL($M1997,$N1997,1,项目参数!$B$2:$B$200))*项目参数!$J$29,"")</f>
        <v/>
      </c>
      <c r="M1997" s="42"/>
      <c r="N1997" s="42"/>
      <c r="O1997" s="60"/>
      <c r="P1997" s="63"/>
      <c r="X1997" s="72" t="b">
        <f t="shared" si="31"/>
        <v>0</v>
      </c>
    </row>
    <row r="1998" spans="1:24">
      <c r="A1998" s="8"/>
      <c r="B1998" s="8"/>
      <c r="C1998" s="8"/>
      <c r="D1998" s="54"/>
      <c r="E1998" s="8"/>
      <c r="F1998" s="8"/>
      <c r="G1998" s="8"/>
      <c r="H1998" s="8"/>
      <c r="I1998" s="78"/>
      <c r="J1998" s="42"/>
      <c r="K1998" s="82" t="str">
        <f>IF(AND($I1998&gt;0,$J1998&lt;&gt;"",$J1998&gt;40000),WORKDAY.INTL($J1998,INT(($I1998+项目参数!$J$29-1)/项目参数!$J$29)-1,1,项目参数!$B$2:$B$200),"")</f>
        <v/>
      </c>
      <c r="L1998" s="83" t="str">
        <f>IF(AND($M1998&lt;&gt;"",$M1998&gt;40000,$N1998&lt;&gt;"",$N1998&gt;40000),(1+NETWORKDAYS.INTL($M1998,$N1998,1,项目参数!$B$2:$B$200))*项目参数!$J$29,"")</f>
        <v/>
      </c>
      <c r="M1998" s="42"/>
      <c r="N1998" s="42"/>
      <c r="O1998" s="60"/>
      <c r="P1998" s="63"/>
      <c r="X1998" s="72" t="b">
        <f t="shared" si="31"/>
        <v>0</v>
      </c>
    </row>
    <row r="1999" spans="1:24">
      <c r="A1999" s="8"/>
      <c r="B1999" s="8"/>
      <c r="C1999" s="8"/>
      <c r="D1999" s="54"/>
      <c r="E1999" s="8"/>
      <c r="F1999" s="8"/>
      <c r="G1999" s="8"/>
      <c r="H1999" s="8"/>
      <c r="I1999" s="78"/>
      <c r="J1999" s="42"/>
      <c r="K1999" s="82" t="str">
        <f>IF(AND($I1999&gt;0,$J1999&lt;&gt;"",$J1999&gt;40000),WORKDAY.INTL($J1999,INT(($I1999+项目参数!$J$29-1)/项目参数!$J$29)-1,1,项目参数!$B$2:$B$200),"")</f>
        <v/>
      </c>
      <c r="L1999" s="83" t="str">
        <f>IF(AND($M1999&lt;&gt;"",$M1999&gt;40000,$N1999&lt;&gt;"",$N1999&gt;40000),(1+NETWORKDAYS.INTL($M1999,$N1999,1,项目参数!$B$2:$B$200))*项目参数!$J$29,"")</f>
        <v/>
      </c>
      <c r="M1999" s="42"/>
      <c r="N1999" s="42"/>
      <c r="O1999" s="60"/>
      <c r="P1999" s="63"/>
      <c r="X1999" s="72" t="b">
        <f t="shared" si="31"/>
        <v>0</v>
      </c>
    </row>
    <row r="2000" spans="1:24">
      <c r="A2000" s="8"/>
      <c r="B2000" s="8"/>
      <c r="C2000" s="8"/>
      <c r="D2000" s="54"/>
      <c r="E2000" s="8"/>
      <c r="F2000" s="8"/>
      <c r="G2000" s="8"/>
      <c r="H2000" s="8"/>
      <c r="I2000" s="78"/>
      <c r="J2000" s="42"/>
      <c r="K2000" s="82" t="str">
        <f>IF(AND($I2000&gt;0,$J2000&lt;&gt;"",$J2000&gt;40000),WORKDAY.INTL($J2000,INT(($I2000+项目参数!$J$29-1)/项目参数!$J$29)-1,1,项目参数!$B$2:$B$200),"")</f>
        <v/>
      </c>
      <c r="L2000" s="83" t="str">
        <f>IF(AND($M2000&lt;&gt;"",$M2000&gt;40000,$N2000&lt;&gt;"",$N2000&gt;40000),(1+NETWORKDAYS.INTL($M2000,$N2000,1,项目参数!$B$2:$B$200))*项目参数!$J$29,"")</f>
        <v/>
      </c>
      <c r="M2000" s="42"/>
      <c r="N2000" s="42"/>
      <c r="O2000" s="60"/>
      <c r="P2000" s="63"/>
      <c r="X2000" s="72" t="b">
        <f t="shared" si="31"/>
        <v>0</v>
      </c>
    </row>
  </sheetData>
  <phoneticPr fontId="1" type="noConversion"/>
  <conditionalFormatting sqref="O2:O2000">
    <cfRule type="dataBar" priority="10">
      <dataBar>
        <cfvo type="percent" val="0"/>
        <cfvo type="percent" val="100"/>
        <color rgb="FF63C384"/>
      </dataBar>
      <extLst xmlns:x14="http://schemas.microsoft.com/office/spreadsheetml/2009/9/main">
        <ext uri="{B025F937-C7B1-47D3-B67F-A62EFF666E3E}">
          <x14:id>{7614379B-598E-4320-8396-B5E943BEBEEE}</x14:id>
        </ext>
      </extLst>
    </cfRule>
  </conditionalFormatting>
  <conditionalFormatting sqref="A2:A1048576">
    <cfRule type="duplicateValues" dxfId="5" priority="7"/>
  </conditionalFormatting>
  <conditionalFormatting sqref="N2:N1048576">
    <cfRule type="cellIs" dxfId="4" priority="6" operator="notEqual">
      <formula>IF(OFFSET($O$1,ROW()-1,0)=1,OFFSET($N$1,ROW()-1,0),"")</formula>
    </cfRule>
  </conditionalFormatting>
  <conditionalFormatting sqref="M2:N1048576 J2:K1048576">
    <cfRule type="cellIs" dxfId="3" priority="11" operator="notBetween">
      <formula>OFFSET(#REF!,ROW()-1,0)</formula>
      <formula>OFFSET(#REF!,ROW()-1,0)</formula>
    </cfRule>
  </conditionalFormatting>
  <dataValidations count="9">
    <dataValidation type="list" allowBlank="1" showInputMessage="1" showErrorMessage="1" sqref="D2:D1048576">
      <formula1>"1,2,3,4,5,6,7,8"</formula1>
    </dataValidation>
    <dataValidation type="list" allowBlank="1" showInputMessage="1" showErrorMessage="1" sqref="H2:H1048576">
      <formula1>"正常,暂停,取消"</formula1>
    </dataValidation>
    <dataValidation type="date" operator="greaterThanOrEqual" allowBlank="1" showInputMessage="1" showErrorMessage="1" errorTitle="日期错误" error="日期只能在任务所属“阶段/迭代”的起止日期之内" promptTitle="数据范围" prompt="日期只能在任务所属“阶段/迭代”的起止日期之内。" sqref="M2:M1048576 J2:J1048576">
      <formula1>40000</formula1>
    </dataValidation>
    <dataValidation type="date" operator="greaterThanOrEqual" allowBlank="1" showInputMessage="1" showErrorMessage="1" promptTitle="日期范围" prompt="日期只能在任务所属“阶段/迭代”的起止日期之内。" sqref="N2:N1048576">
      <formula1>OFFSET($M$1,ROW()-1,0)</formula1>
    </dataValidation>
    <dataValidation type="list" allowBlank="1" showInputMessage="1" showErrorMessage="1" sqref="Q2:V1048576">
      <formula1>"是,否"</formula1>
    </dataValidation>
    <dataValidation type="decimal" operator="greaterThanOrEqual" allowBlank="1" showInputMessage="1" showErrorMessage="1" sqref="I2:I1048576">
      <formula1>0</formula1>
    </dataValidation>
    <dataValidation type="decimal" allowBlank="1" showInputMessage="1" showErrorMessage="1" sqref="O2:O1048576">
      <formula1>0</formula1>
      <formula2>1</formula2>
    </dataValidation>
    <dataValidation type="date" operator="greaterThanOrEqual" allowBlank="1" showInputMessage="1" showErrorMessage="1" sqref="K2:K1048576">
      <formula1>OFFSET($J$1,ROW()-1,0)</formula1>
    </dataValidation>
    <dataValidation operator="greaterThanOrEqual" allowBlank="1" showInputMessage="1" showErrorMessage="1" sqref="A1:XFD1"/>
  </dataValidations>
  <pageMargins left="0.7" right="0.7" top="0.75" bottom="0.75" header="0.3" footer="0.3"/>
  <drawing r:id="rId1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7614379B-598E-4320-8396-B5E943BEBEEE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O2:O2000</xm:sqref>
        </x14:conditionalFormatting>
        <x14:conditionalFormatting xmlns:xm="http://schemas.microsoft.com/office/excel/2006/main">
          <x14:cfRule type="cellIs" priority="5" operator="greaterThan" id="{4BC78E9D-7629-42CA-AA48-DE44E9F7DEA1}">
            <xm:f>3*项目参数!$J$29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I2:I1048576</xm:sqref>
        </x14:conditionalFormatting>
      </x14:conditionalFormattings>
    </ext>
    <ext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项目阶段与里程碑!$B:$B</xm:f>
          </x14:formula1>
          <xm:sqref>B2:B1048576</xm:sqref>
        </x14:dataValidation>
        <x14:dataValidation type="list" allowBlank="1" showInputMessage="1" showErrorMessage="1">
          <x14:formula1>
            <xm:f>内部通讯录!$B:$B</xm:f>
          </x14:formula1>
          <xm:sqref>G2:G1048576</xm:sqref>
        </x14:dataValidation>
        <x14:dataValidation type="list" allowBlank="1" showInputMessage="1" showErrorMessage="1">
          <x14:formula1>
            <xm:f>项目参数!$F:$F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P500"/>
  <sheetViews>
    <sheetView workbookViewId="0">
      <selection activeCell="H4" sqref="H4"/>
    </sheetView>
  </sheetViews>
  <sheetFormatPr defaultRowHeight="13.5"/>
  <cols>
    <col min="1" max="1" width="8.625" customWidth="1"/>
    <col min="2" max="2" width="6.375" customWidth="1"/>
    <col min="3" max="3" width="9.5" customWidth="1"/>
    <col min="4" max="4" width="11.625" bestFit="1" customWidth="1"/>
    <col min="5" max="5" width="29.25" customWidth="1"/>
    <col min="6" max="6" width="8.875" customWidth="1"/>
    <col min="7" max="7" width="9.5" style="38" customWidth="1"/>
    <col min="8" max="8" width="6.75" customWidth="1"/>
    <col min="9" max="9" width="8.125" customWidth="1"/>
    <col min="10" max="10" width="30" customWidth="1"/>
    <col min="11" max="12" width="9.5" customWidth="1"/>
    <col min="13" max="13" width="5.875" customWidth="1"/>
    <col min="14" max="14" width="6.25" customWidth="1"/>
    <col min="15" max="15" width="5.875" customWidth="1"/>
    <col min="16" max="16" width="37.375" customWidth="1"/>
  </cols>
  <sheetData>
    <row r="1" spans="1:16" s="12" customFormat="1" ht="68.25" customHeight="1">
      <c r="A1" s="12" t="s">
        <v>96</v>
      </c>
      <c r="B1" s="12" t="s">
        <v>183</v>
      </c>
      <c r="C1" s="12" t="s">
        <v>184</v>
      </c>
      <c r="D1" s="12" t="s">
        <v>133</v>
      </c>
      <c r="E1" s="12" t="s">
        <v>137</v>
      </c>
      <c r="F1" s="12" t="s">
        <v>180</v>
      </c>
      <c r="G1" s="74" t="s">
        <v>138</v>
      </c>
      <c r="H1" s="55" t="s">
        <v>398</v>
      </c>
      <c r="I1" s="55" t="s">
        <v>489</v>
      </c>
      <c r="J1" s="12" t="s">
        <v>136</v>
      </c>
      <c r="K1" s="12" t="s">
        <v>181</v>
      </c>
      <c r="L1" s="12" t="s">
        <v>182</v>
      </c>
      <c r="M1" s="55" t="s">
        <v>399</v>
      </c>
      <c r="N1" s="55" t="s">
        <v>400</v>
      </c>
      <c r="O1" s="55" t="s">
        <v>401</v>
      </c>
      <c r="P1" s="12" t="s">
        <v>134</v>
      </c>
    </row>
    <row r="2" spans="1:16">
      <c r="A2" s="8" t="s">
        <v>493</v>
      </c>
      <c r="B2" s="8"/>
      <c r="C2" s="8"/>
      <c r="D2" s="42">
        <v>41620</v>
      </c>
      <c r="E2" s="8" t="s">
        <v>508</v>
      </c>
      <c r="F2" s="8"/>
      <c r="G2" s="37">
        <f t="shared" ref="G2:G65" si="0">K2+L2</f>
        <v>5</v>
      </c>
      <c r="H2" s="8">
        <f t="shared" ref="H2:H65" si="1">(M2+4*N2+O2)/6</f>
        <v>0</v>
      </c>
      <c r="I2" s="8" t="str">
        <f>IF(AND(A2&lt;&gt;"",E2&lt;&gt;""),IFERROR(SUMIFS(#REF!,#REF!,"="&amp;$A2,#REF!,"=true")/SUMIFS(#REF!,#REF!,"="&amp;$A2,#REF!,"=true"),""),"")</f>
        <v/>
      </c>
      <c r="J2" s="8"/>
      <c r="K2" s="8">
        <v>4</v>
      </c>
      <c r="L2" s="8">
        <v>1</v>
      </c>
      <c r="M2" s="8"/>
      <c r="N2" s="8"/>
      <c r="O2" s="8"/>
      <c r="P2" s="8"/>
    </row>
    <row r="3" spans="1:16">
      <c r="A3" s="8" t="s">
        <v>494</v>
      </c>
      <c r="B3" s="8"/>
      <c r="C3" s="8"/>
      <c r="D3" s="8"/>
      <c r="E3" s="8"/>
      <c r="F3" s="8"/>
      <c r="G3" s="37">
        <f t="shared" si="0"/>
        <v>6</v>
      </c>
      <c r="H3" s="8">
        <f t="shared" si="1"/>
        <v>0</v>
      </c>
      <c r="I3" s="8" t="str">
        <f>IF(AND(A3&lt;&gt;"",E3&lt;&gt;""),IFERROR(SUMIFS(#REF!,#REF!,"="&amp;$A3,#REF!,"=true")/SUMIFS(#REF!,#REF!,"="&amp;$A3,#REF!,"=true"),""),"")</f>
        <v/>
      </c>
      <c r="J3" s="8"/>
      <c r="K3" s="8">
        <v>3</v>
      </c>
      <c r="L3" s="8">
        <v>3</v>
      </c>
      <c r="M3" s="8"/>
      <c r="N3" s="8"/>
      <c r="O3" s="8"/>
      <c r="P3" s="8"/>
    </row>
    <row r="4" spans="1:16">
      <c r="A4" s="8" t="s">
        <v>495</v>
      </c>
      <c r="B4" s="8"/>
      <c r="C4" s="8"/>
      <c r="D4" s="8"/>
      <c r="E4" s="8"/>
      <c r="F4" s="8"/>
      <c r="G4" s="37">
        <f t="shared" si="0"/>
        <v>0</v>
      </c>
      <c r="H4" s="8">
        <f t="shared" si="1"/>
        <v>0</v>
      </c>
      <c r="I4" s="8" t="str">
        <f>IF(AND(A4&lt;&gt;"",E4&lt;&gt;""),IFERROR(SUMIFS(#REF!,#REF!,"="&amp;$A4,#REF!,"=true")/SUMIFS(#REF!,#REF!,"="&amp;$A4,#REF!,"=true"),""),"")</f>
        <v/>
      </c>
      <c r="J4" s="8"/>
      <c r="K4" s="8"/>
      <c r="L4" s="8"/>
      <c r="M4" s="8"/>
      <c r="N4" s="8"/>
      <c r="O4" s="8"/>
      <c r="P4" s="8"/>
    </row>
    <row r="5" spans="1:16">
      <c r="A5" s="8" t="s">
        <v>496</v>
      </c>
      <c r="B5" s="8"/>
      <c r="C5" s="8"/>
      <c r="D5" s="8"/>
      <c r="E5" s="8"/>
      <c r="F5" s="8"/>
      <c r="G5" s="37">
        <f t="shared" si="0"/>
        <v>0</v>
      </c>
      <c r="H5" s="8">
        <f t="shared" si="1"/>
        <v>0</v>
      </c>
      <c r="I5" s="8" t="str">
        <f>IF(AND(A5&lt;&gt;"",E5&lt;&gt;""),IFERROR(SUMIFS(#REF!,#REF!,"="&amp;$A5,#REF!,"=true")/SUMIFS(#REF!,#REF!,"="&amp;$A5,#REF!,"=true"),""),"")</f>
        <v/>
      </c>
      <c r="J5" s="8"/>
      <c r="K5" s="8"/>
      <c r="L5" s="8"/>
      <c r="M5" s="8"/>
      <c r="N5" s="8"/>
      <c r="O5" s="8"/>
      <c r="P5" s="8"/>
    </row>
    <row r="6" spans="1:16">
      <c r="A6" s="8" t="s">
        <v>497</v>
      </c>
      <c r="B6" s="8"/>
      <c r="C6" s="8"/>
      <c r="D6" s="8"/>
      <c r="E6" s="8"/>
      <c r="F6" s="8"/>
      <c r="G6" s="37">
        <f t="shared" si="0"/>
        <v>0</v>
      </c>
      <c r="H6" s="8">
        <f t="shared" si="1"/>
        <v>0</v>
      </c>
      <c r="I6" s="8" t="str">
        <f>IF(AND(A6&lt;&gt;"",E6&lt;&gt;""),IFERROR(SUMIFS(#REF!,#REF!,"="&amp;$A6,#REF!,"=true")/SUMIFS(#REF!,#REF!,"="&amp;$A6,#REF!,"=true"),""),"")</f>
        <v/>
      </c>
      <c r="J6" s="8"/>
      <c r="K6" s="8"/>
      <c r="L6" s="8"/>
      <c r="M6" s="8"/>
      <c r="N6" s="8"/>
      <c r="O6" s="8"/>
      <c r="P6" s="8"/>
    </row>
    <row r="7" spans="1:16">
      <c r="A7" s="8" t="s">
        <v>498</v>
      </c>
      <c r="B7" s="8"/>
      <c r="C7" s="8"/>
      <c r="D7" s="8"/>
      <c r="E7" s="8"/>
      <c r="F7" s="8"/>
      <c r="G7" s="37">
        <f t="shared" si="0"/>
        <v>0</v>
      </c>
      <c r="H7" s="8">
        <f t="shared" si="1"/>
        <v>0</v>
      </c>
      <c r="I7" s="8" t="str">
        <f>IF(AND(A7&lt;&gt;"",E7&lt;&gt;""),IFERROR(SUMIFS(#REF!,#REF!,"="&amp;$A7,#REF!,"=true")/SUMIFS(#REF!,#REF!,"="&amp;$A7,#REF!,"=true"),""),"")</f>
        <v/>
      </c>
      <c r="J7" s="8"/>
      <c r="K7" s="8"/>
      <c r="L7" s="8"/>
      <c r="M7" s="8"/>
      <c r="N7" s="8"/>
      <c r="O7" s="8"/>
      <c r="P7" s="8"/>
    </row>
    <row r="8" spans="1:16">
      <c r="A8" s="8" t="s">
        <v>499</v>
      </c>
      <c r="B8" s="8"/>
      <c r="C8" s="8"/>
      <c r="D8" s="42"/>
      <c r="E8" s="8"/>
      <c r="F8" s="8"/>
      <c r="G8" s="37">
        <f t="shared" si="0"/>
        <v>0</v>
      </c>
      <c r="H8" s="8">
        <f t="shared" si="1"/>
        <v>0</v>
      </c>
      <c r="I8" s="8" t="str">
        <f>IF(AND(A8&lt;&gt;"",E8&lt;&gt;""),IFERROR(SUMIFS(#REF!,#REF!,"="&amp;$A8,#REF!,"=true")/SUMIFS(#REF!,#REF!,"="&amp;$A8,#REF!,"=true"),""),"")</f>
        <v/>
      </c>
      <c r="J8" s="8"/>
      <c r="K8" s="8"/>
      <c r="L8" s="8"/>
      <c r="M8" s="8"/>
      <c r="N8" s="8"/>
      <c r="O8" s="8"/>
      <c r="P8" s="8"/>
    </row>
    <row r="9" spans="1:16">
      <c r="A9" s="8" t="s">
        <v>500</v>
      </c>
      <c r="B9" s="8"/>
      <c r="C9" s="8"/>
      <c r="D9" s="8"/>
      <c r="E9" s="8"/>
      <c r="F9" s="8"/>
      <c r="G9" s="37">
        <f t="shared" si="0"/>
        <v>0</v>
      </c>
      <c r="H9" s="8">
        <f t="shared" si="1"/>
        <v>0</v>
      </c>
      <c r="I9" s="8" t="str">
        <f>IF(AND(A9&lt;&gt;"",E9&lt;&gt;""),IFERROR(SUMIFS(#REF!,#REF!,"="&amp;$A9,#REF!,"=true")/SUMIFS(#REF!,#REF!,"="&amp;$A9,#REF!,"=true"),""),"")</f>
        <v/>
      </c>
      <c r="J9" s="8"/>
      <c r="K9" s="8"/>
      <c r="L9" s="8"/>
      <c r="M9" s="8"/>
      <c r="N9" s="8"/>
      <c r="O9" s="8"/>
      <c r="P9" s="8"/>
    </row>
    <row r="10" spans="1:16">
      <c r="A10" s="8" t="s">
        <v>501</v>
      </c>
      <c r="B10" s="8"/>
      <c r="C10" s="8"/>
      <c r="D10" s="8"/>
      <c r="E10" s="8"/>
      <c r="F10" s="8"/>
      <c r="G10" s="37">
        <f t="shared" si="0"/>
        <v>0</v>
      </c>
      <c r="H10" s="8">
        <f t="shared" si="1"/>
        <v>0</v>
      </c>
      <c r="I10" s="8" t="str">
        <f>IF(AND(A10&lt;&gt;"",E10&lt;&gt;""),IFERROR(SUMIFS(#REF!,#REF!,"="&amp;$A10,#REF!,"=true")/SUMIFS(#REF!,#REF!,"="&amp;$A10,#REF!,"=true"),""),"")</f>
        <v/>
      </c>
      <c r="J10" s="8"/>
      <c r="K10" s="8"/>
      <c r="L10" s="8"/>
      <c r="M10" s="8"/>
      <c r="N10" s="8"/>
      <c r="O10" s="8"/>
      <c r="P10" s="8"/>
    </row>
    <row r="11" spans="1:16">
      <c r="A11" s="8" t="s">
        <v>502</v>
      </c>
      <c r="B11" s="8"/>
      <c r="C11" s="8"/>
      <c r="D11" s="8"/>
      <c r="E11" s="8"/>
      <c r="F11" s="8"/>
      <c r="G11" s="37">
        <f t="shared" si="0"/>
        <v>0</v>
      </c>
      <c r="H11" s="8">
        <f t="shared" si="1"/>
        <v>0</v>
      </c>
      <c r="I11" s="8" t="str">
        <f>IF(AND(A11&lt;&gt;"",E11&lt;&gt;""),IFERROR(SUMIFS(#REF!,#REF!,"="&amp;$A11,#REF!,"=true")/SUMIFS(#REF!,#REF!,"="&amp;$A11,#REF!,"=true"),""),"")</f>
        <v/>
      </c>
      <c r="J11" s="8"/>
      <c r="K11" s="8"/>
      <c r="L11" s="8"/>
      <c r="M11" s="8"/>
      <c r="N11" s="8"/>
      <c r="O11" s="8"/>
      <c r="P11" s="8"/>
    </row>
    <row r="12" spans="1:16">
      <c r="A12" s="8" t="s">
        <v>503</v>
      </c>
      <c r="B12" s="8"/>
      <c r="C12" s="8"/>
      <c r="D12" s="8"/>
      <c r="E12" s="8"/>
      <c r="F12" s="8"/>
      <c r="G12" s="37">
        <f t="shared" si="0"/>
        <v>0</v>
      </c>
      <c r="H12" s="8">
        <f t="shared" si="1"/>
        <v>0</v>
      </c>
      <c r="I12" s="8" t="str">
        <f>IF(AND(A12&lt;&gt;"",E12&lt;&gt;""),IFERROR(SUMIFS(#REF!,#REF!,"="&amp;$A12,#REF!,"=true")/SUMIFS(#REF!,#REF!,"="&amp;$A12,#REF!,"=true"),""),"")</f>
        <v/>
      </c>
      <c r="J12" s="8"/>
      <c r="K12" s="8"/>
      <c r="L12" s="8"/>
      <c r="M12" s="8"/>
      <c r="N12" s="8"/>
      <c r="O12" s="8"/>
      <c r="P12" s="8"/>
    </row>
    <row r="13" spans="1:16">
      <c r="A13" s="8" t="s">
        <v>504</v>
      </c>
      <c r="B13" s="8"/>
      <c r="C13" s="8"/>
      <c r="D13" s="8"/>
      <c r="E13" s="8"/>
      <c r="F13" s="8"/>
      <c r="G13" s="37">
        <f t="shared" si="0"/>
        <v>0</v>
      </c>
      <c r="H13" s="8">
        <f t="shared" si="1"/>
        <v>0</v>
      </c>
      <c r="I13" s="8" t="str">
        <f>IF(AND(A13&lt;&gt;"",E13&lt;&gt;""),IFERROR(SUMIFS(#REF!,#REF!,"="&amp;$A13,#REF!,"=true")/SUMIFS(#REF!,#REF!,"="&amp;$A13,#REF!,"=true"),""),"")</f>
        <v/>
      </c>
      <c r="J13" s="8"/>
      <c r="K13" s="8"/>
      <c r="L13" s="8"/>
      <c r="M13" s="8"/>
      <c r="N13" s="8"/>
      <c r="O13" s="8"/>
      <c r="P13" s="8"/>
    </row>
    <row r="14" spans="1:16">
      <c r="A14" s="8" t="s">
        <v>505</v>
      </c>
      <c r="B14" s="8"/>
      <c r="C14" s="8"/>
      <c r="D14" s="8"/>
      <c r="E14" s="8"/>
      <c r="F14" s="8"/>
      <c r="G14" s="37">
        <f t="shared" si="0"/>
        <v>0</v>
      </c>
      <c r="H14" s="8">
        <f t="shared" si="1"/>
        <v>0</v>
      </c>
      <c r="I14" s="8" t="str">
        <f>IF(AND(A14&lt;&gt;"",E14&lt;&gt;""),IFERROR(SUMIFS(#REF!,#REF!,"="&amp;$A14,#REF!,"=true")/SUMIFS(#REF!,#REF!,"="&amp;$A14,#REF!,"=true"),""),"")</f>
        <v/>
      </c>
      <c r="J14" s="8"/>
      <c r="K14" s="8"/>
      <c r="L14" s="8"/>
      <c r="M14" s="8"/>
      <c r="N14" s="8"/>
      <c r="O14" s="8"/>
      <c r="P14" s="8"/>
    </row>
    <row r="15" spans="1:16">
      <c r="A15" s="8" t="s">
        <v>506</v>
      </c>
      <c r="B15" s="8"/>
      <c r="C15" s="8"/>
      <c r="D15" s="8"/>
      <c r="E15" s="8"/>
      <c r="F15" s="8"/>
      <c r="G15" s="37">
        <f t="shared" si="0"/>
        <v>0</v>
      </c>
      <c r="H15" s="8">
        <f t="shared" si="1"/>
        <v>0</v>
      </c>
      <c r="I15" s="8" t="str">
        <f>IF(AND(A15&lt;&gt;"",E15&lt;&gt;""),IFERROR(SUMIFS(#REF!,#REF!,"="&amp;$A15,#REF!,"=true")/SUMIFS(#REF!,#REF!,"="&amp;$A15,#REF!,"=true"),""),"")</f>
        <v/>
      </c>
      <c r="J15" s="8"/>
      <c r="K15" s="8"/>
      <c r="L15" s="8"/>
      <c r="M15" s="8"/>
      <c r="N15" s="8"/>
      <c r="O15" s="8"/>
      <c r="P15" s="8"/>
    </row>
    <row r="16" spans="1:16">
      <c r="A16" s="8" t="s">
        <v>507</v>
      </c>
      <c r="B16" s="8"/>
      <c r="C16" s="8"/>
      <c r="D16" s="8"/>
      <c r="E16" s="8"/>
      <c r="F16" s="8"/>
      <c r="G16" s="37">
        <f t="shared" si="0"/>
        <v>0</v>
      </c>
      <c r="H16" s="8">
        <f t="shared" si="1"/>
        <v>0</v>
      </c>
      <c r="I16" s="8" t="str">
        <f>IF(AND(A16&lt;&gt;"",E16&lt;&gt;""),IFERROR(SUMIFS(#REF!,#REF!,"="&amp;$A16,#REF!,"=true")/SUMIFS(#REF!,#REF!,"="&amp;$A16,#REF!,"=true"),""),"")</f>
        <v/>
      </c>
      <c r="J16" s="8"/>
      <c r="K16" s="8"/>
      <c r="L16" s="8"/>
      <c r="M16" s="8"/>
      <c r="N16" s="8"/>
      <c r="O16" s="8"/>
      <c r="P16" s="8"/>
    </row>
    <row r="17" spans="1:16">
      <c r="A17" s="8"/>
      <c r="B17" s="8"/>
      <c r="C17" s="8"/>
      <c r="D17" s="8"/>
      <c r="E17" s="8"/>
      <c r="F17" s="8"/>
      <c r="G17" s="37">
        <f t="shared" si="0"/>
        <v>0</v>
      </c>
      <c r="H17" s="8">
        <f t="shared" si="1"/>
        <v>0</v>
      </c>
      <c r="I17" s="8" t="str">
        <f>IF(AND(A17&lt;&gt;"",E17&lt;&gt;""),IFERROR(SUMIFS(#REF!,#REF!,"="&amp;$A17,#REF!,"=true")/SUMIFS(#REF!,#REF!,"="&amp;$A17,#REF!,"=true"),""),"")</f>
        <v/>
      </c>
      <c r="J17" s="8"/>
      <c r="K17" s="8"/>
      <c r="L17" s="8"/>
      <c r="M17" s="8"/>
      <c r="N17" s="8"/>
      <c r="O17" s="8"/>
      <c r="P17" s="8"/>
    </row>
    <row r="18" spans="1:16">
      <c r="A18" s="8"/>
      <c r="B18" s="8"/>
      <c r="C18" s="8"/>
      <c r="D18" s="8"/>
      <c r="E18" s="8"/>
      <c r="F18" s="8"/>
      <c r="G18" s="37">
        <f t="shared" si="0"/>
        <v>0</v>
      </c>
      <c r="H18" s="8">
        <f t="shared" si="1"/>
        <v>0</v>
      </c>
      <c r="I18" s="8" t="str">
        <f>IF(AND(A18&lt;&gt;"",E18&lt;&gt;""),IFERROR(SUMIFS(#REF!,#REF!,"="&amp;$A18,#REF!,"=true")/SUMIFS(#REF!,#REF!,"="&amp;$A18,#REF!,"=true"),""),"")</f>
        <v/>
      </c>
      <c r="J18" s="8"/>
      <c r="K18" s="8"/>
      <c r="L18" s="8"/>
      <c r="M18" s="8"/>
      <c r="N18" s="8"/>
      <c r="O18" s="8"/>
      <c r="P18" s="8"/>
    </row>
    <row r="19" spans="1:16">
      <c r="A19" s="8"/>
      <c r="B19" s="8"/>
      <c r="C19" s="8"/>
      <c r="D19" s="8"/>
      <c r="E19" s="8"/>
      <c r="F19" s="8"/>
      <c r="G19" s="37">
        <f t="shared" si="0"/>
        <v>0</v>
      </c>
      <c r="H19" s="8">
        <f t="shared" si="1"/>
        <v>0</v>
      </c>
      <c r="I19" s="8" t="str">
        <f>IF(AND(A19&lt;&gt;"",E19&lt;&gt;""),IFERROR(SUMIFS(#REF!,#REF!,"="&amp;$A19,#REF!,"=true")/SUMIFS(#REF!,#REF!,"="&amp;$A19,#REF!,"=true"),""),"")</f>
        <v/>
      </c>
      <c r="J19" s="8"/>
      <c r="K19" s="8"/>
      <c r="L19" s="8"/>
      <c r="M19" s="8"/>
      <c r="N19" s="8"/>
      <c r="O19" s="8"/>
      <c r="P19" s="8"/>
    </row>
    <row r="20" spans="1:16">
      <c r="A20" s="8"/>
      <c r="B20" s="8"/>
      <c r="C20" s="8"/>
      <c r="D20" s="8"/>
      <c r="E20" s="8"/>
      <c r="F20" s="8"/>
      <c r="G20" s="37">
        <f t="shared" si="0"/>
        <v>0</v>
      </c>
      <c r="H20" s="8">
        <f t="shared" si="1"/>
        <v>0</v>
      </c>
      <c r="I20" s="8" t="str">
        <f>IF(AND(A20&lt;&gt;"",E20&lt;&gt;""),IFERROR(SUMIFS(#REF!,#REF!,"="&amp;$A20,#REF!,"=true")/SUMIFS(#REF!,#REF!,"="&amp;$A20,#REF!,"=true"),""),"")</f>
        <v/>
      </c>
      <c r="J20" s="8"/>
      <c r="K20" s="8"/>
      <c r="L20" s="8"/>
      <c r="M20" s="8"/>
      <c r="N20" s="8"/>
      <c r="O20" s="8"/>
      <c r="P20" s="8"/>
    </row>
    <row r="21" spans="1:16">
      <c r="A21" s="8"/>
      <c r="B21" s="8"/>
      <c r="C21" s="8"/>
      <c r="D21" s="8"/>
      <c r="E21" s="8"/>
      <c r="F21" s="8"/>
      <c r="G21" s="37">
        <f t="shared" si="0"/>
        <v>0</v>
      </c>
      <c r="H21" s="8">
        <f t="shared" si="1"/>
        <v>0</v>
      </c>
      <c r="I21" s="8" t="str">
        <f>IF(AND(A21&lt;&gt;"",E21&lt;&gt;""),IFERROR(SUMIFS(#REF!,#REF!,"="&amp;$A21,#REF!,"=true")/SUMIFS(#REF!,#REF!,"="&amp;$A21,#REF!,"=true"),""),"")</f>
        <v/>
      </c>
      <c r="J21" s="8"/>
      <c r="K21" s="8"/>
      <c r="L21" s="8"/>
      <c r="M21" s="8"/>
      <c r="N21" s="8"/>
      <c r="O21" s="8"/>
      <c r="P21" s="8"/>
    </row>
    <row r="22" spans="1:16">
      <c r="A22" s="8"/>
      <c r="B22" s="8"/>
      <c r="C22" s="8"/>
      <c r="D22" s="8"/>
      <c r="E22" s="8"/>
      <c r="F22" s="8"/>
      <c r="G22" s="37">
        <f t="shared" si="0"/>
        <v>0</v>
      </c>
      <c r="H22" s="8">
        <f t="shared" si="1"/>
        <v>0</v>
      </c>
      <c r="I22" s="8" t="str">
        <f>IF(AND(A22&lt;&gt;"",E22&lt;&gt;""),IFERROR(SUMIFS(#REF!,#REF!,"="&amp;$A22,#REF!,"=true")/SUMIFS(#REF!,#REF!,"="&amp;$A22,#REF!,"=true"),""),"")</f>
        <v/>
      </c>
      <c r="J22" s="8"/>
      <c r="K22" s="8"/>
      <c r="L22" s="8"/>
      <c r="M22" s="8"/>
      <c r="N22" s="8"/>
      <c r="O22" s="8"/>
      <c r="P22" s="8"/>
    </row>
    <row r="23" spans="1:16">
      <c r="A23" s="8"/>
      <c r="B23" s="8"/>
      <c r="C23" s="8"/>
      <c r="D23" s="8"/>
      <c r="E23" s="8"/>
      <c r="F23" s="8"/>
      <c r="G23" s="37">
        <f t="shared" si="0"/>
        <v>0</v>
      </c>
      <c r="H23" s="8">
        <f t="shared" si="1"/>
        <v>0</v>
      </c>
      <c r="I23" s="8" t="str">
        <f>IF(AND(A23&lt;&gt;"",E23&lt;&gt;""),IFERROR(SUMIFS(#REF!,#REF!,"="&amp;$A23,#REF!,"=true")/SUMIFS(#REF!,#REF!,"="&amp;$A23,#REF!,"=true"),""),"")</f>
        <v/>
      </c>
      <c r="J23" s="8"/>
      <c r="K23" s="8"/>
      <c r="L23" s="8"/>
      <c r="M23" s="8"/>
      <c r="N23" s="8"/>
      <c r="O23" s="8"/>
      <c r="P23" s="8"/>
    </row>
    <row r="24" spans="1:16">
      <c r="A24" s="8"/>
      <c r="B24" s="8"/>
      <c r="C24" s="8"/>
      <c r="D24" s="8"/>
      <c r="E24" s="8"/>
      <c r="F24" s="8"/>
      <c r="G24" s="37">
        <f t="shared" si="0"/>
        <v>0</v>
      </c>
      <c r="H24" s="8">
        <f t="shared" si="1"/>
        <v>0</v>
      </c>
      <c r="I24" s="8" t="str">
        <f>IF(AND(A24&lt;&gt;"",E24&lt;&gt;""),IFERROR(SUMIFS(#REF!,#REF!,"="&amp;$A24,#REF!,"=true")/SUMIFS(#REF!,#REF!,"="&amp;$A24,#REF!,"=true"),""),"")</f>
        <v/>
      </c>
      <c r="J24" s="8"/>
      <c r="K24" s="8"/>
      <c r="L24" s="8"/>
      <c r="M24" s="8"/>
      <c r="N24" s="8"/>
      <c r="O24" s="8"/>
      <c r="P24" s="8"/>
    </row>
    <row r="25" spans="1:16">
      <c r="A25" s="8"/>
      <c r="B25" s="8"/>
      <c r="C25" s="8"/>
      <c r="D25" s="8"/>
      <c r="E25" s="8"/>
      <c r="F25" s="8"/>
      <c r="G25" s="37">
        <f t="shared" si="0"/>
        <v>0</v>
      </c>
      <c r="H25" s="8">
        <f t="shared" si="1"/>
        <v>0</v>
      </c>
      <c r="I25" s="8" t="str">
        <f>IF(AND(A25&lt;&gt;"",E25&lt;&gt;""),IFERROR(SUMIFS(#REF!,#REF!,"="&amp;$A25,#REF!,"=true")/SUMIFS(#REF!,#REF!,"="&amp;$A25,#REF!,"=true"),""),"")</f>
        <v/>
      </c>
      <c r="J25" s="8"/>
      <c r="K25" s="8"/>
      <c r="L25" s="8"/>
      <c r="M25" s="8"/>
      <c r="N25" s="8"/>
      <c r="O25" s="8"/>
      <c r="P25" s="8"/>
    </row>
    <row r="26" spans="1:16">
      <c r="A26" s="8"/>
      <c r="B26" s="8"/>
      <c r="C26" s="8"/>
      <c r="D26" s="8"/>
      <c r="E26" s="8"/>
      <c r="F26" s="8"/>
      <c r="G26" s="37">
        <f t="shared" si="0"/>
        <v>0</v>
      </c>
      <c r="H26" s="8">
        <f t="shared" si="1"/>
        <v>0</v>
      </c>
      <c r="I26" s="8" t="str">
        <f>IF(AND(A26&lt;&gt;"",E26&lt;&gt;""),IFERROR(SUMIFS(#REF!,#REF!,"="&amp;$A26,#REF!,"=true")/SUMIFS(#REF!,#REF!,"="&amp;$A26,#REF!,"=true"),""),"")</f>
        <v/>
      </c>
      <c r="J26" s="8"/>
      <c r="K26" s="8"/>
      <c r="L26" s="8"/>
      <c r="M26" s="8"/>
      <c r="N26" s="8"/>
      <c r="O26" s="8"/>
      <c r="P26" s="8"/>
    </row>
    <row r="27" spans="1:16">
      <c r="A27" s="8"/>
      <c r="B27" s="8"/>
      <c r="C27" s="8"/>
      <c r="D27" s="8"/>
      <c r="E27" s="8"/>
      <c r="F27" s="8"/>
      <c r="G27" s="37">
        <f t="shared" si="0"/>
        <v>0</v>
      </c>
      <c r="H27" s="8">
        <f t="shared" si="1"/>
        <v>0</v>
      </c>
      <c r="I27" s="8" t="str">
        <f>IF(AND(A27&lt;&gt;"",E27&lt;&gt;""),IFERROR(SUMIFS(#REF!,#REF!,"="&amp;$A27,#REF!,"=true")/SUMIFS(#REF!,#REF!,"="&amp;$A27,#REF!,"=true"),""),"")</f>
        <v/>
      </c>
      <c r="J27" s="8"/>
      <c r="K27" s="8"/>
      <c r="L27" s="8"/>
      <c r="M27" s="8"/>
      <c r="N27" s="8"/>
      <c r="O27" s="8"/>
      <c r="P27" s="8"/>
    </row>
    <row r="28" spans="1:16">
      <c r="A28" s="8"/>
      <c r="B28" s="8"/>
      <c r="C28" s="8"/>
      <c r="D28" s="8"/>
      <c r="E28" s="8"/>
      <c r="F28" s="8"/>
      <c r="G28" s="37">
        <f t="shared" si="0"/>
        <v>0</v>
      </c>
      <c r="H28" s="8">
        <f t="shared" si="1"/>
        <v>0</v>
      </c>
      <c r="I28" s="8" t="str">
        <f>IF(AND(A28&lt;&gt;"",E28&lt;&gt;""),IFERROR(SUMIFS(#REF!,#REF!,"="&amp;$A28,#REF!,"=true")/SUMIFS(#REF!,#REF!,"="&amp;$A28,#REF!,"=true"),""),"")</f>
        <v/>
      </c>
      <c r="J28" s="8"/>
      <c r="K28" s="8"/>
      <c r="L28" s="8"/>
      <c r="M28" s="8"/>
      <c r="N28" s="8"/>
      <c r="O28" s="8"/>
      <c r="P28" s="8"/>
    </row>
    <row r="29" spans="1:16">
      <c r="A29" s="8"/>
      <c r="B29" s="8"/>
      <c r="C29" s="8"/>
      <c r="D29" s="8"/>
      <c r="E29" s="8"/>
      <c r="F29" s="8"/>
      <c r="G29" s="37">
        <f t="shared" si="0"/>
        <v>0</v>
      </c>
      <c r="H29" s="8">
        <f t="shared" si="1"/>
        <v>0</v>
      </c>
      <c r="I29" s="8" t="str">
        <f>IF(AND(A29&lt;&gt;"",E29&lt;&gt;""),IFERROR(SUMIFS(#REF!,#REF!,"="&amp;$A29,#REF!,"=true")/SUMIFS(#REF!,#REF!,"="&amp;$A29,#REF!,"=true"),""),"")</f>
        <v/>
      </c>
      <c r="J29" s="8"/>
      <c r="K29" s="8"/>
      <c r="L29" s="8"/>
      <c r="M29" s="8"/>
      <c r="N29" s="8"/>
      <c r="O29" s="8"/>
      <c r="P29" s="8"/>
    </row>
    <row r="30" spans="1:16">
      <c r="A30" s="8"/>
      <c r="B30" s="8"/>
      <c r="C30" s="8"/>
      <c r="D30" s="8"/>
      <c r="E30" s="8"/>
      <c r="F30" s="8"/>
      <c r="G30" s="37">
        <f t="shared" si="0"/>
        <v>0</v>
      </c>
      <c r="H30" s="8">
        <f t="shared" si="1"/>
        <v>0</v>
      </c>
      <c r="I30" s="8" t="str">
        <f>IF(AND(A30&lt;&gt;"",E30&lt;&gt;""),IFERROR(SUMIFS(#REF!,#REF!,"="&amp;$A30,#REF!,"=true")/SUMIFS(#REF!,#REF!,"="&amp;$A30,#REF!,"=true"),""),"")</f>
        <v/>
      </c>
      <c r="J30" s="8"/>
      <c r="K30" s="8"/>
      <c r="L30" s="8"/>
      <c r="M30" s="8"/>
      <c r="N30" s="8"/>
      <c r="O30" s="8"/>
      <c r="P30" s="8"/>
    </row>
    <row r="31" spans="1:16">
      <c r="A31" s="8"/>
      <c r="B31" s="8"/>
      <c r="C31" s="8"/>
      <c r="D31" s="8"/>
      <c r="E31" s="8"/>
      <c r="F31" s="8"/>
      <c r="G31" s="37">
        <f t="shared" si="0"/>
        <v>0</v>
      </c>
      <c r="H31" s="8">
        <f t="shared" si="1"/>
        <v>0</v>
      </c>
      <c r="I31" s="8" t="str">
        <f>IF(AND(A31&lt;&gt;"",E31&lt;&gt;""),IFERROR(SUMIFS(#REF!,#REF!,"="&amp;$A31,#REF!,"=true")/SUMIFS(#REF!,#REF!,"="&amp;$A31,#REF!,"=true"),""),"")</f>
        <v/>
      </c>
      <c r="J31" s="8"/>
      <c r="K31" s="8"/>
      <c r="L31" s="8"/>
      <c r="M31" s="8"/>
      <c r="N31" s="8"/>
      <c r="O31" s="8"/>
      <c r="P31" s="8"/>
    </row>
    <row r="32" spans="1:16">
      <c r="A32" s="8"/>
      <c r="B32" s="8"/>
      <c r="C32" s="8"/>
      <c r="D32" s="8"/>
      <c r="E32" s="8"/>
      <c r="F32" s="8"/>
      <c r="G32" s="37">
        <f t="shared" si="0"/>
        <v>0</v>
      </c>
      <c r="H32" s="8">
        <f t="shared" si="1"/>
        <v>0</v>
      </c>
      <c r="I32" s="8" t="str">
        <f>IF(AND(A32&lt;&gt;"",E32&lt;&gt;""),IFERROR(SUMIFS(#REF!,#REF!,"="&amp;$A32,#REF!,"=true")/SUMIFS(#REF!,#REF!,"="&amp;$A32,#REF!,"=true"),""),"")</f>
        <v/>
      </c>
      <c r="J32" s="8"/>
      <c r="K32" s="8"/>
      <c r="L32" s="8"/>
      <c r="M32" s="8"/>
      <c r="N32" s="8"/>
      <c r="O32" s="8"/>
      <c r="P32" s="8"/>
    </row>
    <row r="33" spans="1:16">
      <c r="A33" s="8"/>
      <c r="B33" s="8"/>
      <c r="C33" s="8"/>
      <c r="D33" s="8"/>
      <c r="E33" s="8"/>
      <c r="F33" s="8"/>
      <c r="G33" s="37">
        <f t="shared" si="0"/>
        <v>0</v>
      </c>
      <c r="H33" s="8">
        <f t="shared" si="1"/>
        <v>0</v>
      </c>
      <c r="I33" s="8" t="str">
        <f>IF(AND(A33&lt;&gt;"",E33&lt;&gt;""),IFERROR(SUMIFS(#REF!,#REF!,"="&amp;$A33,#REF!,"=true")/SUMIFS(#REF!,#REF!,"="&amp;$A33,#REF!,"=true"),""),"")</f>
        <v/>
      </c>
      <c r="J33" s="8"/>
      <c r="K33" s="8"/>
      <c r="L33" s="8"/>
      <c r="M33" s="8"/>
      <c r="N33" s="8"/>
      <c r="O33" s="8"/>
      <c r="P33" s="8"/>
    </row>
    <row r="34" spans="1:16">
      <c r="A34" s="8"/>
      <c r="B34" s="8"/>
      <c r="C34" s="8"/>
      <c r="D34" s="8"/>
      <c r="E34" s="8"/>
      <c r="F34" s="8"/>
      <c r="G34" s="37">
        <f t="shared" si="0"/>
        <v>0</v>
      </c>
      <c r="H34" s="8">
        <f t="shared" si="1"/>
        <v>0</v>
      </c>
      <c r="I34" s="8" t="str">
        <f>IF(AND(A34&lt;&gt;"",E34&lt;&gt;""),IFERROR(SUMIFS(#REF!,#REF!,"="&amp;$A34,#REF!,"=true")/SUMIFS(#REF!,#REF!,"="&amp;$A34,#REF!,"=true"),""),"")</f>
        <v/>
      </c>
      <c r="J34" s="8"/>
      <c r="K34" s="8"/>
      <c r="L34" s="8"/>
      <c r="M34" s="8"/>
      <c r="N34" s="8"/>
      <c r="O34" s="8"/>
      <c r="P34" s="8"/>
    </row>
    <row r="35" spans="1:16">
      <c r="A35" s="8"/>
      <c r="B35" s="8"/>
      <c r="C35" s="8"/>
      <c r="D35" s="8"/>
      <c r="E35" s="8"/>
      <c r="F35" s="8"/>
      <c r="G35" s="37">
        <f t="shared" si="0"/>
        <v>0</v>
      </c>
      <c r="H35" s="8">
        <f t="shared" si="1"/>
        <v>0</v>
      </c>
      <c r="I35" s="8" t="str">
        <f>IF(AND(A35&lt;&gt;"",E35&lt;&gt;""),IFERROR(SUMIFS(#REF!,#REF!,"="&amp;$A35,#REF!,"=true")/SUMIFS(#REF!,#REF!,"="&amp;$A35,#REF!,"=true"),""),"")</f>
        <v/>
      </c>
      <c r="J35" s="8"/>
      <c r="K35" s="8"/>
      <c r="L35" s="8"/>
      <c r="M35" s="8"/>
      <c r="N35" s="8"/>
      <c r="O35" s="8"/>
      <c r="P35" s="8"/>
    </row>
    <row r="36" spans="1:16">
      <c r="A36" s="8"/>
      <c r="B36" s="8"/>
      <c r="C36" s="8"/>
      <c r="D36" s="8"/>
      <c r="E36" s="8"/>
      <c r="F36" s="8"/>
      <c r="G36" s="37">
        <f t="shared" si="0"/>
        <v>0</v>
      </c>
      <c r="H36" s="8">
        <f t="shared" si="1"/>
        <v>0</v>
      </c>
      <c r="I36" s="8" t="str">
        <f>IF(AND(A36&lt;&gt;"",E36&lt;&gt;""),IFERROR(SUMIFS(#REF!,#REF!,"="&amp;$A36,#REF!,"=true")/SUMIFS(#REF!,#REF!,"="&amp;$A36,#REF!,"=true"),""),"")</f>
        <v/>
      </c>
      <c r="J36" s="8"/>
      <c r="K36" s="8"/>
      <c r="L36" s="8"/>
      <c r="M36" s="8"/>
      <c r="N36" s="8"/>
      <c r="O36" s="8"/>
      <c r="P36" s="8"/>
    </row>
    <row r="37" spans="1:16">
      <c r="A37" s="8"/>
      <c r="B37" s="8"/>
      <c r="C37" s="8"/>
      <c r="D37" s="8"/>
      <c r="E37" s="8"/>
      <c r="F37" s="8"/>
      <c r="G37" s="37">
        <f t="shared" si="0"/>
        <v>0</v>
      </c>
      <c r="H37" s="8">
        <f t="shared" si="1"/>
        <v>0</v>
      </c>
      <c r="I37" s="8" t="str">
        <f>IF(AND(A37&lt;&gt;"",E37&lt;&gt;""),IFERROR(SUMIFS(#REF!,#REF!,"="&amp;$A37,#REF!,"=true")/SUMIFS(#REF!,#REF!,"="&amp;$A37,#REF!,"=true"),""),"")</f>
        <v/>
      </c>
      <c r="J37" s="8"/>
      <c r="K37" s="8"/>
      <c r="L37" s="8"/>
      <c r="M37" s="8"/>
      <c r="N37" s="8"/>
      <c r="O37" s="8"/>
      <c r="P37" s="8"/>
    </row>
    <row r="38" spans="1:16">
      <c r="A38" s="8"/>
      <c r="B38" s="8"/>
      <c r="C38" s="8"/>
      <c r="D38" s="8"/>
      <c r="E38" s="8"/>
      <c r="F38" s="8"/>
      <c r="G38" s="37">
        <f t="shared" si="0"/>
        <v>0</v>
      </c>
      <c r="H38" s="8">
        <f t="shared" si="1"/>
        <v>0</v>
      </c>
      <c r="I38" s="8" t="str">
        <f>IF(AND(A38&lt;&gt;"",E38&lt;&gt;""),IFERROR(SUMIFS(#REF!,#REF!,"="&amp;$A38,#REF!,"=true")/SUMIFS(#REF!,#REF!,"="&amp;$A38,#REF!,"=true"),""),"")</f>
        <v/>
      </c>
      <c r="J38" s="8"/>
      <c r="K38" s="8"/>
      <c r="L38" s="8"/>
      <c r="M38" s="8"/>
      <c r="N38" s="8"/>
      <c r="O38" s="8"/>
      <c r="P38" s="8"/>
    </row>
    <row r="39" spans="1:16">
      <c r="A39" s="8"/>
      <c r="B39" s="8"/>
      <c r="C39" s="8"/>
      <c r="D39" s="8"/>
      <c r="E39" s="8"/>
      <c r="F39" s="8"/>
      <c r="G39" s="37">
        <f t="shared" si="0"/>
        <v>0</v>
      </c>
      <c r="H39" s="8">
        <f t="shared" si="1"/>
        <v>0</v>
      </c>
      <c r="I39" s="8" t="str">
        <f>IF(AND(A39&lt;&gt;"",E39&lt;&gt;""),IFERROR(SUMIFS(#REF!,#REF!,"="&amp;$A39,#REF!,"=true")/SUMIFS(#REF!,#REF!,"="&amp;$A39,#REF!,"=true"),""),"")</f>
        <v/>
      </c>
      <c r="J39" s="8"/>
      <c r="K39" s="8"/>
      <c r="L39" s="8"/>
      <c r="M39" s="8"/>
      <c r="N39" s="8"/>
      <c r="O39" s="8"/>
      <c r="P39" s="8"/>
    </row>
    <row r="40" spans="1:16">
      <c r="A40" s="8"/>
      <c r="B40" s="8"/>
      <c r="C40" s="8"/>
      <c r="D40" s="8"/>
      <c r="E40" s="8"/>
      <c r="F40" s="8"/>
      <c r="G40" s="37">
        <f t="shared" si="0"/>
        <v>0</v>
      </c>
      <c r="H40" s="8">
        <f t="shared" si="1"/>
        <v>0</v>
      </c>
      <c r="I40" s="8" t="str">
        <f>IF(AND(A40&lt;&gt;"",E40&lt;&gt;""),IFERROR(SUMIFS(#REF!,#REF!,"="&amp;$A40,#REF!,"=true")/SUMIFS(#REF!,#REF!,"="&amp;$A40,#REF!,"=true"),""),"")</f>
        <v/>
      </c>
      <c r="J40" s="8"/>
      <c r="K40" s="8"/>
      <c r="L40" s="8"/>
      <c r="M40" s="8"/>
      <c r="N40" s="8"/>
      <c r="O40" s="8"/>
      <c r="P40" s="8"/>
    </row>
    <row r="41" spans="1:16">
      <c r="A41" s="8"/>
      <c r="B41" s="8"/>
      <c r="C41" s="8"/>
      <c r="D41" s="8"/>
      <c r="E41" s="8"/>
      <c r="F41" s="8"/>
      <c r="G41" s="37">
        <f t="shared" si="0"/>
        <v>0</v>
      </c>
      <c r="H41" s="8">
        <f t="shared" si="1"/>
        <v>0</v>
      </c>
      <c r="I41" s="8" t="str">
        <f>IF(AND(A41&lt;&gt;"",E41&lt;&gt;""),IFERROR(SUMIFS(#REF!,#REF!,"="&amp;$A41,#REF!,"=true")/SUMIFS(#REF!,#REF!,"="&amp;$A41,#REF!,"=true"),""),"")</f>
        <v/>
      </c>
      <c r="J41" s="8"/>
      <c r="K41" s="8"/>
      <c r="L41" s="8"/>
      <c r="M41" s="8"/>
      <c r="N41" s="8"/>
      <c r="O41" s="8"/>
      <c r="P41" s="8"/>
    </row>
    <row r="42" spans="1:16">
      <c r="A42" s="8"/>
      <c r="B42" s="8"/>
      <c r="C42" s="8"/>
      <c r="D42" s="8"/>
      <c r="E42" s="8"/>
      <c r="F42" s="8"/>
      <c r="G42" s="37">
        <f t="shared" si="0"/>
        <v>0</v>
      </c>
      <c r="H42" s="8">
        <f t="shared" si="1"/>
        <v>0</v>
      </c>
      <c r="I42" s="8" t="str">
        <f>IF(AND(A42&lt;&gt;"",E42&lt;&gt;""),IFERROR(SUMIFS(#REF!,#REF!,"="&amp;$A42,#REF!,"=true")/SUMIFS(#REF!,#REF!,"="&amp;$A42,#REF!,"=true"),""),"")</f>
        <v/>
      </c>
      <c r="J42" s="8"/>
      <c r="K42" s="8"/>
      <c r="L42" s="8"/>
      <c r="M42" s="8"/>
      <c r="N42" s="8"/>
      <c r="O42" s="8"/>
      <c r="P42" s="8"/>
    </row>
    <row r="43" spans="1:16">
      <c r="A43" s="8"/>
      <c r="B43" s="8"/>
      <c r="C43" s="8"/>
      <c r="D43" s="8"/>
      <c r="E43" s="8"/>
      <c r="F43" s="8"/>
      <c r="G43" s="37">
        <f t="shared" si="0"/>
        <v>0</v>
      </c>
      <c r="H43" s="8">
        <f t="shared" si="1"/>
        <v>0</v>
      </c>
      <c r="I43" s="8" t="str">
        <f>IF(AND(A43&lt;&gt;"",E43&lt;&gt;""),IFERROR(SUMIFS(#REF!,#REF!,"="&amp;$A43,#REF!,"=true")/SUMIFS(#REF!,#REF!,"="&amp;$A43,#REF!,"=true"),""),"")</f>
        <v/>
      </c>
      <c r="J43" s="8"/>
      <c r="K43" s="8"/>
      <c r="L43" s="8"/>
      <c r="M43" s="8"/>
      <c r="N43" s="8"/>
      <c r="O43" s="8"/>
      <c r="P43" s="8"/>
    </row>
    <row r="44" spans="1:16">
      <c r="A44" s="8"/>
      <c r="B44" s="8"/>
      <c r="C44" s="8"/>
      <c r="D44" s="8"/>
      <c r="E44" s="8"/>
      <c r="F44" s="8"/>
      <c r="G44" s="37">
        <f t="shared" si="0"/>
        <v>0</v>
      </c>
      <c r="H44" s="8">
        <f t="shared" si="1"/>
        <v>0</v>
      </c>
      <c r="I44" s="8" t="str">
        <f>IF(AND(A44&lt;&gt;"",E44&lt;&gt;""),IFERROR(SUMIFS(#REF!,#REF!,"="&amp;$A44,#REF!,"=true")/SUMIFS(#REF!,#REF!,"="&amp;$A44,#REF!,"=true"),""),"")</f>
        <v/>
      </c>
      <c r="J44" s="8"/>
      <c r="K44" s="8"/>
      <c r="L44" s="8"/>
      <c r="M44" s="8"/>
      <c r="N44" s="8"/>
      <c r="O44" s="8"/>
      <c r="P44" s="8"/>
    </row>
    <row r="45" spans="1:16">
      <c r="A45" s="8"/>
      <c r="B45" s="8"/>
      <c r="C45" s="8"/>
      <c r="D45" s="8"/>
      <c r="E45" s="8"/>
      <c r="F45" s="8"/>
      <c r="G45" s="37">
        <f t="shared" si="0"/>
        <v>0</v>
      </c>
      <c r="H45" s="8">
        <f t="shared" si="1"/>
        <v>0</v>
      </c>
      <c r="I45" s="8" t="str">
        <f>IF(AND(A45&lt;&gt;"",E45&lt;&gt;""),IFERROR(SUMIFS(#REF!,#REF!,"="&amp;$A45,#REF!,"=true")/SUMIFS(#REF!,#REF!,"="&amp;$A45,#REF!,"=true"),""),"")</f>
        <v/>
      </c>
      <c r="J45" s="8"/>
      <c r="K45" s="8"/>
      <c r="L45" s="8"/>
      <c r="M45" s="8"/>
      <c r="N45" s="8"/>
      <c r="O45" s="8"/>
      <c r="P45" s="8"/>
    </row>
    <row r="46" spans="1:16">
      <c r="A46" s="8"/>
      <c r="B46" s="8"/>
      <c r="C46" s="8"/>
      <c r="D46" s="8"/>
      <c r="E46" s="8"/>
      <c r="F46" s="8"/>
      <c r="G46" s="37">
        <f t="shared" si="0"/>
        <v>0</v>
      </c>
      <c r="H46" s="8">
        <f t="shared" si="1"/>
        <v>0</v>
      </c>
      <c r="I46" s="8" t="str">
        <f>IF(AND(A46&lt;&gt;"",E46&lt;&gt;""),IFERROR(SUMIFS(#REF!,#REF!,"="&amp;$A46,#REF!,"=true")/SUMIFS(#REF!,#REF!,"="&amp;$A46,#REF!,"=true"),""),"")</f>
        <v/>
      </c>
      <c r="J46" s="8"/>
      <c r="K46" s="8"/>
      <c r="L46" s="8"/>
      <c r="M46" s="8"/>
      <c r="N46" s="8"/>
      <c r="O46" s="8"/>
      <c r="P46" s="8"/>
    </row>
    <row r="47" spans="1:16">
      <c r="A47" s="8"/>
      <c r="B47" s="8"/>
      <c r="C47" s="8"/>
      <c r="D47" s="8"/>
      <c r="E47" s="8"/>
      <c r="F47" s="8"/>
      <c r="G47" s="37">
        <f t="shared" si="0"/>
        <v>0</v>
      </c>
      <c r="H47" s="8">
        <f t="shared" si="1"/>
        <v>0</v>
      </c>
      <c r="I47" s="8" t="str">
        <f>IF(AND(A47&lt;&gt;"",E47&lt;&gt;""),IFERROR(SUMIFS(#REF!,#REF!,"="&amp;$A47,#REF!,"=true")/SUMIFS(#REF!,#REF!,"="&amp;$A47,#REF!,"=true"),""),"")</f>
        <v/>
      </c>
      <c r="J47" s="8"/>
      <c r="K47" s="8"/>
      <c r="L47" s="8"/>
      <c r="M47" s="8"/>
      <c r="N47" s="8"/>
      <c r="O47" s="8"/>
      <c r="P47" s="8"/>
    </row>
    <row r="48" spans="1:16">
      <c r="A48" s="8"/>
      <c r="B48" s="8"/>
      <c r="C48" s="8"/>
      <c r="D48" s="8"/>
      <c r="E48" s="8"/>
      <c r="F48" s="8"/>
      <c r="G48" s="37">
        <f t="shared" si="0"/>
        <v>0</v>
      </c>
      <c r="H48" s="8">
        <f t="shared" si="1"/>
        <v>0</v>
      </c>
      <c r="I48" s="8" t="str">
        <f>IF(AND(A48&lt;&gt;"",E48&lt;&gt;""),IFERROR(SUMIFS(#REF!,#REF!,"="&amp;$A48,#REF!,"=true")/SUMIFS(#REF!,#REF!,"="&amp;$A48,#REF!,"=true"),""),"")</f>
        <v/>
      </c>
      <c r="J48" s="8"/>
      <c r="K48" s="8"/>
      <c r="L48" s="8"/>
      <c r="M48" s="8"/>
      <c r="N48" s="8"/>
      <c r="O48" s="8"/>
      <c r="P48" s="8"/>
    </row>
    <row r="49" spans="1:16">
      <c r="A49" s="8"/>
      <c r="B49" s="8"/>
      <c r="C49" s="8"/>
      <c r="D49" s="8"/>
      <c r="E49" s="8"/>
      <c r="F49" s="8"/>
      <c r="G49" s="37">
        <f t="shared" si="0"/>
        <v>0</v>
      </c>
      <c r="H49" s="8">
        <f t="shared" si="1"/>
        <v>0</v>
      </c>
      <c r="I49" s="8" t="str">
        <f>IF(AND(A49&lt;&gt;"",E49&lt;&gt;""),IFERROR(SUMIFS(#REF!,#REF!,"="&amp;$A49,#REF!,"=true")/SUMIFS(#REF!,#REF!,"="&amp;$A49,#REF!,"=true"),""),"")</f>
        <v/>
      </c>
      <c r="J49" s="8"/>
      <c r="K49" s="8"/>
      <c r="L49" s="8"/>
      <c r="M49" s="8"/>
      <c r="N49" s="8"/>
      <c r="O49" s="8"/>
      <c r="P49" s="8"/>
    </row>
    <row r="50" spans="1:16">
      <c r="A50" s="8"/>
      <c r="B50" s="8"/>
      <c r="C50" s="8"/>
      <c r="D50" s="8"/>
      <c r="E50" s="8"/>
      <c r="F50" s="8"/>
      <c r="G50" s="37">
        <f t="shared" si="0"/>
        <v>0</v>
      </c>
      <c r="H50" s="8">
        <f t="shared" si="1"/>
        <v>0</v>
      </c>
      <c r="I50" s="8" t="str">
        <f>IF(AND(A50&lt;&gt;"",E50&lt;&gt;""),IFERROR(SUMIFS(#REF!,#REF!,"="&amp;$A50,#REF!,"=true")/SUMIFS(#REF!,#REF!,"="&amp;$A50,#REF!,"=true"),""),"")</f>
        <v/>
      </c>
      <c r="J50" s="8"/>
      <c r="K50" s="8"/>
      <c r="L50" s="8"/>
      <c r="M50" s="8"/>
      <c r="N50" s="8"/>
      <c r="O50" s="8"/>
      <c r="P50" s="8"/>
    </row>
    <row r="51" spans="1:16">
      <c r="A51" s="8"/>
      <c r="B51" s="8"/>
      <c r="C51" s="8"/>
      <c r="D51" s="8"/>
      <c r="E51" s="8"/>
      <c r="F51" s="8"/>
      <c r="G51" s="37">
        <f t="shared" si="0"/>
        <v>0</v>
      </c>
      <c r="H51" s="8">
        <f t="shared" si="1"/>
        <v>0</v>
      </c>
      <c r="I51" s="8" t="str">
        <f>IF(AND(A51&lt;&gt;"",E51&lt;&gt;""),IFERROR(SUMIFS(#REF!,#REF!,"="&amp;$A51,#REF!,"=true")/SUMIFS(#REF!,#REF!,"="&amp;$A51,#REF!,"=true"),""),"")</f>
        <v/>
      </c>
      <c r="J51" s="8"/>
      <c r="K51" s="8"/>
      <c r="L51" s="8"/>
      <c r="M51" s="8"/>
      <c r="N51" s="8"/>
      <c r="O51" s="8"/>
      <c r="P51" s="8"/>
    </row>
    <row r="52" spans="1:16">
      <c r="A52" s="8"/>
      <c r="B52" s="8"/>
      <c r="C52" s="8"/>
      <c r="D52" s="8"/>
      <c r="E52" s="8"/>
      <c r="F52" s="8"/>
      <c r="G52" s="37">
        <f t="shared" si="0"/>
        <v>0</v>
      </c>
      <c r="H52" s="8">
        <f t="shared" si="1"/>
        <v>0</v>
      </c>
      <c r="I52" s="8" t="str">
        <f>IF(AND(A52&lt;&gt;"",E52&lt;&gt;""),IFERROR(SUMIFS(#REF!,#REF!,"="&amp;$A52,#REF!,"=true")/SUMIFS(#REF!,#REF!,"="&amp;$A52,#REF!,"=true"),""),"")</f>
        <v/>
      </c>
      <c r="J52" s="8"/>
      <c r="K52" s="8"/>
      <c r="L52" s="8"/>
      <c r="M52" s="8"/>
      <c r="N52" s="8"/>
      <c r="O52" s="8"/>
      <c r="P52" s="8"/>
    </row>
    <row r="53" spans="1:16">
      <c r="A53" s="8"/>
      <c r="B53" s="8"/>
      <c r="C53" s="8"/>
      <c r="D53" s="8"/>
      <c r="E53" s="8"/>
      <c r="F53" s="8"/>
      <c r="G53" s="37">
        <f t="shared" si="0"/>
        <v>0</v>
      </c>
      <c r="H53" s="8">
        <f t="shared" si="1"/>
        <v>0</v>
      </c>
      <c r="I53" s="8" t="str">
        <f>IF(AND(A53&lt;&gt;"",E53&lt;&gt;""),IFERROR(SUMIFS(#REF!,#REF!,"="&amp;$A53,#REF!,"=true")/SUMIFS(#REF!,#REF!,"="&amp;$A53,#REF!,"=true"),""),"")</f>
        <v/>
      </c>
      <c r="J53" s="8"/>
      <c r="K53" s="8"/>
      <c r="L53" s="8"/>
      <c r="M53" s="8"/>
      <c r="N53" s="8"/>
      <c r="O53" s="8"/>
      <c r="P53" s="8"/>
    </row>
    <row r="54" spans="1:16">
      <c r="A54" s="8"/>
      <c r="B54" s="8"/>
      <c r="C54" s="8"/>
      <c r="D54" s="8"/>
      <c r="E54" s="8"/>
      <c r="F54" s="8"/>
      <c r="G54" s="37">
        <f t="shared" si="0"/>
        <v>0</v>
      </c>
      <c r="H54" s="8">
        <f t="shared" si="1"/>
        <v>0</v>
      </c>
      <c r="I54" s="8" t="str">
        <f>IF(AND(A54&lt;&gt;"",E54&lt;&gt;""),IFERROR(SUMIFS(#REF!,#REF!,"="&amp;$A54,#REF!,"=true")/SUMIFS(#REF!,#REF!,"="&amp;$A54,#REF!,"=true"),""),"")</f>
        <v/>
      </c>
      <c r="J54" s="8"/>
      <c r="K54" s="8"/>
      <c r="L54" s="8"/>
      <c r="M54" s="8"/>
      <c r="N54" s="8"/>
      <c r="O54" s="8"/>
      <c r="P54" s="8"/>
    </row>
    <row r="55" spans="1:16">
      <c r="A55" s="8"/>
      <c r="B55" s="8"/>
      <c r="C55" s="8"/>
      <c r="D55" s="8"/>
      <c r="E55" s="8"/>
      <c r="F55" s="8"/>
      <c r="G55" s="37">
        <f t="shared" si="0"/>
        <v>0</v>
      </c>
      <c r="H55" s="8">
        <f t="shared" si="1"/>
        <v>0</v>
      </c>
      <c r="I55" s="8" t="str">
        <f>IF(AND(A55&lt;&gt;"",E55&lt;&gt;""),IFERROR(SUMIFS(#REF!,#REF!,"="&amp;$A55,#REF!,"=true")/SUMIFS(#REF!,#REF!,"="&amp;$A55,#REF!,"=true"),""),"")</f>
        <v/>
      </c>
      <c r="J55" s="8"/>
      <c r="K55" s="8"/>
      <c r="L55" s="8"/>
      <c r="M55" s="8"/>
      <c r="N55" s="8"/>
      <c r="O55" s="8"/>
      <c r="P55" s="8"/>
    </row>
    <row r="56" spans="1:16">
      <c r="A56" s="8"/>
      <c r="B56" s="8"/>
      <c r="C56" s="8"/>
      <c r="D56" s="8"/>
      <c r="E56" s="8"/>
      <c r="F56" s="8"/>
      <c r="G56" s="37">
        <f t="shared" si="0"/>
        <v>0</v>
      </c>
      <c r="H56" s="8">
        <f t="shared" si="1"/>
        <v>0</v>
      </c>
      <c r="I56" s="8" t="str">
        <f>IF(AND(A56&lt;&gt;"",E56&lt;&gt;""),IFERROR(SUMIFS(#REF!,#REF!,"="&amp;$A56,#REF!,"=true")/SUMIFS(#REF!,#REF!,"="&amp;$A56,#REF!,"=true"),""),"")</f>
        <v/>
      </c>
      <c r="J56" s="8"/>
      <c r="K56" s="8"/>
      <c r="L56" s="8"/>
      <c r="M56" s="8"/>
      <c r="N56" s="8"/>
      <c r="O56" s="8"/>
      <c r="P56" s="8"/>
    </row>
    <row r="57" spans="1:16">
      <c r="A57" s="8"/>
      <c r="B57" s="8"/>
      <c r="C57" s="8"/>
      <c r="D57" s="8"/>
      <c r="E57" s="8"/>
      <c r="F57" s="8"/>
      <c r="G57" s="37">
        <f t="shared" si="0"/>
        <v>0</v>
      </c>
      <c r="H57" s="8">
        <f t="shared" si="1"/>
        <v>0</v>
      </c>
      <c r="I57" s="8" t="str">
        <f>IF(AND(A57&lt;&gt;"",E57&lt;&gt;""),IFERROR(SUMIFS(#REF!,#REF!,"="&amp;$A57,#REF!,"=true")/SUMIFS(#REF!,#REF!,"="&amp;$A57,#REF!,"=true"),""),"")</f>
        <v/>
      </c>
      <c r="J57" s="8"/>
      <c r="K57" s="8"/>
      <c r="L57" s="8"/>
      <c r="M57" s="8"/>
      <c r="N57" s="8"/>
      <c r="O57" s="8"/>
      <c r="P57" s="8"/>
    </row>
    <row r="58" spans="1:16">
      <c r="A58" s="8"/>
      <c r="B58" s="8"/>
      <c r="C58" s="8"/>
      <c r="D58" s="8"/>
      <c r="E58" s="8"/>
      <c r="F58" s="8"/>
      <c r="G58" s="37">
        <f t="shared" si="0"/>
        <v>0</v>
      </c>
      <c r="H58" s="8">
        <f t="shared" si="1"/>
        <v>0</v>
      </c>
      <c r="I58" s="8" t="str">
        <f>IF(AND(A58&lt;&gt;"",E58&lt;&gt;""),IFERROR(SUMIFS(#REF!,#REF!,"="&amp;$A58,#REF!,"=true")/SUMIFS(#REF!,#REF!,"="&amp;$A58,#REF!,"=true"),""),"")</f>
        <v/>
      </c>
      <c r="J58" s="8"/>
      <c r="K58" s="8"/>
      <c r="L58" s="8"/>
      <c r="M58" s="8"/>
      <c r="N58" s="8"/>
      <c r="O58" s="8"/>
      <c r="P58" s="8"/>
    </row>
    <row r="59" spans="1:16">
      <c r="A59" s="8"/>
      <c r="B59" s="8"/>
      <c r="C59" s="8"/>
      <c r="D59" s="8"/>
      <c r="E59" s="8"/>
      <c r="F59" s="8"/>
      <c r="G59" s="37">
        <f t="shared" si="0"/>
        <v>0</v>
      </c>
      <c r="H59" s="8">
        <f t="shared" si="1"/>
        <v>0</v>
      </c>
      <c r="I59" s="8" t="str">
        <f>IF(AND(A59&lt;&gt;"",E59&lt;&gt;""),IFERROR(SUMIFS(#REF!,#REF!,"="&amp;$A59,#REF!,"=true")/SUMIFS(#REF!,#REF!,"="&amp;$A59,#REF!,"=true"),""),"")</f>
        <v/>
      </c>
      <c r="J59" s="8"/>
      <c r="K59" s="8"/>
      <c r="L59" s="8"/>
      <c r="M59" s="8"/>
      <c r="N59" s="8"/>
      <c r="O59" s="8"/>
      <c r="P59" s="8"/>
    </row>
    <row r="60" spans="1:16">
      <c r="A60" s="8"/>
      <c r="B60" s="8"/>
      <c r="C60" s="8"/>
      <c r="D60" s="8"/>
      <c r="E60" s="8"/>
      <c r="F60" s="8"/>
      <c r="G60" s="37">
        <f t="shared" si="0"/>
        <v>0</v>
      </c>
      <c r="H60" s="8">
        <f t="shared" si="1"/>
        <v>0</v>
      </c>
      <c r="I60" s="8" t="str">
        <f>IF(AND(A60&lt;&gt;"",E60&lt;&gt;""),IFERROR(SUMIFS(#REF!,#REF!,"="&amp;$A60,#REF!,"=true")/SUMIFS(#REF!,#REF!,"="&amp;$A60,#REF!,"=true"),""),"")</f>
        <v/>
      </c>
      <c r="J60" s="8"/>
      <c r="K60" s="8"/>
      <c r="L60" s="8"/>
      <c r="M60" s="8"/>
      <c r="N60" s="8"/>
      <c r="O60" s="8"/>
      <c r="P60" s="8"/>
    </row>
    <row r="61" spans="1:16">
      <c r="A61" s="8"/>
      <c r="B61" s="8"/>
      <c r="C61" s="8"/>
      <c r="D61" s="8"/>
      <c r="E61" s="8"/>
      <c r="F61" s="8"/>
      <c r="G61" s="37">
        <f t="shared" si="0"/>
        <v>0</v>
      </c>
      <c r="H61" s="8">
        <f t="shared" si="1"/>
        <v>0</v>
      </c>
      <c r="I61" s="8" t="str">
        <f>IF(AND(A61&lt;&gt;"",E61&lt;&gt;""),IFERROR(SUMIFS(#REF!,#REF!,"="&amp;$A61,#REF!,"=true")/SUMIFS(#REF!,#REF!,"="&amp;$A61,#REF!,"=true"),""),"")</f>
        <v/>
      </c>
      <c r="J61" s="8"/>
      <c r="K61" s="8"/>
      <c r="L61" s="8"/>
      <c r="M61" s="8"/>
      <c r="N61" s="8"/>
      <c r="O61" s="8"/>
      <c r="P61" s="8"/>
    </row>
    <row r="62" spans="1:16">
      <c r="A62" s="8"/>
      <c r="B62" s="8"/>
      <c r="C62" s="8"/>
      <c r="D62" s="8"/>
      <c r="E62" s="8"/>
      <c r="F62" s="8"/>
      <c r="G62" s="37">
        <f t="shared" si="0"/>
        <v>0</v>
      </c>
      <c r="H62" s="8">
        <f t="shared" si="1"/>
        <v>0</v>
      </c>
      <c r="I62" s="8" t="str">
        <f>IF(AND(A62&lt;&gt;"",E62&lt;&gt;""),IFERROR(SUMIFS(#REF!,#REF!,"="&amp;$A62,#REF!,"=true")/SUMIFS(#REF!,#REF!,"="&amp;$A62,#REF!,"=true"),""),"")</f>
        <v/>
      </c>
      <c r="J62" s="8"/>
      <c r="K62" s="8"/>
      <c r="L62" s="8"/>
      <c r="M62" s="8"/>
      <c r="N62" s="8"/>
      <c r="O62" s="8"/>
      <c r="P62" s="8"/>
    </row>
    <row r="63" spans="1:16">
      <c r="A63" s="8"/>
      <c r="B63" s="8"/>
      <c r="C63" s="8"/>
      <c r="D63" s="8"/>
      <c r="E63" s="8"/>
      <c r="F63" s="8"/>
      <c r="G63" s="37">
        <f t="shared" si="0"/>
        <v>0</v>
      </c>
      <c r="H63" s="8">
        <f t="shared" si="1"/>
        <v>0</v>
      </c>
      <c r="I63" s="8" t="str">
        <f>IF(AND(A63&lt;&gt;"",E63&lt;&gt;""),IFERROR(SUMIFS(#REF!,#REF!,"="&amp;$A63,#REF!,"=true")/SUMIFS(#REF!,#REF!,"="&amp;$A63,#REF!,"=true"),""),"")</f>
        <v/>
      </c>
      <c r="J63" s="8"/>
      <c r="K63" s="8"/>
      <c r="L63" s="8"/>
      <c r="M63" s="8"/>
      <c r="N63" s="8"/>
      <c r="O63" s="8"/>
      <c r="P63" s="8"/>
    </row>
    <row r="64" spans="1:16">
      <c r="A64" s="8"/>
      <c r="B64" s="8"/>
      <c r="C64" s="8"/>
      <c r="D64" s="8"/>
      <c r="E64" s="8"/>
      <c r="F64" s="8"/>
      <c r="G64" s="37">
        <f t="shared" si="0"/>
        <v>0</v>
      </c>
      <c r="H64" s="8">
        <f t="shared" si="1"/>
        <v>0</v>
      </c>
      <c r="I64" s="8" t="str">
        <f>IF(AND(A64&lt;&gt;"",E64&lt;&gt;""),IFERROR(SUMIFS(#REF!,#REF!,"="&amp;$A64,#REF!,"=true")/SUMIFS(#REF!,#REF!,"="&amp;$A64,#REF!,"=true"),""),"")</f>
        <v/>
      </c>
      <c r="J64" s="8"/>
      <c r="K64" s="8"/>
      <c r="L64" s="8"/>
      <c r="M64" s="8"/>
      <c r="N64" s="8"/>
      <c r="O64" s="8"/>
      <c r="P64" s="8"/>
    </row>
    <row r="65" spans="1:16">
      <c r="A65" s="8"/>
      <c r="B65" s="8"/>
      <c r="C65" s="8"/>
      <c r="D65" s="8"/>
      <c r="E65" s="8"/>
      <c r="F65" s="8"/>
      <c r="G65" s="37">
        <f t="shared" si="0"/>
        <v>0</v>
      </c>
      <c r="H65" s="8">
        <f t="shared" si="1"/>
        <v>0</v>
      </c>
      <c r="I65" s="8" t="str">
        <f>IF(AND(A65&lt;&gt;"",E65&lt;&gt;""),IFERROR(SUMIFS(#REF!,#REF!,"="&amp;$A65,#REF!,"=true")/SUMIFS(#REF!,#REF!,"="&amp;$A65,#REF!,"=true"),""),"")</f>
        <v/>
      </c>
      <c r="J65" s="8"/>
      <c r="K65" s="8"/>
      <c r="L65" s="8"/>
      <c r="M65" s="8"/>
      <c r="N65" s="8"/>
      <c r="O65" s="8"/>
      <c r="P65" s="8"/>
    </row>
    <row r="66" spans="1:16">
      <c r="A66" s="8"/>
      <c r="B66" s="8"/>
      <c r="C66" s="8"/>
      <c r="D66" s="8"/>
      <c r="E66" s="8"/>
      <c r="F66" s="8"/>
      <c r="G66" s="37">
        <f t="shared" ref="G66:G129" si="2">K66+L66</f>
        <v>0</v>
      </c>
      <c r="H66" s="8">
        <f t="shared" ref="H66:H129" si="3">(M66+4*N66+O66)/6</f>
        <v>0</v>
      </c>
      <c r="I66" s="8" t="str">
        <f>IF(AND(A66&lt;&gt;"",E66&lt;&gt;""),IFERROR(SUMIFS(#REF!,#REF!,"="&amp;$A66,#REF!,"=true")/SUMIFS(#REF!,#REF!,"="&amp;$A66,#REF!,"=true"),""),"")</f>
        <v/>
      </c>
      <c r="J66" s="8"/>
      <c r="K66" s="8"/>
      <c r="L66" s="8"/>
      <c r="M66" s="8"/>
      <c r="N66" s="8"/>
      <c r="O66" s="8"/>
      <c r="P66" s="8"/>
    </row>
    <row r="67" spans="1:16">
      <c r="A67" s="8"/>
      <c r="B67" s="8"/>
      <c r="C67" s="8"/>
      <c r="D67" s="8"/>
      <c r="E67" s="8"/>
      <c r="F67" s="8"/>
      <c r="G67" s="37">
        <f t="shared" si="2"/>
        <v>0</v>
      </c>
      <c r="H67" s="8">
        <f t="shared" si="3"/>
        <v>0</v>
      </c>
      <c r="I67" s="8" t="str">
        <f>IF(AND(A67&lt;&gt;"",E67&lt;&gt;""),IFERROR(SUMIFS(#REF!,#REF!,"="&amp;$A67,#REF!,"=true")/SUMIFS(#REF!,#REF!,"="&amp;$A67,#REF!,"=true"),""),"")</f>
        <v/>
      </c>
      <c r="J67" s="8"/>
      <c r="K67" s="8"/>
      <c r="L67" s="8"/>
      <c r="M67" s="8"/>
      <c r="N67" s="8"/>
      <c r="O67" s="8"/>
      <c r="P67" s="8"/>
    </row>
    <row r="68" spans="1:16">
      <c r="A68" s="8"/>
      <c r="B68" s="8"/>
      <c r="C68" s="8"/>
      <c r="D68" s="8"/>
      <c r="E68" s="8"/>
      <c r="F68" s="8"/>
      <c r="G68" s="37">
        <f t="shared" si="2"/>
        <v>0</v>
      </c>
      <c r="H68" s="8">
        <f t="shared" si="3"/>
        <v>0</v>
      </c>
      <c r="I68" s="8" t="str">
        <f>IF(AND(A68&lt;&gt;"",E68&lt;&gt;""),IFERROR(SUMIFS(#REF!,#REF!,"="&amp;$A68,#REF!,"=true")/SUMIFS(#REF!,#REF!,"="&amp;$A68,#REF!,"=true"),""),"")</f>
        <v/>
      </c>
      <c r="J68" s="8"/>
      <c r="K68" s="8"/>
      <c r="L68" s="8"/>
      <c r="M68" s="8"/>
      <c r="N68" s="8"/>
      <c r="O68" s="8"/>
      <c r="P68" s="8"/>
    </row>
    <row r="69" spans="1:16">
      <c r="A69" s="8"/>
      <c r="B69" s="8"/>
      <c r="C69" s="8"/>
      <c r="D69" s="8"/>
      <c r="E69" s="8"/>
      <c r="F69" s="8"/>
      <c r="G69" s="37">
        <f t="shared" si="2"/>
        <v>0</v>
      </c>
      <c r="H69" s="8">
        <f t="shared" si="3"/>
        <v>0</v>
      </c>
      <c r="I69" s="8" t="str">
        <f>IF(AND(A69&lt;&gt;"",E69&lt;&gt;""),IFERROR(SUMIFS(#REF!,#REF!,"="&amp;$A69,#REF!,"=true")/SUMIFS(#REF!,#REF!,"="&amp;$A69,#REF!,"=true"),""),"")</f>
        <v/>
      </c>
      <c r="J69" s="8"/>
      <c r="K69" s="8"/>
      <c r="L69" s="8"/>
      <c r="M69" s="8"/>
      <c r="N69" s="8"/>
      <c r="O69" s="8"/>
      <c r="P69" s="8"/>
    </row>
    <row r="70" spans="1:16">
      <c r="A70" s="8"/>
      <c r="B70" s="8"/>
      <c r="C70" s="8"/>
      <c r="D70" s="8"/>
      <c r="E70" s="8"/>
      <c r="F70" s="8"/>
      <c r="G70" s="37">
        <f t="shared" si="2"/>
        <v>0</v>
      </c>
      <c r="H70" s="8">
        <f t="shared" si="3"/>
        <v>0</v>
      </c>
      <c r="I70" s="8" t="str">
        <f>IF(AND(A70&lt;&gt;"",E70&lt;&gt;""),IFERROR(SUMIFS(#REF!,#REF!,"="&amp;$A70,#REF!,"=true")/SUMIFS(#REF!,#REF!,"="&amp;$A70,#REF!,"=true"),""),"")</f>
        <v/>
      </c>
      <c r="J70" s="8"/>
      <c r="K70" s="8"/>
      <c r="L70" s="8"/>
      <c r="M70" s="8"/>
      <c r="N70" s="8"/>
      <c r="O70" s="8"/>
      <c r="P70" s="8"/>
    </row>
    <row r="71" spans="1:16">
      <c r="A71" s="8"/>
      <c r="B71" s="8"/>
      <c r="C71" s="8"/>
      <c r="D71" s="8"/>
      <c r="E71" s="8"/>
      <c r="F71" s="8"/>
      <c r="G71" s="37">
        <f t="shared" si="2"/>
        <v>0</v>
      </c>
      <c r="H71" s="8">
        <f t="shared" si="3"/>
        <v>0</v>
      </c>
      <c r="I71" s="8" t="str">
        <f>IF(AND(A71&lt;&gt;"",E71&lt;&gt;""),IFERROR(SUMIFS(#REF!,#REF!,"="&amp;$A71,#REF!,"=true")/SUMIFS(#REF!,#REF!,"="&amp;$A71,#REF!,"=true"),""),"")</f>
        <v/>
      </c>
      <c r="J71" s="8"/>
      <c r="K71" s="8"/>
      <c r="L71" s="8"/>
      <c r="M71" s="8"/>
      <c r="N71" s="8"/>
      <c r="O71" s="8"/>
      <c r="P71" s="8"/>
    </row>
    <row r="72" spans="1:16">
      <c r="A72" s="8"/>
      <c r="B72" s="8"/>
      <c r="C72" s="8"/>
      <c r="D72" s="8"/>
      <c r="E72" s="8"/>
      <c r="F72" s="8"/>
      <c r="G72" s="37">
        <f t="shared" si="2"/>
        <v>0</v>
      </c>
      <c r="H72" s="8">
        <f t="shared" si="3"/>
        <v>0</v>
      </c>
      <c r="I72" s="8" t="str">
        <f>IF(AND(A72&lt;&gt;"",E72&lt;&gt;""),IFERROR(SUMIFS(#REF!,#REF!,"="&amp;$A72,#REF!,"=true")/SUMIFS(#REF!,#REF!,"="&amp;$A72,#REF!,"=true"),""),"")</f>
        <v/>
      </c>
      <c r="J72" s="8"/>
      <c r="K72" s="8"/>
      <c r="L72" s="8"/>
      <c r="M72" s="8"/>
      <c r="N72" s="8"/>
      <c r="O72" s="8"/>
      <c r="P72" s="8"/>
    </row>
    <row r="73" spans="1:16">
      <c r="A73" s="8"/>
      <c r="B73" s="8"/>
      <c r="C73" s="8"/>
      <c r="D73" s="8"/>
      <c r="E73" s="8"/>
      <c r="F73" s="8"/>
      <c r="G73" s="37">
        <f t="shared" si="2"/>
        <v>0</v>
      </c>
      <c r="H73" s="8">
        <f t="shared" si="3"/>
        <v>0</v>
      </c>
      <c r="I73" s="8" t="str">
        <f>IF(AND(A73&lt;&gt;"",E73&lt;&gt;""),IFERROR(SUMIFS(#REF!,#REF!,"="&amp;$A73,#REF!,"=true")/SUMIFS(#REF!,#REF!,"="&amp;$A73,#REF!,"=true"),""),"")</f>
        <v/>
      </c>
      <c r="J73" s="8"/>
      <c r="K73" s="8"/>
      <c r="L73" s="8"/>
      <c r="M73" s="8"/>
      <c r="N73" s="8"/>
      <c r="O73" s="8"/>
      <c r="P73" s="8"/>
    </row>
    <row r="74" spans="1:16">
      <c r="A74" s="8"/>
      <c r="B74" s="8"/>
      <c r="C74" s="8"/>
      <c r="D74" s="8"/>
      <c r="E74" s="8"/>
      <c r="F74" s="8"/>
      <c r="G74" s="37">
        <f t="shared" si="2"/>
        <v>0</v>
      </c>
      <c r="H74" s="8">
        <f t="shared" si="3"/>
        <v>0</v>
      </c>
      <c r="I74" s="8" t="str">
        <f>IF(AND(A74&lt;&gt;"",E74&lt;&gt;""),IFERROR(SUMIFS(#REF!,#REF!,"="&amp;$A74,#REF!,"=true")/SUMIFS(#REF!,#REF!,"="&amp;$A74,#REF!,"=true"),""),"")</f>
        <v/>
      </c>
      <c r="J74" s="8"/>
      <c r="K74" s="8"/>
      <c r="L74" s="8"/>
      <c r="M74" s="8"/>
      <c r="N74" s="8"/>
      <c r="O74" s="8"/>
      <c r="P74" s="8"/>
    </row>
    <row r="75" spans="1:16">
      <c r="A75" s="8"/>
      <c r="B75" s="8"/>
      <c r="C75" s="8"/>
      <c r="D75" s="8"/>
      <c r="E75" s="8"/>
      <c r="F75" s="8"/>
      <c r="G75" s="37">
        <f t="shared" si="2"/>
        <v>0</v>
      </c>
      <c r="H75" s="8">
        <f t="shared" si="3"/>
        <v>0</v>
      </c>
      <c r="I75" s="8" t="str">
        <f>IF(AND(A75&lt;&gt;"",E75&lt;&gt;""),IFERROR(SUMIFS(#REF!,#REF!,"="&amp;$A75,#REF!,"=true")/SUMIFS(#REF!,#REF!,"="&amp;$A75,#REF!,"=true"),""),"")</f>
        <v/>
      </c>
      <c r="J75" s="8"/>
      <c r="K75" s="8"/>
      <c r="L75" s="8"/>
      <c r="M75" s="8"/>
      <c r="N75" s="8"/>
      <c r="O75" s="8"/>
      <c r="P75" s="8"/>
    </row>
    <row r="76" spans="1:16">
      <c r="A76" s="8"/>
      <c r="B76" s="8"/>
      <c r="C76" s="8"/>
      <c r="D76" s="8"/>
      <c r="E76" s="8"/>
      <c r="F76" s="8"/>
      <c r="G76" s="37">
        <f t="shared" si="2"/>
        <v>0</v>
      </c>
      <c r="H76" s="8">
        <f t="shared" si="3"/>
        <v>0</v>
      </c>
      <c r="I76" s="8" t="str">
        <f>IF(AND(A76&lt;&gt;"",E76&lt;&gt;""),IFERROR(SUMIFS(#REF!,#REF!,"="&amp;$A76,#REF!,"=true")/SUMIFS(#REF!,#REF!,"="&amp;$A76,#REF!,"=true"),""),"")</f>
        <v/>
      </c>
      <c r="J76" s="8"/>
      <c r="K76" s="8"/>
      <c r="L76" s="8"/>
      <c r="M76" s="8"/>
      <c r="N76" s="8"/>
      <c r="O76" s="8"/>
      <c r="P76" s="8"/>
    </row>
    <row r="77" spans="1:16">
      <c r="A77" s="8"/>
      <c r="B77" s="8"/>
      <c r="C77" s="8"/>
      <c r="D77" s="8"/>
      <c r="E77" s="8"/>
      <c r="F77" s="8"/>
      <c r="G77" s="37">
        <f t="shared" si="2"/>
        <v>0</v>
      </c>
      <c r="H77" s="8">
        <f t="shared" si="3"/>
        <v>0</v>
      </c>
      <c r="I77" s="8" t="str">
        <f>IF(AND(A77&lt;&gt;"",E77&lt;&gt;""),IFERROR(SUMIFS(#REF!,#REF!,"="&amp;$A77,#REF!,"=true")/SUMIFS(#REF!,#REF!,"="&amp;$A77,#REF!,"=true"),""),"")</f>
        <v/>
      </c>
      <c r="J77" s="8"/>
      <c r="K77" s="8"/>
      <c r="L77" s="8"/>
      <c r="M77" s="8"/>
      <c r="N77" s="8"/>
      <c r="O77" s="8"/>
      <c r="P77" s="8"/>
    </row>
    <row r="78" spans="1:16">
      <c r="A78" s="8"/>
      <c r="B78" s="8"/>
      <c r="C78" s="8"/>
      <c r="D78" s="8"/>
      <c r="E78" s="8"/>
      <c r="F78" s="8"/>
      <c r="G78" s="37">
        <f t="shared" si="2"/>
        <v>0</v>
      </c>
      <c r="H78" s="8">
        <f t="shared" si="3"/>
        <v>0</v>
      </c>
      <c r="I78" s="8" t="str">
        <f>IF(AND(A78&lt;&gt;"",E78&lt;&gt;""),IFERROR(SUMIFS(#REF!,#REF!,"="&amp;$A78,#REF!,"=true")/SUMIFS(#REF!,#REF!,"="&amp;$A78,#REF!,"=true"),""),"")</f>
        <v/>
      </c>
      <c r="J78" s="8"/>
      <c r="K78" s="8"/>
      <c r="L78" s="8"/>
      <c r="M78" s="8"/>
      <c r="N78" s="8"/>
      <c r="O78" s="8"/>
      <c r="P78" s="8"/>
    </row>
    <row r="79" spans="1:16">
      <c r="A79" s="8"/>
      <c r="B79" s="8"/>
      <c r="C79" s="8"/>
      <c r="D79" s="8"/>
      <c r="E79" s="8"/>
      <c r="F79" s="8"/>
      <c r="G79" s="37">
        <f t="shared" si="2"/>
        <v>0</v>
      </c>
      <c r="H79" s="8">
        <f t="shared" si="3"/>
        <v>0</v>
      </c>
      <c r="I79" s="8" t="str">
        <f>IF(AND(A79&lt;&gt;"",E79&lt;&gt;""),IFERROR(SUMIFS(#REF!,#REF!,"="&amp;$A79,#REF!,"=true")/SUMIFS(#REF!,#REF!,"="&amp;$A79,#REF!,"=true"),""),"")</f>
        <v/>
      </c>
      <c r="J79" s="8"/>
      <c r="K79" s="8"/>
      <c r="L79" s="8"/>
      <c r="M79" s="8"/>
      <c r="N79" s="8"/>
      <c r="O79" s="8"/>
      <c r="P79" s="8"/>
    </row>
    <row r="80" spans="1:16">
      <c r="A80" s="8"/>
      <c r="B80" s="8"/>
      <c r="C80" s="8"/>
      <c r="D80" s="8"/>
      <c r="E80" s="8"/>
      <c r="F80" s="8"/>
      <c r="G80" s="37">
        <f t="shared" si="2"/>
        <v>0</v>
      </c>
      <c r="H80" s="8">
        <f t="shared" si="3"/>
        <v>0</v>
      </c>
      <c r="I80" s="8" t="str">
        <f>IF(AND(A80&lt;&gt;"",E80&lt;&gt;""),IFERROR(SUMIFS(#REF!,#REF!,"="&amp;$A80,#REF!,"=true")/SUMIFS(#REF!,#REF!,"="&amp;$A80,#REF!,"=true"),""),"")</f>
        <v/>
      </c>
      <c r="J80" s="8"/>
      <c r="K80" s="8"/>
      <c r="L80" s="8"/>
      <c r="M80" s="8"/>
      <c r="N80" s="8"/>
      <c r="O80" s="8"/>
      <c r="P80" s="8"/>
    </row>
    <row r="81" spans="1:16">
      <c r="A81" s="8"/>
      <c r="B81" s="8"/>
      <c r="C81" s="8"/>
      <c r="D81" s="8"/>
      <c r="E81" s="8"/>
      <c r="F81" s="8"/>
      <c r="G81" s="37">
        <f t="shared" si="2"/>
        <v>0</v>
      </c>
      <c r="H81" s="8">
        <f t="shared" si="3"/>
        <v>0</v>
      </c>
      <c r="I81" s="8" t="str">
        <f>IF(AND(A81&lt;&gt;"",E81&lt;&gt;""),IFERROR(SUMIFS(#REF!,#REF!,"="&amp;$A81,#REF!,"=true")/SUMIFS(#REF!,#REF!,"="&amp;$A81,#REF!,"=true"),""),"")</f>
        <v/>
      </c>
      <c r="J81" s="8"/>
      <c r="K81" s="8"/>
      <c r="L81" s="8"/>
      <c r="M81" s="8"/>
      <c r="N81" s="8"/>
      <c r="O81" s="8"/>
      <c r="P81" s="8"/>
    </row>
    <row r="82" spans="1:16">
      <c r="A82" s="8"/>
      <c r="B82" s="8"/>
      <c r="C82" s="8"/>
      <c r="D82" s="8"/>
      <c r="E82" s="8"/>
      <c r="F82" s="8"/>
      <c r="G82" s="37">
        <f t="shared" si="2"/>
        <v>0</v>
      </c>
      <c r="H82" s="8">
        <f t="shared" si="3"/>
        <v>0</v>
      </c>
      <c r="I82" s="8" t="str">
        <f>IF(AND(A82&lt;&gt;"",E82&lt;&gt;""),IFERROR(SUMIFS(#REF!,#REF!,"="&amp;$A82,#REF!,"=true")/SUMIFS(#REF!,#REF!,"="&amp;$A82,#REF!,"=true"),""),"")</f>
        <v/>
      </c>
      <c r="J82" s="8"/>
      <c r="K82" s="8"/>
      <c r="L82" s="8"/>
      <c r="M82" s="8"/>
      <c r="N82" s="8"/>
      <c r="O82" s="8"/>
      <c r="P82" s="8"/>
    </row>
    <row r="83" spans="1:16">
      <c r="A83" s="8"/>
      <c r="B83" s="8"/>
      <c r="C83" s="8"/>
      <c r="D83" s="8"/>
      <c r="E83" s="8"/>
      <c r="F83" s="8"/>
      <c r="G83" s="37">
        <f t="shared" si="2"/>
        <v>0</v>
      </c>
      <c r="H83" s="8">
        <f t="shared" si="3"/>
        <v>0</v>
      </c>
      <c r="I83" s="8" t="str">
        <f>IF(AND(A83&lt;&gt;"",E83&lt;&gt;""),IFERROR(SUMIFS(#REF!,#REF!,"="&amp;$A83,#REF!,"=true")/SUMIFS(#REF!,#REF!,"="&amp;$A83,#REF!,"=true"),""),"")</f>
        <v/>
      </c>
      <c r="J83" s="8"/>
      <c r="K83" s="8"/>
      <c r="L83" s="8"/>
      <c r="M83" s="8"/>
      <c r="N83" s="8"/>
      <c r="O83" s="8"/>
      <c r="P83" s="8"/>
    </row>
    <row r="84" spans="1:16">
      <c r="A84" s="8"/>
      <c r="B84" s="8"/>
      <c r="C84" s="8"/>
      <c r="D84" s="8"/>
      <c r="E84" s="8"/>
      <c r="F84" s="8"/>
      <c r="G84" s="37">
        <f t="shared" si="2"/>
        <v>0</v>
      </c>
      <c r="H84" s="8">
        <f t="shared" si="3"/>
        <v>0</v>
      </c>
      <c r="I84" s="8" t="str">
        <f>IF(AND(A84&lt;&gt;"",E84&lt;&gt;""),IFERROR(SUMIFS(#REF!,#REF!,"="&amp;$A84,#REF!,"=true")/SUMIFS(#REF!,#REF!,"="&amp;$A84,#REF!,"=true"),""),"")</f>
        <v/>
      </c>
      <c r="J84" s="8"/>
      <c r="K84" s="8"/>
      <c r="L84" s="8"/>
      <c r="M84" s="8"/>
      <c r="N84" s="8"/>
      <c r="O84" s="8"/>
      <c r="P84" s="8"/>
    </row>
    <row r="85" spans="1:16">
      <c r="A85" s="8"/>
      <c r="B85" s="8"/>
      <c r="C85" s="8"/>
      <c r="D85" s="8"/>
      <c r="E85" s="8"/>
      <c r="F85" s="8"/>
      <c r="G85" s="37">
        <f t="shared" si="2"/>
        <v>0</v>
      </c>
      <c r="H85" s="8">
        <f t="shared" si="3"/>
        <v>0</v>
      </c>
      <c r="I85" s="8" t="str">
        <f>IF(AND(A85&lt;&gt;"",E85&lt;&gt;""),IFERROR(SUMIFS(#REF!,#REF!,"="&amp;$A85,#REF!,"=true")/SUMIFS(#REF!,#REF!,"="&amp;$A85,#REF!,"=true"),""),"")</f>
        <v/>
      </c>
      <c r="J85" s="8"/>
      <c r="K85" s="8"/>
      <c r="L85" s="8"/>
      <c r="M85" s="8"/>
      <c r="N85" s="8"/>
      <c r="O85" s="8"/>
      <c r="P85" s="8"/>
    </row>
    <row r="86" spans="1:16">
      <c r="A86" s="8"/>
      <c r="B86" s="8"/>
      <c r="C86" s="8"/>
      <c r="D86" s="8"/>
      <c r="E86" s="8"/>
      <c r="F86" s="8"/>
      <c r="G86" s="37">
        <f t="shared" si="2"/>
        <v>0</v>
      </c>
      <c r="H86" s="8">
        <f t="shared" si="3"/>
        <v>0</v>
      </c>
      <c r="I86" s="8" t="str">
        <f>IF(AND(A86&lt;&gt;"",E86&lt;&gt;""),IFERROR(SUMIFS(#REF!,#REF!,"="&amp;$A86,#REF!,"=true")/SUMIFS(#REF!,#REF!,"="&amp;$A86,#REF!,"=true"),""),"")</f>
        <v/>
      </c>
      <c r="J86" s="8"/>
      <c r="K86" s="8"/>
      <c r="L86" s="8"/>
      <c r="M86" s="8"/>
      <c r="N86" s="8"/>
      <c r="O86" s="8"/>
      <c r="P86" s="8"/>
    </row>
    <row r="87" spans="1:16">
      <c r="A87" s="8"/>
      <c r="B87" s="8"/>
      <c r="C87" s="8"/>
      <c r="D87" s="8"/>
      <c r="E87" s="8"/>
      <c r="F87" s="8"/>
      <c r="G87" s="37">
        <f t="shared" si="2"/>
        <v>0</v>
      </c>
      <c r="H87" s="8">
        <f t="shared" si="3"/>
        <v>0</v>
      </c>
      <c r="I87" s="8" t="str">
        <f>IF(AND(A87&lt;&gt;"",E87&lt;&gt;""),IFERROR(SUMIFS(#REF!,#REF!,"="&amp;$A87,#REF!,"=true")/SUMIFS(#REF!,#REF!,"="&amp;$A87,#REF!,"=true"),""),"")</f>
        <v/>
      </c>
      <c r="J87" s="8"/>
      <c r="K87" s="8"/>
      <c r="L87" s="8"/>
      <c r="M87" s="8"/>
      <c r="N87" s="8"/>
      <c r="O87" s="8"/>
      <c r="P87" s="8"/>
    </row>
    <row r="88" spans="1:16">
      <c r="A88" s="8"/>
      <c r="B88" s="8"/>
      <c r="C88" s="8"/>
      <c r="D88" s="8"/>
      <c r="E88" s="8"/>
      <c r="F88" s="8"/>
      <c r="G88" s="37">
        <f t="shared" si="2"/>
        <v>0</v>
      </c>
      <c r="H88" s="8">
        <f t="shared" si="3"/>
        <v>0</v>
      </c>
      <c r="I88" s="8" t="str">
        <f>IF(AND(A88&lt;&gt;"",E88&lt;&gt;""),IFERROR(SUMIFS(#REF!,#REF!,"="&amp;$A88,#REF!,"=true")/SUMIFS(#REF!,#REF!,"="&amp;$A88,#REF!,"=true"),""),"")</f>
        <v/>
      </c>
      <c r="J88" s="8"/>
      <c r="K88" s="8"/>
      <c r="L88" s="8"/>
      <c r="M88" s="8"/>
      <c r="N88" s="8"/>
      <c r="O88" s="8"/>
      <c r="P88" s="8"/>
    </row>
    <row r="89" spans="1:16">
      <c r="A89" s="8"/>
      <c r="B89" s="8"/>
      <c r="C89" s="8"/>
      <c r="D89" s="8"/>
      <c r="E89" s="8"/>
      <c r="F89" s="8"/>
      <c r="G89" s="37">
        <f t="shared" si="2"/>
        <v>0</v>
      </c>
      <c r="H89" s="8">
        <f t="shared" si="3"/>
        <v>0</v>
      </c>
      <c r="I89" s="8" t="str">
        <f>IF(AND(A89&lt;&gt;"",E89&lt;&gt;""),IFERROR(SUMIFS(#REF!,#REF!,"="&amp;$A89,#REF!,"=true")/SUMIFS(#REF!,#REF!,"="&amp;$A89,#REF!,"=true"),""),"")</f>
        <v/>
      </c>
      <c r="J89" s="8"/>
      <c r="K89" s="8"/>
      <c r="L89" s="8"/>
      <c r="M89" s="8"/>
      <c r="N89" s="8"/>
      <c r="O89" s="8"/>
      <c r="P89" s="8"/>
    </row>
    <row r="90" spans="1:16">
      <c r="A90" s="8"/>
      <c r="B90" s="8"/>
      <c r="C90" s="8"/>
      <c r="D90" s="8"/>
      <c r="E90" s="8"/>
      <c r="F90" s="8"/>
      <c r="G90" s="37">
        <f t="shared" si="2"/>
        <v>0</v>
      </c>
      <c r="H90" s="8">
        <f t="shared" si="3"/>
        <v>0</v>
      </c>
      <c r="I90" s="8" t="str">
        <f>IF(AND(A90&lt;&gt;"",E90&lt;&gt;""),IFERROR(SUMIFS(#REF!,#REF!,"="&amp;$A90,#REF!,"=true")/SUMIFS(#REF!,#REF!,"="&amp;$A90,#REF!,"=true"),""),"")</f>
        <v/>
      </c>
      <c r="J90" s="8"/>
      <c r="K90" s="8"/>
      <c r="L90" s="8"/>
      <c r="M90" s="8"/>
      <c r="N90" s="8"/>
      <c r="O90" s="8"/>
      <c r="P90" s="8"/>
    </row>
    <row r="91" spans="1:16">
      <c r="A91" s="8"/>
      <c r="B91" s="8"/>
      <c r="C91" s="8"/>
      <c r="D91" s="8"/>
      <c r="E91" s="8"/>
      <c r="F91" s="8"/>
      <c r="G91" s="37">
        <f t="shared" si="2"/>
        <v>0</v>
      </c>
      <c r="H91" s="8">
        <f t="shared" si="3"/>
        <v>0</v>
      </c>
      <c r="I91" s="8" t="str">
        <f>IF(AND(A91&lt;&gt;"",E91&lt;&gt;""),IFERROR(SUMIFS(#REF!,#REF!,"="&amp;$A91,#REF!,"=true")/SUMIFS(#REF!,#REF!,"="&amp;$A91,#REF!,"=true"),""),"")</f>
        <v/>
      </c>
      <c r="J91" s="8"/>
      <c r="K91" s="8"/>
      <c r="L91" s="8"/>
      <c r="M91" s="8"/>
      <c r="N91" s="8"/>
      <c r="O91" s="8"/>
      <c r="P91" s="8"/>
    </row>
    <row r="92" spans="1:16">
      <c r="A92" s="8"/>
      <c r="B92" s="8"/>
      <c r="C92" s="8"/>
      <c r="D92" s="8"/>
      <c r="E92" s="8"/>
      <c r="F92" s="8"/>
      <c r="G92" s="37">
        <f t="shared" si="2"/>
        <v>0</v>
      </c>
      <c r="H92" s="8">
        <f t="shared" si="3"/>
        <v>0</v>
      </c>
      <c r="I92" s="8" t="str">
        <f>IF(AND(A92&lt;&gt;"",E92&lt;&gt;""),IFERROR(SUMIFS(#REF!,#REF!,"="&amp;$A92,#REF!,"=true")/SUMIFS(#REF!,#REF!,"="&amp;$A92,#REF!,"=true"),""),"")</f>
        <v/>
      </c>
      <c r="J92" s="8"/>
      <c r="K92" s="8"/>
      <c r="L92" s="8"/>
      <c r="M92" s="8"/>
      <c r="N92" s="8"/>
      <c r="O92" s="8"/>
      <c r="P92" s="8"/>
    </row>
    <row r="93" spans="1:16">
      <c r="A93" s="8"/>
      <c r="B93" s="8"/>
      <c r="C93" s="8"/>
      <c r="D93" s="8"/>
      <c r="E93" s="8"/>
      <c r="F93" s="8"/>
      <c r="G93" s="37">
        <f t="shared" si="2"/>
        <v>0</v>
      </c>
      <c r="H93" s="8">
        <f t="shared" si="3"/>
        <v>0</v>
      </c>
      <c r="I93" s="8" t="str">
        <f>IF(AND(A93&lt;&gt;"",E93&lt;&gt;""),IFERROR(SUMIFS(#REF!,#REF!,"="&amp;$A93,#REF!,"=true")/SUMIFS(#REF!,#REF!,"="&amp;$A93,#REF!,"=true"),""),"")</f>
        <v/>
      </c>
      <c r="J93" s="8"/>
      <c r="K93" s="8"/>
      <c r="L93" s="8"/>
      <c r="M93" s="8"/>
      <c r="N93" s="8"/>
      <c r="O93" s="8"/>
      <c r="P93" s="8"/>
    </row>
    <row r="94" spans="1:16">
      <c r="A94" s="8"/>
      <c r="B94" s="8"/>
      <c r="C94" s="8"/>
      <c r="D94" s="8"/>
      <c r="E94" s="8"/>
      <c r="F94" s="8"/>
      <c r="G94" s="37">
        <f t="shared" si="2"/>
        <v>0</v>
      </c>
      <c r="H94" s="8">
        <f t="shared" si="3"/>
        <v>0</v>
      </c>
      <c r="I94" s="8" t="str">
        <f>IF(AND(A94&lt;&gt;"",E94&lt;&gt;""),IFERROR(SUMIFS(#REF!,#REF!,"="&amp;$A94,#REF!,"=true")/SUMIFS(#REF!,#REF!,"="&amp;$A94,#REF!,"=true"),""),"")</f>
        <v/>
      </c>
      <c r="J94" s="8"/>
      <c r="K94" s="8"/>
      <c r="L94" s="8"/>
      <c r="M94" s="8"/>
      <c r="N94" s="8"/>
      <c r="O94" s="8"/>
      <c r="P94" s="8"/>
    </row>
    <row r="95" spans="1:16">
      <c r="A95" s="8"/>
      <c r="B95" s="8"/>
      <c r="C95" s="8"/>
      <c r="D95" s="8"/>
      <c r="E95" s="8"/>
      <c r="F95" s="8"/>
      <c r="G95" s="37">
        <f t="shared" si="2"/>
        <v>0</v>
      </c>
      <c r="H95" s="8">
        <f t="shared" si="3"/>
        <v>0</v>
      </c>
      <c r="I95" s="8" t="str">
        <f>IF(AND(A95&lt;&gt;"",E95&lt;&gt;""),IFERROR(SUMIFS(#REF!,#REF!,"="&amp;$A95,#REF!,"=true")/SUMIFS(#REF!,#REF!,"="&amp;$A95,#REF!,"=true"),""),"")</f>
        <v/>
      </c>
      <c r="J95" s="8"/>
      <c r="K95" s="8"/>
      <c r="L95" s="8"/>
      <c r="M95" s="8"/>
      <c r="N95" s="8"/>
      <c r="O95" s="8"/>
      <c r="P95" s="8"/>
    </row>
    <row r="96" spans="1:16">
      <c r="A96" s="8"/>
      <c r="B96" s="8"/>
      <c r="C96" s="8"/>
      <c r="D96" s="8"/>
      <c r="E96" s="8"/>
      <c r="F96" s="8"/>
      <c r="G96" s="37">
        <f t="shared" si="2"/>
        <v>0</v>
      </c>
      <c r="H96" s="8">
        <f t="shared" si="3"/>
        <v>0</v>
      </c>
      <c r="I96" s="8" t="str">
        <f>IF(AND(A96&lt;&gt;"",E96&lt;&gt;""),IFERROR(SUMIFS(#REF!,#REF!,"="&amp;$A96,#REF!,"=true")/SUMIFS(#REF!,#REF!,"="&amp;$A96,#REF!,"=true"),""),"")</f>
        <v/>
      </c>
      <c r="J96" s="8"/>
      <c r="K96" s="8"/>
      <c r="L96" s="8"/>
      <c r="M96" s="8"/>
      <c r="N96" s="8"/>
      <c r="O96" s="8"/>
      <c r="P96" s="8"/>
    </row>
    <row r="97" spans="1:16">
      <c r="A97" s="8"/>
      <c r="B97" s="8"/>
      <c r="C97" s="8"/>
      <c r="D97" s="8"/>
      <c r="E97" s="8"/>
      <c r="F97" s="8"/>
      <c r="G97" s="37">
        <f t="shared" si="2"/>
        <v>0</v>
      </c>
      <c r="H97" s="8">
        <f t="shared" si="3"/>
        <v>0</v>
      </c>
      <c r="I97" s="8" t="str">
        <f>IF(AND(A97&lt;&gt;"",E97&lt;&gt;""),IFERROR(SUMIFS(#REF!,#REF!,"="&amp;$A97,#REF!,"=true")/SUMIFS(#REF!,#REF!,"="&amp;$A97,#REF!,"=true"),""),"")</f>
        <v/>
      </c>
      <c r="J97" s="8"/>
      <c r="K97" s="8"/>
      <c r="L97" s="8"/>
      <c r="M97" s="8"/>
      <c r="N97" s="8"/>
      <c r="O97" s="8"/>
      <c r="P97" s="8"/>
    </row>
    <row r="98" spans="1:16">
      <c r="A98" s="8"/>
      <c r="B98" s="8"/>
      <c r="C98" s="8"/>
      <c r="D98" s="8"/>
      <c r="E98" s="8"/>
      <c r="F98" s="8"/>
      <c r="G98" s="37">
        <f t="shared" si="2"/>
        <v>0</v>
      </c>
      <c r="H98" s="8">
        <f t="shared" si="3"/>
        <v>0</v>
      </c>
      <c r="I98" s="8" t="str">
        <f>IF(AND(A98&lt;&gt;"",E98&lt;&gt;""),IFERROR(SUMIFS(#REF!,#REF!,"="&amp;$A98,#REF!,"=true")/SUMIFS(#REF!,#REF!,"="&amp;$A98,#REF!,"=true"),""),"")</f>
        <v/>
      </c>
      <c r="J98" s="8"/>
      <c r="K98" s="8"/>
      <c r="L98" s="8"/>
      <c r="M98" s="8"/>
      <c r="N98" s="8"/>
      <c r="O98" s="8"/>
      <c r="P98" s="8"/>
    </row>
    <row r="99" spans="1:16">
      <c r="A99" s="8"/>
      <c r="B99" s="8"/>
      <c r="C99" s="8"/>
      <c r="D99" s="8"/>
      <c r="E99" s="8"/>
      <c r="F99" s="8"/>
      <c r="G99" s="37">
        <f t="shared" si="2"/>
        <v>0</v>
      </c>
      <c r="H99" s="8">
        <f t="shared" si="3"/>
        <v>0</v>
      </c>
      <c r="I99" s="8" t="str">
        <f>IF(AND(A99&lt;&gt;"",E99&lt;&gt;""),IFERROR(SUMIFS(#REF!,#REF!,"="&amp;$A99,#REF!,"=true")/SUMIFS(#REF!,#REF!,"="&amp;$A99,#REF!,"=true"),""),"")</f>
        <v/>
      </c>
      <c r="J99" s="8"/>
      <c r="K99" s="8"/>
      <c r="L99" s="8"/>
      <c r="M99" s="8"/>
      <c r="N99" s="8"/>
      <c r="O99" s="8"/>
      <c r="P99" s="8"/>
    </row>
    <row r="100" spans="1:16">
      <c r="A100" s="8"/>
      <c r="B100" s="8"/>
      <c r="C100" s="8"/>
      <c r="D100" s="8"/>
      <c r="E100" s="8"/>
      <c r="F100" s="8"/>
      <c r="G100" s="37">
        <f t="shared" si="2"/>
        <v>0</v>
      </c>
      <c r="H100" s="8">
        <f t="shared" si="3"/>
        <v>0</v>
      </c>
      <c r="I100" s="8" t="str">
        <f>IF(AND(A100&lt;&gt;"",E100&lt;&gt;""),IFERROR(SUMIFS(#REF!,#REF!,"="&amp;$A100,#REF!,"=true")/SUMIFS(#REF!,#REF!,"="&amp;$A100,#REF!,"=true"),""),"")</f>
        <v/>
      </c>
      <c r="J100" s="8"/>
      <c r="K100" s="8"/>
      <c r="L100" s="8"/>
      <c r="M100" s="8"/>
      <c r="N100" s="8"/>
      <c r="O100" s="8"/>
      <c r="P100" s="8"/>
    </row>
    <row r="101" spans="1:16">
      <c r="A101" s="8"/>
      <c r="B101" s="8"/>
      <c r="C101" s="8"/>
      <c r="D101" s="8"/>
      <c r="E101" s="8"/>
      <c r="F101" s="8"/>
      <c r="G101" s="37">
        <f t="shared" si="2"/>
        <v>0</v>
      </c>
      <c r="H101" s="8">
        <f t="shared" si="3"/>
        <v>0</v>
      </c>
      <c r="I101" s="8" t="str">
        <f>IF(AND(A101&lt;&gt;"",E101&lt;&gt;""),IFERROR(SUMIFS(#REF!,#REF!,"="&amp;$A101,#REF!,"=true")/SUMIFS(#REF!,#REF!,"="&amp;$A101,#REF!,"=true"),""),"")</f>
        <v/>
      </c>
      <c r="J101" s="8"/>
      <c r="K101" s="8"/>
      <c r="L101" s="8"/>
      <c r="M101" s="8"/>
      <c r="N101" s="8"/>
      <c r="O101" s="8"/>
      <c r="P101" s="8"/>
    </row>
    <row r="102" spans="1:16">
      <c r="A102" s="8"/>
      <c r="B102" s="8"/>
      <c r="C102" s="8"/>
      <c r="D102" s="8"/>
      <c r="E102" s="8"/>
      <c r="F102" s="8"/>
      <c r="G102" s="37">
        <f t="shared" si="2"/>
        <v>0</v>
      </c>
      <c r="H102" s="8">
        <f t="shared" si="3"/>
        <v>0</v>
      </c>
      <c r="I102" s="8" t="str">
        <f>IF(AND(A102&lt;&gt;"",E102&lt;&gt;""),IFERROR(SUMIFS(#REF!,#REF!,"="&amp;$A102,#REF!,"=true")/SUMIFS(#REF!,#REF!,"="&amp;$A102,#REF!,"=true"),""),"")</f>
        <v/>
      </c>
      <c r="J102" s="8"/>
      <c r="K102" s="8"/>
      <c r="L102" s="8"/>
      <c r="M102" s="8"/>
      <c r="N102" s="8"/>
      <c r="O102" s="8"/>
      <c r="P102" s="8"/>
    </row>
    <row r="103" spans="1:16">
      <c r="A103" s="8"/>
      <c r="B103" s="8"/>
      <c r="C103" s="8"/>
      <c r="D103" s="8"/>
      <c r="E103" s="8"/>
      <c r="F103" s="8"/>
      <c r="G103" s="37">
        <f t="shared" si="2"/>
        <v>0</v>
      </c>
      <c r="H103" s="8">
        <f t="shared" si="3"/>
        <v>0</v>
      </c>
      <c r="I103" s="8" t="str">
        <f>IF(AND(A103&lt;&gt;"",E103&lt;&gt;""),IFERROR(SUMIFS(#REF!,#REF!,"="&amp;$A103,#REF!,"=true")/SUMIFS(#REF!,#REF!,"="&amp;$A103,#REF!,"=true"),""),"")</f>
        <v/>
      </c>
      <c r="J103" s="8"/>
      <c r="K103" s="8"/>
      <c r="L103" s="8"/>
      <c r="M103" s="8"/>
      <c r="N103" s="8"/>
      <c r="O103" s="8"/>
      <c r="P103" s="8"/>
    </row>
    <row r="104" spans="1:16">
      <c r="A104" s="8"/>
      <c r="B104" s="8"/>
      <c r="C104" s="8"/>
      <c r="D104" s="8"/>
      <c r="E104" s="8"/>
      <c r="F104" s="8"/>
      <c r="G104" s="37">
        <f t="shared" si="2"/>
        <v>0</v>
      </c>
      <c r="H104" s="8">
        <f t="shared" si="3"/>
        <v>0</v>
      </c>
      <c r="I104" s="8" t="str">
        <f>IF(AND(A104&lt;&gt;"",E104&lt;&gt;""),IFERROR(SUMIFS(#REF!,#REF!,"="&amp;$A104,#REF!,"=true")/SUMIFS(#REF!,#REF!,"="&amp;$A104,#REF!,"=true"),""),"")</f>
        <v/>
      </c>
      <c r="J104" s="8"/>
      <c r="K104" s="8"/>
      <c r="L104" s="8"/>
      <c r="M104" s="8"/>
      <c r="N104" s="8"/>
      <c r="O104" s="8"/>
      <c r="P104" s="8"/>
    </row>
    <row r="105" spans="1:16">
      <c r="A105" s="8"/>
      <c r="B105" s="8"/>
      <c r="C105" s="8"/>
      <c r="D105" s="8"/>
      <c r="E105" s="8"/>
      <c r="F105" s="8"/>
      <c r="G105" s="37">
        <f t="shared" si="2"/>
        <v>0</v>
      </c>
      <c r="H105" s="8">
        <f t="shared" si="3"/>
        <v>0</v>
      </c>
      <c r="I105" s="8" t="str">
        <f>IF(AND(A105&lt;&gt;"",E105&lt;&gt;""),IFERROR(SUMIFS(#REF!,#REF!,"="&amp;$A105,#REF!,"=true")/SUMIFS(#REF!,#REF!,"="&amp;$A105,#REF!,"=true"),""),"")</f>
        <v/>
      </c>
      <c r="J105" s="8"/>
      <c r="K105" s="8"/>
      <c r="L105" s="8"/>
      <c r="M105" s="8"/>
      <c r="N105" s="8"/>
      <c r="O105" s="8"/>
      <c r="P105" s="8"/>
    </row>
    <row r="106" spans="1:16">
      <c r="A106" s="8"/>
      <c r="B106" s="8"/>
      <c r="C106" s="8"/>
      <c r="D106" s="8"/>
      <c r="E106" s="8"/>
      <c r="F106" s="8"/>
      <c r="G106" s="37">
        <f t="shared" si="2"/>
        <v>0</v>
      </c>
      <c r="H106" s="8">
        <f t="shared" si="3"/>
        <v>0</v>
      </c>
      <c r="I106" s="8" t="str">
        <f>IF(AND(A106&lt;&gt;"",E106&lt;&gt;""),IFERROR(SUMIFS(#REF!,#REF!,"="&amp;$A106,#REF!,"=true")/SUMIFS(#REF!,#REF!,"="&amp;$A106,#REF!,"=true"),""),"")</f>
        <v/>
      </c>
      <c r="J106" s="8"/>
      <c r="K106" s="8"/>
      <c r="L106" s="8"/>
      <c r="M106" s="8"/>
      <c r="N106" s="8"/>
      <c r="O106" s="8"/>
      <c r="P106" s="8"/>
    </row>
    <row r="107" spans="1:16">
      <c r="A107" s="8"/>
      <c r="B107" s="8"/>
      <c r="C107" s="8"/>
      <c r="D107" s="8"/>
      <c r="E107" s="8"/>
      <c r="F107" s="8"/>
      <c r="G107" s="37">
        <f t="shared" si="2"/>
        <v>0</v>
      </c>
      <c r="H107" s="8">
        <f t="shared" si="3"/>
        <v>0</v>
      </c>
      <c r="I107" s="8" t="str">
        <f>IF(AND(A107&lt;&gt;"",E107&lt;&gt;""),IFERROR(SUMIFS(#REF!,#REF!,"="&amp;$A107,#REF!,"=true")/SUMIFS(#REF!,#REF!,"="&amp;$A107,#REF!,"=true"),""),"")</f>
        <v/>
      </c>
      <c r="J107" s="8"/>
      <c r="K107" s="8"/>
      <c r="L107" s="8"/>
      <c r="M107" s="8"/>
      <c r="N107" s="8"/>
      <c r="O107" s="8"/>
      <c r="P107" s="8"/>
    </row>
    <row r="108" spans="1:16">
      <c r="A108" s="8"/>
      <c r="B108" s="8"/>
      <c r="C108" s="8"/>
      <c r="D108" s="8"/>
      <c r="E108" s="8"/>
      <c r="F108" s="8"/>
      <c r="G108" s="37">
        <f t="shared" si="2"/>
        <v>0</v>
      </c>
      <c r="H108" s="8">
        <f t="shared" si="3"/>
        <v>0</v>
      </c>
      <c r="I108" s="8" t="str">
        <f>IF(AND(A108&lt;&gt;"",E108&lt;&gt;""),IFERROR(SUMIFS(#REF!,#REF!,"="&amp;$A108,#REF!,"=true")/SUMIFS(#REF!,#REF!,"="&amp;$A108,#REF!,"=true"),""),"")</f>
        <v/>
      </c>
      <c r="J108" s="8"/>
      <c r="K108" s="8"/>
      <c r="L108" s="8"/>
      <c r="M108" s="8"/>
      <c r="N108" s="8"/>
      <c r="O108" s="8"/>
      <c r="P108" s="8"/>
    </row>
    <row r="109" spans="1:16">
      <c r="A109" s="8"/>
      <c r="B109" s="8"/>
      <c r="C109" s="8"/>
      <c r="D109" s="8"/>
      <c r="E109" s="8"/>
      <c r="F109" s="8"/>
      <c r="G109" s="37">
        <f t="shared" si="2"/>
        <v>0</v>
      </c>
      <c r="H109" s="8">
        <f t="shared" si="3"/>
        <v>0</v>
      </c>
      <c r="I109" s="8" t="str">
        <f>IF(AND(A109&lt;&gt;"",E109&lt;&gt;""),IFERROR(SUMIFS(#REF!,#REF!,"="&amp;$A109,#REF!,"=true")/SUMIFS(#REF!,#REF!,"="&amp;$A109,#REF!,"=true"),""),"")</f>
        <v/>
      </c>
      <c r="J109" s="8"/>
      <c r="K109" s="8"/>
      <c r="L109" s="8"/>
      <c r="M109" s="8"/>
      <c r="N109" s="8"/>
      <c r="O109" s="8"/>
      <c r="P109" s="8"/>
    </row>
    <row r="110" spans="1:16">
      <c r="A110" s="8"/>
      <c r="B110" s="8"/>
      <c r="C110" s="8"/>
      <c r="D110" s="8"/>
      <c r="E110" s="8"/>
      <c r="F110" s="8"/>
      <c r="G110" s="37">
        <f t="shared" si="2"/>
        <v>0</v>
      </c>
      <c r="H110" s="8">
        <f t="shared" si="3"/>
        <v>0</v>
      </c>
      <c r="I110" s="8" t="str">
        <f>IF(AND(A110&lt;&gt;"",E110&lt;&gt;""),IFERROR(SUMIFS(#REF!,#REF!,"="&amp;$A110,#REF!,"=true")/SUMIFS(#REF!,#REF!,"="&amp;$A110,#REF!,"=true"),""),"")</f>
        <v/>
      </c>
      <c r="J110" s="8"/>
      <c r="K110" s="8"/>
      <c r="L110" s="8"/>
      <c r="M110" s="8"/>
      <c r="N110" s="8"/>
      <c r="O110" s="8"/>
      <c r="P110" s="8"/>
    </row>
    <row r="111" spans="1:16">
      <c r="A111" s="8"/>
      <c r="B111" s="8"/>
      <c r="C111" s="8"/>
      <c r="D111" s="8"/>
      <c r="E111" s="8"/>
      <c r="F111" s="8"/>
      <c r="G111" s="37">
        <f t="shared" si="2"/>
        <v>0</v>
      </c>
      <c r="H111" s="8">
        <f t="shared" si="3"/>
        <v>0</v>
      </c>
      <c r="I111" s="8" t="str">
        <f>IF(AND(A111&lt;&gt;"",E111&lt;&gt;""),IFERROR(SUMIFS(#REF!,#REF!,"="&amp;$A111,#REF!,"=true")/SUMIFS(#REF!,#REF!,"="&amp;$A111,#REF!,"=true"),""),"")</f>
        <v/>
      </c>
      <c r="J111" s="8"/>
      <c r="K111" s="8"/>
      <c r="L111" s="8"/>
      <c r="M111" s="8"/>
      <c r="N111" s="8"/>
      <c r="O111" s="8"/>
      <c r="P111" s="8"/>
    </row>
    <row r="112" spans="1:16">
      <c r="A112" s="8"/>
      <c r="B112" s="8"/>
      <c r="C112" s="8"/>
      <c r="D112" s="8"/>
      <c r="E112" s="8"/>
      <c r="F112" s="8"/>
      <c r="G112" s="37">
        <f t="shared" si="2"/>
        <v>0</v>
      </c>
      <c r="H112" s="8">
        <f t="shared" si="3"/>
        <v>0</v>
      </c>
      <c r="I112" s="8" t="str">
        <f>IF(AND(A112&lt;&gt;"",E112&lt;&gt;""),IFERROR(SUMIFS(#REF!,#REF!,"="&amp;$A112,#REF!,"=true")/SUMIFS(#REF!,#REF!,"="&amp;$A112,#REF!,"=true"),""),"")</f>
        <v/>
      </c>
      <c r="J112" s="8"/>
      <c r="K112" s="8"/>
      <c r="L112" s="8"/>
      <c r="M112" s="8"/>
      <c r="N112" s="8"/>
      <c r="O112" s="8"/>
      <c r="P112" s="8"/>
    </row>
    <row r="113" spans="1:16">
      <c r="A113" s="8"/>
      <c r="B113" s="8"/>
      <c r="C113" s="8"/>
      <c r="D113" s="8"/>
      <c r="E113" s="8"/>
      <c r="F113" s="8"/>
      <c r="G113" s="37">
        <f t="shared" si="2"/>
        <v>0</v>
      </c>
      <c r="H113" s="8">
        <f t="shared" si="3"/>
        <v>0</v>
      </c>
      <c r="I113" s="8" t="str">
        <f>IF(AND(A113&lt;&gt;"",E113&lt;&gt;""),IFERROR(SUMIFS(#REF!,#REF!,"="&amp;$A113,#REF!,"=true")/SUMIFS(#REF!,#REF!,"="&amp;$A113,#REF!,"=true"),""),"")</f>
        <v/>
      </c>
      <c r="J113" s="8"/>
      <c r="K113" s="8"/>
      <c r="L113" s="8"/>
      <c r="M113" s="8"/>
      <c r="N113" s="8"/>
      <c r="O113" s="8"/>
      <c r="P113" s="8"/>
    </row>
    <row r="114" spans="1:16">
      <c r="A114" s="8"/>
      <c r="B114" s="8"/>
      <c r="C114" s="8"/>
      <c r="D114" s="8"/>
      <c r="E114" s="8"/>
      <c r="F114" s="8"/>
      <c r="G114" s="37">
        <f t="shared" si="2"/>
        <v>0</v>
      </c>
      <c r="H114" s="8">
        <f t="shared" si="3"/>
        <v>0</v>
      </c>
      <c r="I114" s="8" t="str">
        <f>IF(AND(A114&lt;&gt;"",E114&lt;&gt;""),IFERROR(SUMIFS(#REF!,#REF!,"="&amp;$A114,#REF!,"=true")/SUMIFS(#REF!,#REF!,"="&amp;$A114,#REF!,"=true"),""),"")</f>
        <v/>
      </c>
      <c r="J114" s="8"/>
      <c r="K114" s="8"/>
      <c r="L114" s="8"/>
      <c r="M114" s="8"/>
      <c r="N114" s="8"/>
      <c r="O114" s="8"/>
      <c r="P114" s="8"/>
    </row>
    <row r="115" spans="1:16">
      <c r="A115" s="8"/>
      <c r="B115" s="8"/>
      <c r="C115" s="8"/>
      <c r="D115" s="8"/>
      <c r="E115" s="8"/>
      <c r="F115" s="8"/>
      <c r="G115" s="37">
        <f t="shared" si="2"/>
        <v>0</v>
      </c>
      <c r="H115" s="8">
        <f t="shared" si="3"/>
        <v>0</v>
      </c>
      <c r="I115" s="8" t="str">
        <f>IF(AND(A115&lt;&gt;"",E115&lt;&gt;""),IFERROR(SUMIFS(#REF!,#REF!,"="&amp;$A115,#REF!,"=true")/SUMIFS(#REF!,#REF!,"="&amp;$A115,#REF!,"=true"),""),"")</f>
        <v/>
      </c>
      <c r="J115" s="8"/>
      <c r="K115" s="8"/>
      <c r="L115" s="8"/>
      <c r="M115" s="8"/>
      <c r="N115" s="8"/>
      <c r="O115" s="8"/>
      <c r="P115" s="8"/>
    </row>
    <row r="116" spans="1:16">
      <c r="A116" s="8"/>
      <c r="B116" s="8"/>
      <c r="C116" s="8"/>
      <c r="D116" s="8"/>
      <c r="E116" s="8"/>
      <c r="F116" s="8"/>
      <c r="G116" s="37">
        <f t="shared" si="2"/>
        <v>0</v>
      </c>
      <c r="H116" s="8">
        <f t="shared" si="3"/>
        <v>0</v>
      </c>
      <c r="I116" s="8" t="str">
        <f>IF(AND(A116&lt;&gt;"",E116&lt;&gt;""),IFERROR(SUMIFS(#REF!,#REF!,"="&amp;$A116,#REF!,"=true")/SUMIFS(#REF!,#REF!,"="&amp;$A116,#REF!,"=true"),""),"")</f>
        <v/>
      </c>
      <c r="J116" s="8"/>
      <c r="K116" s="8"/>
      <c r="L116" s="8"/>
      <c r="M116" s="8"/>
      <c r="N116" s="8"/>
      <c r="O116" s="8"/>
      <c r="P116" s="8"/>
    </row>
    <row r="117" spans="1:16">
      <c r="A117" s="8"/>
      <c r="B117" s="8"/>
      <c r="C117" s="8"/>
      <c r="D117" s="8"/>
      <c r="E117" s="8"/>
      <c r="F117" s="8"/>
      <c r="G117" s="37">
        <f t="shared" si="2"/>
        <v>0</v>
      </c>
      <c r="H117" s="8">
        <f t="shared" si="3"/>
        <v>0</v>
      </c>
      <c r="I117" s="8" t="str">
        <f>IF(AND(A117&lt;&gt;"",E117&lt;&gt;""),IFERROR(SUMIFS(#REF!,#REF!,"="&amp;$A117,#REF!,"=true")/SUMIFS(#REF!,#REF!,"="&amp;$A117,#REF!,"=true"),""),"")</f>
        <v/>
      </c>
      <c r="J117" s="8"/>
      <c r="K117" s="8"/>
      <c r="L117" s="8"/>
      <c r="M117" s="8"/>
      <c r="N117" s="8"/>
      <c r="O117" s="8"/>
      <c r="P117" s="8"/>
    </row>
    <row r="118" spans="1:16">
      <c r="A118" s="8"/>
      <c r="B118" s="8"/>
      <c r="C118" s="8"/>
      <c r="D118" s="8"/>
      <c r="E118" s="8"/>
      <c r="F118" s="8"/>
      <c r="G118" s="37">
        <f t="shared" si="2"/>
        <v>0</v>
      </c>
      <c r="H118" s="8">
        <f t="shared" si="3"/>
        <v>0</v>
      </c>
      <c r="I118" s="8" t="str">
        <f>IF(AND(A118&lt;&gt;"",E118&lt;&gt;""),IFERROR(SUMIFS(#REF!,#REF!,"="&amp;$A118,#REF!,"=true")/SUMIFS(#REF!,#REF!,"="&amp;$A118,#REF!,"=true"),""),"")</f>
        <v/>
      </c>
      <c r="J118" s="8"/>
      <c r="K118" s="8"/>
      <c r="L118" s="8"/>
      <c r="M118" s="8"/>
      <c r="N118" s="8"/>
      <c r="O118" s="8"/>
      <c r="P118" s="8"/>
    </row>
    <row r="119" spans="1:16">
      <c r="A119" s="8"/>
      <c r="B119" s="8"/>
      <c r="C119" s="8"/>
      <c r="D119" s="8"/>
      <c r="E119" s="8"/>
      <c r="F119" s="8"/>
      <c r="G119" s="37">
        <f t="shared" si="2"/>
        <v>0</v>
      </c>
      <c r="H119" s="8">
        <f t="shared" si="3"/>
        <v>0</v>
      </c>
      <c r="I119" s="8" t="str">
        <f>IF(AND(A119&lt;&gt;"",E119&lt;&gt;""),IFERROR(SUMIFS(#REF!,#REF!,"="&amp;$A119,#REF!,"=true")/SUMIFS(#REF!,#REF!,"="&amp;$A119,#REF!,"=true"),""),"")</f>
        <v/>
      </c>
      <c r="J119" s="8"/>
      <c r="K119" s="8"/>
      <c r="L119" s="8"/>
      <c r="M119" s="8"/>
      <c r="N119" s="8"/>
      <c r="O119" s="8"/>
      <c r="P119" s="8"/>
    </row>
    <row r="120" spans="1:16">
      <c r="A120" s="8"/>
      <c r="B120" s="8"/>
      <c r="C120" s="8"/>
      <c r="D120" s="8"/>
      <c r="E120" s="8"/>
      <c r="F120" s="8"/>
      <c r="G120" s="37">
        <f t="shared" si="2"/>
        <v>0</v>
      </c>
      <c r="H120" s="8">
        <f t="shared" si="3"/>
        <v>0</v>
      </c>
      <c r="I120" s="8" t="str">
        <f>IF(AND(A120&lt;&gt;"",E120&lt;&gt;""),IFERROR(SUMIFS(#REF!,#REF!,"="&amp;$A120,#REF!,"=true")/SUMIFS(#REF!,#REF!,"="&amp;$A120,#REF!,"=true"),""),"")</f>
        <v/>
      </c>
      <c r="J120" s="8"/>
      <c r="K120" s="8"/>
      <c r="L120" s="8"/>
      <c r="M120" s="8"/>
      <c r="N120" s="8"/>
      <c r="O120" s="8"/>
      <c r="P120" s="8"/>
    </row>
    <row r="121" spans="1:16">
      <c r="A121" s="8"/>
      <c r="B121" s="8"/>
      <c r="C121" s="8"/>
      <c r="D121" s="8"/>
      <c r="E121" s="8"/>
      <c r="F121" s="8"/>
      <c r="G121" s="37">
        <f t="shared" si="2"/>
        <v>0</v>
      </c>
      <c r="H121" s="8">
        <f t="shared" si="3"/>
        <v>0</v>
      </c>
      <c r="I121" s="8" t="str">
        <f>IF(AND(A121&lt;&gt;"",E121&lt;&gt;""),IFERROR(SUMIFS(#REF!,#REF!,"="&amp;$A121,#REF!,"=true")/SUMIFS(#REF!,#REF!,"="&amp;$A121,#REF!,"=true"),""),"")</f>
        <v/>
      </c>
      <c r="J121" s="8"/>
      <c r="K121" s="8"/>
      <c r="L121" s="8"/>
      <c r="M121" s="8"/>
      <c r="N121" s="8"/>
      <c r="O121" s="8"/>
      <c r="P121" s="8"/>
    </row>
    <row r="122" spans="1:16">
      <c r="A122" s="8"/>
      <c r="B122" s="8"/>
      <c r="C122" s="8"/>
      <c r="D122" s="8"/>
      <c r="E122" s="8"/>
      <c r="F122" s="8"/>
      <c r="G122" s="37">
        <f t="shared" si="2"/>
        <v>0</v>
      </c>
      <c r="H122" s="8">
        <f t="shared" si="3"/>
        <v>0</v>
      </c>
      <c r="I122" s="8" t="str">
        <f>IF(AND(A122&lt;&gt;"",E122&lt;&gt;""),IFERROR(SUMIFS(#REF!,#REF!,"="&amp;$A122,#REF!,"=true")/SUMIFS(#REF!,#REF!,"="&amp;$A122,#REF!,"=true"),""),"")</f>
        <v/>
      </c>
      <c r="J122" s="8"/>
      <c r="K122" s="8"/>
      <c r="L122" s="8"/>
      <c r="M122" s="8"/>
      <c r="N122" s="8"/>
      <c r="O122" s="8"/>
      <c r="P122" s="8"/>
    </row>
    <row r="123" spans="1:16">
      <c r="A123" s="8"/>
      <c r="B123" s="8"/>
      <c r="C123" s="8"/>
      <c r="D123" s="8"/>
      <c r="E123" s="8"/>
      <c r="F123" s="8"/>
      <c r="G123" s="37">
        <f t="shared" si="2"/>
        <v>0</v>
      </c>
      <c r="H123" s="8">
        <f t="shared" si="3"/>
        <v>0</v>
      </c>
      <c r="I123" s="8" t="str">
        <f>IF(AND(A123&lt;&gt;"",E123&lt;&gt;""),IFERROR(SUMIFS(#REF!,#REF!,"="&amp;$A123,#REF!,"=true")/SUMIFS(#REF!,#REF!,"="&amp;$A123,#REF!,"=true"),""),"")</f>
        <v/>
      </c>
      <c r="J123" s="8"/>
      <c r="K123" s="8"/>
      <c r="L123" s="8"/>
      <c r="M123" s="8"/>
      <c r="N123" s="8"/>
      <c r="O123" s="8"/>
      <c r="P123" s="8"/>
    </row>
    <row r="124" spans="1:16">
      <c r="A124" s="8"/>
      <c r="B124" s="8"/>
      <c r="C124" s="8"/>
      <c r="D124" s="8"/>
      <c r="E124" s="8"/>
      <c r="F124" s="8"/>
      <c r="G124" s="37">
        <f t="shared" si="2"/>
        <v>0</v>
      </c>
      <c r="H124" s="8">
        <f t="shared" si="3"/>
        <v>0</v>
      </c>
      <c r="I124" s="8" t="str">
        <f>IF(AND(A124&lt;&gt;"",E124&lt;&gt;""),IFERROR(SUMIFS(#REF!,#REF!,"="&amp;$A124,#REF!,"=true")/SUMIFS(#REF!,#REF!,"="&amp;$A124,#REF!,"=true"),""),"")</f>
        <v/>
      </c>
      <c r="J124" s="8"/>
      <c r="K124" s="8"/>
      <c r="L124" s="8"/>
      <c r="M124" s="8"/>
      <c r="N124" s="8"/>
      <c r="O124" s="8"/>
      <c r="P124" s="8"/>
    </row>
    <row r="125" spans="1:16">
      <c r="A125" s="8"/>
      <c r="B125" s="8"/>
      <c r="C125" s="8"/>
      <c r="D125" s="8"/>
      <c r="E125" s="8"/>
      <c r="F125" s="8"/>
      <c r="G125" s="37">
        <f t="shared" si="2"/>
        <v>0</v>
      </c>
      <c r="H125" s="8">
        <f t="shared" si="3"/>
        <v>0</v>
      </c>
      <c r="I125" s="8" t="str">
        <f>IF(AND(A125&lt;&gt;"",E125&lt;&gt;""),IFERROR(SUMIFS(#REF!,#REF!,"="&amp;$A125,#REF!,"=true")/SUMIFS(#REF!,#REF!,"="&amp;$A125,#REF!,"=true"),""),"")</f>
        <v/>
      </c>
      <c r="J125" s="8"/>
      <c r="K125" s="8"/>
      <c r="L125" s="8"/>
      <c r="M125" s="8"/>
      <c r="N125" s="8"/>
      <c r="O125" s="8"/>
      <c r="P125" s="8"/>
    </row>
    <row r="126" spans="1:16">
      <c r="A126" s="8"/>
      <c r="B126" s="8"/>
      <c r="C126" s="8"/>
      <c r="D126" s="8"/>
      <c r="E126" s="8"/>
      <c r="F126" s="8"/>
      <c r="G126" s="37">
        <f t="shared" si="2"/>
        <v>0</v>
      </c>
      <c r="H126" s="8">
        <f t="shared" si="3"/>
        <v>0</v>
      </c>
      <c r="I126" s="8" t="str">
        <f>IF(AND(A126&lt;&gt;"",E126&lt;&gt;""),IFERROR(SUMIFS(#REF!,#REF!,"="&amp;$A126,#REF!,"=true")/SUMIFS(#REF!,#REF!,"="&amp;$A126,#REF!,"=true"),""),"")</f>
        <v/>
      </c>
      <c r="J126" s="8"/>
      <c r="K126" s="8"/>
      <c r="L126" s="8"/>
      <c r="M126" s="8"/>
      <c r="N126" s="8"/>
      <c r="O126" s="8"/>
      <c r="P126" s="8"/>
    </row>
    <row r="127" spans="1:16">
      <c r="A127" s="8"/>
      <c r="B127" s="8"/>
      <c r="C127" s="8"/>
      <c r="D127" s="8"/>
      <c r="E127" s="8"/>
      <c r="F127" s="8"/>
      <c r="G127" s="37">
        <f t="shared" si="2"/>
        <v>0</v>
      </c>
      <c r="H127" s="8">
        <f t="shared" si="3"/>
        <v>0</v>
      </c>
      <c r="I127" s="8" t="str">
        <f>IF(AND(A127&lt;&gt;"",E127&lt;&gt;""),IFERROR(SUMIFS(#REF!,#REF!,"="&amp;$A127,#REF!,"=true")/SUMIFS(#REF!,#REF!,"="&amp;$A127,#REF!,"=true"),""),"")</f>
        <v/>
      </c>
      <c r="J127" s="8"/>
      <c r="K127" s="8"/>
      <c r="L127" s="8"/>
      <c r="M127" s="8"/>
      <c r="N127" s="8"/>
      <c r="O127" s="8"/>
      <c r="P127" s="8"/>
    </row>
    <row r="128" spans="1:16">
      <c r="A128" s="8"/>
      <c r="B128" s="8"/>
      <c r="C128" s="8"/>
      <c r="D128" s="8"/>
      <c r="E128" s="8"/>
      <c r="F128" s="8"/>
      <c r="G128" s="37">
        <f t="shared" si="2"/>
        <v>0</v>
      </c>
      <c r="H128" s="8">
        <f t="shared" si="3"/>
        <v>0</v>
      </c>
      <c r="I128" s="8" t="str">
        <f>IF(AND(A128&lt;&gt;"",E128&lt;&gt;""),IFERROR(SUMIFS(#REF!,#REF!,"="&amp;$A128,#REF!,"=true")/SUMIFS(#REF!,#REF!,"="&amp;$A128,#REF!,"=true"),""),"")</f>
        <v/>
      </c>
      <c r="J128" s="8"/>
      <c r="K128" s="8"/>
      <c r="L128" s="8"/>
      <c r="M128" s="8"/>
      <c r="N128" s="8"/>
      <c r="O128" s="8"/>
      <c r="P128" s="8"/>
    </row>
    <row r="129" spans="1:16">
      <c r="A129" s="8"/>
      <c r="B129" s="8"/>
      <c r="C129" s="8"/>
      <c r="D129" s="8"/>
      <c r="E129" s="8"/>
      <c r="F129" s="8"/>
      <c r="G129" s="37">
        <f t="shared" si="2"/>
        <v>0</v>
      </c>
      <c r="H129" s="8">
        <f t="shared" si="3"/>
        <v>0</v>
      </c>
      <c r="I129" s="8" t="str">
        <f>IF(AND(A129&lt;&gt;"",E129&lt;&gt;""),IFERROR(SUMIFS(#REF!,#REF!,"="&amp;$A129,#REF!,"=true")/SUMIFS(#REF!,#REF!,"="&amp;$A129,#REF!,"=true"),""),"")</f>
        <v/>
      </c>
      <c r="J129" s="8"/>
      <c r="K129" s="8"/>
      <c r="L129" s="8"/>
      <c r="M129" s="8"/>
      <c r="N129" s="8"/>
      <c r="O129" s="8"/>
      <c r="P129" s="8"/>
    </row>
    <row r="130" spans="1:16">
      <c r="A130" s="8"/>
      <c r="B130" s="8"/>
      <c r="C130" s="8"/>
      <c r="D130" s="8"/>
      <c r="E130" s="8"/>
      <c r="F130" s="8"/>
      <c r="G130" s="37">
        <f t="shared" ref="G130:G193" si="4">K130+L130</f>
        <v>0</v>
      </c>
      <c r="H130" s="8">
        <f t="shared" ref="H130:H193" si="5">(M130+4*N130+O130)/6</f>
        <v>0</v>
      </c>
      <c r="I130" s="8" t="str">
        <f>IF(AND(A130&lt;&gt;"",E130&lt;&gt;""),IFERROR(SUMIFS(#REF!,#REF!,"="&amp;$A130,#REF!,"=true")/SUMIFS(#REF!,#REF!,"="&amp;$A130,#REF!,"=true"),""),"")</f>
        <v/>
      </c>
      <c r="J130" s="8"/>
      <c r="K130" s="8"/>
      <c r="L130" s="8"/>
      <c r="M130" s="8"/>
      <c r="N130" s="8"/>
      <c r="O130" s="8"/>
      <c r="P130" s="8"/>
    </row>
    <row r="131" spans="1:16">
      <c r="A131" s="8"/>
      <c r="B131" s="8"/>
      <c r="C131" s="8"/>
      <c r="D131" s="8"/>
      <c r="E131" s="8"/>
      <c r="F131" s="8"/>
      <c r="G131" s="37">
        <f t="shared" si="4"/>
        <v>0</v>
      </c>
      <c r="H131" s="8">
        <f t="shared" si="5"/>
        <v>0</v>
      </c>
      <c r="I131" s="8" t="str">
        <f>IF(AND(A131&lt;&gt;"",E131&lt;&gt;""),IFERROR(SUMIFS(#REF!,#REF!,"="&amp;$A131,#REF!,"=true")/SUMIFS(#REF!,#REF!,"="&amp;$A131,#REF!,"=true"),""),"")</f>
        <v/>
      </c>
      <c r="J131" s="8"/>
      <c r="K131" s="8"/>
      <c r="L131" s="8"/>
      <c r="M131" s="8"/>
      <c r="N131" s="8"/>
      <c r="O131" s="8"/>
      <c r="P131" s="8"/>
    </row>
    <row r="132" spans="1:16">
      <c r="A132" s="8"/>
      <c r="B132" s="8"/>
      <c r="C132" s="8"/>
      <c r="D132" s="8"/>
      <c r="E132" s="8"/>
      <c r="F132" s="8"/>
      <c r="G132" s="37">
        <f t="shared" si="4"/>
        <v>0</v>
      </c>
      <c r="H132" s="8">
        <f t="shared" si="5"/>
        <v>0</v>
      </c>
      <c r="I132" s="8" t="str">
        <f>IF(AND(A132&lt;&gt;"",E132&lt;&gt;""),IFERROR(SUMIFS(#REF!,#REF!,"="&amp;$A132,#REF!,"=true")/SUMIFS(#REF!,#REF!,"="&amp;$A132,#REF!,"=true"),""),"")</f>
        <v/>
      </c>
      <c r="J132" s="8"/>
      <c r="K132" s="8"/>
      <c r="L132" s="8"/>
      <c r="M132" s="8"/>
      <c r="N132" s="8"/>
      <c r="O132" s="8"/>
      <c r="P132" s="8"/>
    </row>
    <row r="133" spans="1:16">
      <c r="A133" s="8"/>
      <c r="B133" s="8"/>
      <c r="C133" s="8"/>
      <c r="D133" s="8"/>
      <c r="E133" s="8"/>
      <c r="F133" s="8"/>
      <c r="G133" s="37">
        <f t="shared" si="4"/>
        <v>0</v>
      </c>
      <c r="H133" s="8">
        <f t="shared" si="5"/>
        <v>0</v>
      </c>
      <c r="I133" s="8" t="str">
        <f>IF(AND(A133&lt;&gt;"",E133&lt;&gt;""),IFERROR(SUMIFS(#REF!,#REF!,"="&amp;$A133,#REF!,"=true")/SUMIFS(#REF!,#REF!,"="&amp;$A133,#REF!,"=true"),""),"")</f>
        <v/>
      </c>
      <c r="J133" s="8"/>
      <c r="K133" s="8"/>
      <c r="L133" s="8"/>
      <c r="M133" s="8"/>
      <c r="N133" s="8"/>
      <c r="O133" s="8"/>
      <c r="P133" s="8"/>
    </row>
    <row r="134" spans="1:16">
      <c r="A134" s="8"/>
      <c r="B134" s="8"/>
      <c r="C134" s="8"/>
      <c r="D134" s="8"/>
      <c r="E134" s="8"/>
      <c r="F134" s="8"/>
      <c r="G134" s="37">
        <f t="shared" si="4"/>
        <v>0</v>
      </c>
      <c r="H134" s="8">
        <f t="shared" si="5"/>
        <v>0</v>
      </c>
      <c r="I134" s="8" t="str">
        <f>IF(AND(A134&lt;&gt;"",E134&lt;&gt;""),IFERROR(SUMIFS(#REF!,#REF!,"="&amp;$A134,#REF!,"=true")/SUMIFS(#REF!,#REF!,"="&amp;$A134,#REF!,"=true"),""),"")</f>
        <v/>
      </c>
      <c r="J134" s="8"/>
      <c r="K134" s="8"/>
      <c r="L134" s="8"/>
      <c r="M134" s="8"/>
      <c r="N134" s="8"/>
      <c r="O134" s="8"/>
      <c r="P134" s="8"/>
    </row>
    <row r="135" spans="1:16">
      <c r="A135" s="8"/>
      <c r="B135" s="8"/>
      <c r="C135" s="8"/>
      <c r="D135" s="8"/>
      <c r="E135" s="8"/>
      <c r="F135" s="8"/>
      <c r="G135" s="37">
        <f t="shared" si="4"/>
        <v>0</v>
      </c>
      <c r="H135" s="8">
        <f t="shared" si="5"/>
        <v>0</v>
      </c>
      <c r="I135" s="8" t="str">
        <f>IF(AND(A135&lt;&gt;"",E135&lt;&gt;""),IFERROR(SUMIFS(#REF!,#REF!,"="&amp;$A135,#REF!,"=true")/SUMIFS(#REF!,#REF!,"="&amp;$A135,#REF!,"=true"),""),"")</f>
        <v/>
      </c>
      <c r="J135" s="8"/>
      <c r="K135" s="8"/>
      <c r="L135" s="8"/>
      <c r="M135" s="8"/>
      <c r="N135" s="8"/>
      <c r="O135" s="8"/>
      <c r="P135" s="8"/>
    </row>
    <row r="136" spans="1:16">
      <c r="A136" s="8"/>
      <c r="B136" s="8"/>
      <c r="C136" s="8"/>
      <c r="D136" s="8"/>
      <c r="E136" s="8"/>
      <c r="F136" s="8"/>
      <c r="G136" s="37">
        <f t="shared" si="4"/>
        <v>0</v>
      </c>
      <c r="H136" s="8">
        <f t="shared" si="5"/>
        <v>0</v>
      </c>
      <c r="I136" s="8" t="str">
        <f>IF(AND(A136&lt;&gt;"",E136&lt;&gt;""),IFERROR(SUMIFS(#REF!,#REF!,"="&amp;$A136,#REF!,"=true")/SUMIFS(#REF!,#REF!,"="&amp;$A136,#REF!,"=true"),""),"")</f>
        <v/>
      </c>
      <c r="J136" s="8"/>
      <c r="K136" s="8"/>
      <c r="L136" s="8"/>
      <c r="M136" s="8"/>
      <c r="N136" s="8"/>
      <c r="O136" s="8"/>
      <c r="P136" s="8"/>
    </row>
    <row r="137" spans="1:16">
      <c r="A137" s="8"/>
      <c r="B137" s="8"/>
      <c r="C137" s="8"/>
      <c r="D137" s="8"/>
      <c r="E137" s="8"/>
      <c r="F137" s="8"/>
      <c r="G137" s="37">
        <f t="shared" si="4"/>
        <v>0</v>
      </c>
      <c r="H137" s="8">
        <f t="shared" si="5"/>
        <v>0</v>
      </c>
      <c r="I137" s="8" t="str">
        <f>IF(AND(A137&lt;&gt;"",E137&lt;&gt;""),IFERROR(SUMIFS(#REF!,#REF!,"="&amp;$A137,#REF!,"=true")/SUMIFS(#REF!,#REF!,"="&amp;$A137,#REF!,"=true"),""),"")</f>
        <v/>
      </c>
      <c r="J137" s="8"/>
      <c r="K137" s="8"/>
      <c r="L137" s="8"/>
      <c r="M137" s="8"/>
      <c r="N137" s="8"/>
      <c r="O137" s="8"/>
      <c r="P137" s="8"/>
    </row>
    <row r="138" spans="1:16">
      <c r="A138" s="8"/>
      <c r="B138" s="8"/>
      <c r="C138" s="8"/>
      <c r="D138" s="8"/>
      <c r="E138" s="8"/>
      <c r="F138" s="8"/>
      <c r="G138" s="37">
        <f t="shared" si="4"/>
        <v>0</v>
      </c>
      <c r="H138" s="8">
        <f t="shared" si="5"/>
        <v>0</v>
      </c>
      <c r="I138" s="8" t="str">
        <f>IF(AND(A138&lt;&gt;"",E138&lt;&gt;""),IFERROR(SUMIFS(#REF!,#REF!,"="&amp;$A138,#REF!,"=true")/SUMIFS(#REF!,#REF!,"="&amp;$A138,#REF!,"=true"),""),"")</f>
        <v/>
      </c>
      <c r="J138" s="8"/>
      <c r="K138" s="8"/>
      <c r="L138" s="8"/>
      <c r="M138" s="8"/>
      <c r="N138" s="8"/>
      <c r="O138" s="8"/>
      <c r="P138" s="8"/>
    </row>
    <row r="139" spans="1:16">
      <c r="A139" s="8"/>
      <c r="B139" s="8"/>
      <c r="C139" s="8"/>
      <c r="D139" s="8"/>
      <c r="E139" s="8"/>
      <c r="F139" s="8"/>
      <c r="G139" s="37">
        <f t="shared" si="4"/>
        <v>0</v>
      </c>
      <c r="H139" s="8">
        <f t="shared" si="5"/>
        <v>0</v>
      </c>
      <c r="I139" s="8" t="str">
        <f>IF(AND(A139&lt;&gt;"",E139&lt;&gt;""),IFERROR(SUMIFS(#REF!,#REF!,"="&amp;$A139,#REF!,"=true")/SUMIFS(#REF!,#REF!,"="&amp;$A139,#REF!,"=true"),""),"")</f>
        <v/>
      </c>
      <c r="J139" s="8"/>
      <c r="K139" s="8"/>
      <c r="L139" s="8"/>
      <c r="M139" s="8"/>
      <c r="N139" s="8"/>
      <c r="O139" s="8"/>
      <c r="P139" s="8"/>
    </row>
    <row r="140" spans="1:16">
      <c r="A140" s="8"/>
      <c r="B140" s="8"/>
      <c r="C140" s="8"/>
      <c r="D140" s="8"/>
      <c r="E140" s="8"/>
      <c r="F140" s="8"/>
      <c r="G140" s="37">
        <f t="shared" si="4"/>
        <v>0</v>
      </c>
      <c r="H140" s="8">
        <f t="shared" si="5"/>
        <v>0</v>
      </c>
      <c r="I140" s="8" t="str">
        <f>IF(AND(A140&lt;&gt;"",E140&lt;&gt;""),IFERROR(SUMIFS(#REF!,#REF!,"="&amp;$A140,#REF!,"=true")/SUMIFS(#REF!,#REF!,"="&amp;$A140,#REF!,"=true"),""),"")</f>
        <v/>
      </c>
      <c r="J140" s="8"/>
      <c r="K140" s="8"/>
      <c r="L140" s="8"/>
      <c r="M140" s="8"/>
      <c r="N140" s="8"/>
      <c r="O140" s="8"/>
      <c r="P140" s="8"/>
    </row>
    <row r="141" spans="1:16">
      <c r="A141" s="8"/>
      <c r="B141" s="8"/>
      <c r="C141" s="8"/>
      <c r="D141" s="8"/>
      <c r="E141" s="8"/>
      <c r="F141" s="8"/>
      <c r="G141" s="37">
        <f t="shared" si="4"/>
        <v>0</v>
      </c>
      <c r="H141" s="8">
        <f t="shared" si="5"/>
        <v>0</v>
      </c>
      <c r="I141" s="8" t="str">
        <f>IF(AND(A141&lt;&gt;"",E141&lt;&gt;""),IFERROR(SUMIFS(#REF!,#REF!,"="&amp;$A141,#REF!,"=true")/SUMIFS(#REF!,#REF!,"="&amp;$A141,#REF!,"=true"),""),"")</f>
        <v/>
      </c>
      <c r="J141" s="8"/>
      <c r="K141" s="8"/>
      <c r="L141" s="8"/>
      <c r="M141" s="8"/>
      <c r="N141" s="8"/>
      <c r="O141" s="8"/>
      <c r="P141" s="8"/>
    </row>
    <row r="142" spans="1:16">
      <c r="A142" s="8"/>
      <c r="B142" s="8"/>
      <c r="C142" s="8"/>
      <c r="D142" s="8"/>
      <c r="E142" s="8"/>
      <c r="F142" s="8"/>
      <c r="G142" s="37">
        <f t="shared" si="4"/>
        <v>0</v>
      </c>
      <c r="H142" s="8">
        <f t="shared" si="5"/>
        <v>0</v>
      </c>
      <c r="I142" s="8" t="str">
        <f>IF(AND(A142&lt;&gt;"",E142&lt;&gt;""),IFERROR(SUMIFS(#REF!,#REF!,"="&amp;$A142,#REF!,"=true")/SUMIFS(#REF!,#REF!,"="&amp;$A142,#REF!,"=true"),""),"")</f>
        <v/>
      </c>
      <c r="J142" s="8"/>
      <c r="K142" s="8"/>
      <c r="L142" s="8"/>
      <c r="M142" s="8"/>
      <c r="N142" s="8"/>
      <c r="O142" s="8"/>
      <c r="P142" s="8"/>
    </row>
    <row r="143" spans="1:16">
      <c r="A143" s="8"/>
      <c r="B143" s="8"/>
      <c r="C143" s="8"/>
      <c r="D143" s="8"/>
      <c r="E143" s="8"/>
      <c r="F143" s="8"/>
      <c r="G143" s="37">
        <f t="shared" si="4"/>
        <v>0</v>
      </c>
      <c r="H143" s="8">
        <f t="shared" si="5"/>
        <v>0</v>
      </c>
      <c r="I143" s="8" t="str">
        <f>IF(AND(A143&lt;&gt;"",E143&lt;&gt;""),IFERROR(SUMIFS(#REF!,#REF!,"="&amp;$A143,#REF!,"=true")/SUMIFS(#REF!,#REF!,"="&amp;$A143,#REF!,"=true"),""),"")</f>
        <v/>
      </c>
      <c r="J143" s="8"/>
      <c r="K143" s="8"/>
      <c r="L143" s="8"/>
      <c r="M143" s="8"/>
      <c r="N143" s="8"/>
      <c r="O143" s="8"/>
      <c r="P143" s="8"/>
    </row>
    <row r="144" spans="1:16">
      <c r="A144" s="8"/>
      <c r="B144" s="8"/>
      <c r="C144" s="8"/>
      <c r="D144" s="8"/>
      <c r="E144" s="8"/>
      <c r="F144" s="8"/>
      <c r="G144" s="37">
        <f t="shared" si="4"/>
        <v>0</v>
      </c>
      <c r="H144" s="8">
        <f t="shared" si="5"/>
        <v>0</v>
      </c>
      <c r="I144" s="8" t="str">
        <f>IF(AND(A144&lt;&gt;"",E144&lt;&gt;""),IFERROR(SUMIFS(#REF!,#REF!,"="&amp;$A144,#REF!,"=true")/SUMIFS(#REF!,#REF!,"="&amp;$A144,#REF!,"=true"),""),"")</f>
        <v/>
      </c>
      <c r="J144" s="8"/>
      <c r="K144" s="8"/>
      <c r="L144" s="8"/>
      <c r="M144" s="8"/>
      <c r="N144" s="8"/>
      <c r="O144" s="8"/>
      <c r="P144" s="8"/>
    </row>
    <row r="145" spans="1:16">
      <c r="A145" s="8"/>
      <c r="B145" s="8"/>
      <c r="C145" s="8"/>
      <c r="D145" s="8"/>
      <c r="E145" s="8"/>
      <c r="F145" s="8"/>
      <c r="G145" s="37">
        <f t="shared" si="4"/>
        <v>0</v>
      </c>
      <c r="H145" s="8">
        <f t="shared" si="5"/>
        <v>0</v>
      </c>
      <c r="I145" s="8" t="str">
        <f>IF(AND(A145&lt;&gt;"",E145&lt;&gt;""),IFERROR(SUMIFS(#REF!,#REF!,"="&amp;$A145,#REF!,"=true")/SUMIFS(#REF!,#REF!,"="&amp;$A145,#REF!,"=true"),""),"")</f>
        <v/>
      </c>
      <c r="J145" s="8"/>
      <c r="K145" s="8"/>
      <c r="L145" s="8"/>
      <c r="M145" s="8"/>
      <c r="N145" s="8"/>
      <c r="O145" s="8"/>
      <c r="P145" s="8"/>
    </row>
    <row r="146" spans="1:16">
      <c r="A146" s="8"/>
      <c r="B146" s="8"/>
      <c r="C146" s="8"/>
      <c r="D146" s="8"/>
      <c r="E146" s="8"/>
      <c r="F146" s="8"/>
      <c r="G146" s="37">
        <f t="shared" si="4"/>
        <v>0</v>
      </c>
      <c r="H146" s="8">
        <f t="shared" si="5"/>
        <v>0</v>
      </c>
      <c r="I146" s="8" t="str">
        <f>IF(AND(A146&lt;&gt;"",E146&lt;&gt;""),IFERROR(SUMIFS(#REF!,#REF!,"="&amp;$A146,#REF!,"=true")/SUMIFS(#REF!,#REF!,"="&amp;$A146,#REF!,"=true"),""),"")</f>
        <v/>
      </c>
      <c r="J146" s="8"/>
      <c r="K146" s="8"/>
      <c r="L146" s="8"/>
      <c r="M146" s="8"/>
      <c r="N146" s="8"/>
      <c r="O146" s="8"/>
      <c r="P146" s="8"/>
    </row>
    <row r="147" spans="1:16">
      <c r="A147" s="8"/>
      <c r="B147" s="8"/>
      <c r="C147" s="8"/>
      <c r="D147" s="8"/>
      <c r="E147" s="8"/>
      <c r="F147" s="8"/>
      <c r="G147" s="37">
        <f t="shared" si="4"/>
        <v>0</v>
      </c>
      <c r="H147" s="8">
        <f t="shared" si="5"/>
        <v>0</v>
      </c>
      <c r="I147" s="8" t="str">
        <f>IF(AND(A147&lt;&gt;"",E147&lt;&gt;""),IFERROR(SUMIFS(#REF!,#REF!,"="&amp;$A147,#REF!,"=true")/SUMIFS(#REF!,#REF!,"="&amp;$A147,#REF!,"=true"),""),"")</f>
        <v/>
      </c>
      <c r="J147" s="8"/>
      <c r="K147" s="8"/>
      <c r="L147" s="8"/>
      <c r="M147" s="8"/>
      <c r="N147" s="8"/>
      <c r="O147" s="8"/>
      <c r="P147" s="8"/>
    </row>
    <row r="148" spans="1:16">
      <c r="A148" s="8"/>
      <c r="B148" s="8"/>
      <c r="C148" s="8"/>
      <c r="D148" s="8"/>
      <c r="E148" s="8"/>
      <c r="F148" s="8"/>
      <c r="G148" s="37">
        <f t="shared" si="4"/>
        <v>0</v>
      </c>
      <c r="H148" s="8">
        <f t="shared" si="5"/>
        <v>0</v>
      </c>
      <c r="I148" s="8" t="str">
        <f>IF(AND(A148&lt;&gt;"",E148&lt;&gt;""),IFERROR(SUMIFS(#REF!,#REF!,"="&amp;$A148,#REF!,"=true")/SUMIFS(#REF!,#REF!,"="&amp;$A148,#REF!,"=true"),""),"")</f>
        <v/>
      </c>
      <c r="J148" s="8"/>
      <c r="K148" s="8"/>
      <c r="L148" s="8"/>
      <c r="M148" s="8"/>
      <c r="N148" s="8"/>
      <c r="O148" s="8"/>
      <c r="P148" s="8"/>
    </row>
    <row r="149" spans="1:16">
      <c r="A149" s="8"/>
      <c r="B149" s="8"/>
      <c r="C149" s="8"/>
      <c r="D149" s="8"/>
      <c r="E149" s="8"/>
      <c r="F149" s="8"/>
      <c r="G149" s="37">
        <f t="shared" si="4"/>
        <v>0</v>
      </c>
      <c r="H149" s="8">
        <f t="shared" si="5"/>
        <v>0</v>
      </c>
      <c r="I149" s="8" t="str">
        <f>IF(AND(A149&lt;&gt;"",E149&lt;&gt;""),IFERROR(SUMIFS(#REF!,#REF!,"="&amp;$A149,#REF!,"=true")/SUMIFS(#REF!,#REF!,"="&amp;$A149,#REF!,"=true"),""),"")</f>
        <v/>
      </c>
      <c r="J149" s="8"/>
      <c r="K149" s="8"/>
      <c r="L149" s="8"/>
      <c r="M149" s="8"/>
      <c r="N149" s="8"/>
      <c r="O149" s="8"/>
      <c r="P149" s="8"/>
    </row>
    <row r="150" spans="1:16">
      <c r="A150" s="8"/>
      <c r="B150" s="8"/>
      <c r="C150" s="8"/>
      <c r="D150" s="8"/>
      <c r="E150" s="8"/>
      <c r="F150" s="8"/>
      <c r="G150" s="37">
        <f t="shared" si="4"/>
        <v>0</v>
      </c>
      <c r="H150" s="8">
        <f t="shared" si="5"/>
        <v>0</v>
      </c>
      <c r="I150" s="8" t="str">
        <f>IF(AND(A150&lt;&gt;"",E150&lt;&gt;""),IFERROR(SUMIFS(#REF!,#REF!,"="&amp;$A150,#REF!,"=true")/SUMIFS(#REF!,#REF!,"="&amp;$A150,#REF!,"=true"),""),"")</f>
        <v/>
      </c>
      <c r="J150" s="8"/>
      <c r="K150" s="8"/>
      <c r="L150" s="8"/>
      <c r="M150" s="8"/>
      <c r="N150" s="8"/>
      <c r="O150" s="8"/>
      <c r="P150" s="8"/>
    </row>
    <row r="151" spans="1:16">
      <c r="A151" s="8"/>
      <c r="B151" s="8"/>
      <c r="C151" s="8"/>
      <c r="D151" s="8"/>
      <c r="E151" s="8"/>
      <c r="F151" s="8"/>
      <c r="G151" s="37">
        <f t="shared" si="4"/>
        <v>0</v>
      </c>
      <c r="H151" s="8">
        <f t="shared" si="5"/>
        <v>0</v>
      </c>
      <c r="I151" s="8" t="str">
        <f>IF(AND(A151&lt;&gt;"",E151&lt;&gt;""),IFERROR(SUMIFS(#REF!,#REF!,"="&amp;$A151,#REF!,"=true")/SUMIFS(#REF!,#REF!,"="&amp;$A151,#REF!,"=true"),""),"")</f>
        <v/>
      </c>
      <c r="J151" s="8"/>
      <c r="K151" s="8"/>
      <c r="L151" s="8"/>
      <c r="M151" s="8"/>
      <c r="N151" s="8"/>
      <c r="O151" s="8"/>
      <c r="P151" s="8"/>
    </row>
    <row r="152" spans="1:16">
      <c r="A152" s="8"/>
      <c r="B152" s="8"/>
      <c r="C152" s="8"/>
      <c r="D152" s="8"/>
      <c r="E152" s="8"/>
      <c r="F152" s="8"/>
      <c r="G152" s="37">
        <f t="shared" si="4"/>
        <v>0</v>
      </c>
      <c r="H152" s="8">
        <f t="shared" si="5"/>
        <v>0</v>
      </c>
      <c r="I152" s="8" t="str">
        <f>IF(AND(A152&lt;&gt;"",E152&lt;&gt;""),IFERROR(SUMIFS(#REF!,#REF!,"="&amp;$A152,#REF!,"=true")/SUMIFS(#REF!,#REF!,"="&amp;$A152,#REF!,"=true"),""),"")</f>
        <v/>
      </c>
      <c r="J152" s="8"/>
      <c r="K152" s="8"/>
      <c r="L152" s="8"/>
      <c r="M152" s="8"/>
      <c r="N152" s="8"/>
      <c r="O152" s="8"/>
      <c r="P152" s="8"/>
    </row>
    <row r="153" spans="1:16">
      <c r="A153" s="8"/>
      <c r="B153" s="8"/>
      <c r="C153" s="8"/>
      <c r="D153" s="8"/>
      <c r="E153" s="8"/>
      <c r="F153" s="8"/>
      <c r="G153" s="37">
        <f t="shared" si="4"/>
        <v>0</v>
      </c>
      <c r="H153" s="8">
        <f t="shared" si="5"/>
        <v>0</v>
      </c>
      <c r="I153" s="8" t="str">
        <f>IF(AND(A153&lt;&gt;"",E153&lt;&gt;""),IFERROR(SUMIFS(#REF!,#REF!,"="&amp;$A153,#REF!,"=true")/SUMIFS(#REF!,#REF!,"="&amp;$A153,#REF!,"=true"),""),"")</f>
        <v/>
      </c>
      <c r="J153" s="8"/>
      <c r="K153" s="8"/>
      <c r="L153" s="8"/>
      <c r="M153" s="8"/>
      <c r="N153" s="8"/>
      <c r="O153" s="8"/>
      <c r="P153" s="8"/>
    </row>
    <row r="154" spans="1:16">
      <c r="A154" s="8"/>
      <c r="B154" s="8"/>
      <c r="C154" s="8"/>
      <c r="D154" s="8"/>
      <c r="E154" s="8"/>
      <c r="F154" s="8"/>
      <c r="G154" s="37">
        <f t="shared" si="4"/>
        <v>0</v>
      </c>
      <c r="H154" s="8">
        <f t="shared" si="5"/>
        <v>0</v>
      </c>
      <c r="I154" s="8" t="str">
        <f>IF(AND(A154&lt;&gt;"",E154&lt;&gt;""),IFERROR(SUMIFS(#REF!,#REF!,"="&amp;$A154,#REF!,"=true")/SUMIFS(#REF!,#REF!,"="&amp;$A154,#REF!,"=true"),""),"")</f>
        <v/>
      </c>
      <c r="J154" s="8"/>
      <c r="K154" s="8"/>
      <c r="L154" s="8"/>
      <c r="M154" s="8"/>
      <c r="N154" s="8"/>
      <c r="O154" s="8"/>
      <c r="P154" s="8"/>
    </row>
    <row r="155" spans="1:16">
      <c r="A155" s="8"/>
      <c r="B155" s="8"/>
      <c r="C155" s="8"/>
      <c r="D155" s="8"/>
      <c r="E155" s="8"/>
      <c r="F155" s="8"/>
      <c r="G155" s="37">
        <f t="shared" si="4"/>
        <v>0</v>
      </c>
      <c r="H155" s="8">
        <f t="shared" si="5"/>
        <v>0</v>
      </c>
      <c r="I155" s="8" t="str">
        <f>IF(AND(A155&lt;&gt;"",E155&lt;&gt;""),IFERROR(SUMIFS(#REF!,#REF!,"="&amp;$A155,#REF!,"=true")/SUMIFS(#REF!,#REF!,"="&amp;$A155,#REF!,"=true"),""),"")</f>
        <v/>
      </c>
      <c r="J155" s="8"/>
      <c r="K155" s="8"/>
      <c r="L155" s="8"/>
      <c r="M155" s="8"/>
      <c r="N155" s="8"/>
      <c r="O155" s="8"/>
      <c r="P155" s="8"/>
    </row>
    <row r="156" spans="1:16">
      <c r="A156" s="8"/>
      <c r="B156" s="8"/>
      <c r="C156" s="8"/>
      <c r="D156" s="8"/>
      <c r="E156" s="8"/>
      <c r="F156" s="8"/>
      <c r="G156" s="37">
        <f t="shared" si="4"/>
        <v>0</v>
      </c>
      <c r="H156" s="8">
        <f t="shared" si="5"/>
        <v>0</v>
      </c>
      <c r="I156" s="8" t="str">
        <f>IF(AND(A156&lt;&gt;"",E156&lt;&gt;""),IFERROR(SUMIFS(#REF!,#REF!,"="&amp;$A156,#REF!,"=true")/SUMIFS(#REF!,#REF!,"="&amp;$A156,#REF!,"=true"),""),"")</f>
        <v/>
      </c>
      <c r="J156" s="8"/>
      <c r="K156" s="8"/>
      <c r="L156" s="8"/>
      <c r="M156" s="8"/>
      <c r="N156" s="8"/>
      <c r="O156" s="8"/>
      <c r="P156" s="8"/>
    </row>
    <row r="157" spans="1:16">
      <c r="A157" s="8"/>
      <c r="B157" s="8"/>
      <c r="C157" s="8"/>
      <c r="D157" s="8"/>
      <c r="E157" s="8"/>
      <c r="F157" s="8"/>
      <c r="G157" s="37">
        <f t="shared" si="4"/>
        <v>0</v>
      </c>
      <c r="H157" s="8">
        <f t="shared" si="5"/>
        <v>0</v>
      </c>
      <c r="I157" s="8" t="str">
        <f>IF(AND(A157&lt;&gt;"",E157&lt;&gt;""),IFERROR(SUMIFS(#REF!,#REF!,"="&amp;$A157,#REF!,"=true")/SUMIFS(#REF!,#REF!,"="&amp;$A157,#REF!,"=true"),""),"")</f>
        <v/>
      </c>
      <c r="J157" s="8"/>
      <c r="K157" s="8"/>
      <c r="L157" s="8"/>
      <c r="M157" s="8"/>
      <c r="N157" s="8"/>
      <c r="O157" s="8"/>
      <c r="P157" s="8"/>
    </row>
    <row r="158" spans="1:16">
      <c r="A158" s="8"/>
      <c r="B158" s="8"/>
      <c r="C158" s="8"/>
      <c r="D158" s="8"/>
      <c r="E158" s="8"/>
      <c r="F158" s="8"/>
      <c r="G158" s="37">
        <f t="shared" si="4"/>
        <v>0</v>
      </c>
      <c r="H158" s="8">
        <f t="shared" si="5"/>
        <v>0</v>
      </c>
      <c r="I158" s="8" t="str">
        <f>IF(AND(A158&lt;&gt;"",E158&lt;&gt;""),IFERROR(SUMIFS(#REF!,#REF!,"="&amp;$A158,#REF!,"=true")/SUMIFS(#REF!,#REF!,"="&amp;$A158,#REF!,"=true"),""),"")</f>
        <v/>
      </c>
      <c r="J158" s="8"/>
      <c r="K158" s="8"/>
      <c r="L158" s="8"/>
      <c r="M158" s="8"/>
      <c r="N158" s="8"/>
      <c r="O158" s="8"/>
      <c r="P158" s="8"/>
    </row>
    <row r="159" spans="1:16">
      <c r="A159" s="8"/>
      <c r="B159" s="8"/>
      <c r="C159" s="8"/>
      <c r="D159" s="8"/>
      <c r="E159" s="8"/>
      <c r="F159" s="8"/>
      <c r="G159" s="37">
        <f t="shared" si="4"/>
        <v>0</v>
      </c>
      <c r="H159" s="8">
        <f t="shared" si="5"/>
        <v>0</v>
      </c>
      <c r="I159" s="8" t="str">
        <f>IF(AND(A159&lt;&gt;"",E159&lt;&gt;""),IFERROR(SUMIFS(#REF!,#REF!,"="&amp;$A159,#REF!,"=true")/SUMIFS(#REF!,#REF!,"="&amp;$A159,#REF!,"=true"),""),"")</f>
        <v/>
      </c>
      <c r="J159" s="8"/>
      <c r="K159" s="8"/>
      <c r="L159" s="8"/>
      <c r="M159" s="8"/>
      <c r="N159" s="8"/>
      <c r="O159" s="8"/>
      <c r="P159" s="8"/>
    </row>
    <row r="160" spans="1:16">
      <c r="A160" s="8"/>
      <c r="B160" s="8"/>
      <c r="C160" s="8"/>
      <c r="D160" s="8"/>
      <c r="E160" s="8"/>
      <c r="F160" s="8"/>
      <c r="G160" s="37">
        <f t="shared" si="4"/>
        <v>0</v>
      </c>
      <c r="H160" s="8">
        <f t="shared" si="5"/>
        <v>0</v>
      </c>
      <c r="I160" s="8" t="str">
        <f>IF(AND(A160&lt;&gt;"",E160&lt;&gt;""),IFERROR(SUMIFS(#REF!,#REF!,"="&amp;$A160,#REF!,"=true")/SUMIFS(#REF!,#REF!,"="&amp;$A160,#REF!,"=true"),""),"")</f>
        <v/>
      </c>
      <c r="J160" s="8"/>
      <c r="K160" s="8"/>
      <c r="L160" s="8"/>
      <c r="M160" s="8"/>
      <c r="N160" s="8"/>
      <c r="O160" s="8"/>
      <c r="P160" s="8"/>
    </row>
    <row r="161" spans="1:16">
      <c r="A161" s="8"/>
      <c r="B161" s="8"/>
      <c r="C161" s="8"/>
      <c r="D161" s="8"/>
      <c r="E161" s="8"/>
      <c r="F161" s="8"/>
      <c r="G161" s="37">
        <f t="shared" si="4"/>
        <v>0</v>
      </c>
      <c r="H161" s="8">
        <f t="shared" si="5"/>
        <v>0</v>
      </c>
      <c r="I161" s="8" t="str">
        <f>IF(AND(A161&lt;&gt;"",E161&lt;&gt;""),IFERROR(SUMIFS(#REF!,#REF!,"="&amp;$A161,#REF!,"=true")/SUMIFS(#REF!,#REF!,"="&amp;$A161,#REF!,"=true"),""),"")</f>
        <v/>
      </c>
      <c r="J161" s="8"/>
      <c r="K161" s="8"/>
      <c r="L161" s="8"/>
      <c r="M161" s="8"/>
      <c r="N161" s="8"/>
      <c r="O161" s="8"/>
      <c r="P161" s="8"/>
    </row>
    <row r="162" spans="1:16">
      <c r="A162" s="8"/>
      <c r="B162" s="8"/>
      <c r="C162" s="8"/>
      <c r="D162" s="8"/>
      <c r="E162" s="8"/>
      <c r="F162" s="8"/>
      <c r="G162" s="37">
        <f t="shared" si="4"/>
        <v>0</v>
      </c>
      <c r="H162" s="8">
        <f t="shared" si="5"/>
        <v>0</v>
      </c>
      <c r="I162" s="8" t="str">
        <f>IF(AND(A162&lt;&gt;"",E162&lt;&gt;""),IFERROR(SUMIFS(#REF!,#REF!,"="&amp;$A162,#REF!,"=true")/SUMIFS(#REF!,#REF!,"="&amp;$A162,#REF!,"=true"),""),"")</f>
        <v/>
      </c>
      <c r="J162" s="8"/>
      <c r="K162" s="8"/>
      <c r="L162" s="8"/>
      <c r="M162" s="8"/>
      <c r="N162" s="8"/>
      <c r="O162" s="8"/>
      <c r="P162" s="8"/>
    </row>
    <row r="163" spans="1:16">
      <c r="A163" s="8"/>
      <c r="B163" s="8"/>
      <c r="C163" s="8"/>
      <c r="D163" s="8"/>
      <c r="E163" s="8"/>
      <c r="F163" s="8"/>
      <c r="G163" s="37">
        <f t="shared" si="4"/>
        <v>0</v>
      </c>
      <c r="H163" s="8">
        <f t="shared" si="5"/>
        <v>0</v>
      </c>
      <c r="I163" s="8" t="str">
        <f>IF(AND(A163&lt;&gt;"",E163&lt;&gt;""),IFERROR(SUMIFS(#REF!,#REF!,"="&amp;$A163,#REF!,"=true")/SUMIFS(#REF!,#REF!,"="&amp;$A163,#REF!,"=true"),""),"")</f>
        <v/>
      </c>
      <c r="J163" s="8"/>
      <c r="K163" s="8"/>
      <c r="L163" s="8"/>
      <c r="M163" s="8"/>
      <c r="N163" s="8"/>
      <c r="O163" s="8"/>
      <c r="P163" s="8"/>
    </row>
    <row r="164" spans="1:16">
      <c r="A164" s="8"/>
      <c r="B164" s="8"/>
      <c r="C164" s="8"/>
      <c r="D164" s="8"/>
      <c r="E164" s="8"/>
      <c r="F164" s="8"/>
      <c r="G164" s="37">
        <f t="shared" si="4"/>
        <v>0</v>
      </c>
      <c r="H164" s="8">
        <f t="shared" si="5"/>
        <v>0</v>
      </c>
      <c r="I164" s="8" t="str">
        <f>IF(AND(A164&lt;&gt;"",E164&lt;&gt;""),IFERROR(SUMIFS(#REF!,#REF!,"="&amp;$A164,#REF!,"=true")/SUMIFS(#REF!,#REF!,"="&amp;$A164,#REF!,"=true"),""),"")</f>
        <v/>
      </c>
      <c r="J164" s="8"/>
      <c r="K164" s="8"/>
      <c r="L164" s="8"/>
      <c r="M164" s="8"/>
      <c r="N164" s="8"/>
      <c r="O164" s="8"/>
      <c r="P164" s="8"/>
    </row>
    <row r="165" spans="1:16">
      <c r="A165" s="8"/>
      <c r="B165" s="8"/>
      <c r="C165" s="8"/>
      <c r="D165" s="8"/>
      <c r="E165" s="8"/>
      <c r="F165" s="8"/>
      <c r="G165" s="37">
        <f t="shared" si="4"/>
        <v>0</v>
      </c>
      <c r="H165" s="8">
        <f t="shared" si="5"/>
        <v>0</v>
      </c>
      <c r="I165" s="8" t="str">
        <f>IF(AND(A165&lt;&gt;"",E165&lt;&gt;""),IFERROR(SUMIFS(#REF!,#REF!,"="&amp;$A165,#REF!,"=true")/SUMIFS(#REF!,#REF!,"="&amp;$A165,#REF!,"=true"),""),"")</f>
        <v/>
      </c>
      <c r="J165" s="8"/>
      <c r="K165" s="8"/>
      <c r="L165" s="8"/>
      <c r="M165" s="8"/>
      <c r="N165" s="8"/>
      <c r="O165" s="8"/>
      <c r="P165" s="8"/>
    </row>
    <row r="166" spans="1:16">
      <c r="A166" s="8"/>
      <c r="B166" s="8"/>
      <c r="C166" s="8"/>
      <c r="D166" s="8"/>
      <c r="E166" s="8"/>
      <c r="F166" s="8"/>
      <c r="G166" s="37">
        <f t="shared" si="4"/>
        <v>0</v>
      </c>
      <c r="H166" s="8">
        <f t="shared" si="5"/>
        <v>0</v>
      </c>
      <c r="I166" s="8" t="str">
        <f>IF(AND(A166&lt;&gt;"",E166&lt;&gt;""),IFERROR(SUMIFS(#REF!,#REF!,"="&amp;$A166,#REF!,"=true")/SUMIFS(#REF!,#REF!,"="&amp;$A166,#REF!,"=true"),""),"")</f>
        <v/>
      </c>
      <c r="J166" s="8"/>
      <c r="K166" s="8"/>
      <c r="L166" s="8"/>
      <c r="M166" s="8"/>
      <c r="N166" s="8"/>
      <c r="O166" s="8"/>
      <c r="P166" s="8"/>
    </row>
    <row r="167" spans="1:16">
      <c r="A167" s="8"/>
      <c r="B167" s="8"/>
      <c r="C167" s="8"/>
      <c r="D167" s="8"/>
      <c r="E167" s="8"/>
      <c r="F167" s="8"/>
      <c r="G167" s="37">
        <f t="shared" si="4"/>
        <v>0</v>
      </c>
      <c r="H167" s="8">
        <f t="shared" si="5"/>
        <v>0</v>
      </c>
      <c r="I167" s="8" t="str">
        <f>IF(AND(A167&lt;&gt;"",E167&lt;&gt;""),IFERROR(SUMIFS(#REF!,#REF!,"="&amp;$A167,#REF!,"=true")/SUMIFS(#REF!,#REF!,"="&amp;$A167,#REF!,"=true"),""),"")</f>
        <v/>
      </c>
      <c r="J167" s="8"/>
      <c r="K167" s="8"/>
      <c r="L167" s="8"/>
      <c r="M167" s="8"/>
      <c r="N167" s="8"/>
      <c r="O167" s="8"/>
      <c r="P167" s="8"/>
    </row>
    <row r="168" spans="1:16">
      <c r="A168" s="8"/>
      <c r="B168" s="8"/>
      <c r="C168" s="8"/>
      <c r="D168" s="8"/>
      <c r="E168" s="8"/>
      <c r="F168" s="8"/>
      <c r="G168" s="37">
        <f t="shared" si="4"/>
        <v>0</v>
      </c>
      <c r="H168" s="8">
        <f t="shared" si="5"/>
        <v>0</v>
      </c>
      <c r="I168" s="8" t="str">
        <f>IF(AND(A168&lt;&gt;"",E168&lt;&gt;""),IFERROR(SUMIFS(#REF!,#REF!,"="&amp;$A168,#REF!,"=true")/SUMIFS(#REF!,#REF!,"="&amp;$A168,#REF!,"=true"),""),"")</f>
        <v/>
      </c>
      <c r="J168" s="8"/>
      <c r="K168" s="8"/>
      <c r="L168" s="8"/>
      <c r="M168" s="8"/>
      <c r="N168" s="8"/>
      <c r="O168" s="8"/>
      <c r="P168" s="8"/>
    </row>
    <row r="169" spans="1:16">
      <c r="A169" s="8"/>
      <c r="B169" s="8"/>
      <c r="C169" s="8"/>
      <c r="D169" s="8"/>
      <c r="E169" s="8"/>
      <c r="F169" s="8"/>
      <c r="G169" s="37">
        <f t="shared" si="4"/>
        <v>0</v>
      </c>
      <c r="H169" s="8">
        <f t="shared" si="5"/>
        <v>0</v>
      </c>
      <c r="I169" s="8" t="str">
        <f>IF(AND(A169&lt;&gt;"",E169&lt;&gt;""),IFERROR(SUMIFS(#REF!,#REF!,"="&amp;$A169,#REF!,"=true")/SUMIFS(#REF!,#REF!,"="&amp;$A169,#REF!,"=true"),""),"")</f>
        <v/>
      </c>
      <c r="J169" s="8"/>
      <c r="K169" s="8"/>
      <c r="L169" s="8"/>
      <c r="M169" s="8"/>
      <c r="N169" s="8"/>
      <c r="O169" s="8"/>
      <c r="P169" s="8"/>
    </row>
    <row r="170" spans="1:16">
      <c r="A170" s="8"/>
      <c r="B170" s="8"/>
      <c r="C170" s="8"/>
      <c r="D170" s="8"/>
      <c r="E170" s="8"/>
      <c r="F170" s="8"/>
      <c r="G170" s="37">
        <f t="shared" si="4"/>
        <v>0</v>
      </c>
      <c r="H170" s="8">
        <f t="shared" si="5"/>
        <v>0</v>
      </c>
      <c r="I170" s="8" t="str">
        <f>IF(AND(A170&lt;&gt;"",E170&lt;&gt;""),IFERROR(SUMIFS(#REF!,#REF!,"="&amp;$A170,#REF!,"=true")/SUMIFS(#REF!,#REF!,"="&amp;$A170,#REF!,"=true"),""),"")</f>
        <v/>
      </c>
      <c r="J170" s="8"/>
      <c r="K170" s="8"/>
      <c r="L170" s="8"/>
      <c r="M170" s="8"/>
      <c r="N170" s="8"/>
      <c r="O170" s="8"/>
      <c r="P170" s="8"/>
    </row>
    <row r="171" spans="1:16">
      <c r="A171" s="8"/>
      <c r="B171" s="8"/>
      <c r="C171" s="8"/>
      <c r="D171" s="8"/>
      <c r="E171" s="8"/>
      <c r="F171" s="8"/>
      <c r="G171" s="37">
        <f t="shared" si="4"/>
        <v>0</v>
      </c>
      <c r="H171" s="8">
        <f t="shared" si="5"/>
        <v>0</v>
      </c>
      <c r="I171" s="8" t="str">
        <f>IF(AND(A171&lt;&gt;"",E171&lt;&gt;""),IFERROR(SUMIFS(#REF!,#REF!,"="&amp;$A171,#REF!,"=true")/SUMIFS(#REF!,#REF!,"="&amp;$A171,#REF!,"=true"),""),"")</f>
        <v/>
      </c>
      <c r="J171" s="8"/>
      <c r="K171" s="8"/>
      <c r="L171" s="8"/>
      <c r="M171" s="8"/>
      <c r="N171" s="8"/>
      <c r="O171" s="8"/>
      <c r="P171" s="8"/>
    </row>
    <row r="172" spans="1:16">
      <c r="A172" s="8"/>
      <c r="B172" s="8"/>
      <c r="C172" s="8"/>
      <c r="D172" s="8"/>
      <c r="E172" s="8"/>
      <c r="F172" s="8"/>
      <c r="G172" s="37">
        <f t="shared" si="4"/>
        <v>0</v>
      </c>
      <c r="H172" s="8">
        <f t="shared" si="5"/>
        <v>0</v>
      </c>
      <c r="I172" s="8" t="str">
        <f>IF(AND(A172&lt;&gt;"",E172&lt;&gt;""),IFERROR(SUMIFS(#REF!,#REF!,"="&amp;$A172,#REF!,"=true")/SUMIFS(#REF!,#REF!,"="&amp;$A172,#REF!,"=true"),""),"")</f>
        <v/>
      </c>
      <c r="J172" s="8"/>
      <c r="K172" s="8"/>
      <c r="L172" s="8"/>
      <c r="M172" s="8"/>
      <c r="N172" s="8"/>
      <c r="O172" s="8"/>
      <c r="P172" s="8"/>
    </row>
    <row r="173" spans="1:16">
      <c r="A173" s="8"/>
      <c r="B173" s="8"/>
      <c r="C173" s="8"/>
      <c r="D173" s="8"/>
      <c r="E173" s="8"/>
      <c r="F173" s="8"/>
      <c r="G173" s="37">
        <f t="shared" si="4"/>
        <v>0</v>
      </c>
      <c r="H173" s="8">
        <f t="shared" si="5"/>
        <v>0</v>
      </c>
      <c r="I173" s="8" t="str">
        <f>IF(AND(A173&lt;&gt;"",E173&lt;&gt;""),IFERROR(SUMIFS(#REF!,#REF!,"="&amp;$A173,#REF!,"=true")/SUMIFS(#REF!,#REF!,"="&amp;$A173,#REF!,"=true"),""),"")</f>
        <v/>
      </c>
      <c r="J173" s="8"/>
      <c r="K173" s="8"/>
      <c r="L173" s="8"/>
      <c r="M173" s="8"/>
      <c r="N173" s="8"/>
      <c r="O173" s="8"/>
      <c r="P173" s="8"/>
    </row>
    <row r="174" spans="1:16">
      <c r="A174" s="8"/>
      <c r="B174" s="8"/>
      <c r="C174" s="8"/>
      <c r="D174" s="8"/>
      <c r="E174" s="8"/>
      <c r="F174" s="8"/>
      <c r="G174" s="37">
        <f t="shared" si="4"/>
        <v>0</v>
      </c>
      <c r="H174" s="8">
        <f t="shared" si="5"/>
        <v>0</v>
      </c>
      <c r="I174" s="8" t="str">
        <f>IF(AND(A174&lt;&gt;"",E174&lt;&gt;""),IFERROR(SUMIFS(#REF!,#REF!,"="&amp;$A174,#REF!,"=true")/SUMIFS(#REF!,#REF!,"="&amp;$A174,#REF!,"=true"),""),"")</f>
        <v/>
      </c>
      <c r="J174" s="8"/>
      <c r="K174" s="8"/>
      <c r="L174" s="8"/>
      <c r="M174" s="8"/>
      <c r="N174" s="8"/>
      <c r="O174" s="8"/>
      <c r="P174" s="8"/>
    </row>
    <row r="175" spans="1:16">
      <c r="A175" s="8"/>
      <c r="B175" s="8"/>
      <c r="C175" s="8"/>
      <c r="D175" s="8"/>
      <c r="E175" s="8"/>
      <c r="F175" s="8"/>
      <c r="G175" s="37">
        <f t="shared" si="4"/>
        <v>0</v>
      </c>
      <c r="H175" s="8">
        <f t="shared" si="5"/>
        <v>0</v>
      </c>
      <c r="I175" s="8" t="str">
        <f>IF(AND(A175&lt;&gt;"",E175&lt;&gt;""),IFERROR(SUMIFS(#REF!,#REF!,"="&amp;$A175,#REF!,"=true")/SUMIFS(#REF!,#REF!,"="&amp;$A175,#REF!,"=true"),""),"")</f>
        <v/>
      </c>
      <c r="J175" s="8"/>
      <c r="K175" s="8"/>
      <c r="L175" s="8"/>
      <c r="M175" s="8"/>
      <c r="N175" s="8"/>
      <c r="O175" s="8"/>
      <c r="P175" s="8"/>
    </row>
    <row r="176" spans="1:16">
      <c r="A176" s="8"/>
      <c r="B176" s="8"/>
      <c r="C176" s="8"/>
      <c r="D176" s="8"/>
      <c r="E176" s="8"/>
      <c r="F176" s="8"/>
      <c r="G176" s="37">
        <f t="shared" si="4"/>
        <v>0</v>
      </c>
      <c r="H176" s="8">
        <f t="shared" si="5"/>
        <v>0</v>
      </c>
      <c r="I176" s="8" t="str">
        <f>IF(AND(A176&lt;&gt;"",E176&lt;&gt;""),IFERROR(SUMIFS(#REF!,#REF!,"="&amp;$A176,#REF!,"=true")/SUMIFS(#REF!,#REF!,"="&amp;$A176,#REF!,"=true"),""),"")</f>
        <v/>
      </c>
      <c r="J176" s="8"/>
      <c r="K176" s="8"/>
      <c r="L176" s="8"/>
      <c r="M176" s="8"/>
      <c r="N176" s="8"/>
      <c r="O176" s="8"/>
      <c r="P176" s="8"/>
    </row>
    <row r="177" spans="1:16">
      <c r="A177" s="8"/>
      <c r="B177" s="8"/>
      <c r="C177" s="8"/>
      <c r="D177" s="8"/>
      <c r="E177" s="8"/>
      <c r="F177" s="8"/>
      <c r="G177" s="37">
        <f t="shared" si="4"/>
        <v>0</v>
      </c>
      <c r="H177" s="8">
        <f t="shared" si="5"/>
        <v>0</v>
      </c>
      <c r="I177" s="8" t="str">
        <f>IF(AND(A177&lt;&gt;"",E177&lt;&gt;""),IFERROR(SUMIFS(#REF!,#REF!,"="&amp;$A177,#REF!,"=true")/SUMIFS(#REF!,#REF!,"="&amp;$A177,#REF!,"=true"),""),"")</f>
        <v/>
      </c>
      <c r="J177" s="8"/>
      <c r="K177" s="8"/>
      <c r="L177" s="8"/>
      <c r="M177" s="8"/>
      <c r="N177" s="8"/>
      <c r="O177" s="8"/>
      <c r="P177" s="8"/>
    </row>
    <row r="178" spans="1:16">
      <c r="A178" s="8"/>
      <c r="B178" s="8"/>
      <c r="C178" s="8"/>
      <c r="D178" s="8"/>
      <c r="E178" s="8"/>
      <c r="F178" s="8"/>
      <c r="G178" s="37">
        <f t="shared" si="4"/>
        <v>0</v>
      </c>
      <c r="H178" s="8">
        <f t="shared" si="5"/>
        <v>0</v>
      </c>
      <c r="I178" s="8" t="str">
        <f>IF(AND(A178&lt;&gt;"",E178&lt;&gt;""),IFERROR(SUMIFS(#REF!,#REF!,"="&amp;$A178,#REF!,"=true")/SUMIFS(#REF!,#REF!,"="&amp;$A178,#REF!,"=true"),""),"")</f>
        <v/>
      </c>
      <c r="J178" s="8"/>
      <c r="K178" s="8"/>
      <c r="L178" s="8"/>
      <c r="M178" s="8"/>
      <c r="N178" s="8"/>
      <c r="O178" s="8"/>
      <c r="P178" s="8"/>
    </row>
    <row r="179" spans="1:16">
      <c r="A179" s="8"/>
      <c r="B179" s="8"/>
      <c r="C179" s="8"/>
      <c r="D179" s="8"/>
      <c r="E179" s="8"/>
      <c r="F179" s="8"/>
      <c r="G179" s="37">
        <f t="shared" si="4"/>
        <v>0</v>
      </c>
      <c r="H179" s="8">
        <f t="shared" si="5"/>
        <v>0</v>
      </c>
      <c r="I179" s="8" t="str">
        <f>IF(AND(A179&lt;&gt;"",E179&lt;&gt;""),IFERROR(SUMIFS(#REF!,#REF!,"="&amp;$A179,#REF!,"=true")/SUMIFS(#REF!,#REF!,"="&amp;$A179,#REF!,"=true"),""),"")</f>
        <v/>
      </c>
      <c r="J179" s="8"/>
      <c r="K179" s="8"/>
      <c r="L179" s="8"/>
      <c r="M179" s="8"/>
      <c r="N179" s="8"/>
      <c r="O179" s="8"/>
      <c r="P179" s="8"/>
    </row>
    <row r="180" spans="1:16">
      <c r="A180" s="8"/>
      <c r="B180" s="8"/>
      <c r="C180" s="8"/>
      <c r="D180" s="8"/>
      <c r="E180" s="8"/>
      <c r="F180" s="8"/>
      <c r="G180" s="37">
        <f t="shared" si="4"/>
        <v>0</v>
      </c>
      <c r="H180" s="8">
        <f t="shared" si="5"/>
        <v>0</v>
      </c>
      <c r="I180" s="8" t="str">
        <f>IF(AND(A180&lt;&gt;"",E180&lt;&gt;""),IFERROR(SUMIFS(#REF!,#REF!,"="&amp;$A180,#REF!,"=true")/SUMIFS(#REF!,#REF!,"="&amp;$A180,#REF!,"=true"),""),"")</f>
        <v/>
      </c>
      <c r="J180" s="8"/>
      <c r="K180" s="8"/>
      <c r="L180" s="8"/>
      <c r="M180" s="8"/>
      <c r="N180" s="8"/>
      <c r="O180" s="8"/>
      <c r="P180" s="8"/>
    </row>
    <row r="181" spans="1:16">
      <c r="A181" s="8"/>
      <c r="B181" s="8"/>
      <c r="C181" s="8"/>
      <c r="D181" s="8"/>
      <c r="E181" s="8"/>
      <c r="F181" s="8"/>
      <c r="G181" s="37">
        <f t="shared" si="4"/>
        <v>0</v>
      </c>
      <c r="H181" s="8">
        <f t="shared" si="5"/>
        <v>0</v>
      </c>
      <c r="I181" s="8" t="str">
        <f>IF(AND(A181&lt;&gt;"",E181&lt;&gt;""),IFERROR(SUMIFS(#REF!,#REF!,"="&amp;$A181,#REF!,"=true")/SUMIFS(#REF!,#REF!,"="&amp;$A181,#REF!,"=true"),""),"")</f>
        <v/>
      </c>
      <c r="J181" s="8"/>
      <c r="K181" s="8"/>
      <c r="L181" s="8"/>
      <c r="M181" s="8"/>
      <c r="N181" s="8"/>
      <c r="O181" s="8"/>
      <c r="P181" s="8"/>
    </row>
    <row r="182" spans="1:16">
      <c r="A182" s="8"/>
      <c r="B182" s="8"/>
      <c r="C182" s="8"/>
      <c r="D182" s="8"/>
      <c r="E182" s="8"/>
      <c r="F182" s="8"/>
      <c r="G182" s="37">
        <f t="shared" si="4"/>
        <v>0</v>
      </c>
      <c r="H182" s="8">
        <f t="shared" si="5"/>
        <v>0</v>
      </c>
      <c r="I182" s="8" t="str">
        <f>IF(AND(A182&lt;&gt;"",E182&lt;&gt;""),IFERROR(SUMIFS(#REF!,#REF!,"="&amp;$A182,#REF!,"=true")/SUMIFS(#REF!,#REF!,"="&amp;$A182,#REF!,"=true"),""),"")</f>
        <v/>
      </c>
      <c r="J182" s="8"/>
      <c r="K182" s="8"/>
      <c r="L182" s="8"/>
      <c r="M182" s="8"/>
      <c r="N182" s="8"/>
      <c r="O182" s="8"/>
      <c r="P182" s="8"/>
    </row>
    <row r="183" spans="1:16">
      <c r="A183" s="8"/>
      <c r="B183" s="8"/>
      <c r="C183" s="8"/>
      <c r="D183" s="8"/>
      <c r="E183" s="8"/>
      <c r="F183" s="8"/>
      <c r="G183" s="37">
        <f t="shared" si="4"/>
        <v>0</v>
      </c>
      <c r="H183" s="8">
        <f t="shared" si="5"/>
        <v>0</v>
      </c>
      <c r="I183" s="8" t="str">
        <f>IF(AND(A183&lt;&gt;"",E183&lt;&gt;""),IFERROR(SUMIFS(#REF!,#REF!,"="&amp;$A183,#REF!,"=true")/SUMIFS(#REF!,#REF!,"="&amp;$A183,#REF!,"=true"),""),"")</f>
        <v/>
      </c>
      <c r="J183" s="8"/>
      <c r="K183" s="8"/>
      <c r="L183" s="8"/>
      <c r="M183" s="8"/>
      <c r="N183" s="8"/>
      <c r="O183" s="8"/>
      <c r="P183" s="8"/>
    </row>
    <row r="184" spans="1:16">
      <c r="A184" s="8"/>
      <c r="B184" s="8"/>
      <c r="C184" s="8"/>
      <c r="D184" s="8"/>
      <c r="E184" s="8"/>
      <c r="F184" s="8"/>
      <c r="G184" s="37">
        <f t="shared" si="4"/>
        <v>0</v>
      </c>
      <c r="H184" s="8">
        <f t="shared" si="5"/>
        <v>0</v>
      </c>
      <c r="I184" s="8" t="str">
        <f>IF(AND(A184&lt;&gt;"",E184&lt;&gt;""),IFERROR(SUMIFS(#REF!,#REF!,"="&amp;$A184,#REF!,"=true")/SUMIFS(#REF!,#REF!,"="&amp;$A184,#REF!,"=true"),""),"")</f>
        <v/>
      </c>
      <c r="J184" s="8"/>
      <c r="K184" s="8"/>
      <c r="L184" s="8"/>
      <c r="M184" s="8"/>
      <c r="N184" s="8"/>
      <c r="O184" s="8"/>
      <c r="P184" s="8"/>
    </row>
    <row r="185" spans="1:16">
      <c r="A185" s="8"/>
      <c r="B185" s="8"/>
      <c r="C185" s="8"/>
      <c r="D185" s="8"/>
      <c r="E185" s="8"/>
      <c r="F185" s="8"/>
      <c r="G185" s="37">
        <f t="shared" si="4"/>
        <v>0</v>
      </c>
      <c r="H185" s="8">
        <f t="shared" si="5"/>
        <v>0</v>
      </c>
      <c r="I185" s="8" t="str">
        <f>IF(AND(A185&lt;&gt;"",E185&lt;&gt;""),IFERROR(SUMIFS(#REF!,#REF!,"="&amp;$A185,#REF!,"=true")/SUMIFS(#REF!,#REF!,"="&amp;$A185,#REF!,"=true"),""),"")</f>
        <v/>
      </c>
      <c r="J185" s="8"/>
      <c r="K185" s="8"/>
      <c r="L185" s="8"/>
      <c r="M185" s="8"/>
      <c r="N185" s="8"/>
      <c r="O185" s="8"/>
      <c r="P185" s="8"/>
    </row>
    <row r="186" spans="1:16">
      <c r="A186" s="8"/>
      <c r="B186" s="8"/>
      <c r="C186" s="8"/>
      <c r="D186" s="8"/>
      <c r="E186" s="8"/>
      <c r="F186" s="8"/>
      <c r="G186" s="37">
        <f t="shared" si="4"/>
        <v>0</v>
      </c>
      <c r="H186" s="8">
        <f t="shared" si="5"/>
        <v>0</v>
      </c>
      <c r="I186" s="8" t="str">
        <f>IF(AND(A186&lt;&gt;"",E186&lt;&gt;""),IFERROR(SUMIFS(#REF!,#REF!,"="&amp;$A186,#REF!,"=true")/SUMIFS(#REF!,#REF!,"="&amp;$A186,#REF!,"=true"),""),"")</f>
        <v/>
      </c>
      <c r="J186" s="8"/>
      <c r="K186" s="8"/>
      <c r="L186" s="8"/>
      <c r="M186" s="8"/>
      <c r="N186" s="8"/>
      <c r="O186" s="8"/>
      <c r="P186" s="8"/>
    </row>
    <row r="187" spans="1:16">
      <c r="A187" s="8"/>
      <c r="B187" s="8"/>
      <c r="C187" s="8"/>
      <c r="D187" s="8"/>
      <c r="E187" s="8"/>
      <c r="F187" s="8"/>
      <c r="G187" s="37">
        <f t="shared" si="4"/>
        <v>0</v>
      </c>
      <c r="H187" s="8">
        <f t="shared" si="5"/>
        <v>0</v>
      </c>
      <c r="I187" s="8" t="str">
        <f>IF(AND(A187&lt;&gt;"",E187&lt;&gt;""),IFERROR(SUMIFS(#REF!,#REF!,"="&amp;$A187,#REF!,"=true")/SUMIFS(#REF!,#REF!,"="&amp;$A187,#REF!,"=true"),""),"")</f>
        <v/>
      </c>
      <c r="J187" s="8"/>
      <c r="K187" s="8"/>
      <c r="L187" s="8"/>
      <c r="M187" s="8"/>
      <c r="N187" s="8"/>
      <c r="O187" s="8"/>
      <c r="P187" s="8"/>
    </row>
    <row r="188" spans="1:16">
      <c r="A188" s="8"/>
      <c r="B188" s="8"/>
      <c r="C188" s="8"/>
      <c r="D188" s="8"/>
      <c r="E188" s="8"/>
      <c r="F188" s="8"/>
      <c r="G188" s="37">
        <f t="shared" si="4"/>
        <v>0</v>
      </c>
      <c r="H188" s="8">
        <f t="shared" si="5"/>
        <v>0</v>
      </c>
      <c r="I188" s="8" t="str">
        <f>IF(AND(A188&lt;&gt;"",E188&lt;&gt;""),IFERROR(SUMIFS(#REF!,#REF!,"="&amp;$A188,#REF!,"=true")/SUMIFS(#REF!,#REF!,"="&amp;$A188,#REF!,"=true"),""),"")</f>
        <v/>
      </c>
      <c r="J188" s="8"/>
      <c r="K188" s="8"/>
      <c r="L188" s="8"/>
      <c r="M188" s="8"/>
      <c r="N188" s="8"/>
      <c r="O188" s="8"/>
      <c r="P188" s="8"/>
    </row>
    <row r="189" spans="1:16">
      <c r="A189" s="8"/>
      <c r="B189" s="8"/>
      <c r="C189" s="8"/>
      <c r="D189" s="8"/>
      <c r="E189" s="8"/>
      <c r="F189" s="8"/>
      <c r="G189" s="37">
        <f t="shared" si="4"/>
        <v>0</v>
      </c>
      <c r="H189" s="8">
        <f t="shared" si="5"/>
        <v>0</v>
      </c>
      <c r="I189" s="8" t="str">
        <f>IF(AND(A189&lt;&gt;"",E189&lt;&gt;""),IFERROR(SUMIFS(#REF!,#REF!,"="&amp;$A189,#REF!,"=true")/SUMIFS(#REF!,#REF!,"="&amp;$A189,#REF!,"=true"),""),"")</f>
        <v/>
      </c>
      <c r="J189" s="8"/>
      <c r="K189" s="8"/>
      <c r="L189" s="8"/>
      <c r="M189" s="8"/>
      <c r="N189" s="8"/>
      <c r="O189" s="8"/>
      <c r="P189" s="8"/>
    </row>
    <row r="190" spans="1:16">
      <c r="A190" s="8"/>
      <c r="B190" s="8"/>
      <c r="C190" s="8"/>
      <c r="D190" s="8"/>
      <c r="E190" s="8"/>
      <c r="F190" s="8"/>
      <c r="G190" s="37">
        <f t="shared" si="4"/>
        <v>0</v>
      </c>
      <c r="H190" s="8">
        <f t="shared" si="5"/>
        <v>0</v>
      </c>
      <c r="I190" s="8" t="str">
        <f>IF(AND(A190&lt;&gt;"",E190&lt;&gt;""),IFERROR(SUMIFS(#REF!,#REF!,"="&amp;$A190,#REF!,"=true")/SUMIFS(#REF!,#REF!,"="&amp;$A190,#REF!,"=true"),""),"")</f>
        <v/>
      </c>
      <c r="J190" s="8"/>
      <c r="K190" s="8"/>
      <c r="L190" s="8"/>
      <c r="M190" s="8"/>
      <c r="N190" s="8"/>
      <c r="O190" s="8"/>
      <c r="P190" s="8"/>
    </row>
    <row r="191" spans="1:16">
      <c r="A191" s="8"/>
      <c r="B191" s="8"/>
      <c r="C191" s="8"/>
      <c r="D191" s="8"/>
      <c r="E191" s="8"/>
      <c r="F191" s="8"/>
      <c r="G191" s="37">
        <f t="shared" si="4"/>
        <v>0</v>
      </c>
      <c r="H191" s="8">
        <f t="shared" si="5"/>
        <v>0</v>
      </c>
      <c r="I191" s="8" t="str">
        <f>IF(AND(A191&lt;&gt;"",E191&lt;&gt;""),IFERROR(SUMIFS(#REF!,#REF!,"="&amp;$A191,#REF!,"=true")/SUMIFS(#REF!,#REF!,"="&amp;$A191,#REF!,"=true"),""),"")</f>
        <v/>
      </c>
      <c r="J191" s="8"/>
      <c r="K191" s="8"/>
      <c r="L191" s="8"/>
      <c r="M191" s="8"/>
      <c r="N191" s="8"/>
      <c r="O191" s="8"/>
      <c r="P191" s="8"/>
    </row>
    <row r="192" spans="1:16">
      <c r="A192" s="8"/>
      <c r="B192" s="8"/>
      <c r="C192" s="8"/>
      <c r="D192" s="8"/>
      <c r="E192" s="8"/>
      <c r="F192" s="8"/>
      <c r="G192" s="37">
        <f t="shared" si="4"/>
        <v>0</v>
      </c>
      <c r="H192" s="8">
        <f t="shared" si="5"/>
        <v>0</v>
      </c>
      <c r="I192" s="8" t="str">
        <f>IF(AND(A192&lt;&gt;"",E192&lt;&gt;""),IFERROR(SUMIFS(#REF!,#REF!,"="&amp;$A192,#REF!,"=true")/SUMIFS(#REF!,#REF!,"="&amp;$A192,#REF!,"=true"),""),"")</f>
        <v/>
      </c>
      <c r="J192" s="8"/>
      <c r="K192" s="8"/>
      <c r="L192" s="8"/>
      <c r="M192" s="8"/>
      <c r="N192" s="8"/>
      <c r="O192" s="8"/>
      <c r="P192" s="8"/>
    </row>
    <row r="193" spans="1:16">
      <c r="A193" s="8"/>
      <c r="B193" s="8"/>
      <c r="C193" s="8"/>
      <c r="D193" s="8"/>
      <c r="E193" s="8"/>
      <c r="F193" s="8"/>
      <c r="G193" s="37">
        <f t="shared" si="4"/>
        <v>0</v>
      </c>
      <c r="H193" s="8">
        <f t="shared" si="5"/>
        <v>0</v>
      </c>
      <c r="I193" s="8" t="str">
        <f>IF(AND(A193&lt;&gt;"",E193&lt;&gt;""),IFERROR(SUMIFS(#REF!,#REF!,"="&amp;$A193,#REF!,"=true")/SUMIFS(#REF!,#REF!,"="&amp;$A193,#REF!,"=true"),""),"")</f>
        <v/>
      </c>
      <c r="J193" s="8"/>
      <c r="K193" s="8"/>
      <c r="L193" s="8"/>
      <c r="M193" s="8"/>
      <c r="N193" s="8"/>
      <c r="O193" s="8"/>
      <c r="P193" s="8"/>
    </row>
    <row r="194" spans="1:16">
      <c r="A194" s="8"/>
      <c r="B194" s="8"/>
      <c r="C194" s="8"/>
      <c r="D194" s="8"/>
      <c r="E194" s="8"/>
      <c r="F194" s="8"/>
      <c r="G194" s="37">
        <f t="shared" ref="G194:G257" si="6">K194+L194</f>
        <v>0</v>
      </c>
      <c r="H194" s="8">
        <f t="shared" ref="H194:H257" si="7">(M194+4*N194+O194)/6</f>
        <v>0</v>
      </c>
      <c r="I194" s="8" t="str">
        <f>IF(AND(A194&lt;&gt;"",E194&lt;&gt;""),IFERROR(SUMIFS(#REF!,#REF!,"="&amp;$A194,#REF!,"=true")/SUMIFS(#REF!,#REF!,"="&amp;$A194,#REF!,"=true"),""),"")</f>
        <v/>
      </c>
      <c r="J194" s="8"/>
      <c r="K194" s="8"/>
      <c r="L194" s="8"/>
      <c r="M194" s="8"/>
      <c r="N194" s="8"/>
      <c r="O194" s="8"/>
      <c r="P194" s="8"/>
    </row>
    <row r="195" spans="1:16">
      <c r="A195" s="8"/>
      <c r="B195" s="8"/>
      <c r="C195" s="8"/>
      <c r="D195" s="8"/>
      <c r="E195" s="8"/>
      <c r="F195" s="8"/>
      <c r="G195" s="37">
        <f t="shared" si="6"/>
        <v>0</v>
      </c>
      <c r="H195" s="8">
        <f t="shared" si="7"/>
        <v>0</v>
      </c>
      <c r="I195" s="8" t="str">
        <f>IF(AND(A195&lt;&gt;"",E195&lt;&gt;""),IFERROR(SUMIFS(#REF!,#REF!,"="&amp;$A195,#REF!,"=true")/SUMIFS(#REF!,#REF!,"="&amp;$A195,#REF!,"=true"),""),"")</f>
        <v/>
      </c>
      <c r="J195" s="8"/>
      <c r="K195" s="8"/>
      <c r="L195" s="8"/>
      <c r="M195" s="8"/>
      <c r="N195" s="8"/>
      <c r="O195" s="8"/>
      <c r="P195" s="8"/>
    </row>
    <row r="196" spans="1:16">
      <c r="A196" s="8"/>
      <c r="B196" s="8"/>
      <c r="C196" s="8"/>
      <c r="D196" s="8"/>
      <c r="E196" s="8"/>
      <c r="F196" s="8"/>
      <c r="G196" s="37">
        <f t="shared" si="6"/>
        <v>0</v>
      </c>
      <c r="H196" s="8">
        <f t="shared" si="7"/>
        <v>0</v>
      </c>
      <c r="I196" s="8" t="str">
        <f>IF(AND(A196&lt;&gt;"",E196&lt;&gt;""),IFERROR(SUMIFS(#REF!,#REF!,"="&amp;$A196,#REF!,"=true")/SUMIFS(#REF!,#REF!,"="&amp;$A196,#REF!,"=true"),""),"")</f>
        <v/>
      </c>
      <c r="J196" s="8"/>
      <c r="K196" s="8"/>
      <c r="L196" s="8"/>
      <c r="M196" s="8"/>
      <c r="N196" s="8"/>
      <c r="O196" s="8"/>
      <c r="P196" s="8"/>
    </row>
    <row r="197" spans="1:16">
      <c r="A197" s="8"/>
      <c r="B197" s="8"/>
      <c r="C197" s="8"/>
      <c r="D197" s="8"/>
      <c r="E197" s="8"/>
      <c r="F197" s="8"/>
      <c r="G197" s="37">
        <f t="shared" si="6"/>
        <v>0</v>
      </c>
      <c r="H197" s="8">
        <f t="shared" si="7"/>
        <v>0</v>
      </c>
      <c r="I197" s="8" t="str">
        <f>IF(AND(A197&lt;&gt;"",E197&lt;&gt;""),IFERROR(SUMIFS(#REF!,#REF!,"="&amp;$A197,#REF!,"=true")/SUMIFS(#REF!,#REF!,"="&amp;$A197,#REF!,"=true"),""),"")</f>
        <v/>
      </c>
      <c r="J197" s="8"/>
      <c r="K197" s="8"/>
      <c r="L197" s="8"/>
      <c r="M197" s="8"/>
      <c r="N197" s="8"/>
      <c r="O197" s="8"/>
      <c r="P197" s="8"/>
    </row>
    <row r="198" spans="1:16">
      <c r="A198" s="8"/>
      <c r="B198" s="8"/>
      <c r="C198" s="8"/>
      <c r="D198" s="8"/>
      <c r="E198" s="8"/>
      <c r="F198" s="8"/>
      <c r="G198" s="37">
        <f t="shared" si="6"/>
        <v>0</v>
      </c>
      <c r="H198" s="8">
        <f t="shared" si="7"/>
        <v>0</v>
      </c>
      <c r="I198" s="8" t="str">
        <f>IF(AND(A198&lt;&gt;"",E198&lt;&gt;""),IFERROR(SUMIFS(#REF!,#REF!,"="&amp;$A198,#REF!,"=true")/SUMIFS(#REF!,#REF!,"="&amp;$A198,#REF!,"=true"),""),"")</f>
        <v/>
      </c>
      <c r="J198" s="8"/>
      <c r="K198" s="8"/>
      <c r="L198" s="8"/>
      <c r="M198" s="8"/>
      <c r="N198" s="8"/>
      <c r="O198" s="8"/>
      <c r="P198" s="8"/>
    </row>
    <row r="199" spans="1:16">
      <c r="A199" s="8"/>
      <c r="B199" s="8"/>
      <c r="C199" s="8"/>
      <c r="D199" s="8"/>
      <c r="E199" s="8"/>
      <c r="F199" s="8"/>
      <c r="G199" s="37">
        <f t="shared" si="6"/>
        <v>0</v>
      </c>
      <c r="H199" s="8">
        <f t="shared" si="7"/>
        <v>0</v>
      </c>
      <c r="I199" s="8" t="str">
        <f>IF(AND(A199&lt;&gt;"",E199&lt;&gt;""),IFERROR(SUMIFS(#REF!,#REF!,"="&amp;$A199,#REF!,"=true")/SUMIFS(#REF!,#REF!,"="&amp;$A199,#REF!,"=true"),""),"")</f>
        <v/>
      </c>
      <c r="J199" s="8"/>
      <c r="K199" s="8"/>
      <c r="L199" s="8"/>
      <c r="M199" s="8"/>
      <c r="N199" s="8"/>
      <c r="O199" s="8"/>
      <c r="P199" s="8"/>
    </row>
    <row r="200" spans="1:16">
      <c r="A200" s="8"/>
      <c r="B200" s="8"/>
      <c r="C200" s="8"/>
      <c r="D200" s="8"/>
      <c r="E200" s="8"/>
      <c r="F200" s="8"/>
      <c r="G200" s="37">
        <f t="shared" si="6"/>
        <v>0</v>
      </c>
      <c r="H200" s="8">
        <f t="shared" si="7"/>
        <v>0</v>
      </c>
      <c r="I200" s="8" t="str">
        <f>IF(AND(A200&lt;&gt;"",E200&lt;&gt;""),IFERROR(SUMIFS(#REF!,#REF!,"="&amp;$A200,#REF!,"=true")/SUMIFS(#REF!,#REF!,"="&amp;$A200,#REF!,"=true"),""),"")</f>
        <v/>
      </c>
      <c r="J200" s="8"/>
      <c r="K200" s="8"/>
      <c r="L200" s="8"/>
      <c r="M200" s="8"/>
      <c r="N200" s="8"/>
      <c r="O200" s="8"/>
      <c r="P200" s="8"/>
    </row>
    <row r="201" spans="1:16">
      <c r="A201" s="8"/>
      <c r="B201" s="8"/>
      <c r="C201" s="8"/>
      <c r="D201" s="8"/>
      <c r="E201" s="8"/>
      <c r="F201" s="8"/>
      <c r="G201" s="37">
        <f t="shared" si="6"/>
        <v>0</v>
      </c>
      <c r="H201" s="8">
        <f t="shared" si="7"/>
        <v>0</v>
      </c>
      <c r="I201" s="8" t="str">
        <f>IF(AND(A201&lt;&gt;"",E201&lt;&gt;""),IFERROR(SUMIFS(#REF!,#REF!,"="&amp;$A201,#REF!,"=true")/SUMIFS(#REF!,#REF!,"="&amp;$A201,#REF!,"=true"),""),"")</f>
        <v/>
      </c>
      <c r="J201" s="8"/>
      <c r="K201" s="8"/>
      <c r="L201" s="8"/>
      <c r="M201" s="8"/>
      <c r="N201" s="8"/>
      <c r="O201" s="8"/>
      <c r="P201" s="8"/>
    </row>
    <row r="202" spans="1:16">
      <c r="A202" s="8"/>
      <c r="B202" s="8"/>
      <c r="C202" s="8"/>
      <c r="D202" s="8"/>
      <c r="E202" s="8"/>
      <c r="F202" s="8"/>
      <c r="G202" s="37">
        <f t="shared" si="6"/>
        <v>0</v>
      </c>
      <c r="H202" s="8">
        <f t="shared" si="7"/>
        <v>0</v>
      </c>
      <c r="I202" s="8" t="str">
        <f>IF(AND(A202&lt;&gt;"",E202&lt;&gt;""),IFERROR(SUMIFS(#REF!,#REF!,"="&amp;$A202,#REF!,"=true")/SUMIFS(#REF!,#REF!,"="&amp;$A202,#REF!,"=true"),""),"")</f>
        <v/>
      </c>
      <c r="J202" s="8"/>
      <c r="K202" s="8"/>
      <c r="L202" s="8"/>
      <c r="M202" s="8"/>
      <c r="N202" s="8"/>
      <c r="O202" s="8"/>
      <c r="P202" s="8"/>
    </row>
    <row r="203" spans="1:16">
      <c r="A203" s="8"/>
      <c r="B203" s="8"/>
      <c r="C203" s="8"/>
      <c r="D203" s="8"/>
      <c r="E203" s="8"/>
      <c r="F203" s="8"/>
      <c r="G203" s="37">
        <f t="shared" si="6"/>
        <v>0</v>
      </c>
      <c r="H203" s="8">
        <f t="shared" si="7"/>
        <v>0</v>
      </c>
      <c r="I203" s="8" t="str">
        <f>IF(AND(A203&lt;&gt;"",E203&lt;&gt;""),IFERROR(SUMIFS(#REF!,#REF!,"="&amp;$A203,#REF!,"=true")/SUMIFS(#REF!,#REF!,"="&amp;$A203,#REF!,"=true"),""),"")</f>
        <v/>
      </c>
      <c r="J203" s="8"/>
      <c r="K203" s="8"/>
      <c r="L203" s="8"/>
      <c r="M203" s="8"/>
      <c r="N203" s="8"/>
      <c r="O203" s="8"/>
      <c r="P203" s="8"/>
    </row>
    <row r="204" spans="1:16">
      <c r="A204" s="8"/>
      <c r="B204" s="8"/>
      <c r="C204" s="8"/>
      <c r="D204" s="8"/>
      <c r="E204" s="8"/>
      <c r="F204" s="8"/>
      <c r="G204" s="37">
        <f t="shared" si="6"/>
        <v>0</v>
      </c>
      <c r="H204" s="8">
        <f t="shared" si="7"/>
        <v>0</v>
      </c>
      <c r="I204" s="8" t="str">
        <f>IF(AND(A204&lt;&gt;"",E204&lt;&gt;""),IFERROR(SUMIFS(#REF!,#REF!,"="&amp;$A204,#REF!,"=true")/SUMIFS(#REF!,#REF!,"="&amp;$A204,#REF!,"=true"),""),"")</f>
        <v/>
      </c>
      <c r="J204" s="8"/>
      <c r="K204" s="8"/>
      <c r="L204" s="8"/>
      <c r="M204" s="8"/>
      <c r="N204" s="8"/>
      <c r="O204" s="8"/>
      <c r="P204" s="8"/>
    </row>
    <row r="205" spans="1:16">
      <c r="A205" s="8"/>
      <c r="B205" s="8"/>
      <c r="C205" s="8"/>
      <c r="D205" s="8"/>
      <c r="E205" s="8"/>
      <c r="F205" s="8"/>
      <c r="G205" s="37">
        <f t="shared" si="6"/>
        <v>0</v>
      </c>
      <c r="H205" s="8">
        <f t="shared" si="7"/>
        <v>0</v>
      </c>
      <c r="I205" s="8" t="str">
        <f>IF(AND(A205&lt;&gt;"",E205&lt;&gt;""),IFERROR(SUMIFS(#REF!,#REF!,"="&amp;$A205,#REF!,"=true")/SUMIFS(#REF!,#REF!,"="&amp;$A205,#REF!,"=true"),""),"")</f>
        <v/>
      </c>
      <c r="J205" s="8"/>
      <c r="K205" s="8"/>
      <c r="L205" s="8"/>
      <c r="M205" s="8"/>
      <c r="N205" s="8"/>
      <c r="O205" s="8"/>
      <c r="P205" s="8"/>
    </row>
    <row r="206" spans="1:16">
      <c r="A206" s="8"/>
      <c r="B206" s="8"/>
      <c r="C206" s="8"/>
      <c r="D206" s="8"/>
      <c r="E206" s="8"/>
      <c r="F206" s="8"/>
      <c r="G206" s="37">
        <f t="shared" si="6"/>
        <v>0</v>
      </c>
      <c r="H206" s="8">
        <f t="shared" si="7"/>
        <v>0</v>
      </c>
      <c r="I206" s="8" t="str">
        <f>IF(AND(A206&lt;&gt;"",E206&lt;&gt;""),IFERROR(SUMIFS(#REF!,#REF!,"="&amp;$A206,#REF!,"=true")/SUMIFS(#REF!,#REF!,"="&amp;$A206,#REF!,"=true"),""),"")</f>
        <v/>
      </c>
      <c r="J206" s="8"/>
      <c r="K206" s="8"/>
      <c r="L206" s="8"/>
      <c r="M206" s="8"/>
      <c r="N206" s="8"/>
      <c r="O206" s="8"/>
      <c r="P206" s="8"/>
    </row>
    <row r="207" spans="1:16">
      <c r="A207" s="8"/>
      <c r="B207" s="8"/>
      <c r="C207" s="8"/>
      <c r="D207" s="8"/>
      <c r="E207" s="8"/>
      <c r="F207" s="8"/>
      <c r="G207" s="37">
        <f t="shared" si="6"/>
        <v>0</v>
      </c>
      <c r="H207" s="8">
        <f t="shared" si="7"/>
        <v>0</v>
      </c>
      <c r="I207" s="8" t="str">
        <f>IF(AND(A207&lt;&gt;"",E207&lt;&gt;""),IFERROR(SUMIFS(#REF!,#REF!,"="&amp;$A207,#REF!,"=true")/SUMIFS(#REF!,#REF!,"="&amp;$A207,#REF!,"=true"),""),"")</f>
        <v/>
      </c>
      <c r="J207" s="8"/>
      <c r="K207" s="8"/>
      <c r="L207" s="8"/>
      <c r="M207" s="8"/>
      <c r="N207" s="8"/>
      <c r="O207" s="8"/>
      <c r="P207" s="8"/>
    </row>
    <row r="208" spans="1:16">
      <c r="A208" s="8"/>
      <c r="B208" s="8"/>
      <c r="C208" s="8"/>
      <c r="D208" s="8"/>
      <c r="E208" s="8"/>
      <c r="F208" s="8"/>
      <c r="G208" s="37">
        <f t="shared" si="6"/>
        <v>0</v>
      </c>
      <c r="H208" s="8">
        <f t="shared" si="7"/>
        <v>0</v>
      </c>
      <c r="I208" s="8" t="str">
        <f>IF(AND(A208&lt;&gt;"",E208&lt;&gt;""),IFERROR(SUMIFS(#REF!,#REF!,"="&amp;$A208,#REF!,"=true")/SUMIFS(#REF!,#REF!,"="&amp;$A208,#REF!,"=true"),""),"")</f>
        <v/>
      </c>
      <c r="J208" s="8"/>
      <c r="K208" s="8"/>
      <c r="L208" s="8"/>
      <c r="M208" s="8"/>
      <c r="N208" s="8"/>
      <c r="O208" s="8"/>
      <c r="P208" s="8"/>
    </row>
    <row r="209" spans="1:16">
      <c r="A209" s="8"/>
      <c r="B209" s="8"/>
      <c r="C209" s="8"/>
      <c r="D209" s="8"/>
      <c r="E209" s="8"/>
      <c r="F209" s="8"/>
      <c r="G209" s="37">
        <f t="shared" si="6"/>
        <v>0</v>
      </c>
      <c r="H209" s="8">
        <f t="shared" si="7"/>
        <v>0</v>
      </c>
      <c r="I209" s="8" t="str">
        <f>IF(AND(A209&lt;&gt;"",E209&lt;&gt;""),IFERROR(SUMIFS(#REF!,#REF!,"="&amp;$A209,#REF!,"=true")/SUMIFS(#REF!,#REF!,"="&amp;$A209,#REF!,"=true"),""),"")</f>
        <v/>
      </c>
      <c r="J209" s="8"/>
      <c r="K209" s="8"/>
      <c r="L209" s="8"/>
      <c r="M209" s="8"/>
      <c r="N209" s="8"/>
      <c r="O209" s="8"/>
      <c r="P209" s="8"/>
    </row>
    <row r="210" spans="1:16">
      <c r="A210" s="8"/>
      <c r="B210" s="8"/>
      <c r="C210" s="8"/>
      <c r="D210" s="8"/>
      <c r="E210" s="8"/>
      <c r="F210" s="8"/>
      <c r="G210" s="37">
        <f t="shared" si="6"/>
        <v>0</v>
      </c>
      <c r="H210" s="8">
        <f t="shared" si="7"/>
        <v>0</v>
      </c>
      <c r="I210" s="8" t="str">
        <f>IF(AND(A210&lt;&gt;"",E210&lt;&gt;""),IFERROR(SUMIFS(#REF!,#REF!,"="&amp;$A210,#REF!,"=true")/SUMIFS(#REF!,#REF!,"="&amp;$A210,#REF!,"=true"),""),"")</f>
        <v/>
      </c>
      <c r="J210" s="8"/>
      <c r="K210" s="8"/>
      <c r="L210" s="8"/>
      <c r="M210" s="8"/>
      <c r="N210" s="8"/>
      <c r="O210" s="8"/>
      <c r="P210" s="8"/>
    </row>
    <row r="211" spans="1:16">
      <c r="A211" s="8"/>
      <c r="B211" s="8"/>
      <c r="C211" s="8"/>
      <c r="D211" s="8"/>
      <c r="E211" s="8"/>
      <c r="F211" s="8"/>
      <c r="G211" s="37">
        <f t="shared" si="6"/>
        <v>0</v>
      </c>
      <c r="H211" s="8">
        <f t="shared" si="7"/>
        <v>0</v>
      </c>
      <c r="I211" s="8" t="str">
        <f>IF(AND(A211&lt;&gt;"",E211&lt;&gt;""),IFERROR(SUMIFS(#REF!,#REF!,"="&amp;$A211,#REF!,"=true")/SUMIFS(#REF!,#REF!,"="&amp;$A211,#REF!,"=true"),""),"")</f>
        <v/>
      </c>
      <c r="J211" s="8"/>
      <c r="K211" s="8"/>
      <c r="L211" s="8"/>
      <c r="M211" s="8"/>
      <c r="N211" s="8"/>
      <c r="O211" s="8"/>
      <c r="P211" s="8"/>
    </row>
    <row r="212" spans="1:16">
      <c r="A212" s="8"/>
      <c r="B212" s="8"/>
      <c r="C212" s="8"/>
      <c r="D212" s="8"/>
      <c r="E212" s="8"/>
      <c r="F212" s="8"/>
      <c r="G212" s="37">
        <f t="shared" si="6"/>
        <v>0</v>
      </c>
      <c r="H212" s="8">
        <f t="shared" si="7"/>
        <v>0</v>
      </c>
      <c r="I212" s="8" t="str">
        <f>IF(AND(A212&lt;&gt;"",E212&lt;&gt;""),IFERROR(SUMIFS(#REF!,#REF!,"="&amp;$A212,#REF!,"=true")/SUMIFS(#REF!,#REF!,"="&amp;$A212,#REF!,"=true"),""),"")</f>
        <v/>
      </c>
      <c r="J212" s="8"/>
      <c r="K212" s="8"/>
      <c r="L212" s="8"/>
      <c r="M212" s="8"/>
      <c r="N212" s="8"/>
      <c r="O212" s="8"/>
      <c r="P212" s="8"/>
    </row>
    <row r="213" spans="1:16">
      <c r="A213" s="8"/>
      <c r="B213" s="8"/>
      <c r="C213" s="8"/>
      <c r="D213" s="8"/>
      <c r="E213" s="8"/>
      <c r="F213" s="8"/>
      <c r="G213" s="37">
        <f t="shared" si="6"/>
        <v>0</v>
      </c>
      <c r="H213" s="8">
        <f t="shared" si="7"/>
        <v>0</v>
      </c>
      <c r="I213" s="8" t="str">
        <f>IF(AND(A213&lt;&gt;"",E213&lt;&gt;""),IFERROR(SUMIFS(#REF!,#REF!,"="&amp;$A213,#REF!,"=true")/SUMIFS(#REF!,#REF!,"="&amp;$A213,#REF!,"=true"),""),"")</f>
        <v/>
      </c>
      <c r="J213" s="8"/>
      <c r="K213" s="8"/>
      <c r="L213" s="8"/>
      <c r="M213" s="8"/>
      <c r="N213" s="8"/>
      <c r="O213" s="8"/>
      <c r="P213" s="8"/>
    </row>
    <row r="214" spans="1:16">
      <c r="A214" s="8"/>
      <c r="B214" s="8"/>
      <c r="C214" s="8"/>
      <c r="D214" s="8"/>
      <c r="E214" s="8"/>
      <c r="F214" s="8"/>
      <c r="G214" s="37">
        <f t="shared" si="6"/>
        <v>0</v>
      </c>
      <c r="H214" s="8">
        <f t="shared" si="7"/>
        <v>0</v>
      </c>
      <c r="I214" s="8" t="str">
        <f>IF(AND(A214&lt;&gt;"",E214&lt;&gt;""),IFERROR(SUMIFS(#REF!,#REF!,"="&amp;$A214,#REF!,"=true")/SUMIFS(#REF!,#REF!,"="&amp;$A214,#REF!,"=true"),""),"")</f>
        <v/>
      </c>
      <c r="J214" s="8"/>
      <c r="K214" s="8"/>
      <c r="L214" s="8"/>
      <c r="M214" s="8"/>
      <c r="N214" s="8"/>
      <c r="O214" s="8"/>
      <c r="P214" s="8"/>
    </row>
    <row r="215" spans="1:16">
      <c r="A215" s="8"/>
      <c r="B215" s="8"/>
      <c r="C215" s="8"/>
      <c r="D215" s="8"/>
      <c r="E215" s="8"/>
      <c r="F215" s="8"/>
      <c r="G215" s="37">
        <f t="shared" si="6"/>
        <v>0</v>
      </c>
      <c r="H215" s="8">
        <f t="shared" si="7"/>
        <v>0</v>
      </c>
      <c r="I215" s="8" t="str">
        <f>IF(AND(A215&lt;&gt;"",E215&lt;&gt;""),IFERROR(SUMIFS(#REF!,#REF!,"="&amp;$A215,#REF!,"=true")/SUMIFS(#REF!,#REF!,"="&amp;$A215,#REF!,"=true"),""),"")</f>
        <v/>
      </c>
      <c r="J215" s="8"/>
      <c r="K215" s="8"/>
      <c r="L215" s="8"/>
      <c r="M215" s="8"/>
      <c r="N215" s="8"/>
      <c r="O215" s="8"/>
      <c r="P215" s="8"/>
    </row>
    <row r="216" spans="1:16">
      <c r="A216" s="8"/>
      <c r="B216" s="8"/>
      <c r="C216" s="8"/>
      <c r="D216" s="8"/>
      <c r="E216" s="8"/>
      <c r="F216" s="8"/>
      <c r="G216" s="37">
        <f t="shared" si="6"/>
        <v>0</v>
      </c>
      <c r="H216" s="8">
        <f t="shared" si="7"/>
        <v>0</v>
      </c>
      <c r="I216" s="8" t="str">
        <f>IF(AND(A216&lt;&gt;"",E216&lt;&gt;""),IFERROR(SUMIFS(#REF!,#REF!,"="&amp;$A216,#REF!,"=true")/SUMIFS(#REF!,#REF!,"="&amp;$A216,#REF!,"=true"),""),"")</f>
        <v/>
      </c>
      <c r="J216" s="8"/>
      <c r="K216" s="8"/>
      <c r="L216" s="8"/>
      <c r="M216" s="8"/>
      <c r="N216" s="8"/>
      <c r="O216" s="8"/>
      <c r="P216" s="8"/>
    </row>
    <row r="217" spans="1:16">
      <c r="A217" s="8"/>
      <c r="B217" s="8"/>
      <c r="C217" s="8"/>
      <c r="D217" s="8"/>
      <c r="E217" s="8"/>
      <c r="F217" s="8"/>
      <c r="G217" s="37">
        <f t="shared" si="6"/>
        <v>0</v>
      </c>
      <c r="H217" s="8">
        <f t="shared" si="7"/>
        <v>0</v>
      </c>
      <c r="I217" s="8" t="str">
        <f>IF(AND(A217&lt;&gt;"",E217&lt;&gt;""),IFERROR(SUMIFS(#REF!,#REF!,"="&amp;$A217,#REF!,"=true")/SUMIFS(#REF!,#REF!,"="&amp;$A217,#REF!,"=true"),""),"")</f>
        <v/>
      </c>
      <c r="J217" s="8"/>
      <c r="K217" s="8"/>
      <c r="L217" s="8"/>
      <c r="M217" s="8"/>
      <c r="N217" s="8"/>
      <c r="O217" s="8"/>
      <c r="P217" s="8"/>
    </row>
    <row r="218" spans="1:16">
      <c r="A218" s="8"/>
      <c r="B218" s="8"/>
      <c r="C218" s="8"/>
      <c r="D218" s="8"/>
      <c r="E218" s="8"/>
      <c r="F218" s="8"/>
      <c r="G218" s="37">
        <f t="shared" si="6"/>
        <v>0</v>
      </c>
      <c r="H218" s="8">
        <f t="shared" si="7"/>
        <v>0</v>
      </c>
      <c r="I218" s="8" t="str">
        <f>IF(AND(A218&lt;&gt;"",E218&lt;&gt;""),IFERROR(SUMIFS(#REF!,#REF!,"="&amp;$A218,#REF!,"=true")/SUMIFS(#REF!,#REF!,"="&amp;$A218,#REF!,"=true"),""),"")</f>
        <v/>
      </c>
      <c r="J218" s="8"/>
      <c r="K218" s="8"/>
      <c r="L218" s="8"/>
      <c r="M218" s="8"/>
      <c r="N218" s="8"/>
      <c r="O218" s="8"/>
      <c r="P218" s="8"/>
    </row>
    <row r="219" spans="1:16">
      <c r="A219" s="8"/>
      <c r="B219" s="8"/>
      <c r="C219" s="8"/>
      <c r="D219" s="8"/>
      <c r="E219" s="8"/>
      <c r="F219" s="8"/>
      <c r="G219" s="37">
        <f t="shared" si="6"/>
        <v>0</v>
      </c>
      <c r="H219" s="8">
        <f t="shared" si="7"/>
        <v>0</v>
      </c>
      <c r="I219" s="8" t="str">
        <f>IF(AND(A219&lt;&gt;"",E219&lt;&gt;""),IFERROR(SUMIFS(#REF!,#REF!,"="&amp;$A219,#REF!,"=true")/SUMIFS(#REF!,#REF!,"="&amp;$A219,#REF!,"=true"),""),"")</f>
        <v/>
      </c>
      <c r="J219" s="8"/>
      <c r="K219" s="8"/>
      <c r="L219" s="8"/>
      <c r="M219" s="8"/>
      <c r="N219" s="8"/>
      <c r="O219" s="8"/>
      <c r="P219" s="8"/>
    </row>
    <row r="220" spans="1:16">
      <c r="A220" s="8"/>
      <c r="B220" s="8"/>
      <c r="C220" s="8"/>
      <c r="D220" s="8"/>
      <c r="E220" s="8"/>
      <c r="F220" s="8"/>
      <c r="G220" s="37">
        <f t="shared" si="6"/>
        <v>0</v>
      </c>
      <c r="H220" s="8">
        <f t="shared" si="7"/>
        <v>0</v>
      </c>
      <c r="I220" s="8" t="str">
        <f>IF(AND(A220&lt;&gt;"",E220&lt;&gt;""),IFERROR(SUMIFS(#REF!,#REF!,"="&amp;$A220,#REF!,"=true")/SUMIFS(#REF!,#REF!,"="&amp;$A220,#REF!,"=true"),""),"")</f>
        <v/>
      </c>
      <c r="J220" s="8"/>
      <c r="K220" s="8"/>
      <c r="L220" s="8"/>
      <c r="M220" s="8"/>
      <c r="N220" s="8"/>
      <c r="O220" s="8"/>
      <c r="P220" s="8"/>
    </row>
    <row r="221" spans="1:16">
      <c r="A221" s="8"/>
      <c r="B221" s="8"/>
      <c r="C221" s="8"/>
      <c r="D221" s="8"/>
      <c r="E221" s="8"/>
      <c r="F221" s="8"/>
      <c r="G221" s="37">
        <f t="shared" si="6"/>
        <v>0</v>
      </c>
      <c r="H221" s="8">
        <f t="shared" si="7"/>
        <v>0</v>
      </c>
      <c r="I221" s="8" t="str">
        <f>IF(AND(A221&lt;&gt;"",E221&lt;&gt;""),IFERROR(SUMIFS(#REF!,#REF!,"="&amp;$A221,#REF!,"=true")/SUMIFS(#REF!,#REF!,"="&amp;$A221,#REF!,"=true"),""),"")</f>
        <v/>
      </c>
      <c r="J221" s="8"/>
      <c r="K221" s="8"/>
      <c r="L221" s="8"/>
      <c r="M221" s="8"/>
      <c r="N221" s="8"/>
      <c r="O221" s="8"/>
      <c r="P221" s="8"/>
    </row>
    <row r="222" spans="1:16">
      <c r="A222" s="8"/>
      <c r="B222" s="8"/>
      <c r="C222" s="8"/>
      <c r="D222" s="8"/>
      <c r="E222" s="8"/>
      <c r="F222" s="8"/>
      <c r="G222" s="37">
        <f t="shared" si="6"/>
        <v>0</v>
      </c>
      <c r="H222" s="8">
        <f t="shared" si="7"/>
        <v>0</v>
      </c>
      <c r="I222" s="8" t="str">
        <f>IF(AND(A222&lt;&gt;"",E222&lt;&gt;""),IFERROR(SUMIFS(#REF!,#REF!,"="&amp;$A222,#REF!,"=true")/SUMIFS(#REF!,#REF!,"="&amp;$A222,#REF!,"=true"),""),"")</f>
        <v/>
      </c>
      <c r="J222" s="8"/>
      <c r="K222" s="8"/>
      <c r="L222" s="8"/>
      <c r="M222" s="8"/>
      <c r="N222" s="8"/>
      <c r="O222" s="8"/>
      <c r="P222" s="8"/>
    </row>
    <row r="223" spans="1:16">
      <c r="A223" s="8"/>
      <c r="B223" s="8"/>
      <c r="C223" s="8"/>
      <c r="D223" s="8"/>
      <c r="E223" s="8"/>
      <c r="F223" s="8"/>
      <c r="G223" s="37">
        <f t="shared" si="6"/>
        <v>0</v>
      </c>
      <c r="H223" s="8">
        <f t="shared" si="7"/>
        <v>0</v>
      </c>
      <c r="I223" s="8" t="str">
        <f>IF(AND(A223&lt;&gt;"",E223&lt;&gt;""),IFERROR(SUMIFS(#REF!,#REF!,"="&amp;$A223,#REF!,"=true")/SUMIFS(#REF!,#REF!,"="&amp;$A223,#REF!,"=true"),""),"")</f>
        <v/>
      </c>
      <c r="J223" s="8"/>
      <c r="K223" s="8"/>
      <c r="L223" s="8"/>
      <c r="M223" s="8"/>
      <c r="N223" s="8"/>
      <c r="O223" s="8"/>
      <c r="P223" s="8"/>
    </row>
    <row r="224" spans="1:16">
      <c r="A224" s="8"/>
      <c r="B224" s="8"/>
      <c r="C224" s="8"/>
      <c r="D224" s="8"/>
      <c r="E224" s="8"/>
      <c r="F224" s="8"/>
      <c r="G224" s="37">
        <f t="shared" si="6"/>
        <v>0</v>
      </c>
      <c r="H224" s="8">
        <f t="shared" si="7"/>
        <v>0</v>
      </c>
      <c r="I224" s="8" t="str">
        <f>IF(AND(A224&lt;&gt;"",E224&lt;&gt;""),IFERROR(SUMIFS(#REF!,#REF!,"="&amp;$A224,#REF!,"=true")/SUMIFS(#REF!,#REF!,"="&amp;$A224,#REF!,"=true"),""),"")</f>
        <v/>
      </c>
      <c r="J224" s="8"/>
      <c r="K224" s="8"/>
      <c r="L224" s="8"/>
      <c r="M224" s="8"/>
      <c r="N224" s="8"/>
      <c r="O224" s="8"/>
      <c r="P224" s="8"/>
    </row>
    <row r="225" spans="1:16">
      <c r="A225" s="8"/>
      <c r="B225" s="8"/>
      <c r="C225" s="8"/>
      <c r="D225" s="8"/>
      <c r="E225" s="8"/>
      <c r="F225" s="8"/>
      <c r="G225" s="37">
        <f t="shared" si="6"/>
        <v>0</v>
      </c>
      <c r="H225" s="8">
        <f t="shared" si="7"/>
        <v>0</v>
      </c>
      <c r="I225" s="8" t="str">
        <f>IF(AND(A225&lt;&gt;"",E225&lt;&gt;""),IFERROR(SUMIFS(#REF!,#REF!,"="&amp;$A225,#REF!,"=true")/SUMIFS(#REF!,#REF!,"="&amp;$A225,#REF!,"=true"),""),"")</f>
        <v/>
      </c>
      <c r="J225" s="8"/>
      <c r="K225" s="8"/>
      <c r="L225" s="8"/>
      <c r="M225" s="8"/>
      <c r="N225" s="8"/>
      <c r="O225" s="8"/>
      <c r="P225" s="8"/>
    </row>
    <row r="226" spans="1:16">
      <c r="A226" s="8"/>
      <c r="B226" s="8"/>
      <c r="C226" s="8"/>
      <c r="D226" s="8"/>
      <c r="E226" s="8"/>
      <c r="F226" s="8"/>
      <c r="G226" s="37">
        <f t="shared" si="6"/>
        <v>0</v>
      </c>
      <c r="H226" s="8">
        <f t="shared" si="7"/>
        <v>0</v>
      </c>
      <c r="I226" s="8" t="str">
        <f>IF(AND(A226&lt;&gt;"",E226&lt;&gt;""),IFERROR(SUMIFS(#REF!,#REF!,"="&amp;$A226,#REF!,"=true")/SUMIFS(#REF!,#REF!,"="&amp;$A226,#REF!,"=true"),""),"")</f>
        <v/>
      </c>
      <c r="J226" s="8"/>
      <c r="K226" s="8"/>
      <c r="L226" s="8"/>
      <c r="M226" s="8"/>
      <c r="N226" s="8"/>
      <c r="O226" s="8"/>
      <c r="P226" s="8"/>
    </row>
    <row r="227" spans="1:16">
      <c r="A227" s="8"/>
      <c r="B227" s="8"/>
      <c r="C227" s="8"/>
      <c r="D227" s="8"/>
      <c r="E227" s="8"/>
      <c r="F227" s="8"/>
      <c r="G227" s="37">
        <f t="shared" si="6"/>
        <v>0</v>
      </c>
      <c r="H227" s="8">
        <f t="shared" si="7"/>
        <v>0</v>
      </c>
      <c r="I227" s="8" t="str">
        <f>IF(AND(A227&lt;&gt;"",E227&lt;&gt;""),IFERROR(SUMIFS(#REF!,#REF!,"="&amp;$A227,#REF!,"=true")/SUMIFS(#REF!,#REF!,"="&amp;$A227,#REF!,"=true"),""),"")</f>
        <v/>
      </c>
      <c r="J227" s="8"/>
      <c r="K227" s="8"/>
      <c r="L227" s="8"/>
      <c r="M227" s="8"/>
      <c r="N227" s="8"/>
      <c r="O227" s="8"/>
      <c r="P227" s="8"/>
    </row>
    <row r="228" spans="1:16">
      <c r="A228" s="8"/>
      <c r="B228" s="8"/>
      <c r="C228" s="8"/>
      <c r="D228" s="8"/>
      <c r="E228" s="8"/>
      <c r="F228" s="8"/>
      <c r="G228" s="37">
        <f t="shared" si="6"/>
        <v>0</v>
      </c>
      <c r="H228" s="8">
        <f t="shared" si="7"/>
        <v>0</v>
      </c>
      <c r="I228" s="8" t="str">
        <f>IF(AND(A228&lt;&gt;"",E228&lt;&gt;""),IFERROR(SUMIFS(#REF!,#REF!,"="&amp;$A228,#REF!,"=true")/SUMIFS(#REF!,#REF!,"="&amp;$A228,#REF!,"=true"),""),"")</f>
        <v/>
      </c>
      <c r="J228" s="8"/>
      <c r="K228" s="8"/>
      <c r="L228" s="8"/>
      <c r="M228" s="8"/>
      <c r="N228" s="8"/>
      <c r="O228" s="8"/>
      <c r="P228" s="8"/>
    </row>
    <row r="229" spans="1:16">
      <c r="A229" s="8"/>
      <c r="B229" s="8"/>
      <c r="C229" s="8"/>
      <c r="D229" s="8"/>
      <c r="E229" s="8"/>
      <c r="F229" s="8"/>
      <c r="G229" s="37">
        <f t="shared" si="6"/>
        <v>0</v>
      </c>
      <c r="H229" s="8">
        <f t="shared" si="7"/>
        <v>0</v>
      </c>
      <c r="I229" s="8" t="str">
        <f>IF(AND(A229&lt;&gt;"",E229&lt;&gt;""),IFERROR(SUMIFS(#REF!,#REF!,"="&amp;$A229,#REF!,"=true")/SUMIFS(#REF!,#REF!,"="&amp;$A229,#REF!,"=true"),""),"")</f>
        <v/>
      </c>
      <c r="J229" s="8"/>
      <c r="K229" s="8"/>
      <c r="L229" s="8"/>
      <c r="M229" s="8"/>
      <c r="N229" s="8"/>
      <c r="O229" s="8"/>
      <c r="P229" s="8"/>
    </row>
    <row r="230" spans="1:16">
      <c r="A230" s="8"/>
      <c r="B230" s="8"/>
      <c r="C230" s="8"/>
      <c r="D230" s="8"/>
      <c r="E230" s="8"/>
      <c r="F230" s="8"/>
      <c r="G230" s="37">
        <f t="shared" si="6"/>
        <v>0</v>
      </c>
      <c r="H230" s="8">
        <f t="shared" si="7"/>
        <v>0</v>
      </c>
      <c r="I230" s="8" t="str">
        <f>IF(AND(A230&lt;&gt;"",E230&lt;&gt;""),IFERROR(SUMIFS(#REF!,#REF!,"="&amp;$A230,#REF!,"=true")/SUMIFS(#REF!,#REF!,"="&amp;$A230,#REF!,"=true"),""),"")</f>
        <v/>
      </c>
      <c r="J230" s="8"/>
      <c r="K230" s="8"/>
      <c r="L230" s="8"/>
      <c r="M230" s="8"/>
      <c r="N230" s="8"/>
      <c r="O230" s="8"/>
      <c r="P230" s="8"/>
    </row>
    <row r="231" spans="1:16">
      <c r="A231" s="8"/>
      <c r="B231" s="8"/>
      <c r="C231" s="8"/>
      <c r="D231" s="8"/>
      <c r="E231" s="8"/>
      <c r="F231" s="8"/>
      <c r="G231" s="37">
        <f t="shared" si="6"/>
        <v>0</v>
      </c>
      <c r="H231" s="8">
        <f t="shared" si="7"/>
        <v>0</v>
      </c>
      <c r="I231" s="8" t="str">
        <f>IF(AND(A231&lt;&gt;"",E231&lt;&gt;""),IFERROR(SUMIFS(#REF!,#REF!,"="&amp;$A231,#REF!,"=true")/SUMIFS(#REF!,#REF!,"="&amp;$A231,#REF!,"=true"),""),"")</f>
        <v/>
      </c>
      <c r="J231" s="8"/>
      <c r="K231" s="8"/>
      <c r="L231" s="8"/>
      <c r="M231" s="8"/>
      <c r="N231" s="8"/>
      <c r="O231" s="8"/>
      <c r="P231" s="8"/>
    </row>
    <row r="232" spans="1:16">
      <c r="A232" s="8"/>
      <c r="B232" s="8"/>
      <c r="C232" s="8"/>
      <c r="D232" s="8"/>
      <c r="E232" s="8"/>
      <c r="F232" s="8"/>
      <c r="G232" s="37">
        <f t="shared" si="6"/>
        <v>0</v>
      </c>
      <c r="H232" s="8">
        <f t="shared" si="7"/>
        <v>0</v>
      </c>
      <c r="I232" s="8" t="str">
        <f>IF(AND(A232&lt;&gt;"",E232&lt;&gt;""),IFERROR(SUMIFS(#REF!,#REF!,"="&amp;$A232,#REF!,"=true")/SUMIFS(#REF!,#REF!,"="&amp;$A232,#REF!,"=true"),""),"")</f>
        <v/>
      </c>
      <c r="J232" s="8"/>
      <c r="K232" s="8"/>
      <c r="L232" s="8"/>
      <c r="M232" s="8"/>
      <c r="N232" s="8"/>
      <c r="O232" s="8"/>
      <c r="P232" s="8"/>
    </row>
    <row r="233" spans="1:16">
      <c r="A233" s="8"/>
      <c r="B233" s="8"/>
      <c r="C233" s="8"/>
      <c r="D233" s="8"/>
      <c r="E233" s="8"/>
      <c r="F233" s="8"/>
      <c r="G233" s="37">
        <f t="shared" si="6"/>
        <v>0</v>
      </c>
      <c r="H233" s="8">
        <f t="shared" si="7"/>
        <v>0</v>
      </c>
      <c r="I233" s="8" t="str">
        <f>IF(AND(A233&lt;&gt;"",E233&lt;&gt;""),IFERROR(SUMIFS(#REF!,#REF!,"="&amp;$A233,#REF!,"=true")/SUMIFS(#REF!,#REF!,"="&amp;$A233,#REF!,"=true"),""),"")</f>
        <v/>
      </c>
      <c r="J233" s="8"/>
      <c r="K233" s="8"/>
      <c r="L233" s="8"/>
      <c r="M233" s="8"/>
      <c r="N233" s="8"/>
      <c r="O233" s="8"/>
      <c r="P233" s="8"/>
    </row>
    <row r="234" spans="1:16">
      <c r="A234" s="8"/>
      <c r="B234" s="8"/>
      <c r="C234" s="8"/>
      <c r="D234" s="8"/>
      <c r="E234" s="8"/>
      <c r="F234" s="8"/>
      <c r="G234" s="37">
        <f t="shared" si="6"/>
        <v>0</v>
      </c>
      <c r="H234" s="8">
        <f t="shared" si="7"/>
        <v>0</v>
      </c>
      <c r="I234" s="8" t="str">
        <f>IF(AND(A234&lt;&gt;"",E234&lt;&gt;""),IFERROR(SUMIFS(#REF!,#REF!,"="&amp;$A234,#REF!,"=true")/SUMIFS(#REF!,#REF!,"="&amp;$A234,#REF!,"=true"),""),"")</f>
        <v/>
      </c>
      <c r="J234" s="8"/>
      <c r="K234" s="8"/>
      <c r="L234" s="8"/>
      <c r="M234" s="8"/>
      <c r="N234" s="8"/>
      <c r="O234" s="8"/>
      <c r="P234" s="8"/>
    </row>
    <row r="235" spans="1:16">
      <c r="A235" s="8"/>
      <c r="B235" s="8"/>
      <c r="C235" s="8"/>
      <c r="D235" s="8"/>
      <c r="E235" s="8"/>
      <c r="F235" s="8"/>
      <c r="G235" s="37">
        <f t="shared" si="6"/>
        <v>0</v>
      </c>
      <c r="H235" s="8">
        <f t="shared" si="7"/>
        <v>0</v>
      </c>
      <c r="I235" s="8" t="str">
        <f>IF(AND(A235&lt;&gt;"",E235&lt;&gt;""),IFERROR(SUMIFS(#REF!,#REF!,"="&amp;$A235,#REF!,"=true")/SUMIFS(#REF!,#REF!,"="&amp;$A235,#REF!,"=true"),""),"")</f>
        <v/>
      </c>
      <c r="J235" s="8"/>
      <c r="K235" s="8"/>
      <c r="L235" s="8"/>
      <c r="M235" s="8"/>
      <c r="N235" s="8"/>
      <c r="O235" s="8"/>
      <c r="P235" s="8"/>
    </row>
    <row r="236" spans="1:16">
      <c r="A236" s="8"/>
      <c r="B236" s="8"/>
      <c r="C236" s="8"/>
      <c r="D236" s="8"/>
      <c r="E236" s="8"/>
      <c r="F236" s="8"/>
      <c r="G236" s="37">
        <f t="shared" si="6"/>
        <v>0</v>
      </c>
      <c r="H236" s="8">
        <f t="shared" si="7"/>
        <v>0</v>
      </c>
      <c r="I236" s="8" t="str">
        <f>IF(AND(A236&lt;&gt;"",E236&lt;&gt;""),IFERROR(SUMIFS(#REF!,#REF!,"="&amp;$A236,#REF!,"=true")/SUMIFS(#REF!,#REF!,"="&amp;$A236,#REF!,"=true"),""),"")</f>
        <v/>
      </c>
      <c r="J236" s="8"/>
      <c r="K236" s="8"/>
      <c r="L236" s="8"/>
      <c r="M236" s="8"/>
      <c r="N236" s="8"/>
      <c r="O236" s="8"/>
      <c r="P236" s="8"/>
    </row>
    <row r="237" spans="1:16">
      <c r="A237" s="8"/>
      <c r="B237" s="8"/>
      <c r="C237" s="8"/>
      <c r="D237" s="8"/>
      <c r="E237" s="8"/>
      <c r="F237" s="8"/>
      <c r="G237" s="37">
        <f t="shared" si="6"/>
        <v>0</v>
      </c>
      <c r="H237" s="8">
        <f t="shared" si="7"/>
        <v>0</v>
      </c>
      <c r="I237" s="8" t="str">
        <f>IF(AND(A237&lt;&gt;"",E237&lt;&gt;""),IFERROR(SUMIFS(#REF!,#REF!,"="&amp;$A237,#REF!,"=true")/SUMIFS(#REF!,#REF!,"="&amp;$A237,#REF!,"=true"),""),"")</f>
        <v/>
      </c>
      <c r="J237" s="8"/>
      <c r="K237" s="8"/>
      <c r="L237" s="8"/>
      <c r="M237" s="8"/>
      <c r="N237" s="8"/>
      <c r="O237" s="8"/>
      <c r="P237" s="8"/>
    </row>
    <row r="238" spans="1:16">
      <c r="A238" s="8"/>
      <c r="B238" s="8"/>
      <c r="C238" s="8"/>
      <c r="D238" s="8"/>
      <c r="E238" s="8"/>
      <c r="F238" s="8"/>
      <c r="G238" s="37">
        <f t="shared" si="6"/>
        <v>0</v>
      </c>
      <c r="H238" s="8">
        <f t="shared" si="7"/>
        <v>0</v>
      </c>
      <c r="I238" s="8" t="str">
        <f>IF(AND(A238&lt;&gt;"",E238&lt;&gt;""),IFERROR(SUMIFS(#REF!,#REF!,"="&amp;$A238,#REF!,"=true")/SUMIFS(#REF!,#REF!,"="&amp;$A238,#REF!,"=true"),""),"")</f>
        <v/>
      </c>
      <c r="J238" s="8"/>
      <c r="K238" s="8"/>
      <c r="L238" s="8"/>
      <c r="M238" s="8"/>
      <c r="N238" s="8"/>
      <c r="O238" s="8"/>
      <c r="P238" s="8"/>
    </row>
    <row r="239" spans="1:16">
      <c r="A239" s="8"/>
      <c r="B239" s="8"/>
      <c r="C239" s="8"/>
      <c r="D239" s="8"/>
      <c r="E239" s="8"/>
      <c r="F239" s="8"/>
      <c r="G239" s="37">
        <f t="shared" si="6"/>
        <v>0</v>
      </c>
      <c r="H239" s="8">
        <f t="shared" si="7"/>
        <v>0</v>
      </c>
      <c r="I239" s="8" t="str">
        <f>IF(AND(A239&lt;&gt;"",E239&lt;&gt;""),IFERROR(SUMIFS(#REF!,#REF!,"="&amp;$A239,#REF!,"=true")/SUMIFS(#REF!,#REF!,"="&amp;$A239,#REF!,"=true"),""),"")</f>
        <v/>
      </c>
      <c r="J239" s="8"/>
      <c r="K239" s="8"/>
      <c r="L239" s="8"/>
      <c r="M239" s="8"/>
      <c r="N239" s="8"/>
      <c r="O239" s="8"/>
      <c r="P239" s="8"/>
    </row>
    <row r="240" spans="1:16">
      <c r="A240" s="8"/>
      <c r="B240" s="8"/>
      <c r="C240" s="8"/>
      <c r="D240" s="8"/>
      <c r="E240" s="8"/>
      <c r="F240" s="8"/>
      <c r="G240" s="37">
        <f t="shared" si="6"/>
        <v>0</v>
      </c>
      <c r="H240" s="8">
        <f t="shared" si="7"/>
        <v>0</v>
      </c>
      <c r="I240" s="8" t="str">
        <f>IF(AND(A240&lt;&gt;"",E240&lt;&gt;""),IFERROR(SUMIFS(#REF!,#REF!,"="&amp;$A240,#REF!,"=true")/SUMIFS(#REF!,#REF!,"="&amp;$A240,#REF!,"=true"),""),"")</f>
        <v/>
      </c>
      <c r="J240" s="8"/>
      <c r="K240" s="8"/>
      <c r="L240" s="8"/>
      <c r="M240" s="8"/>
      <c r="N240" s="8"/>
      <c r="O240" s="8"/>
      <c r="P240" s="8"/>
    </row>
    <row r="241" spans="1:16">
      <c r="A241" s="8"/>
      <c r="B241" s="8"/>
      <c r="C241" s="8"/>
      <c r="D241" s="8"/>
      <c r="E241" s="8"/>
      <c r="F241" s="8"/>
      <c r="G241" s="37">
        <f t="shared" si="6"/>
        <v>0</v>
      </c>
      <c r="H241" s="8">
        <f t="shared" si="7"/>
        <v>0</v>
      </c>
      <c r="I241" s="8" t="str">
        <f>IF(AND(A241&lt;&gt;"",E241&lt;&gt;""),IFERROR(SUMIFS(#REF!,#REF!,"="&amp;$A241,#REF!,"=true")/SUMIFS(#REF!,#REF!,"="&amp;$A241,#REF!,"=true"),""),"")</f>
        <v/>
      </c>
      <c r="J241" s="8"/>
      <c r="K241" s="8"/>
      <c r="L241" s="8"/>
      <c r="M241" s="8"/>
      <c r="N241" s="8"/>
      <c r="O241" s="8"/>
      <c r="P241" s="8"/>
    </row>
    <row r="242" spans="1:16">
      <c r="A242" s="8"/>
      <c r="B242" s="8"/>
      <c r="C242" s="8"/>
      <c r="D242" s="8"/>
      <c r="E242" s="8"/>
      <c r="F242" s="8"/>
      <c r="G242" s="37">
        <f t="shared" si="6"/>
        <v>0</v>
      </c>
      <c r="H242" s="8">
        <f t="shared" si="7"/>
        <v>0</v>
      </c>
      <c r="I242" s="8" t="str">
        <f>IF(AND(A242&lt;&gt;"",E242&lt;&gt;""),IFERROR(SUMIFS(#REF!,#REF!,"="&amp;$A242,#REF!,"=true")/SUMIFS(#REF!,#REF!,"="&amp;$A242,#REF!,"=true"),""),"")</f>
        <v/>
      </c>
      <c r="J242" s="8"/>
      <c r="K242" s="8"/>
      <c r="L242" s="8"/>
      <c r="M242" s="8"/>
      <c r="N242" s="8"/>
      <c r="O242" s="8"/>
      <c r="P242" s="8"/>
    </row>
    <row r="243" spans="1:16">
      <c r="A243" s="8"/>
      <c r="B243" s="8"/>
      <c r="C243" s="8"/>
      <c r="D243" s="8"/>
      <c r="E243" s="8"/>
      <c r="F243" s="8"/>
      <c r="G243" s="37">
        <f t="shared" si="6"/>
        <v>0</v>
      </c>
      <c r="H243" s="8">
        <f t="shared" si="7"/>
        <v>0</v>
      </c>
      <c r="I243" s="8" t="str">
        <f>IF(AND(A243&lt;&gt;"",E243&lt;&gt;""),IFERROR(SUMIFS(#REF!,#REF!,"="&amp;$A243,#REF!,"=true")/SUMIFS(#REF!,#REF!,"="&amp;$A243,#REF!,"=true"),""),"")</f>
        <v/>
      </c>
      <c r="J243" s="8"/>
      <c r="K243" s="8"/>
      <c r="L243" s="8"/>
      <c r="M243" s="8"/>
      <c r="N243" s="8"/>
      <c r="O243" s="8"/>
      <c r="P243" s="8"/>
    </row>
    <row r="244" spans="1:16">
      <c r="A244" s="8"/>
      <c r="B244" s="8"/>
      <c r="C244" s="8"/>
      <c r="D244" s="8"/>
      <c r="E244" s="8"/>
      <c r="F244" s="8"/>
      <c r="G244" s="37">
        <f t="shared" si="6"/>
        <v>0</v>
      </c>
      <c r="H244" s="8">
        <f t="shared" si="7"/>
        <v>0</v>
      </c>
      <c r="I244" s="8" t="str">
        <f>IF(AND(A244&lt;&gt;"",E244&lt;&gt;""),IFERROR(SUMIFS(#REF!,#REF!,"="&amp;$A244,#REF!,"=true")/SUMIFS(#REF!,#REF!,"="&amp;$A244,#REF!,"=true"),""),"")</f>
        <v/>
      </c>
      <c r="J244" s="8"/>
      <c r="K244" s="8"/>
      <c r="L244" s="8"/>
      <c r="M244" s="8"/>
      <c r="N244" s="8"/>
      <c r="O244" s="8"/>
      <c r="P244" s="8"/>
    </row>
    <row r="245" spans="1:16">
      <c r="A245" s="8"/>
      <c r="B245" s="8"/>
      <c r="C245" s="8"/>
      <c r="D245" s="8"/>
      <c r="E245" s="8"/>
      <c r="F245" s="8"/>
      <c r="G245" s="37">
        <f t="shared" si="6"/>
        <v>0</v>
      </c>
      <c r="H245" s="8">
        <f t="shared" si="7"/>
        <v>0</v>
      </c>
      <c r="I245" s="8" t="str">
        <f>IF(AND(A245&lt;&gt;"",E245&lt;&gt;""),IFERROR(SUMIFS(#REF!,#REF!,"="&amp;$A245,#REF!,"=true")/SUMIFS(#REF!,#REF!,"="&amp;$A245,#REF!,"=true"),""),"")</f>
        <v/>
      </c>
      <c r="J245" s="8"/>
      <c r="K245" s="8"/>
      <c r="L245" s="8"/>
      <c r="M245" s="8"/>
      <c r="N245" s="8"/>
      <c r="O245" s="8"/>
      <c r="P245" s="8"/>
    </row>
    <row r="246" spans="1:16">
      <c r="A246" s="8"/>
      <c r="B246" s="8"/>
      <c r="C246" s="8"/>
      <c r="D246" s="8"/>
      <c r="E246" s="8"/>
      <c r="F246" s="8"/>
      <c r="G246" s="37">
        <f t="shared" si="6"/>
        <v>0</v>
      </c>
      <c r="H246" s="8">
        <f t="shared" si="7"/>
        <v>0</v>
      </c>
      <c r="I246" s="8" t="str">
        <f>IF(AND(A246&lt;&gt;"",E246&lt;&gt;""),IFERROR(SUMIFS(#REF!,#REF!,"="&amp;$A246,#REF!,"=true")/SUMIFS(#REF!,#REF!,"="&amp;$A246,#REF!,"=true"),""),"")</f>
        <v/>
      </c>
      <c r="J246" s="8"/>
      <c r="K246" s="8"/>
      <c r="L246" s="8"/>
      <c r="M246" s="8"/>
      <c r="N246" s="8"/>
      <c r="O246" s="8"/>
      <c r="P246" s="8"/>
    </row>
    <row r="247" spans="1:16">
      <c r="A247" s="8"/>
      <c r="B247" s="8"/>
      <c r="C247" s="8"/>
      <c r="D247" s="8"/>
      <c r="E247" s="8"/>
      <c r="F247" s="8"/>
      <c r="G247" s="37">
        <f t="shared" si="6"/>
        <v>0</v>
      </c>
      <c r="H247" s="8">
        <f t="shared" si="7"/>
        <v>0</v>
      </c>
      <c r="I247" s="8" t="str">
        <f>IF(AND(A247&lt;&gt;"",E247&lt;&gt;""),IFERROR(SUMIFS(#REF!,#REF!,"="&amp;$A247,#REF!,"=true")/SUMIFS(#REF!,#REF!,"="&amp;$A247,#REF!,"=true"),""),"")</f>
        <v/>
      </c>
      <c r="J247" s="8"/>
      <c r="K247" s="8"/>
      <c r="L247" s="8"/>
      <c r="M247" s="8"/>
      <c r="N247" s="8"/>
      <c r="O247" s="8"/>
      <c r="P247" s="8"/>
    </row>
    <row r="248" spans="1:16">
      <c r="A248" s="8"/>
      <c r="B248" s="8"/>
      <c r="C248" s="8"/>
      <c r="D248" s="8"/>
      <c r="E248" s="8"/>
      <c r="F248" s="8"/>
      <c r="G248" s="37">
        <f t="shared" si="6"/>
        <v>0</v>
      </c>
      <c r="H248" s="8">
        <f t="shared" si="7"/>
        <v>0</v>
      </c>
      <c r="I248" s="8" t="str">
        <f>IF(AND(A248&lt;&gt;"",E248&lt;&gt;""),IFERROR(SUMIFS(#REF!,#REF!,"="&amp;$A248,#REF!,"=true")/SUMIFS(#REF!,#REF!,"="&amp;$A248,#REF!,"=true"),""),"")</f>
        <v/>
      </c>
      <c r="J248" s="8"/>
      <c r="K248" s="8"/>
      <c r="L248" s="8"/>
      <c r="M248" s="8"/>
      <c r="N248" s="8"/>
      <c r="O248" s="8"/>
      <c r="P248" s="8"/>
    </row>
    <row r="249" spans="1:16">
      <c r="A249" s="8"/>
      <c r="B249" s="8"/>
      <c r="C249" s="8"/>
      <c r="D249" s="8"/>
      <c r="E249" s="8"/>
      <c r="F249" s="8"/>
      <c r="G249" s="37">
        <f t="shared" si="6"/>
        <v>0</v>
      </c>
      <c r="H249" s="8">
        <f t="shared" si="7"/>
        <v>0</v>
      </c>
      <c r="I249" s="8" t="str">
        <f>IF(AND(A249&lt;&gt;"",E249&lt;&gt;""),IFERROR(SUMIFS(#REF!,#REF!,"="&amp;$A249,#REF!,"=true")/SUMIFS(#REF!,#REF!,"="&amp;$A249,#REF!,"=true"),""),"")</f>
        <v/>
      </c>
      <c r="J249" s="8"/>
      <c r="K249" s="8"/>
      <c r="L249" s="8"/>
      <c r="M249" s="8"/>
      <c r="N249" s="8"/>
      <c r="O249" s="8"/>
      <c r="P249" s="8"/>
    </row>
    <row r="250" spans="1:16">
      <c r="A250" s="8"/>
      <c r="B250" s="8"/>
      <c r="C250" s="8"/>
      <c r="D250" s="8"/>
      <c r="E250" s="8"/>
      <c r="F250" s="8"/>
      <c r="G250" s="37">
        <f t="shared" si="6"/>
        <v>0</v>
      </c>
      <c r="H250" s="8">
        <f t="shared" si="7"/>
        <v>0</v>
      </c>
      <c r="I250" s="8" t="str">
        <f>IF(AND(A250&lt;&gt;"",E250&lt;&gt;""),IFERROR(SUMIFS(#REF!,#REF!,"="&amp;$A250,#REF!,"=true")/SUMIFS(#REF!,#REF!,"="&amp;$A250,#REF!,"=true"),""),"")</f>
        <v/>
      </c>
      <c r="J250" s="8"/>
      <c r="K250" s="8"/>
      <c r="L250" s="8"/>
      <c r="M250" s="8"/>
      <c r="N250" s="8"/>
      <c r="O250" s="8"/>
      <c r="P250" s="8"/>
    </row>
    <row r="251" spans="1:16">
      <c r="A251" s="8"/>
      <c r="B251" s="8"/>
      <c r="C251" s="8"/>
      <c r="D251" s="8"/>
      <c r="E251" s="8"/>
      <c r="F251" s="8"/>
      <c r="G251" s="37">
        <f t="shared" si="6"/>
        <v>0</v>
      </c>
      <c r="H251" s="8">
        <f t="shared" si="7"/>
        <v>0</v>
      </c>
      <c r="I251" s="8" t="str">
        <f>IF(AND(A251&lt;&gt;"",E251&lt;&gt;""),IFERROR(SUMIFS(#REF!,#REF!,"="&amp;$A251,#REF!,"=true")/SUMIFS(#REF!,#REF!,"="&amp;$A251,#REF!,"=true"),""),"")</f>
        <v/>
      </c>
      <c r="J251" s="8"/>
      <c r="K251" s="8"/>
      <c r="L251" s="8"/>
      <c r="M251" s="8"/>
      <c r="N251" s="8"/>
      <c r="O251" s="8"/>
      <c r="P251" s="8"/>
    </row>
    <row r="252" spans="1:16">
      <c r="A252" s="8"/>
      <c r="B252" s="8"/>
      <c r="C252" s="8"/>
      <c r="D252" s="8"/>
      <c r="E252" s="8"/>
      <c r="F252" s="8"/>
      <c r="G252" s="37">
        <f t="shared" si="6"/>
        <v>0</v>
      </c>
      <c r="H252" s="8">
        <f t="shared" si="7"/>
        <v>0</v>
      </c>
      <c r="I252" s="8" t="str">
        <f>IF(AND(A252&lt;&gt;"",E252&lt;&gt;""),IFERROR(SUMIFS(#REF!,#REF!,"="&amp;$A252,#REF!,"=true")/SUMIFS(#REF!,#REF!,"="&amp;$A252,#REF!,"=true"),""),"")</f>
        <v/>
      </c>
      <c r="J252" s="8"/>
      <c r="K252" s="8"/>
      <c r="L252" s="8"/>
      <c r="M252" s="8"/>
      <c r="N252" s="8"/>
      <c r="O252" s="8"/>
      <c r="P252" s="8"/>
    </row>
    <row r="253" spans="1:16">
      <c r="A253" s="8"/>
      <c r="B253" s="8"/>
      <c r="C253" s="8"/>
      <c r="D253" s="8"/>
      <c r="E253" s="8"/>
      <c r="F253" s="8"/>
      <c r="G253" s="37">
        <f t="shared" si="6"/>
        <v>0</v>
      </c>
      <c r="H253" s="8">
        <f t="shared" si="7"/>
        <v>0</v>
      </c>
      <c r="I253" s="8" t="str">
        <f>IF(AND(A253&lt;&gt;"",E253&lt;&gt;""),IFERROR(SUMIFS(#REF!,#REF!,"="&amp;$A253,#REF!,"=true")/SUMIFS(#REF!,#REF!,"="&amp;$A253,#REF!,"=true"),""),"")</f>
        <v/>
      </c>
      <c r="J253" s="8"/>
      <c r="K253" s="8"/>
      <c r="L253" s="8"/>
      <c r="M253" s="8"/>
      <c r="N253" s="8"/>
      <c r="O253" s="8"/>
      <c r="P253" s="8"/>
    </row>
    <row r="254" spans="1:16">
      <c r="A254" s="8"/>
      <c r="B254" s="8"/>
      <c r="C254" s="8"/>
      <c r="D254" s="8"/>
      <c r="E254" s="8"/>
      <c r="F254" s="8"/>
      <c r="G254" s="37">
        <f t="shared" si="6"/>
        <v>0</v>
      </c>
      <c r="H254" s="8">
        <f t="shared" si="7"/>
        <v>0</v>
      </c>
      <c r="I254" s="8" t="str">
        <f>IF(AND(A254&lt;&gt;"",E254&lt;&gt;""),IFERROR(SUMIFS(#REF!,#REF!,"="&amp;$A254,#REF!,"=true")/SUMIFS(#REF!,#REF!,"="&amp;$A254,#REF!,"=true"),""),"")</f>
        <v/>
      </c>
      <c r="J254" s="8"/>
      <c r="K254" s="8"/>
      <c r="L254" s="8"/>
      <c r="M254" s="8"/>
      <c r="N254" s="8"/>
      <c r="O254" s="8"/>
      <c r="P254" s="8"/>
    </row>
    <row r="255" spans="1:16">
      <c r="A255" s="8"/>
      <c r="B255" s="8"/>
      <c r="C255" s="8"/>
      <c r="D255" s="8"/>
      <c r="E255" s="8"/>
      <c r="F255" s="8"/>
      <c r="G255" s="37">
        <f t="shared" si="6"/>
        <v>0</v>
      </c>
      <c r="H255" s="8">
        <f t="shared" si="7"/>
        <v>0</v>
      </c>
      <c r="I255" s="8" t="str">
        <f>IF(AND(A255&lt;&gt;"",E255&lt;&gt;""),IFERROR(SUMIFS(#REF!,#REF!,"="&amp;$A255,#REF!,"=true")/SUMIFS(#REF!,#REF!,"="&amp;$A255,#REF!,"=true"),""),"")</f>
        <v/>
      </c>
      <c r="J255" s="8"/>
      <c r="K255" s="8"/>
      <c r="L255" s="8"/>
      <c r="M255" s="8"/>
      <c r="N255" s="8"/>
      <c r="O255" s="8"/>
      <c r="P255" s="8"/>
    </row>
    <row r="256" spans="1:16">
      <c r="A256" s="8"/>
      <c r="B256" s="8"/>
      <c r="C256" s="8"/>
      <c r="D256" s="8"/>
      <c r="E256" s="8"/>
      <c r="F256" s="8"/>
      <c r="G256" s="37">
        <f t="shared" si="6"/>
        <v>0</v>
      </c>
      <c r="H256" s="8">
        <f t="shared" si="7"/>
        <v>0</v>
      </c>
      <c r="I256" s="8" t="str">
        <f>IF(AND(A256&lt;&gt;"",E256&lt;&gt;""),IFERROR(SUMIFS(#REF!,#REF!,"="&amp;$A256,#REF!,"=true")/SUMIFS(#REF!,#REF!,"="&amp;$A256,#REF!,"=true"),""),"")</f>
        <v/>
      </c>
      <c r="J256" s="8"/>
      <c r="K256" s="8"/>
      <c r="L256" s="8"/>
      <c r="M256" s="8"/>
      <c r="N256" s="8"/>
      <c r="O256" s="8"/>
      <c r="P256" s="8"/>
    </row>
    <row r="257" spans="1:16">
      <c r="A257" s="8"/>
      <c r="B257" s="8"/>
      <c r="C257" s="8"/>
      <c r="D257" s="8"/>
      <c r="E257" s="8"/>
      <c r="F257" s="8"/>
      <c r="G257" s="37">
        <f t="shared" si="6"/>
        <v>0</v>
      </c>
      <c r="H257" s="8">
        <f t="shared" si="7"/>
        <v>0</v>
      </c>
      <c r="I257" s="8" t="str">
        <f>IF(AND(A257&lt;&gt;"",E257&lt;&gt;""),IFERROR(SUMIFS(#REF!,#REF!,"="&amp;$A257,#REF!,"=true")/SUMIFS(#REF!,#REF!,"="&amp;$A257,#REF!,"=true"),""),"")</f>
        <v/>
      </c>
      <c r="J257" s="8"/>
      <c r="K257" s="8"/>
      <c r="L257" s="8"/>
      <c r="M257" s="8"/>
      <c r="N257" s="8"/>
      <c r="O257" s="8"/>
      <c r="P257" s="8"/>
    </row>
    <row r="258" spans="1:16">
      <c r="A258" s="8"/>
      <c r="B258" s="8"/>
      <c r="C258" s="8"/>
      <c r="D258" s="8"/>
      <c r="E258" s="8"/>
      <c r="F258" s="8"/>
      <c r="G258" s="37">
        <f t="shared" ref="G258:G321" si="8">K258+L258</f>
        <v>0</v>
      </c>
      <c r="H258" s="8">
        <f t="shared" ref="H258:H321" si="9">(M258+4*N258+O258)/6</f>
        <v>0</v>
      </c>
      <c r="I258" s="8" t="str">
        <f>IF(AND(A258&lt;&gt;"",E258&lt;&gt;""),IFERROR(SUMIFS(#REF!,#REF!,"="&amp;$A258,#REF!,"=true")/SUMIFS(#REF!,#REF!,"="&amp;$A258,#REF!,"=true"),""),"")</f>
        <v/>
      </c>
      <c r="J258" s="8"/>
      <c r="K258" s="8"/>
      <c r="L258" s="8"/>
      <c r="M258" s="8"/>
      <c r="N258" s="8"/>
      <c r="O258" s="8"/>
      <c r="P258" s="8"/>
    </row>
    <row r="259" spans="1:16">
      <c r="A259" s="8"/>
      <c r="B259" s="8"/>
      <c r="C259" s="8"/>
      <c r="D259" s="8"/>
      <c r="E259" s="8"/>
      <c r="F259" s="8"/>
      <c r="G259" s="37">
        <f t="shared" si="8"/>
        <v>0</v>
      </c>
      <c r="H259" s="8">
        <f t="shared" si="9"/>
        <v>0</v>
      </c>
      <c r="I259" s="8" t="str">
        <f>IF(AND(A259&lt;&gt;"",E259&lt;&gt;""),IFERROR(SUMIFS(#REF!,#REF!,"="&amp;$A259,#REF!,"=true")/SUMIFS(#REF!,#REF!,"="&amp;$A259,#REF!,"=true"),""),"")</f>
        <v/>
      </c>
      <c r="J259" s="8"/>
      <c r="K259" s="8"/>
      <c r="L259" s="8"/>
      <c r="M259" s="8"/>
      <c r="N259" s="8"/>
      <c r="O259" s="8"/>
      <c r="P259" s="8"/>
    </row>
    <row r="260" spans="1:16">
      <c r="A260" s="8"/>
      <c r="B260" s="8"/>
      <c r="C260" s="8"/>
      <c r="D260" s="8"/>
      <c r="E260" s="8"/>
      <c r="F260" s="8"/>
      <c r="G260" s="37">
        <f t="shared" si="8"/>
        <v>0</v>
      </c>
      <c r="H260" s="8">
        <f t="shared" si="9"/>
        <v>0</v>
      </c>
      <c r="I260" s="8" t="str">
        <f>IF(AND(A260&lt;&gt;"",E260&lt;&gt;""),IFERROR(SUMIFS(#REF!,#REF!,"="&amp;$A260,#REF!,"=true")/SUMIFS(#REF!,#REF!,"="&amp;$A260,#REF!,"=true"),""),"")</f>
        <v/>
      </c>
      <c r="J260" s="8"/>
      <c r="K260" s="8"/>
      <c r="L260" s="8"/>
      <c r="M260" s="8"/>
      <c r="N260" s="8"/>
      <c r="O260" s="8"/>
      <c r="P260" s="8"/>
    </row>
    <row r="261" spans="1:16">
      <c r="A261" s="8"/>
      <c r="B261" s="8"/>
      <c r="C261" s="8"/>
      <c r="D261" s="8"/>
      <c r="E261" s="8"/>
      <c r="F261" s="8"/>
      <c r="G261" s="37">
        <f t="shared" si="8"/>
        <v>0</v>
      </c>
      <c r="H261" s="8">
        <f t="shared" si="9"/>
        <v>0</v>
      </c>
      <c r="I261" s="8" t="str">
        <f>IF(AND(A261&lt;&gt;"",E261&lt;&gt;""),IFERROR(SUMIFS(#REF!,#REF!,"="&amp;$A261,#REF!,"=true")/SUMIFS(#REF!,#REF!,"="&amp;$A261,#REF!,"=true"),""),"")</f>
        <v/>
      </c>
      <c r="J261" s="8"/>
      <c r="K261" s="8"/>
      <c r="L261" s="8"/>
      <c r="M261" s="8"/>
      <c r="N261" s="8"/>
      <c r="O261" s="8"/>
      <c r="P261" s="8"/>
    </row>
    <row r="262" spans="1:16">
      <c r="A262" s="8"/>
      <c r="B262" s="8"/>
      <c r="C262" s="8"/>
      <c r="D262" s="8"/>
      <c r="E262" s="8"/>
      <c r="F262" s="8"/>
      <c r="G262" s="37">
        <f t="shared" si="8"/>
        <v>0</v>
      </c>
      <c r="H262" s="8">
        <f t="shared" si="9"/>
        <v>0</v>
      </c>
      <c r="I262" s="8" t="str">
        <f>IF(AND(A262&lt;&gt;"",E262&lt;&gt;""),IFERROR(SUMIFS(#REF!,#REF!,"="&amp;$A262,#REF!,"=true")/SUMIFS(#REF!,#REF!,"="&amp;$A262,#REF!,"=true"),""),"")</f>
        <v/>
      </c>
      <c r="J262" s="8"/>
      <c r="K262" s="8"/>
      <c r="L262" s="8"/>
      <c r="M262" s="8"/>
      <c r="N262" s="8"/>
      <c r="O262" s="8"/>
      <c r="P262" s="8"/>
    </row>
    <row r="263" spans="1:16">
      <c r="A263" s="8"/>
      <c r="B263" s="8"/>
      <c r="C263" s="8"/>
      <c r="D263" s="8"/>
      <c r="E263" s="8"/>
      <c r="F263" s="8"/>
      <c r="G263" s="37">
        <f t="shared" si="8"/>
        <v>0</v>
      </c>
      <c r="H263" s="8">
        <f t="shared" si="9"/>
        <v>0</v>
      </c>
      <c r="I263" s="8" t="str">
        <f>IF(AND(A263&lt;&gt;"",E263&lt;&gt;""),IFERROR(SUMIFS(#REF!,#REF!,"="&amp;$A263,#REF!,"=true")/SUMIFS(#REF!,#REF!,"="&amp;$A263,#REF!,"=true"),""),"")</f>
        <v/>
      </c>
      <c r="J263" s="8"/>
      <c r="K263" s="8"/>
      <c r="L263" s="8"/>
      <c r="M263" s="8"/>
      <c r="N263" s="8"/>
      <c r="O263" s="8"/>
      <c r="P263" s="8"/>
    </row>
    <row r="264" spans="1:16">
      <c r="A264" s="8"/>
      <c r="B264" s="8"/>
      <c r="C264" s="8"/>
      <c r="D264" s="8"/>
      <c r="E264" s="8"/>
      <c r="F264" s="8"/>
      <c r="G264" s="37">
        <f t="shared" si="8"/>
        <v>0</v>
      </c>
      <c r="H264" s="8">
        <f t="shared" si="9"/>
        <v>0</v>
      </c>
      <c r="I264" s="8" t="str">
        <f>IF(AND(A264&lt;&gt;"",E264&lt;&gt;""),IFERROR(SUMIFS(#REF!,#REF!,"="&amp;$A264,#REF!,"=true")/SUMIFS(#REF!,#REF!,"="&amp;$A264,#REF!,"=true"),""),"")</f>
        <v/>
      </c>
      <c r="J264" s="8"/>
      <c r="K264" s="8"/>
      <c r="L264" s="8"/>
      <c r="M264" s="8"/>
      <c r="N264" s="8"/>
      <c r="O264" s="8"/>
      <c r="P264" s="8"/>
    </row>
    <row r="265" spans="1:16">
      <c r="A265" s="8"/>
      <c r="B265" s="8"/>
      <c r="C265" s="8"/>
      <c r="D265" s="8"/>
      <c r="E265" s="8"/>
      <c r="F265" s="8"/>
      <c r="G265" s="37">
        <f t="shared" si="8"/>
        <v>0</v>
      </c>
      <c r="H265" s="8">
        <f t="shared" si="9"/>
        <v>0</v>
      </c>
      <c r="I265" s="8" t="str">
        <f>IF(AND(A265&lt;&gt;"",E265&lt;&gt;""),IFERROR(SUMIFS(#REF!,#REF!,"="&amp;$A265,#REF!,"=true")/SUMIFS(#REF!,#REF!,"="&amp;$A265,#REF!,"=true"),""),"")</f>
        <v/>
      </c>
      <c r="J265" s="8"/>
      <c r="K265" s="8"/>
      <c r="L265" s="8"/>
      <c r="M265" s="8"/>
      <c r="N265" s="8"/>
      <c r="O265" s="8"/>
      <c r="P265" s="8"/>
    </row>
    <row r="266" spans="1:16">
      <c r="A266" s="8"/>
      <c r="B266" s="8"/>
      <c r="C266" s="8"/>
      <c r="D266" s="8"/>
      <c r="E266" s="8"/>
      <c r="F266" s="8"/>
      <c r="G266" s="37">
        <f t="shared" si="8"/>
        <v>0</v>
      </c>
      <c r="H266" s="8">
        <f t="shared" si="9"/>
        <v>0</v>
      </c>
      <c r="I266" s="8" t="str">
        <f>IF(AND(A266&lt;&gt;"",E266&lt;&gt;""),IFERROR(SUMIFS(#REF!,#REF!,"="&amp;$A266,#REF!,"=true")/SUMIFS(#REF!,#REF!,"="&amp;$A266,#REF!,"=true"),""),"")</f>
        <v/>
      </c>
      <c r="J266" s="8"/>
      <c r="K266" s="8"/>
      <c r="L266" s="8"/>
      <c r="M266" s="8"/>
      <c r="N266" s="8"/>
      <c r="O266" s="8"/>
      <c r="P266" s="8"/>
    </row>
    <row r="267" spans="1:16">
      <c r="A267" s="8"/>
      <c r="B267" s="8"/>
      <c r="C267" s="8"/>
      <c r="D267" s="8"/>
      <c r="E267" s="8"/>
      <c r="F267" s="8"/>
      <c r="G267" s="37">
        <f t="shared" si="8"/>
        <v>0</v>
      </c>
      <c r="H267" s="8">
        <f t="shared" si="9"/>
        <v>0</v>
      </c>
      <c r="I267" s="8" t="str">
        <f>IF(AND(A267&lt;&gt;"",E267&lt;&gt;""),IFERROR(SUMIFS(#REF!,#REF!,"="&amp;$A267,#REF!,"=true")/SUMIFS(#REF!,#REF!,"="&amp;$A267,#REF!,"=true"),""),"")</f>
        <v/>
      </c>
      <c r="J267" s="8"/>
      <c r="K267" s="8"/>
      <c r="L267" s="8"/>
      <c r="M267" s="8"/>
      <c r="N267" s="8"/>
      <c r="O267" s="8"/>
      <c r="P267" s="8"/>
    </row>
    <row r="268" spans="1:16">
      <c r="A268" s="8"/>
      <c r="B268" s="8"/>
      <c r="C268" s="8"/>
      <c r="D268" s="8"/>
      <c r="E268" s="8"/>
      <c r="F268" s="8"/>
      <c r="G268" s="37">
        <f t="shared" si="8"/>
        <v>0</v>
      </c>
      <c r="H268" s="8">
        <f t="shared" si="9"/>
        <v>0</v>
      </c>
      <c r="I268" s="8" t="str">
        <f>IF(AND(A268&lt;&gt;"",E268&lt;&gt;""),IFERROR(SUMIFS(#REF!,#REF!,"="&amp;$A268,#REF!,"=true")/SUMIFS(#REF!,#REF!,"="&amp;$A268,#REF!,"=true"),""),"")</f>
        <v/>
      </c>
      <c r="J268" s="8"/>
      <c r="K268" s="8"/>
      <c r="L268" s="8"/>
      <c r="M268" s="8"/>
      <c r="N268" s="8"/>
      <c r="O268" s="8"/>
      <c r="P268" s="8"/>
    </row>
    <row r="269" spans="1:16">
      <c r="A269" s="8"/>
      <c r="B269" s="8"/>
      <c r="C269" s="8"/>
      <c r="D269" s="8"/>
      <c r="E269" s="8"/>
      <c r="F269" s="8"/>
      <c r="G269" s="37">
        <f t="shared" si="8"/>
        <v>0</v>
      </c>
      <c r="H269" s="8">
        <f t="shared" si="9"/>
        <v>0</v>
      </c>
      <c r="I269" s="8" t="str">
        <f>IF(AND(A269&lt;&gt;"",E269&lt;&gt;""),IFERROR(SUMIFS(#REF!,#REF!,"="&amp;$A269,#REF!,"=true")/SUMIFS(#REF!,#REF!,"="&amp;$A269,#REF!,"=true"),""),"")</f>
        <v/>
      </c>
      <c r="J269" s="8"/>
      <c r="K269" s="8"/>
      <c r="L269" s="8"/>
      <c r="M269" s="8"/>
      <c r="N269" s="8"/>
      <c r="O269" s="8"/>
      <c r="P269" s="8"/>
    </row>
    <row r="270" spans="1:16">
      <c r="A270" s="8"/>
      <c r="B270" s="8"/>
      <c r="C270" s="8"/>
      <c r="D270" s="8"/>
      <c r="E270" s="8"/>
      <c r="F270" s="8"/>
      <c r="G270" s="37">
        <f t="shared" si="8"/>
        <v>0</v>
      </c>
      <c r="H270" s="8">
        <f t="shared" si="9"/>
        <v>0</v>
      </c>
      <c r="I270" s="8" t="str">
        <f>IF(AND(A270&lt;&gt;"",E270&lt;&gt;""),IFERROR(SUMIFS(#REF!,#REF!,"="&amp;$A270,#REF!,"=true")/SUMIFS(#REF!,#REF!,"="&amp;$A270,#REF!,"=true"),""),"")</f>
        <v/>
      </c>
      <c r="J270" s="8"/>
      <c r="K270" s="8"/>
      <c r="L270" s="8"/>
      <c r="M270" s="8"/>
      <c r="N270" s="8"/>
      <c r="O270" s="8"/>
      <c r="P270" s="8"/>
    </row>
    <row r="271" spans="1:16">
      <c r="A271" s="8"/>
      <c r="B271" s="8"/>
      <c r="C271" s="8"/>
      <c r="D271" s="8"/>
      <c r="E271" s="8"/>
      <c r="F271" s="8"/>
      <c r="G271" s="37">
        <f t="shared" si="8"/>
        <v>0</v>
      </c>
      <c r="H271" s="8">
        <f t="shared" si="9"/>
        <v>0</v>
      </c>
      <c r="I271" s="8" t="str">
        <f>IF(AND(A271&lt;&gt;"",E271&lt;&gt;""),IFERROR(SUMIFS(#REF!,#REF!,"="&amp;$A271,#REF!,"=true")/SUMIFS(#REF!,#REF!,"="&amp;$A271,#REF!,"=true"),""),"")</f>
        <v/>
      </c>
      <c r="J271" s="8"/>
      <c r="K271" s="8"/>
      <c r="L271" s="8"/>
      <c r="M271" s="8"/>
      <c r="N271" s="8"/>
      <c r="O271" s="8"/>
      <c r="P271" s="8"/>
    </row>
    <row r="272" spans="1:16">
      <c r="A272" s="8"/>
      <c r="B272" s="8"/>
      <c r="C272" s="8"/>
      <c r="D272" s="8"/>
      <c r="E272" s="8"/>
      <c r="F272" s="8"/>
      <c r="G272" s="37">
        <f t="shared" si="8"/>
        <v>0</v>
      </c>
      <c r="H272" s="8">
        <f t="shared" si="9"/>
        <v>0</v>
      </c>
      <c r="I272" s="8" t="str">
        <f>IF(AND(A272&lt;&gt;"",E272&lt;&gt;""),IFERROR(SUMIFS(#REF!,#REF!,"="&amp;$A272,#REF!,"=true")/SUMIFS(#REF!,#REF!,"="&amp;$A272,#REF!,"=true"),""),"")</f>
        <v/>
      </c>
      <c r="J272" s="8"/>
      <c r="K272" s="8"/>
      <c r="L272" s="8"/>
      <c r="M272" s="8"/>
      <c r="N272" s="8"/>
      <c r="O272" s="8"/>
      <c r="P272" s="8"/>
    </row>
    <row r="273" spans="1:16">
      <c r="A273" s="8"/>
      <c r="B273" s="8"/>
      <c r="C273" s="8"/>
      <c r="D273" s="8"/>
      <c r="E273" s="8"/>
      <c r="F273" s="8"/>
      <c r="G273" s="37">
        <f t="shared" si="8"/>
        <v>0</v>
      </c>
      <c r="H273" s="8">
        <f t="shared" si="9"/>
        <v>0</v>
      </c>
      <c r="I273" s="8" t="str">
        <f>IF(AND(A273&lt;&gt;"",E273&lt;&gt;""),IFERROR(SUMIFS(#REF!,#REF!,"="&amp;$A273,#REF!,"=true")/SUMIFS(#REF!,#REF!,"="&amp;$A273,#REF!,"=true"),""),"")</f>
        <v/>
      </c>
      <c r="J273" s="8"/>
      <c r="K273" s="8"/>
      <c r="L273" s="8"/>
      <c r="M273" s="8"/>
      <c r="N273" s="8"/>
      <c r="O273" s="8"/>
      <c r="P273" s="8"/>
    </row>
    <row r="274" spans="1:16">
      <c r="A274" s="8"/>
      <c r="B274" s="8"/>
      <c r="C274" s="8"/>
      <c r="D274" s="8"/>
      <c r="E274" s="8"/>
      <c r="F274" s="8"/>
      <c r="G274" s="37">
        <f t="shared" si="8"/>
        <v>0</v>
      </c>
      <c r="H274" s="8">
        <f t="shared" si="9"/>
        <v>0</v>
      </c>
      <c r="I274" s="8" t="str">
        <f>IF(AND(A274&lt;&gt;"",E274&lt;&gt;""),IFERROR(SUMIFS(#REF!,#REF!,"="&amp;$A274,#REF!,"=true")/SUMIFS(#REF!,#REF!,"="&amp;$A274,#REF!,"=true"),""),"")</f>
        <v/>
      </c>
      <c r="J274" s="8"/>
      <c r="K274" s="8"/>
      <c r="L274" s="8"/>
      <c r="M274" s="8"/>
      <c r="N274" s="8"/>
      <c r="O274" s="8"/>
      <c r="P274" s="8"/>
    </row>
    <row r="275" spans="1:16">
      <c r="A275" s="8"/>
      <c r="B275" s="8"/>
      <c r="C275" s="8"/>
      <c r="D275" s="8"/>
      <c r="E275" s="8"/>
      <c r="F275" s="8"/>
      <c r="G275" s="37">
        <f t="shared" si="8"/>
        <v>0</v>
      </c>
      <c r="H275" s="8">
        <f t="shared" si="9"/>
        <v>0</v>
      </c>
      <c r="I275" s="8" t="str">
        <f>IF(AND(A275&lt;&gt;"",E275&lt;&gt;""),IFERROR(SUMIFS(#REF!,#REF!,"="&amp;$A275,#REF!,"=true")/SUMIFS(#REF!,#REF!,"="&amp;$A275,#REF!,"=true"),""),"")</f>
        <v/>
      </c>
      <c r="J275" s="8"/>
      <c r="K275" s="8"/>
      <c r="L275" s="8"/>
      <c r="M275" s="8"/>
      <c r="N275" s="8"/>
      <c r="O275" s="8"/>
      <c r="P275" s="8"/>
    </row>
    <row r="276" spans="1:16">
      <c r="A276" s="8"/>
      <c r="B276" s="8"/>
      <c r="C276" s="8"/>
      <c r="D276" s="8"/>
      <c r="E276" s="8"/>
      <c r="F276" s="8"/>
      <c r="G276" s="37">
        <f t="shared" si="8"/>
        <v>0</v>
      </c>
      <c r="H276" s="8">
        <f t="shared" si="9"/>
        <v>0</v>
      </c>
      <c r="I276" s="8" t="str">
        <f>IF(AND(A276&lt;&gt;"",E276&lt;&gt;""),IFERROR(SUMIFS(#REF!,#REF!,"="&amp;$A276,#REF!,"=true")/SUMIFS(#REF!,#REF!,"="&amp;$A276,#REF!,"=true"),""),"")</f>
        <v/>
      </c>
      <c r="J276" s="8"/>
      <c r="K276" s="8"/>
      <c r="L276" s="8"/>
      <c r="M276" s="8"/>
      <c r="N276" s="8"/>
      <c r="O276" s="8"/>
      <c r="P276" s="8"/>
    </row>
    <row r="277" spans="1:16">
      <c r="A277" s="8"/>
      <c r="B277" s="8"/>
      <c r="C277" s="8"/>
      <c r="D277" s="8"/>
      <c r="E277" s="8"/>
      <c r="F277" s="8"/>
      <c r="G277" s="37">
        <f t="shared" si="8"/>
        <v>0</v>
      </c>
      <c r="H277" s="8">
        <f t="shared" si="9"/>
        <v>0</v>
      </c>
      <c r="I277" s="8" t="str">
        <f>IF(AND(A277&lt;&gt;"",E277&lt;&gt;""),IFERROR(SUMIFS(#REF!,#REF!,"="&amp;$A277,#REF!,"=true")/SUMIFS(#REF!,#REF!,"="&amp;$A277,#REF!,"=true"),""),"")</f>
        <v/>
      </c>
      <c r="J277" s="8"/>
      <c r="K277" s="8"/>
      <c r="L277" s="8"/>
      <c r="M277" s="8"/>
      <c r="N277" s="8"/>
      <c r="O277" s="8"/>
      <c r="P277" s="8"/>
    </row>
    <row r="278" spans="1:16">
      <c r="A278" s="8"/>
      <c r="B278" s="8"/>
      <c r="C278" s="8"/>
      <c r="D278" s="8"/>
      <c r="E278" s="8"/>
      <c r="F278" s="8"/>
      <c r="G278" s="37">
        <f t="shared" si="8"/>
        <v>0</v>
      </c>
      <c r="H278" s="8">
        <f t="shared" si="9"/>
        <v>0</v>
      </c>
      <c r="I278" s="8" t="str">
        <f>IF(AND(A278&lt;&gt;"",E278&lt;&gt;""),IFERROR(SUMIFS(#REF!,#REF!,"="&amp;$A278,#REF!,"=true")/SUMIFS(#REF!,#REF!,"="&amp;$A278,#REF!,"=true"),""),"")</f>
        <v/>
      </c>
      <c r="J278" s="8"/>
      <c r="K278" s="8"/>
      <c r="L278" s="8"/>
      <c r="M278" s="8"/>
      <c r="N278" s="8"/>
      <c r="O278" s="8"/>
      <c r="P278" s="8"/>
    </row>
    <row r="279" spans="1:16">
      <c r="A279" s="8"/>
      <c r="B279" s="8"/>
      <c r="C279" s="8"/>
      <c r="D279" s="8"/>
      <c r="E279" s="8"/>
      <c r="F279" s="8"/>
      <c r="G279" s="37">
        <f t="shared" si="8"/>
        <v>0</v>
      </c>
      <c r="H279" s="8">
        <f t="shared" si="9"/>
        <v>0</v>
      </c>
      <c r="I279" s="8" t="str">
        <f>IF(AND(A279&lt;&gt;"",E279&lt;&gt;""),IFERROR(SUMIFS(#REF!,#REF!,"="&amp;$A279,#REF!,"=true")/SUMIFS(#REF!,#REF!,"="&amp;$A279,#REF!,"=true"),""),"")</f>
        <v/>
      </c>
      <c r="J279" s="8"/>
      <c r="K279" s="8"/>
      <c r="L279" s="8"/>
      <c r="M279" s="8"/>
      <c r="N279" s="8"/>
      <c r="O279" s="8"/>
      <c r="P279" s="8"/>
    </row>
    <row r="280" spans="1:16">
      <c r="A280" s="8"/>
      <c r="B280" s="8"/>
      <c r="C280" s="8"/>
      <c r="D280" s="8"/>
      <c r="E280" s="8"/>
      <c r="F280" s="8"/>
      <c r="G280" s="37">
        <f t="shared" si="8"/>
        <v>0</v>
      </c>
      <c r="H280" s="8">
        <f t="shared" si="9"/>
        <v>0</v>
      </c>
      <c r="I280" s="8" t="str">
        <f>IF(AND(A280&lt;&gt;"",E280&lt;&gt;""),IFERROR(SUMIFS(#REF!,#REF!,"="&amp;$A280,#REF!,"=true")/SUMIFS(#REF!,#REF!,"="&amp;$A280,#REF!,"=true"),""),"")</f>
        <v/>
      </c>
      <c r="J280" s="8"/>
      <c r="K280" s="8"/>
      <c r="L280" s="8"/>
      <c r="M280" s="8"/>
      <c r="N280" s="8"/>
      <c r="O280" s="8"/>
      <c r="P280" s="8"/>
    </row>
    <row r="281" spans="1:16">
      <c r="A281" s="8"/>
      <c r="B281" s="8"/>
      <c r="C281" s="8"/>
      <c r="D281" s="8"/>
      <c r="E281" s="8"/>
      <c r="F281" s="8"/>
      <c r="G281" s="37">
        <f t="shared" si="8"/>
        <v>0</v>
      </c>
      <c r="H281" s="8">
        <f t="shared" si="9"/>
        <v>0</v>
      </c>
      <c r="I281" s="8" t="str">
        <f>IF(AND(A281&lt;&gt;"",E281&lt;&gt;""),IFERROR(SUMIFS(#REF!,#REF!,"="&amp;$A281,#REF!,"=true")/SUMIFS(#REF!,#REF!,"="&amp;$A281,#REF!,"=true"),""),"")</f>
        <v/>
      </c>
      <c r="J281" s="8"/>
      <c r="K281" s="8"/>
      <c r="L281" s="8"/>
      <c r="M281" s="8"/>
      <c r="N281" s="8"/>
      <c r="O281" s="8"/>
      <c r="P281" s="8"/>
    </row>
    <row r="282" spans="1:16">
      <c r="A282" s="8"/>
      <c r="B282" s="8"/>
      <c r="C282" s="8"/>
      <c r="D282" s="8"/>
      <c r="E282" s="8"/>
      <c r="F282" s="8"/>
      <c r="G282" s="37">
        <f t="shared" si="8"/>
        <v>0</v>
      </c>
      <c r="H282" s="8">
        <f t="shared" si="9"/>
        <v>0</v>
      </c>
      <c r="I282" s="8" t="str">
        <f>IF(AND(A282&lt;&gt;"",E282&lt;&gt;""),IFERROR(SUMIFS(#REF!,#REF!,"="&amp;$A282,#REF!,"=true")/SUMIFS(#REF!,#REF!,"="&amp;$A282,#REF!,"=true"),""),"")</f>
        <v/>
      </c>
      <c r="J282" s="8"/>
      <c r="K282" s="8"/>
      <c r="L282" s="8"/>
      <c r="M282" s="8"/>
      <c r="N282" s="8"/>
      <c r="O282" s="8"/>
      <c r="P282" s="8"/>
    </row>
    <row r="283" spans="1:16">
      <c r="A283" s="8"/>
      <c r="B283" s="8"/>
      <c r="C283" s="8"/>
      <c r="D283" s="8"/>
      <c r="E283" s="8"/>
      <c r="F283" s="8"/>
      <c r="G283" s="37">
        <f t="shared" si="8"/>
        <v>0</v>
      </c>
      <c r="H283" s="8">
        <f t="shared" si="9"/>
        <v>0</v>
      </c>
      <c r="I283" s="8" t="str">
        <f>IF(AND(A283&lt;&gt;"",E283&lt;&gt;""),IFERROR(SUMIFS(#REF!,#REF!,"="&amp;$A283,#REF!,"=true")/SUMIFS(#REF!,#REF!,"="&amp;$A283,#REF!,"=true"),""),"")</f>
        <v/>
      </c>
      <c r="J283" s="8"/>
      <c r="K283" s="8"/>
      <c r="L283" s="8"/>
      <c r="M283" s="8"/>
      <c r="N283" s="8"/>
      <c r="O283" s="8"/>
      <c r="P283" s="8"/>
    </row>
    <row r="284" spans="1:16">
      <c r="A284" s="8"/>
      <c r="B284" s="8"/>
      <c r="C284" s="8"/>
      <c r="D284" s="8"/>
      <c r="E284" s="8"/>
      <c r="F284" s="8"/>
      <c r="G284" s="37">
        <f t="shared" si="8"/>
        <v>0</v>
      </c>
      <c r="H284" s="8">
        <f t="shared" si="9"/>
        <v>0</v>
      </c>
      <c r="I284" s="8" t="str">
        <f>IF(AND(A284&lt;&gt;"",E284&lt;&gt;""),IFERROR(SUMIFS(#REF!,#REF!,"="&amp;$A284,#REF!,"=true")/SUMIFS(#REF!,#REF!,"="&amp;$A284,#REF!,"=true"),""),"")</f>
        <v/>
      </c>
      <c r="J284" s="8"/>
      <c r="K284" s="8"/>
      <c r="L284" s="8"/>
      <c r="M284" s="8"/>
      <c r="N284" s="8"/>
      <c r="O284" s="8"/>
      <c r="P284" s="8"/>
    </row>
    <row r="285" spans="1:16">
      <c r="A285" s="8"/>
      <c r="B285" s="8"/>
      <c r="C285" s="8"/>
      <c r="D285" s="8"/>
      <c r="E285" s="8"/>
      <c r="F285" s="8"/>
      <c r="G285" s="37">
        <f t="shared" si="8"/>
        <v>0</v>
      </c>
      <c r="H285" s="8">
        <f t="shared" si="9"/>
        <v>0</v>
      </c>
      <c r="I285" s="8" t="str">
        <f>IF(AND(A285&lt;&gt;"",E285&lt;&gt;""),IFERROR(SUMIFS(#REF!,#REF!,"="&amp;$A285,#REF!,"=true")/SUMIFS(#REF!,#REF!,"="&amp;$A285,#REF!,"=true"),""),"")</f>
        <v/>
      </c>
      <c r="J285" s="8"/>
      <c r="K285" s="8"/>
      <c r="L285" s="8"/>
      <c r="M285" s="8"/>
      <c r="N285" s="8"/>
      <c r="O285" s="8"/>
      <c r="P285" s="8"/>
    </row>
    <row r="286" spans="1:16">
      <c r="A286" s="8"/>
      <c r="B286" s="8"/>
      <c r="C286" s="8"/>
      <c r="D286" s="8"/>
      <c r="E286" s="8"/>
      <c r="F286" s="8"/>
      <c r="G286" s="37">
        <f t="shared" si="8"/>
        <v>0</v>
      </c>
      <c r="H286" s="8">
        <f t="shared" si="9"/>
        <v>0</v>
      </c>
      <c r="I286" s="8" t="str">
        <f>IF(AND(A286&lt;&gt;"",E286&lt;&gt;""),IFERROR(SUMIFS(#REF!,#REF!,"="&amp;$A286,#REF!,"=true")/SUMIFS(#REF!,#REF!,"="&amp;$A286,#REF!,"=true"),""),"")</f>
        <v/>
      </c>
      <c r="J286" s="8"/>
      <c r="K286" s="8"/>
      <c r="L286" s="8"/>
      <c r="M286" s="8"/>
      <c r="N286" s="8"/>
      <c r="O286" s="8"/>
      <c r="P286" s="8"/>
    </row>
    <row r="287" spans="1:16">
      <c r="A287" s="8"/>
      <c r="B287" s="8"/>
      <c r="C287" s="8"/>
      <c r="D287" s="8"/>
      <c r="E287" s="8"/>
      <c r="F287" s="8"/>
      <c r="G287" s="37">
        <f t="shared" si="8"/>
        <v>0</v>
      </c>
      <c r="H287" s="8">
        <f t="shared" si="9"/>
        <v>0</v>
      </c>
      <c r="I287" s="8" t="str">
        <f>IF(AND(A287&lt;&gt;"",E287&lt;&gt;""),IFERROR(SUMIFS(#REF!,#REF!,"="&amp;$A287,#REF!,"=true")/SUMIFS(#REF!,#REF!,"="&amp;$A287,#REF!,"=true"),""),"")</f>
        <v/>
      </c>
      <c r="J287" s="8"/>
      <c r="K287" s="8"/>
      <c r="L287" s="8"/>
      <c r="M287" s="8"/>
      <c r="N287" s="8"/>
      <c r="O287" s="8"/>
      <c r="P287" s="8"/>
    </row>
    <row r="288" spans="1:16">
      <c r="A288" s="8"/>
      <c r="B288" s="8"/>
      <c r="C288" s="8"/>
      <c r="D288" s="8"/>
      <c r="E288" s="8"/>
      <c r="F288" s="8"/>
      <c r="G288" s="37">
        <f t="shared" si="8"/>
        <v>0</v>
      </c>
      <c r="H288" s="8">
        <f t="shared" si="9"/>
        <v>0</v>
      </c>
      <c r="I288" s="8" t="str">
        <f>IF(AND(A288&lt;&gt;"",E288&lt;&gt;""),IFERROR(SUMIFS(#REF!,#REF!,"="&amp;$A288,#REF!,"=true")/SUMIFS(#REF!,#REF!,"="&amp;$A288,#REF!,"=true"),""),"")</f>
        <v/>
      </c>
      <c r="J288" s="8"/>
      <c r="K288" s="8"/>
      <c r="L288" s="8"/>
      <c r="M288" s="8"/>
      <c r="N288" s="8"/>
      <c r="O288" s="8"/>
      <c r="P288" s="8"/>
    </row>
    <row r="289" spans="1:16">
      <c r="A289" s="8"/>
      <c r="B289" s="8"/>
      <c r="C289" s="8"/>
      <c r="D289" s="8"/>
      <c r="E289" s="8"/>
      <c r="F289" s="8"/>
      <c r="G289" s="37">
        <f t="shared" si="8"/>
        <v>0</v>
      </c>
      <c r="H289" s="8">
        <f t="shared" si="9"/>
        <v>0</v>
      </c>
      <c r="I289" s="8" t="str">
        <f>IF(AND(A289&lt;&gt;"",E289&lt;&gt;""),IFERROR(SUMIFS(#REF!,#REF!,"="&amp;$A289,#REF!,"=true")/SUMIFS(#REF!,#REF!,"="&amp;$A289,#REF!,"=true"),""),"")</f>
        <v/>
      </c>
      <c r="J289" s="8"/>
      <c r="K289" s="8"/>
      <c r="L289" s="8"/>
      <c r="M289" s="8"/>
      <c r="N289" s="8"/>
      <c r="O289" s="8"/>
      <c r="P289" s="8"/>
    </row>
    <row r="290" spans="1:16">
      <c r="A290" s="8"/>
      <c r="B290" s="8"/>
      <c r="C290" s="8"/>
      <c r="D290" s="8"/>
      <c r="E290" s="8"/>
      <c r="F290" s="8"/>
      <c r="G290" s="37">
        <f t="shared" si="8"/>
        <v>0</v>
      </c>
      <c r="H290" s="8">
        <f t="shared" si="9"/>
        <v>0</v>
      </c>
      <c r="I290" s="8" t="str">
        <f>IF(AND(A290&lt;&gt;"",E290&lt;&gt;""),IFERROR(SUMIFS(#REF!,#REF!,"="&amp;$A290,#REF!,"=true")/SUMIFS(#REF!,#REF!,"="&amp;$A290,#REF!,"=true"),""),"")</f>
        <v/>
      </c>
      <c r="J290" s="8"/>
      <c r="K290" s="8"/>
      <c r="L290" s="8"/>
      <c r="M290" s="8"/>
      <c r="N290" s="8"/>
      <c r="O290" s="8"/>
      <c r="P290" s="8"/>
    </row>
    <row r="291" spans="1:16">
      <c r="A291" s="8"/>
      <c r="B291" s="8"/>
      <c r="C291" s="8"/>
      <c r="D291" s="8"/>
      <c r="E291" s="8"/>
      <c r="F291" s="8"/>
      <c r="G291" s="37">
        <f t="shared" si="8"/>
        <v>0</v>
      </c>
      <c r="H291" s="8">
        <f t="shared" si="9"/>
        <v>0</v>
      </c>
      <c r="I291" s="8" t="str">
        <f>IF(AND(A291&lt;&gt;"",E291&lt;&gt;""),IFERROR(SUMIFS(#REF!,#REF!,"="&amp;$A291,#REF!,"=true")/SUMIFS(#REF!,#REF!,"="&amp;$A291,#REF!,"=true"),""),"")</f>
        <v/>
      </c>
      <c r="J291" s="8"/>
      <c r="K291" s="8"/>
      <c r="L291" s="8"/>
      <c r="M291" s="8"/>
      <c r="N291" s="8"/>
      <c r="O291" s="8"/>
      <c r="P291" s="8"/>
    </row>
    <row r="292" spans="1:16">
      <c r="A292" s="8"/>
      <c r="B292" s="8"/>
      <c r="C292" s="8"/>
      <c r="D292" s="8"/>
      <c r="E292" s="8"/>
      <c r="F292" s="8"/>
      <c r="G292" s="37">
        <f t="shared" si="8"/>
        <v>0</v>
      </c>
      <c r="H292" s="8">
        <f t="shared" si="9"/>
        <v>0</v>
      </c>
      <c r="I292" s="8" t="str">
        <f>IF(AND(A292&lt;&gt;"",E292&lt;&gt;""),IFERROR(SUMIFS(#REF!,#REF!,"="&amp;$A292,#REF!,"=true")/SUMIFS(#REF!,#REF!,"="&amp;$A292,#REF!,"=true"),""),"")</f>
        <v/>
      </c>
      <c r="J292" s="8"/>
      <c r="K292" s="8"/>
      <c r="L292" s="8"/>
      <c r="M292" s="8"/>
      <c r="N292" s="8"/>
      <c r="O292" s="8"/>
      <c r="P292" s="8"/>
    </row>
    <row r="293" spans="1:16">
      <c r="A293" s="8"/>
      <c r="B293" s="8"/>
      <c r="C293" s="8"/>
      <c r="D293" s="8"/>
      <c r="E293" s="8"/>
      <c r="F293" s="8"/>
      <c r="G293" s="37">
        <f t="shared" si="8"/>
        <v>0</v>
      </c>
      <c r="H293" s="8">
        <f t="shared" si="9"/>
        <v>0</v>
      </c>
      <c r="I293" s="8" t="str">
        <f>IF(AND(A293&lt;&gt;"",E293&lt;&gt;""),IFERROR(SUMIFS(#REF!,#REF!,"="&amp;$A293,#REF!,"=true")/SUMIFS(#REF!,#REF!,"="&amp;$A293,#REF!,"=true"),""),"")</f>
        <v/>
      </c>
      <c r="J293" s="8"/>
      <c r="K293" s="8"/>
      <c r="L293" s="8"/>
      <c r="M293" s="8"/>
      <c r="N293" s="8"/>
      <c r="O293" s="8"/>
      <c r="P293" s="8"/>
    </row>
    <row r="294" spans="1:16">
      <c r="A294" s="8"/>
      <c r="B294" s="8"/>
      <c r="C294" s="8"/>
      <c r="D294" s="8"/>
      <c r="E294" s="8"/>
      <c r="F294" s="8"/>
      <c r="G294" s="37">
        <f t="shared" si="8"/>
        <v>0</v>
      </c>
      <c r="H294" s="8">
        <f t="shared" si="9"/>
        <v>0</v>
      </c>
      <c r="I294" s="8" t="str">
        <f>IF(AND(A294&lt;&gt;"",E294&lt;&gt;""),IFERROR(SUMIFS(#REF!,#REF!,"="&amp;$A294,#REF!,"=true")/SUMIFS(#REF!,#REF!,"="&amp;$A294,#REF!,"=true"),""),"")</f>
        <v/>
      </c>
      <c r="J294" s="8"/>
      <c r="K294" s="8"/>
      <c r="L294" s="8"/>
      <c r="M294" s="8"/>
      <c r="N294" s="8"/>
      <c r="O294" s="8"/>
      <c r="P294" s="8"/>
    </row>
    <row r="295" spans="1:16">
      <c r="A295" s="8"/>
      <c r="B295" s="8"/>
      <c r="C295" s="8"/>
      <c r="D295" s="8"/>
      <c r="E295" s="8"/>
      <c r="F295" s="8"/>
      <c r="G295" s="37">
        <f t="shared" si="8"/>
        <v>0</v>
      </c>
      <c r="H295" s="8">
        <f t="shared" si="9"/>
        <v>0</v>
      </c>
      <c r="I295" s="8" t="str">
        <f>IF(AND(A295&lt;&gt;"",E295&lt;&gt;""),IFERROR(SUMIFS(#REF!,#REF!,"="&amp;$A295,#REF!,"=true")/SUMIFS(#REF!,#REF!,"="&amp;$A295,#REF!,"=true"),""),"")</f>
        <v/>
      </c>
      <c r="J295" s="8"/>
      <c r="K295" s="8"/>
      <c r="L295" s="8"/>
      <c r="M295" s="8"/>
      <c r="N295" s="8"/>
      <c r="O295" s="8"/>
      <c r="P295" s="8"/>
    </row>
    <row r="296" spans="1:16">
      <c r="A296" s="8"/>
      <c r="B296" s="8"/>
      <c r="C296" s="8"/>
      <c r="D296" s="8"/>
      <c r="E296" s="8"/>
      <c r="F296" s="8"/>
      <c r="G296" s="37">
        <f t="shared" si="8"/>
        <v>0</v>
      </c>
      <c r="H296" s="8">
        <f t="shared" si="9"/>
        <v>0</v>
      </c>
      <c r="I296" s="8" t="str">
        <f>IF(AND(A296&lt;&gt;"",E296&lt;&gt;""),IFERROR(SUMIFS(#REF!,#REF!,"="&amp;$A296,#REF!,"=true")/SUMIFS(#REF!,#REF!,"="&amp;$A296,#REF!,"=true"),""),"")</f>
        <v/>
      </c>
      <c r="J296" s="8"/>
      <c r="K296" s="8"/>
      <c r="L296" s="8"/>
      <c r="M296" s="8"/>
      <c r="N296" s="8"/>
      <c r="O296" s="8"/>
      <c r="P296" s="8"/>
    </row>
    <row r="297" spans="1:16">
      <c r="A297" s="8"/>
      <c r="B297" s="8"/>
      <c r="C297" s="8"/>
      <c r="D297" s="8"/>
      <c r="E297" s="8"/>
      <c r="F297" s="8"/>
      <c r="G297" s="37">
        <f t="shared" si="8"/>
        <v>0</v>
      </c>
      <c r="H297" s="8">
        <f t="shared" si="9"/>
        <v>0</v>
      </c>
      <c r="I297" s="8" t="str">
        <f>IF(AND(A297&lt;&gt;"",E297&lt;&gt;""),IFERROR(SUMIFS(#REF!,#REF!,"="&amp;$A297,#REF!,"=true")/SUMIFS(#REF!,#REF!,"="&amp;$A297,#REF!,"=true"),""),"")</f>
        <v/>
      </c>
      <c r="J297" s="8"/>
      <c r="K297" s="8"/>
      <c r="L297" s="8"/>
      <c r="M297" s="8"/>
      <c r="N297" s="8"/>
      <c r="O297" s="8"/>
      <c r="P297" s="8"/>
    </row>
    <row r="298" spans="1:16">
      <c r="A298" s="8"/>
      <c r="B298" s="8"/>
      <c r="C298" s="8"/>
      <c r="D298" s="8"/>
      <c r="E298" s="8"/>
      <c r="F298" s="8"/>
      <c r="G298" s="37">
        <f t="shared" si="8"/>
        <v>0</v>
      </c>
      <c r="H298" s="8">
        <f t="shared" si="9"/>
        <v>0</v>
      </c>
      <c r="I298" s="8" t="str">
        <f>IF(AND(A298&lt;&gt;"",E298&lt;&gt;""),IFERROR(SUMIFS(#REF!,#REF!,"="&amp;$A298,#REF!,"=true")/SUMIFS(#REF!,#REF!,"="&amp;$A298,#REF!,"=true"),""),"")</f>
        <v/>
      </c>
      <c r="J298" s="8"/>
      <c r="K298" s="8"/>
      <c r="L298" s="8"/>
      <c r="M298" s="8"/>
      <c r="N298" s="8"/>
      <c r="O298" s="8"/>
      <c r="P298" s="8"/>
    </row>
    <row r="299" spans="1:16">
      <c r="A299" s="8"/>
      <c r="B299" s="8"/>
      <c r="C299" s="8"/>
      <c r="D299" s="8"/>
      <c r="E299" s="8"/>
      <c r="F299" s="8"/>
      <c r="G299" s="37">
        <f t="shared" si="8"/>
        <v>0</v>
      </c>
      <c r="H299" s="8">
        <f t="shared" si="9"/>
        <v>0</v>
      </c>
      <c r="I299" s="8" t="str">
        <f>IF(AND(A299&lt;&gt;"",E299&lt;&gt;""),IFERROR(SUMIFS(#REF!,#REF!,"="&amp;$A299,#REF!,"=true")/SUMIFS(#REF!,#REF!,"="&amp;$A299,#REF!,"=true"),""),"")</f>
        <v/>
      </c>
      <c r="J299" s="8"/>
      <c r="K299" s="8"/>
      <c r="L299" s="8"/>
      <c r="M299" s="8"/>
      <c r="N299" s="8"/>
      <c r="O299" s="8"/>
      <c r="P299" s="8"/>
    </row>
    <row r="300" spans="1:16">
      <c r="A300" s="8"/>
      <c r="B300" s="8"/>
      <c r="C300" s="8"/>
      <c r="D300" s="8"/>
      <c r="E300" s="8"/>
      <c r="F300" s="8"/>
      <c r="G300" s="37">
        <f t="shared" si="8"/>
        <v>0</v>
      </c>
      <c r="H300" s="8">
        <f t="shared" si="9"/>
        <v>0</v>
      </c>
      <c r="I300" s="8" t="str">
        <f>IF(AND(A300&lt;&gt;"",E300&lt;&gt;""),IFERROR(SUMIFS(#REF!,#REF!,"="&amp;$A300,#REF!,"=true")/SUMIFS(#REF!,#REF!,"="&amp;$A300,#REF!,"=true"),""),"")</f>
        <v/>
      </c>
      <c r="J300" s="8"/>
      <c r="K300" s="8"/>
      <c r="L300" s="8"/>
      <c r="M300" s="8"/>
      <c r="N300" s="8"/>
      <c r="O300" s="8"/>
      <c r="P300" s="8"/>
    </row>
    <row r="301" spans="1:16">
      <c r="A301" s="8"/>
      <c r="B301" s="8"/>
      <c r="C301" s="8"/>
      <c r="D301" s="8"/>
      <c r="E301" s="8"/>
      <c r="F301" s="8"/>
      <c r="G301" s="37">
        <f t="shared" si="8"/>
        <v>0</v>
      </c>
      <c r="H301" s="8">
        <f t="shared" si="9"/>
        <v>0</v>
      </c>
      <c r="I301" s="8" t="str">
        <f>IF(AND(A301&lt;&gt;"",E301&lt;&gt;""),IFERROR(SUMIFS(#REF!,#REF!,"="&amp;$A301,#REF!,"=true")/SUMIFS(#REF!,#REF!,"="&amp;$A301,#REF!,"=true"),""),"")</f>
        <v/>
      </c>
      <c r="J301" s="8"/>
      <c r="K301" s="8"/>
      <c r="L301" s="8"/>
      <c r="M301" s="8"/>
      <c r="N301" s="8"/>
      <c r="O301" s="8"/>
      <c r="P301" s="8"/>
    </row>
    <row r="302" spans="1:16">
      <c r="A302" s="8"/>
      <c r="B302" s="8"/>
      <c r="C302" s="8"/>
      <c r="D302" s="8"/>
      <c r="E302" s="8"/>
      <c r="F302" s="8"/>
      <c r="G302" s="37">
        <f t="shared" si="8"/>
        <v>0</v>
      </c>
      <c r="H302" s="8">
        <f t="shared" si="9"/>
        <v>0</v>
      </c>
      <c r="I302" s="8" t="str">
        <f>IF(AND(A302&lt;&gt;"",E302&lt;&gt;""),IFERROR(SUMIFS(#REF!,#REF!,"="&amp;$A302,#REF!,"=true")/SUMIFS(#REF!,#REF!,"="&amp;$A302,#REF!,"=true"),""),"")</f>
        <v/>
      </c>
      <c r="J302" s="8"/>
      <c r="K302" s="8"/>
      <c r="L302" s="8"/>
      <c r="M302" s="8"/>
      <c r="N302" s="8"/>
      <c r="O302" s="8"/>
      <c r="P302" s="8"/>
    </row>
    <row r="303" spans="1:16">
      <c r="A303" s="8"/>
      <c r="B303" s="8"/>
      <c r="C303" s="8"/>
      <c r="D303" s="8"/>
      <c r="E303" s="8"/>
      <c r="F303" s="8"/>
      <c r="G303" s="37">
        <f t="shared" si="8"/>
        <v>0</v>
      </c>
      <c r="H303" s="8">
        <f t="shared" si="9"/>
        <v>0</v>
      </c>
      <c r="I303" s="8" t="str">
        <f>IF(AND(A303&lt;&gt;"",E303&lt;&gt;""),IFERROR(SUMIFS(#REF!,#REF!,"="&amp;$A303,#REF!,"=true")/SUMIFS(#REF!,#REF!,"="&amp;$A303,#REF!,"=true"),""),"")</f>
        <v/>
      </c>
      <c r="J303" s="8"/>
      <c r="K303" s="8"/>
      <c r="L303" s="8"/>
      <c r="M303" s="8"/>
      <c r="N303" s="8"/>
      <c r="O303" s="8"/>
      <c r="P303" s="8"/>
    </row>
    <row r="304" spans="1:16">
      <c r="A304" s="8"/>
      <c r="B304" s="8"/>
      <c r="C304" s="8"/>
      <c r="D304" s="8"/>
      <c r="E304" s="8"/>
      <c r="F304" s="8"/>
      <c r="G304" s="37">
        <f t="shared" si="8"/>
        <v>0</v>
      </c>
      <c r="H304" s="8">
        <f t="shared" si="9"/>
        <v>0</v>
      </c>
      <c r="I304" s="8" t="str">
        <f>IF(AND(A304&lt;&gt;"",E304&lt;&gt;""),IFERROR(SUMIFS(#REF!,#REF!,"="&amp;$A304,#REF!,"=true")/SUMIFS(#REF!,#REF!,"="&amp;$A304,#REF!,"=true"),""),"")</f>
        <v/>
      </c>
      <c r="J304" s="8"/>
      <c r="K304" s="8"/>
      <c r="L304" s="8"/>
      <c r="M304" s="8"/>
      <c r="N304" s="8"/>
      <c r="O304" s="8"/>
      <c r="P304" s="8"/>
    </row>
    <row r="305" spans="1:16">
      <c r="A305" s="8"/>
      <c r="B305" s="8"/>
      <c r="C305" s="8"/>
      <c r="D305" s="8"/>
      <c r="E305" s="8"/>
      <c r="F305" s="8"/>
      <c r="G305" s="37">
        <f t="shared" si="8"/>
        <v>0</v>
      </c>
      <c r="H305" s="8">
        <f t="shared" si="9"/>
        <v>0</v>
      </c>
      <c r="I305" s="8" t="str">
        <f>IF(AND(A305&lt;&gt;"",E305&lt;&gt;""),IFERROR(SUMIFS(#REF!,#REF!,"="&amp;$A305,#REF!,"=true")/SUMIFS(#REF!,#REF!,"="&amp;$A305,#REF!,"=true"),""),"")</f>
        <v/>
      </c>
      <c r="J305" s="8"/>
      <c r="K305" s="8"/>
      <c r="L305" s="8"/>
      <c r="M305" s="8"/>
      <c r="N305" s="8"/>
      <c r="O305" s="8"/>
      <c r="P305" s="8"/>
    </row>
    <row r="306" spans="1:16">
      <c r="A306" s="8"/>
      <c r="B306" s="8"/>
      <c r="C306" s="8"/>
      <c r="D306" s="8"/>
      <c r="E306" s="8"/>
      <c r="F306" s="8"/>
      <c r="G306" s="37">
        <f t="shared" si="8"/>
        <v>0</v>
      </c>
      <c r="H306" s="8">
        <f t="shared" si="9"/>
        <v>0</v>
      </c>
      <c r="I306" s="8" t="str">
        <f>IF(AND(A306&lt;&gt;"",E306&lt;&gt;""),IFERROR(SUMIFS(#REF!,#REF!,"="&amp;$A306,#REF!,"=true")/SUMIFS(#REF!,#REF!,"="&amp;$A306,#REF!,"=true"),""),"")</f>
        <v/>
      </c>
      <c r="J306" s="8"/>
      <c r="K306" s="8"/>
      <c r="L306" s="8"/>
      <c r="M306" s="8"/>
      <c r="N306" s="8"/>
      <c r="O306" s="8"/>
      <c r="P306" s="8"/>
    </row>
    <row r="307" spans="1:16">
      <c r="A307" s="8"/>
      <c r="B307" s="8"/>
      <c r="C307" s="8"/>
      <c r="D307" s="8"/>
      <c r="E307" s="8"/>
      <c r="F307" s="8"/>
      <c r="G307" s="37">
        <f t="shared" si="8"/>
        <v>0</v>
      </c>
      <c r="H307" s="8">
        <f t="shared" si="9"/>
        <v>0</v>
      </c>
      <c r="I307" s="8" t="str">
        <f>IF(AND(A307&lt;&gt;"",E307&lt;&gt;""),IFERROR(SUMIFS(#REF!,#REF!,"="&amp;$A307,#REF!,"=true")/SUMIFS(#REF!,#REF!,"="&amp;$A307,#REF!,"=true"),""),"")</f>
        <v/>
      </c>
      <c r="J307" s="8"/>
      <c r="K307" s="8"/>
      <c r="L307" s="8"/>
      <c r="M307" s="8"/>
      <c r="N307" s="8"/>
      <c r="O307" s="8"/>
      <c r="P307" s="8"/>
    </row>
    <row r="308" spans="1:16">
      <c r="A308" s="8"/>
      <c r="B308" s="8"/>
      <c r="C308" s="8"/>
      <c r="D308" s="8"/>
      <c r="E308" s="8"/>
      <c r="F308" s="8"/>
      <c r="G308" s="37">
        <f t="shared" si="8"/>
        <v>0</v>
      </c>
      <c r="H308" s="8">
        <f t="shared" si="9"/>
        <v>0</v>
      </c>
      <c r="I308" s="8" t="str">
        <f>IF(AND(A308&lt;&gt;"",E308&lt;&gt;""),IFERROR(SUMIFS(#REF!,#REF!,"="&amp;$A308,#REF!,"=true")/SUMIFS(#REF!,#REF!,"="&amp;$A308,#REF!,"=true"),""),"")</f>
        <v/>
      </c>
      <c r="J308" s="8"/>
      <c r="K308" s="8"/>
      <c r="L308" s="8"/>
      <c r="M308" s="8"/>
      <c r="N308" s="8"/>
      <c r="O308" s="8"/>
      <c r="P308" s="8"/>
    </row>
    <row r="309" spans="1:16">
      <c r="A309" s="8"/>
      <c r="B309" s="8"/>
      <c r="C309" s="8"/>
      <c r="D309" s="8"/>
      <c r="E309" s="8"/>
      <c r="F309" s="8"/>
      <c r="G309" s="37">
        <f t="shared" si="8"/>
        <v>0</v>
      </c>
      <c r="H309" s="8">
        <f t="shared" si="9"/>
        <v>0</v>
      </c>
      <c r="I309" s="8" t="str">
        <f>IF(AND(A309&lt;&gt;"",E309&lt;&gt;""),IFERROR(SUMIFS(#REF!,#REF!,"="&amp;$A309,#REF!,"=true")/SUMIFS(#REF!,#REF!,"="&amp;$A309,#REF!,"=true"),""),"")</f>
        <v/>
      </c>
      <c r="J309" s="8"/>
      <c r="K309" s="8"/>
      <c r="L309" s="8"/>
      <c r="M309" s="8"/>
      <c r="N309" s="8"/>
      <c r="O309" s="8"/>
      <c r="P309" s="8"/>
    </row>
    <row r="310" spans="1:16">
      <c r="A310" s="8"/>
      <c r="B310" s="8"/>
      <c r="C310" s="8"/>
      <c r="D310" s="8"/>
      <c r="E310" s="8"/>
      <c r="F310" s="8"/>
      <c r="G310" s="37">
        <f t="shared" si="8"/>
        <v>0</v>
      </c>
      <c r="H310" s="8">
        <f t="shared" si="9"/>
        <v>0</v>
      </c>
      <c r="I310" s="8" t="str">
        <f>IF(AND(A310&lt;&gt;"",E310&lt;&gt;""),IFERROR(SUMIFS(#REF!,#REF!,"="&amp;$A310,#REF!,"=true")/SUMIFS(#REF!,#REF!,"="&amp;$A310,#REF!,"=true"),""),"")</f>
        <v/>
      </c>
      <c r="J310" s="8"/>
      <c r="K310" s="8"/>
      <c r="L310" s="8"/>
      <c r="M310" s="8"/>
      <c r="N310" s="8"/>
      <c r="O310" s="8"/>
      <c r="P310" s="8"/>
    </row>
    <row r="311" spans="1:16">
      <c r="A311" s="8"/>
      <c r="B311" s="8"/>
      <c r="C311" s="8"/>
      <c r="D311" s="8"/>
      <c r="E311" s="8"/>
      <c r="F311" s="8"/>
      <c r="G311" s="37">
        <f t="shared" si="8"/>
        <v>0</v>
      </c>
      <c r="H311" s="8">
        <f t="shared" si="9"/>
        <v>0</v>
      </c>
      <c r="I311" s="8" t="str">
        <f>IF(AND(A311&lt;&gt;"",E311&lt;&gt;""),IFERROR(SUMIFS(#REF!,#REF!,"="&amp;$A311,#REF!,"=true")/SUMIFS(#REF!,#REF!,"="&amp;$A311,#REF!,"=true"),""),"")</f>
        <v/>
      </c>
      <c r="J311" s="8"/>
      <c r="K311" s="8"/>
      <c r="L311" s="8"/>
      <c r="M311" s="8"/>
      <c r="N311" s="8"/>
      <c r="O311" s="8"/>
      <c r="P311" s="8"/>
    </row>
    <row r="312" spans="1:16">
      <c r="A312" s="8"/>
      <c r="B312" s="8"/>
      <c r="C312" s="8"/>
      <c r="D312" s="8"/>
      <c r="E312" s="8"/>
      <c r="F312" s="8"/>
      <c r="G312" s="37">
        <f t="shared" si="8"/>
        <v>0</v>
      </c>
      <c r="H312" s="8">
        <f t="shared" si="9"/>
        <v>0</v>
      </c>
      <c r="I312" s="8" t="str">
        <f>IF(AND(A312&lt;&gt;"",E312&lt;&gt;""),IFERROR(SUMIFS(#REF!,#REF!,"="&amp;$A312,#REF!,"=true")/SUMIFS(#REF!,#REF!,"="&amp;$A312,#REF!,"=true"),""),"")</f>
        <v/>
      </c>
      <c r="J312" s="8"/>
      <c r="K312" s="8"/>
      <c r="L312" s="8"/>
      <c r="M312" s="8"/>
      <c r="N312" s="8"/>
      <c r="O312" s="8"/>
      <c r="P312" s="8"/>
    </row>
    <row r="313" spans="1:16">
      <c r="A313" s="8"/>
      <c r="B313" s="8"/>
      <c r="C313" s="8"/>
      <c r="D313" s="8"/>
      <c r="E313" s="8"/>
      <c r="F313" s="8"/>
      <c r="G313" s="37">
        <f t="shared" si="8"/>
        <v>0</v>
      </c>
      <c r="H313" s="8">
        <f t="shared" si="9"/>
        <v>0</v>
      </c>
      <c r="I313" s="8" t="str">
        <f>IF(AND(A313&lt;&gt;"",E313&lt;&gt;""),IFERROR(SUMIFS(#REF!,#REF!,"="&amp;$A313,#REF!,"=true")/SUMIFS(#REF!,#REF!,"="&amp;$A313,#REF!,"=true"),""),"")</f>
        <v/>
      </c>
      <c r="J313" s="8"/>
      <c r="K313" s="8"/>
      <c r="L313" s="8"/>
      <c r="M313" s="8"/>
      <c r="N313" s="8"/>
      <c r="O313" s="8"/>
      <c r="P313" s="8"/>
    </row>
    <row r="314" spans="1:16">
      <c r="A314" s="8"/>
      <c r="B314" s="8"/>
      <c r="C314" s="8"/>
      <c r="D314" s="8"/>
      <c r="E314" s="8"/>
      <c r="F314" s="8"/>
      <c r="G314" s="37">
        <f t="shared" si="8"/>
        <v>0</v>
      </c>
      <c r="H314" s="8">
        <f t="shared" si="9"/>
        <v>0</v>
      </c>
      <c r="I314" s="8" t="str">
        <f>IF(AND(A314&lt;&gt;"",E314&lt;&gt;""),IFERROR(SUMIFS(#REF!,#REF!,"="&amp;$A314,#REF!,"=true")/SUMIFS(#REF!,#REF!,"="&amp;$A314,#REF!,"=true"),""),"")</f>
        <v/>
      </c>
      <c r="J314" s="8"/>
      <c r="K314" s="8"/>
      <c r="L314" s="8"/>
      <c r="M314" s="8"/>
      <c r="N314" s="8"/>
      <c r="O314" s="8"/>
      <c r="P314" s="8"/>
    </row>
    <row r="315" spans="1:16">
      <c r="A315" s="8"/>
      <c r="B315" s="8"/>
      <c r="C315" s="8"/>
      <c r="D315" s="8"/>
      <c r="E315" s="8"/>
      <c r="F315" s="8"/>
      <c r="G315" s="37">
        <f t="shared" si="8"/>
        <v>0</v>
      </c>
      <c r="H315" s="8">
        <f t="shared" si="9"/>
        <v>0</v>
      </c>
      <c r="I315" s="8" t="str">
        <f>IF(AND(A315&lt;&gt;"",E315&lt;&gt;""),IFERROR(SUMIFS(#REF!,#REF!,"="&amp;$A315,#REF!,"=true")/SUMIFS(#REF!,#REF!,"="&amp;$A315,#REF!,"=true"),""),"")</f>
        <v/>
      </c>
      <c r="J315" s="8"/>
      <c r="K315" s="8"/>
      <c r="L315" s="8"/>
      <c r="M315" s="8"/>
      <c r="N315" s="8"/>
      <c r="O315" s="8"/>
      <c r="P315" s="8"/>
    </row>
    <row r="316" spans="1:16">
      <c r="A316" s="8"/>
      <c r="B316" s="8"/>
      <c r="C316" s="8"/>
      <c r="D316" s="8"/>
      <c r="E316" s="8"/>
      <c r="F316" s="8"/>
      <c r="G316" s="37">
        <f t="shared" si="8"/>
        <v>0</v>
      </c>
      <c r="H316" s="8">
        <f t="shared" si="9"/>
        <v>0</v>
      </c>
      <c r="I316" s="8" t="str">
        <f>IF(AND(A316&lt;&gt;"",E316&lt;&gt;""),IFERROR(SUMIFS(#REF!,#REF!,"="&amp;$A316,#REF!,"=true")/SUMIFS(#REF!,#REF!,"="&amp;$A316,#REF!,"=true"),""),"")</f>
        <v/>
      </c>
      <c r="J316" s="8"/>
      <c r="K316" s="8"/>
      <c r="L316" s="8"/>
      <c r="M316" s="8"/>
      <c r="N316" s="8"/>
      <c r="O316" s="8"/>
      <c r="P316" s="8"/>
    </row>
    <row r="317" spans="1:16">
      <c r="A317" s="8"/>
      <c r="B317" s="8"/>
      <c r="C317" s="8"/>
      <c r="D317" s="8"/>
      <c r="E317" s="8"/>
      <c r="F317" s="8"/>
      <c r="G317" s="37">
        <f t="shared" si="8"/>
        <v>0</v>
      </c>
      <c r="H317" s="8">
        <f t="shared" si="9"/>
        <v>0</v>
      </c>
      <c r="I317" s="8" t="str">
        <f>IF(AND(A317&lt;&gt;"",E317&lt;&gt;""),IFERROR(SUMIFS(#REF!,#REF!,"="&amp;$A317,#REF!,"=true")/SUMIFS(#REF!,#REF!,"="&amp;$A317,#REF!,"=true"),""),"")</f>
        <v/>
      </c>
      <c r="J317" s="8"/>
      <c r="K317" s="8"/>
      <c r="L317" s="8"/>
      <c r="M317" s="8"/>
      <c r="N317" s="8"/>
      <c r="O317" s="8"/>
      <c r="P317" s="8"/>
    </row>
    <row r="318" spans="1:16">
      <c r="A318" s="8"/>
      <c r="B318" s="8"/>
      <c r="C318" s="8"/>
      <c r="D318" s="8"/>
      <c r="E318" s="8"/>
      <c r="F318" s="8"/>
      <c r="G318" s="37">
        <f t="shared" si="8"/>
        <v>0</v>
      </c>
      <c r="H318" s="8">
        <f t="shared" si="9"/>
        <v>0</v>
      </c>
      <c r="I318" s="8" t="str">
        <f>IF(AND(A318&lt;&gt;"",E318&lt;&gt;""),IFERROR(SUMIFS(#REF!,#REF!,"="&amp;$A318,#REF!,"=true")/SUMIFS(#REF!,#REF!,"="&amp;$A318,#REF!,"=true"),""),"")</f>
        <v/>
      </c>
      <c r="J318" s="8"/>
      <c r="K318" s="8"/>
      <c r="L318" s="8"/>
      <c r="M318" s="8"/>
      <c r="N318" s="8"/>
      <c r="O318" s="8"/>
      <c r="P318" s="8"/>
    </row>
    <row r="319" spans="1:16">
      <c r="A319" s="8"/>
      <c r="B319" s="8"/>
      <c r="C319" s="8"/>
      <c r="D319" s="8"/>
      <c r="E319" s="8"/>
      <c r="F319" s="8"/>
      <c r="G319" s="37">
        <f t="shared" si="8"/>
        <v>0</v>
      </c>
      <c r="H319" s="8">
        <f t="shared" si="9"/>
        <v>0</v>
      </c>
      <c r="I319" s="8" t="str">
        <f>IF(AND(A319&lt;&gt;"",E319&lt;&gt;""),IFERROR(SUMIFS(#REF!,#REF!,"="&amp;$A319,#REF!,"=true")/SUMIFS(#REF!,#REF!,"="&amp;$A319,#REF!,"=true"),""),"")</f>
        <v/>
      </c>
      <c r="J319" s="8"/>
      <c r="K319" s="8"/>
      <c r="L319" s="8"/>
      <c r="M319" s="8"/>
      <c r="N319" s="8"/>
      <c r="O319" s="8"/>
      <c r="P319" s="8"/>
    </row>
    <row r="320" spans="1:16">
      <c r="A320" s="8"/>
      <c r="B320" s="8"/>
      <c r="C320" s="8"/>
      <c r="D320" s="8"/>
      <c r="E320" s="8"/>
      <c r="F320" s="8"/>
      <c r="G320" s="37">
        <f t="shared" si="8"/>
        <v>0</v>
      </c>
      <c r="H320" s="8">
        <f t="shared" si="9"/>
        <v>0</v>
      </c>
      <c r="I320" s="8" t="str">
        <f>IF(AND(A320&lt;&gt;"",E320&lt;&gt;""),IFERROR(SUMIFS(#REF!,#REF!,"="&amp;$A320,#REF!,"=true")/SUMIFS(#REF!,#REF!,"="&amp;$A320,#REF!,"=true"),""),"")</f>
        <v/>
      </c>
      <c r="J320" s="8"/>
      <c r="K320" s="8"/>
      <c r="L320" s="8"/>
      <c r="M320" s="8"/>
      <c r="N320" s="8"/>
      <c r="O320" s="8"/>
      <c r="P320" s="8"/>
    </row>
    <row r="321" spans="1:16">
      <c r="A321" s="8"/>
      <c r="B321" s="8"/>
      <c r="C321" s="8"/>
      <c r="D321" s="8"/>
      <c r="E321" s="8"/>
      <c r="F321" s="8"/>
      <c r="G321" s="37">
        <f t="shared" si="8"/>
        <v>0</v>
      </c>
      <c r="H321" s="8">
        <f t="shared" si="9"/>
        <v>0</v>
      </c>
      <c r="I321" s="8" t="str">
        <f>IF(AND(A321&lt;&gt;"",E321&lt;&gt;""),IFERROR(SUMIFS(#REF!,#REF!,"="&amp;$A321,#REF!,"=true")/SUMIFS(#REF!,#REF!,"="&amp;$A321,#REF!,"=true"),""),"")</f>
        <v/>
      </c>
      <c r="J321" s="8"/>
      <c r="K321" s="8"/>
      <c r="L321" s="8"/>
      <c r="M321" s="8"/>
      <c r="N321" s="8"/>
      <c r="O321" s="8"/>
      <c r="P321" s="8"/>
    </row>
    <row r="322" spans="1:16">
      <c r="A322" s="8"/>
      <c r="B322" s="8"/>
      <c r="C322" s="8"/>
      <c r="D322" s="8"/>
      <c r="E322" s="8"/>
      <c r="F322" s="8"/>
      <c r="G322" s="37">
        <f t="shared" ref="G322:G385" si="10">K322+L322</f>
        <v>0</v>
      </c>
      <c r="H322" s="8">
        <f t="shared" ref="H322:H385" si="11">(M322+4*N322+O322)/6</f>
        <v>0</v>
      </c>
      <c r="I322" s="8" t="str">
        <f>IF(AND(A322&lt;&gt;"",E322&lt;&gt;""),IFERROR(SUMIFS(#REF!,#REF!,"="&amp;$A322,#REF!,"=true")/SUMIFS(#REF!,#REF!,"="&amp;$A322,#REF!,"=true"),""),"")</f>
        <v/>
      </c>
      <c r="J322" s="8"/>
      <c r="K322" s="8"/>
      <c r="L322" s="8"/>
      <c r="M322" s="8"/>
      <c r="N322" s="8"/>
      <c r="O322" s="8"/>
      <c r="P322" s="8"/>
    </row>
    <row r="323" spans="1:16">
      <c r="A323" s="8"/>
      <c r="B323" s="8"/>
      <c r="C323" s="8"/>
      <c r="D323" s="8"/>
      <c r="E323" s="8"/>
      <c r="F323" s="8"/>
      <c r="G323" s="37">
        <f t="shared" si="10"/>
        <v>0</v>
      </c>
      <c r="H323" s="8">
        <f t="shared" si="11"/>
        <v>0</v>
      </c>
      <c r="I323" s="8" t="str">
        <f>IF(AND(A323&lt;&gt;"",E323&lt;&gt;""),IFERROR(SUMIFS(#REF!,#REF!,"="&amp;$A323,#REF!,"=true")/SUMIFS(#REF!,#REF!,"="&amp;$A323,#REF!,"=true"),""),"")</f>
        <v/>
      </c>
      <c r="J323" s="8"/>
      <c r="K323" s="8"/>
      <c r="L323" s="8"/>
      <c r="M323" s="8"/>
      <c r="N323" s="8"/>
      <c r="O323" s="8"/>
      <c r="P323" s="8"/>
    </row>
    <row r="324" spans="1:16">
      <c r="A324" s="8"/>
      <c r="B324" s="8"/>
      <c r="C324" s="8"/>
      <c r="D324" s="8"/>
      <c r="E324" s="8"/>
      <c r="F324" s="8"/>
      <c r="G324" s="37">
        <f t="shared" si="10"/>
        <v>0</v>
      </c>
      <c r="H324" s="8">
        <f t="shared" si="11"/>
        <v>0</v>
      </c>
      <c r="I324" s="8" t="str">
        <f>IF(AND(A324&lt;&gt;"",E324&lt;&gt;""),IFERROR(SUMIFS(#REF!,#REF!,"="&amp;$A324,#REF!,"=true")/SUMIFS(#REF!,#REF!,"="&amp;$A324,#REF!,"=true"),""),"")</f>
        <v/>
      </c>
      <c r="J324" s="8"/>
      <c r="K324" s="8"/>
      <c r="L324" s="8"/>
      <c r="M324" s="8"/>
      <c r="N324" s="8"/>
      <c r="O324" s="8"/>
      <c r="P324" s="8"/>
    </row>
    <row r="325" spans="1:16">
      <c r="A325" s="8"/>
      <c r="B325" s="8"/>
      <c r="C325" s="8"/>
      <c r="D325" s="8"/>
      <c r="E325" s="8"/>
      <c r="F325" s="8"/>
      <c r="G325" s="37">
        <f t="shared" si="10"/>
        <v>0</v>
      </c>
      <c r="H325" s="8">
        <f t="shared" si="11"/>
        <v>0</v>
      </c>
      <c r="I325" s="8" t="str">
        <f>IF(AND(A325&lt;&gt;"",E325&lt;&gt;""),IFERROR(SUMIFS(#REF!,#REF!,"="&amp;$A325,#REF!,"=true")/SUMIFS(#REF!,#REF!,"="&amp;$A325,#REF!,"=true"),""),"")</f>
        <v/>
      </c>
      <c r="J325" s="8"/>
      <c r="K325" s="8"/>
      <c r="L325" s="8"/>
      <c r="M325" s="8"/>
      <c r="N325" s="8"/>
      <c r="O325" s="8"/>
      <c r="P325" s="8"/>
    </row>
    <row r="326" spans="1:16">
      <c r="A326" s="8"/>
      <c r="B326" s="8"/>
      <c r="C326" s="8"/>
      <c r="D326" s="8"/>
      <c r="E326" s="8"/>
      <c r="F326" s="8"/>
      <c r="G326" s="37">
        <f t="shared" si="10"/>
        <v>0</v>
      </c>
      <c r="H326" s="8">
        <f t="shared" si="11"/>
        <v>0</v>
      </c>
      <c r="I326" s="8" t="str">
        <f>IF(AND(A326&lt;&gt;"",E326&lt;&gt;""),IFERROR(SUMIFS(#REF!,#REF!,"="&amp;$A326,#REF!,"=true")/SUMIFS(#REF!,#REF!,"="&amp;$A326,#REF!,"=true"),""),"")</f>
        <v/>
      </c>
      <c r="J326" s="8"/>
      <c r="K326" s="8"/>
      <c r="L326" s="8"/>
      <c r="M326" s="8"/>
      <c r="N326" s="8"/>
      <c r="O326" s="8"/>
      <c r="P326" s="8"/>
    </row>
    <row r="327" spans="1:16">
      <c r="A327" s="8"/>
      <c r="B327" s="8"/>
      <c r="C327" s="8"/>
      <c r="D327" s="8"/>
      <c r="E327" s="8"/>
      <c r="F327" s="8"/>
      <c r="G327" s="37">
        <f t="shared" si="10"/>
        <v>0</v>
      </c>
      <c r="H327" s="8">
        <f t="shared" si="11"/>
        <v>0</v>
      </c>
      <c r="I327" s="8" t="str">
        <f>IF(AND(A327&lt;&gt;"",E327&lt;&gt;""),IFERROR(SUMIFS(#REF!,#REF!,"="&amp;$A327,#REF!,"=true")/SUMIFS(#REF!,#REF!,"="&amp;$A327,#REF!,"=true"),""),"")</f>
        <v/>
      </c>
      <c r="J327" s="8"/>
      <c r="K327" s="8"/>
      <c r="L327" s="8"/>
      <c r="M327" s="8"/>
      <c r="N327" s="8"/>
      <c r="O327" s="8"/>
      <c r="P327" s="8"/>
    </row>
    <row r="328" spans="1:16">
      <c r="A328" s="8"/>
      <c r="B328" s="8"/>
      <c r="C328" s="8"/>
      <c r="D328" s="8"/>
      <c r="E328" s="8"/>
      <c r="F328" s="8"/>
      <c r="G328" s="37">
        <f t="shared" si="10"/>
        <v>0</v>
      </c>
      <c r="H328" s="8">
        <f t="shared" si="11"/>
        <v>0</v>
      </c>
      <c r="I328" s="8" t="str">
        <f>IF(AND(A328&lt;&gt;"",E328&lt;&gt;""),IFERROR(SUMIFS(#REF!,#REF!,"="&amp;$A328,#REF!,"=true")/SUMIFS(#REF!,#REF!,"="&amp;$A328,#REF!,"=true"),""),"")</f>
        <v/>
      </c>
      <c r="J328" s="8"/>
      <c r="K328" s="8"/>
      <c r="L328" s="8"/>
      <c r="M328" s="8"/>
      <c r="N328" s="8"/>
      <c r="O328" s="8"/>
      <c r="P328" s="8"/>
    </row>
    <row r="329" spans="1:16">
      <c r="A329" s="8"/>
      <c r="B329" s="8"/>
      <c r="C329" s="8"/>
      <c r="D329" s="8"/>
      <c r="E329" s="8"/>
      <c r="F329" s="8"/>
      <c r="G329" s="37">
        <f t="shared" si="10"/>
        <v>0</v>
      </c>
      <c r="H329" s="8">
        <f t="shared" si="11"/>
        <v>0</v>
      </c>
      <c r="I329" s="8" t="str">
        <f>IF(AND(A329&lt;&gt;"",E329&lt;&gt;""),IFERROR(SUMIFS(#REF!,#REF!,"="&amp;$A329,#REF!,"=true")/SUMIFS(#REF!,#REF!,"="&amp;$A329,#REF!,"=true"),""),"")</f>
        <v/>
      </c>
      <c r="J329" s="8"/>
      <c r="K329" s="8"/>
      <c r="L329" s="8"/>
      <c r="M329" s="8"/>
      <c r="N329" s="8"/>
      <c r="O329" s="8"/>
      <c r="P329" s="8"/>
    </row>
    <row r="330" spans="1:16">
      <c r="A330" s="8"/>
      <c r="B330" s="8"/>
      <c r="C330" s="8"/>
      <c r="D330" s="8"/>
      <c r="E330" s="8"/>
      <c r="F330" s="8"/>
      <c r="G330" s="37">
        <f t="shared" si="10"/>
        <v>0</v>
      </c>
      <c r="H330" s="8">
        <f t="shared" si="11"/>
        <v>0</v>
      </c>
      <c r="I330" s="8" t="str">
        <f>IF(AND(A330&lt;&gt;"",E330&lt;&gt;""),IFERROR(SUMIFS(#REF!,#REF!,"="&amp;$A330,#REF!,"=true")/SUMIFS(#REF!,#REF!,"="&amp;$A330,#REF!,"=true"),""),"")</f>
        <v/>
      </c>
      <c r="J330" s="8"/>
      <c r="K330" s="8"/>
      <c r="L330" s="8"/>
      <c r="M330" s="8"/>
      <c r="N330" s="8"/>
      <c r="O330" s="8"/>
      <c r="P330" s="8"/>
    </row>
    <row r="331" spans="1:16">
      <c r="A331" s="8"/>
      <c r="B331" s="8"/>
      <c r="C331" s="8"/>
      <c r="D331" s="8"/>
      <c r="E331" s="8"/>
      <c r="F331" s="8"/>
      <c r="G331" s="37">
        <f t="shared" si="10"/>
        <v>0</v>
      </c>
      <c r="H331" s="8">
        <f t="shared" si="11"/>
        <v>0</v>
      </c>
      <c r="I331" s="8" t="str">
        <f>IF(AND(A331&lt;&gt;"",E331&lt;&gt;""),IFERROR(SUMIFS(#REF!,#REF!,"="&amp;$A331,#REF!,"=true")/SUMIFS(#REF!,#REF!,"="&amp;$A331,#REF!,"=true"),""),"")</f>
        <v/>
      </c>
      <c r="J331" s="8"/>
      <c r="K331" s="8"/>
      <c r="L331" s="8"/>
      <c r="M331" s="8"/>
      <c r="N331" s="8"/>
      <c r="O331" s="8"/>
      <c r="P331" s="8"/>
    </row>
    <row r="332" spans="1:16">
      <c r="A332" s="8"/>
      <c r="B332" s="8"/>
      <c r="C332" s="8"/>
      <c r="D332" s="8"/>
      <c r="E332" s="8"/>
      <c r="F332" s="8"/>
      <c r="G332" s="37">
        <f t="shared" si="10"/>
        <v>0</v>
      </c>
      <c r="H332" s="8">
        <f t="shared" si="11"/>
        <v>0</v>
      </c>
      <c r="I332" s="8" t="str">
        <f>IF(AND(A332&lt;&gt;"",E332&lt;&gt;""),IFERROR(SUMIFS(#REF!,#REF!,"="&amp;$A332,#REF!,"=true")/SUMIFS(#REF!,#REF!,"="&amp;$A332,#REF!,"=true"),""),"")</f>
        <v/>
      </c>
      <c r="J332" s="8"/>
      <c r="K332" s="8"/>
      <c r="L332" s="8"/>
      <c r="M332" s="8"/>
      <c r="N332" s="8"/>
      <c r="O332" s="8"/>
      <c r="P332" s="8"/>
    </row>
    <row r="333" spans="1:16">
      <c r="A333" s="8"/>
      <c r="B333" s="8"/>
      <c r="C333" s="8"/>
      <c r="D333" s="8"/>
      <c r="E333" s="8"/>
      <c r="F333" s="8"/>
      <c r="G333" s="37">
        <f t="shared" si="10"/>
        <v>0</v>
      </c>
      <c r="H333" s="8">
        <f t="shared" si="11"/>
        <v>0</v>
      </c>
      <c r="I333" s="8" t="str">
        <f>IF(AND(A333&lt;&gt;"",E333&lt;&gt;""),IFERROR(SUMIFS(#REF!,#REF!,"="&amp;$A333,#REF!,"=true")/SUMIFS(#REF!,#REF!,"="&amp;$A333,#REF!,"=true"),""),"")</f>
        <v/>
      </c>
      <c r="J333" s="8"/>
      <c r="K333" s="8"/>
      <c r="L333" s="8"/>
      <c r="M333" s="8"/>
      <c r="N333" s="8"/>
      <c r="O333" s="8"/>
      <c r="P333" s="8"/>
    </row>
    <row r="334" spans="1:16">
      <c r="A334" s="8"/>
      <c r="B334" s="8"/>
      <c r="C334" s="8"/>
      <c r="D334" s="8"/>
      <c r="E334" s="8"/>
      <c r="F334" s="8"/>
      <c r="G334" s="37">
        <f t="shared" si="10"/>
        <v>0</v>
      </c>
      <c r="H334" s="8">
        <f t="shared" si="11"/>
        <v>0</v>
      </c>
      <c r="I334" s="8" t="str">
        <f>IF(AND(A334&lt;&gt;"",E334&lt;&gt;""),IFERROR(SUMIFS(#REF!,#REF!,"="&amp;$A334,#REF!,"=true")/SUMIFS(#REF!,#REF!,"="&amp;$A334,#REF!,"=true"),""),"")</f>
        <v/>
      </c>
      <c r="J334" s="8"/>
      <c r="K334" s="8"/>
      <c r="L334" s="8"/>
      <c r="M334" s="8"/>
      <c r="N334" s="8"/>
      <c r="O334" s="8"/>
      <c r="P334" s="8"/>
    </row>
    <row r="335" spans="1:16">
      <c r="A335" s="8"/>
      <c r="B335" s="8"/>
      <c r="C335" s="8"/>
      <c r="D335" s="8"/>
      <c r="E335" s="8"/>
      <c r="F335" s="8"/>
      <c r="G335" s="37">
        <f t="shared" si="10"/>
        <v>0</v>
      </c>
      <c r="H335" s="8">
        <f t="shared" si="11"/>
        <v>0</v>
      </c>
      <c r="I335" s="8" t="str">
        <f>IF(AND(A335&lt;&gt;"",E335&lt;&gt;""),IFERROR(SUMIFS(#REF!,#REF!,"="&amp;$A335,#REF!,"=true")/SUMIFS(#REF!,#REF!,"="&amp;$A335,#REF!,"=true"),""),"")</f>
        <v/>
      </c>
      <c r="J335" s="8"/>
      <c r="K335" s="8"/>
      <c r="L335" s="8"/>
      <c r="M335" s="8"/>
      <c r="N335" s="8"/>
      <c r="O335" s="8"/>
      <c r="P335" s="8"/>
    </row>
    <row r="336" spans="1:16">
      <c r="A336" s="8"/>
      <c r="B336" s="8"/>
      <c r="C336" s="8"/>
      <c r="D336" s="8"/>
      <c r="E336" s="8"/>
      <c r="F336" s="8"/>
      <c r="G336" s="37">
        <f t="shared" si="10"/>
        <v>0</v>
      </c>
      <c r="H336" s="8">
        <f t="shared" si="11"/>
        <v>0</v>
      </c>
      <c r="I336" s="8" t="str">
        <f>IF(AND(A336&lt;&gt;"",E336&lt;&gt;""),IFERROR(SUMIFS(#REF!,#REF!,"="&amp;$A336,#REF!,"=true")/SUMIFS(#REF!,#REF!,"="&amp;$A336,#REF!,"=true"),""),"")</f>
        <v/>
      </c>
      <c r="J336" s="8"/>
      <c r="K336" s="8"/>
      <c r="L336" s="8"/>
      <c r="M336" s="8"/>
      <c r="N336" s="8"/>
      <c r="O336" s="8"/>
      <c r="P336" s="8"/>
    </row>
    <row r="337" spans="1:16">
      <c r="A337" s="8"/>
      <c r="B337" s="8"/>
      <c r="C337" s="8"/>
      <c r="D337" s="8"/>
      <c r="E337" s="8"/>
      <c r="F337" s="8"/>
      <c r="G337" s="37">
        <f t="shared" si="10"/>
        <v>0</v>
      </c>
      <c r="H337" s="8">
        <f t="shared" si="11"/>
        <v>0</v>
      </c>
      <c r="I337" s="8" t="str">
        <f>IF(AND(A337&lt;&gt;"",E337&lt;&gt;""),IFERROR(SUMIFS(#REF!,#REF!,"="&amp;$A337,#REF!,"=true")/SUMIFS(#REF!,#REF!,"="&amp;$A337,#REF!,"=true"),""),"")</f>
        <v/>
      </c>
      <c r="J337" s="8"/>
      <c r="K337" s="8"/>
      <c r="L337" s="8"/>
      <c r="M337" s="8"/>
      <c r="N337" s="8"/>
      <c r="O337" s="8"/>
      <c r="P337" s="8"/>
    </row>
    <row r="338" spans="1:16">
      <c r="A338" s="8"/>
      <c r="B338" s="8"/>
      <c r="C338" s="8"/>
      <c r="D338" s="8"/>
      <c r="E338" s="8"/>
      <c r="F338" s="8"/>
      <c r="G338" s="37">
        <f t="shared" si="10"/>
        <v>0</v>
      </c>
      <c r="H338" s="8">
        <f t="shared" si="11"/>
        <v>0</v>
      </c>
      <c r="I338" s="8" t="str">
        <f>IF(AND(A338&lt;&gt;"",E338&lt;&gt;""),IFERROR(SUMIFS(#REF!,#REF!,"="&amp;$A338,#REF!,"=true")/SUMIFS(#REF!,#REF!,"="&amp;$A338,#REF!,"=true"),""),"")</f>
        <v/>
      </c>
      <c r="J338" s="8"/>
      <c r="K338" s="8"/>
      <c r="L338" s="8"/>
      <c r="M338" s="8"/>
      <c r="N338" s="8"/>
      <c r="O338" s="8"/>
      <c r="P338" s="8"/>
    </row>
    <row r="339" spans="1:16">
      <c r="A339" s="8"/>
      <c r="B339" s="8"/>
      <c r="C339" s="8"/>
      <c r="D339" s="8"/>
      <c r="E339" s="8"/>
      <c r="F339" s="8"/>
      <c r="G339" s="37">
        <f t="shared" si="10"/>
        <v>0</v>
      </c>
      <c r="H339" s="8">
        <f t="shared" si="11"/>
        <v>0</v>
      </c>
      <c r="I339" s="8" t="str">
        <f>IF(AND(A339&lt;&gt;"",E339&lt;&gt;""),IFERROR(SUMIFS(#REF!,#REF!,"="&amp;$A339,#REF!,"=true")/SUMIFS(#REF!,#REF!,"="&amp;$A339,#REF!,"=true"),""),"")</f>
        <v/>
      </c>
      <c r="J339" s="8"/>
      <c r="K339" s="8"/>
      <c r="L339" s="8"/>
      <c r="M339" s="8"/>
      <c r="N339" s="8"/>
      <c r="O339" s="8"/>
      <c r="P339" s="8"/>
    </row>
    <row r="340" spans="1:16">
      <c r="A340" s="8"/>
      <c r="B340" s="8"/>
      <c r="C340" s="8"/>
      <c r="D340" s="8"/>
      <c r="E340" s="8"/>
      <c r="F340" s="8"/>
      <c r="G340" s="37">
        <f t="shared" si="10"/>
        <v>0</v>
      </c>
      <c r="H340" s="8">
        <f t="shared" si="11"/>
        <v>0</v>
      </c>
      <c r="I340" s="8" t="str">
        <f>IF(AND(A340&lt;&gt;"",E340&lt;&gt;""),IFERROR(SUMIFS(#REF!,#REF!,"="&amp;$A340,#REF!,"=true")/SUMIFS(#REF!,#REF!,"="&amp;$A340,#REF!,"=true"),""),"")</f>
        <v/>
      </c>
      <c r="J340" s="8"/>
      <c r="K340" s="8"/>
      <c r="L340" s="8"/>
      <c r="M340" s="8"/>
      <c r="N340" s="8"/>
      <c r="O340" s="8"/>
      <c r="P340" s="8"/>
    </row>
    <row r="341" spans="1:16">
      <c r="A341" s="8"/>
      <c r="B341" s="8"/>
      <c r="C341" s="8"/>
      <c r="D341" s="8"/>
      <c r="E341" s="8"/>
      <c r="F341" s="8"/>
      <c r="G341" s="37">
        <f t="shared" si="10"/>
        <v>0</v>
      </c>
      <c r="H341" s="8">
        <f t="shared" si="11"/>
        <v>0</v>
      </c>
      <c r="I341" s="8" t="str">
        <f>IF(AND(A341&lt;&gt;"",E341&lt;&gt;""),IFERROR(SUMIFS(#REF!,#REF!,"="&amp;$A341,#REF!,"=true")/SUMIFS(#REF!,#REF!,"="&amp;$A341,#REF!,"=true"),""),"")</f>
        <v/>
      </c>
      <c r="J341" s="8"/>
      <c r="K341" s="8"/>
      <c r="L341" s="8"/>
      <c r="M341" s="8"/>
      <c r="N341" s="8"/>
      <c r="O341" s="8"/>
      <c r="P341" s="8"/>
    </row>
    <row r="342" spans="1:16">
      <c r="A342" s="8"/>
      <c r="B342" s="8"/>
      <c r="C342" s="8"/>
      <c r="D342" s="8"/>
      <c r="E342" s="8"/>
      <c r="F342" s="8"/>
      <c r="G342" s="37">
        <f t="shared" si="10"/>
        <v>0</v>
      </c>
      <c r="H342" s="8">
        <f t="shared" si="11"/>
        <v>0</v>
      </c>
      <c r="I342" s="8" t="str">
        <f>IF(AND(A342&lt;&gt;"",E342&lt;&gt;""),IFERROR(SUMIFS(#REF!,#REF!,"="&amp;$A342,#REF!,"=true")/SUMIFS(#REF!,#REF!,"="&amp;$A342,#REF!,"=true"),""),"")</f>
        <v/>
      </c>
      <c r="J342" s="8"/>
      <c r="K342" s="8"/>
      <c r="L342" s="8"/>
      <c r="M342" s="8"/>
      <c r="N342" s="8"/>
      <c r="O342" s="8"/>
      <c r="P342" s="8"/>
    </row>
    <row r="343" spans="1:16">
      <c r="A343" s="8"/>
      <c r="B343" s="8"/>
      <c r="C343" s="8"/>
      <c r="D343" s="8"/>
      <c r="E343" s="8"/>
      <c r="F343" s="8"/>
      <c r="G343" s="37">
        <f t="shared" si="10"/>
        <v>0</v>
      </c>
      <c r="H343" s="8">
        <f t="shared" si="11"/>
        <v>0</v>
      </c>
      <c r="I343" s="8" t="str">
        <f>IF(AND(A343&lt;&gt;"",E343&lt;&gt;""),IFERROR(SUMIFS(#REF!,#REF!,"="&amp;$A343,#REF!,"=true")/SUMIFS(#REF!,#REF!,"="&amp;$A343,#REF!,"=true"),""),"")</f>
        <v/>
      </c>
      <c r="J343" s="8"/>
      <c r="K343" s="8"/>
      <c r="L343" s="8"/>
      <c r="M343" s="8"/>
      <c r="N343" s="8"/>
      <c r="O343" s="8"/>
      <c r="P343" s="8"/>
    </row>
    <row r="344" spans="1:16">
      <c r="A344" s="8"/>
      <c r="B344" s="8"/>
      <c r="C344" s="8"/>
      <c r="D344" s="8"/>
      <c r="E344" s="8"/>
      <c r="F344" s="8"/>
      <c r="G344" s="37">
        <f t="shared" si="10"/>
        <v>0</v>
      </c>
      <c r="H344" s="8">
        <f t="shared" si="11"/>
        <v>0</v>
      </c>
      <c r="I344" s="8" t="str">
        <f>IF(AND(A344&lt;&gt;"",E344&lt;&gt;""),IFERROR(SUMIFS(#REF!,#REF!,"="&amp;$A344,#REF!,"=true")/SUMIFS(#REF!,#REF!,"="&amp;$A344,#REF!,"=true"),""),"")</f>
        <v/>
      </c>
      <c r="J344" s="8"/>
      <c r="K344" s="8"/>
      <c r="L344" s="8"/>
      <c r="M344" s="8"/>
      <c r="N344" s="8"/>
      <c r="O344" s="8"/>
      <c r="P344" s="8"/>
    </row>
    <row r="345" spans="1:16">
      <c r="A345" s="8"/>
      <c r="B345" s="8"/>
      <c r="C345" s="8"/>
      <c r="D345" s="8"/>
      <c r="E345" s="8"/>
      <c r="F345" s="8"/>
      <c r="G345" s="37">
        <f t="shared" si="10"/>
        <v>0</v>
      </c>
      <c r="H345" s="8">
        <f t="shared" si="11"/>
        <v>0</v>
      </c>
      <c r="I345" s="8" t="str">
        <f>IF(AND(A345&lt;&gt;"",E345&lt;&gt;""),IFERROR(SUMIFS(#REF!,#REF!,"="&amp;$A345,#REF!,"=true")/SUMIFS(#REF!,#REF!,"="&amp;$A345,#REF!,"=true"),""),"")</f>
        <v/>
      </c>
      <c r="J345" s="8"/>
      <c r="K345" s="8"/>
      <c r="L345" s="8"/>
      <c r="M345" s="8"/>
      <c r="N345" s="8"/>
      <c r="O345" s="8"/>
      <c r="P345" s="8"/>
    </row>
    <row r="346" spans="1:16">
      <c r="A346" s="8"/>
      <c r="B346" s="8"/>
      <c r="C346" s="8"/>
      <c r="D346" s="8"/>
      <c r="E346" s="8"/>
      <c r="F346" s="8"/>
      <c r="G346" s="37">
        <f t="shared" si="10"/>
        <v>0</v>
      </c>
      <c r="H346" s="8">
        <f t="shared" si="11"/>
        <v>0</v>
      </c>
      <c r="I346" s="8" t="str">
        <f>IF(AND(A346&lt;&gt;"",E346&lt;&gt;""),IFERROR(SUMIFS(#REF!,#REF!,"="&amp;$A346,#REF!,"=true")/SUMIFS(#REF!,#REF!,"="&amp;$A346,#REF!,"=true"),""),"")</f>
        <v/>
      </c>
      <c r="J346" s="8"/>
      <c r="K346" s="8"/>
      <c r="L346" s="8"/>
      <c r="M346" s="8"/>
      <c r="N346" s="8"/>
      <c r="O346" s="8"/>
      <c r="P346" s="8"/>
    </row>
    <row r="347" spans="1:16">
      <c r="A347" s="8"/>
      <c r="B347" s="8"/>
      <c r="C347" s="8"/>
      <c r="D347" s="8"/>
      <c r="E347" s="8"/>
      <c r="F347" s="8"/>
      <c r="G347" s="37">
        <f t="shared" si="10"/>
        <v>0</v>
      </c>
      <c r="H347" s="8">
        <f t="shared" si="11"/>
        <v>0</v>
      </c>
      <c r="I347" s="8" t="str">
        <f>IF(AND(A347&lt;&gt;"",E347&lt;&gt;""),IFERROR(SUMIFS(#REF!,#REF!,"="&amp;$A347,#REF!,"=true")/SUMIFS(#REF!,#REF!,"="&amp;$A347,#REF!,"=true"),""),"")</f>
        <v/>
      </c>
      <c r="J347" s="8"/>
      <c r="K347" s="8"/>
      <c r="L347" s="8"/>
      <c r="M347" s="8"/>
      <c r="N347" s="8"/>
      <c r="O347" s="8"/>
      <c r="P347" s="8"/>
    </row>
    <row r="348" spans="1:16">
      <c r="A348" s="8"/>
      <c r="B348" s="8"/>
      <c r="C348" s="8"/>
      <c r="D348" s="8"/>
      <c r="E348" s="8"/>
      <c r="F348" s="8"/>
      <c r="G348" s="37">
        <f t="shared" si="10"/>
        <v>0</v>
      </c>
      <c r="H348" s="8">
        <f t="shared" si="11"/>
        <v>0</v>
      </c>
      <c r="I348" s="8" t="str">
        <f>IF(AND(A348&lt;&gt;"",E348&lt;&gt;""),IFERROR(SUMIFS(#REF!,#REF!,"="&amp;$A348,#REF!,"=true")/SUMIFS(#REF!,#REF!,"="&amp;$A348,#REF!,"=true"),""),"")</f>
        <v/>
      </c>
      <c r="J348" s="8"/>
      <c r="K348" s="8"/>
      <c r="L348" s="8"/>
      <c r="M348" s="8"/>
      <c r="N348" s="8"/>
      <c r="O348" s="8"/>
      <c r="P348" s="8"/>
    </row>
    <row r="349" spans="1:16">
      <c r="A349" s="8"/>
      <c r="B349" s="8"/>
      <c r="C349" s="8"/>
      <c r="D349" s="8"/>
      <c r="E349" s="8"/>
      <c r="F349" s="8"/>
      <c r="G349" s="37">
        <f t="shared" si="10"/>
        <v>0</v>
      </c>
      <c r="H349" s="8">
        <f t="shared" si="11"/>
        <v>0</v>
      </c>
      <c r="I349" s="8" t="str">
        <f>IF(AND(A349&lt;&gt;"",E349&lt;&gt;""),IFERROR(SUMIFS(#REF!,#REF!,"="&amp;$A349,#REF!,"=true")/SUMIFS(#REF!,#REF!,"="&amp;$A349,#REF!,"=true"),""),"")</f>
        <v/>
      </c>
      <c r="J349" s="8"/>
      <c r="K349" s="8"/>
      <c r="L349" s="8"/>
      <c r="M349" s="8"/>
      <c r="N349" s="8"/>
      <c r="O349" s="8"/>
      <c r="P349" s="8"/>
    </row>
    <row r="350" spans="1:16">
      <c r="A350" s="8"/>
      <c r="B350" s="8"/>
      <c r="C350" s="8"/>
      <c r="D350" s="8"/>
      <c r="E350" s="8"/>
      <c r="F350" s="8"/>
      <c r="G350" s="37">
        <f t="shared" si="10"/>
        <v>0</v>
      </c>
      <c r="H350" s="8">
        <f t="shared" si="11"/>
        <v>0</v>
      </c>
      <c r="I350" s="8" t="str">
        <f>IF(AND(A350&lt;&gt;"",E350&lt;&gt;""),IFERROR(SUMIFS(#REF!,#REF!,"="&amp;$A350,#REF!,"=true")/SUMIFS(#REF!,#REF!,"="&amp;$A350,#REF!,"=true"),""),"")</f>
        <v/>
      </c>
      <c r="J350" s="8"/>
      <c r="K350" s="8"/>
      <c r="L350" s="8"/>
      <c r="M350" s="8"/>
      <c r="N350" s="8"/>
      <c r="O350" s="8"/>
      <c r="P350" s="8"/>
    </row>
    <row r="351" spans="1:16">
      <c r="A351" s="8"/>
      <c r="B351" s="8"/>
      <c r="C351" s="8"/>
      <c r="D351" s="8"/>
      <c r="E351" s="8"/>
      <c r="F351" s="8"/>
      <c r="G351" s="37">
        <f t="shared" si="10"/>
        <v>0</v>
      </c>
      <c r="H351" s="8">
        <f t="shared" si="11"/>
        <v>0</v>
      </c>
      <c r="I351" s="8" t="str">
        <f>IF(AND(A351&lt;&gt;"",E351&lt;&gt;""),IFERROR(SUMIFS(#REF!,#REF!,"="&amp;$A351,#REF!,"=true")/SUMIFS(#REF!,#REF!,"="&amp;$A351,#REF!,"=true"),""),"")</f>
        <v/>
      </c>
      <c r="J351" s="8"/>
      <c r="K351" s="8"/>
      <c r="L351" s="8"/>
      <c r="M351" s="8"/>
      <c r="N351" s="8"/>
      <c r="O351" s="8"/>
      <c r="P351" s="8"/>
    </row>
    <row r="352" spans="1:16">
      <c r="A352" s="8"/>
      <c r="B352" s="8"/>
      <c r="C352" s="8"/>
      <c r="D352" s="8"/>
      <c r="E352" s="8"/>
      <c r="F352" s="8"/>
      <c r="G352" s="37">
        <f t="shared" si="10"/>
        <v>0</v>
      </c>
      <c r="H352" s="8">
        <f t="shared" si="11"/>
        <v>0</v>
      </c>
      <c r="I352" s="8" t="str">
        <f>IF(AND(A352&lt;&gt;"",E352&lt;&gt;""),IFERROR(SUMIFS(#REF!,#REF!,"="&amp;$A352,#REF!,"=true")/SUMIFS(#REF!,#REF!,"="&amp;$A352,#REF!,"=true"),""),"")</f>
        <v/>
      </c>
      <c r="J352" s="8"/>
      <c r="K352" s="8"/>
      <c r="L352" s="8"/>
      <c r="M352" s="8"/>
      <c r="N352" s="8"/>
      <c r="O352" s="8"/>
      <c r="P352" s="8"/>
    </row>
    <row r="353" spans="1:16">
      <c r="A353" s="8"/>
      <c r="B353" s="8"/>
      <c r="C353" s="8"/>
      <c r="D353" s="8"/>
      <c r="E353" s="8"/>
      <c r="F353" s="8"/>
      <c r="G353" s="37">
        <f t="shared" si="10"/>
        <v>0</v>
      </c>
      <c r="H353" s="8">
        <f t="shared" si="11"/>
        <v>0</v>
      </c>
      <c r="I353" s="8" t="str">
        <f>IF(AND(A353&lt;&gt;"",E353&lt;&gt;""),IFERROR(SUMIFS(#REF!,#REF!,"="&amp;$A353,#REF!,"=true")/SUMIFS(#REF!,#REF!,"="&amp;$A353,#REF!,"=true"),""),"")</f>
        <v/>
      </c>
      <c r="J353" s="8"/>
      <c r="K353" s="8"/>
      <c r="L353" s="8"/>
      <c r="M353" s="8"/>
      <c r="N353" s="8"/>
      <c r="O353" s="8"/>
      <c r="P353" s="8"/>
    </row>
    <row r="354" spans="1:16">
      <c r="A354" s="8"/>
      <c r="B354" s="8"/>
      <c r="C354" s="8"/>
      <c r="D354" s="8"/>
      <c r="E354" s="8"/>
      <c r="F354" s="8"/>
      <c r="G354" s="37">
        <f t="shared" si="10"/>
        <v>0</v>
      </c>
      <c r="H354" s="8">
        <f t="shared" si="11"/>
        <v>0</v>
      </c>
      <c r="I354" s="8" t="str">
        <f>IF(AND(A354&lt;&gt;"",E354&lt;&gt;""),IFERROR(SUMIFS(#REF!,#REF!,"="&amp;$A354,#REF!,"=true")/SUMIFS(#REF!,#REF!,"="&amp;$A354,#REF!,"=true"),""),"")</f>
        <v/>
      </c>
      <c r="J354" s="8"/>
      <c r="K354" s="8"/>
      <c r="L354" s="8"/>
      <c r="M354" s="8"/>
      <c r="N354" s="8"/>
      <c r="O354" s="8"/>
      <c r="P354" s="8"/>
    </row>
    <row r="355" spans="1:16">
      <c r="A355" s="8"/>
      <c r="B355" s="8"/>
      <c r="C355" s="8"/>
      <c r="D355" s="8"/>
      <c r="E355" s="8"/>
      <c r="F355" s="8"/>
      <c r="G355" s="37">
        <f t="shared" si="10"/>
        <v>0</v>
      </c>
      <c r="H355" s="8">
        <f t="shared" si="11"/>
        <v>0</v>
      </c>
      <c r="I355" s="8" t="str">
        <f>IF(AND(A355&lt;&gt;"",E355&lt;&gt;""),IFERROR(SUMIFS(#REF!,#REF!,"="&amp;$A355,#REF!,"=true")/SUMIFS(#REF!,#REF!,"="&amp;$A355,#REF!,"=true"),""),"")</f>
        <v/>
      </c>
      <c r="J355" s="8"/>
      <c r="K355" s="8"/>
      <c r="L355" s="8"/>
      <c r="M355" s="8"/>
      <c r="N355" s="8"/>
      <c r="O355" s="8"/>
      <c r="P355" s="8"/>
    </row>
    <row r="356" spans="1:16">
      <c r="A356" s="8"/>
      <c r="B356" s="8"/>
      <c r="C356" s="8"/>
      <c r="D356" s="8"/>
      <c r="E356" s="8"/>
      <c r="F356" s="8"/>
      <c r="G356" s="37">
        <f t="shared" si="10"/>
        <v>0</v>
      </c>
      <c r="H356" s="8">
        <f t="shared" si="11"/>
        <v>0</v>
      </c>
      <c r="I356" s="8" t="str">
        <f>IF(AND(A356&lt;&gt;"",E356&lt;&gt;""),IFERROR(SUMIFS(#REF!,#REF!,"="&amp;$A356,#REF!,"=true")/SUMIFS(#REF!,#REF!,"="&amp;$A356,#REF!,"=true"),""),"")</f>
        <v/>
      </c>
      <c r="J356" s="8"/>
      <c r="K356" s="8"/>
      <c r="L356" s="8"/>
      <c r="M356" s="8"/>
      <c r="N356" s="8"/>
      <c r="O356" s="8"/>
      <c r="P356" s="8"/>
    </row>
    <row r="357" spans="1:16">
      <c r="A357" s="8"/>
      <c r="B357" s="8"/>
      <c r="C357" s="8"/>
      <c r="D357" s="8"/>
      <c r="E357" s="8"/>
      <c r="F357" s="8"/>
      <c r="G357" s="37">
        <f t="shared" si="10"/>
        <v>0</v>
      </c>
      <c r="H357" s="8">
        <f t="shared" si="11"/>
        <v>0</v>
      </c>
      <c r="I357" s="8" t="str">
        <f>IF(AND(A357&lt;&gt;"",E357&lt;&gt;""),IFERROR(SUMIFS(#REF!,#REF!,"="&amp;$A357,#REF!,"=true")/SUMIFS(#REF!,#REF!,"="&amp;$A357,#REF!,"=true"),""),"")</f>
        <v/>
      </c>
      <c r="J357" s="8"/>
      <c r="K357" s="8"/>
      <c r="L357" s="8"/>
      <c r="M357" s="8"/>
      <c r="N357" s="8"/>
      <c r="O357" s="8"/>
      <c r="P357" s="8"/>
    </row>
    <row r="358" spans="1:16">
      <c r="A358" s="8"/>
      <c r="B358" s="8"/>
      <c r="C358" s="8"/>
      <c r="D358" s="8"/>
      <c r="E358" s="8"/>
      <c r="F358" s="8"/>
      <c r="G358" s="37">
        <f t="shared" si="10"/>
        <v>0</v>
      </c>
      <c r="H358" s="8">
        <f t="shared" si="11"/>
        <v>0</v>
      </c>
      <c r="I358" s="8" t="str">
        <f>IF(AND(A358&lt;&gt;"",E358&lt;&gt;""),IFERROR(SUMIFS(#REF!,#REF!,"="&amp;$A358,#REF!,"=true")/SUMIFS(#REF!,#REF!,"="&amp;$A358,#REF!,"=true"),""),"")</f>
        <v/>
      </c>
      <c r="J358" s="8"/>
      <c r="K358" s="8"/>
      <c r="L358" s="8"/>
      <c r="M358" s="8"/>
      <c r="N358" s="8"/>
      <c r="O358" s="8"/>
      <c r="P358" s="8"/>
    </row>
    <row r="359" spans="1:16">
      <c r="A359" s="8"/>
      <c r="B359" s="8"/>
      <c r="C359" s="8"/>
      <c r="D359" s="8"/>
      <c r="E359" s="8"/>
      <c r="F359" s="8"/>
      <c r="G359" s="37">
        <f t="shared" si="10"/>
        <v>0</v>
      </c>
      <c r="H359" s="8">
        <f t="shared" si="11"/>
        <v>0</v>
      </c>
      <c r="I359" s="8" t="str">
        <f>IF(AND(A359&lt;&gt;"",E359&lt;&gt;""),IFERROR(SUMIFS(#REF!,#REF!,"="&amp;$A359,#REF!,"=true")/SUMIFS(#REF!,#REF!,"="&amp;$A359,#REF!,"=true"),""),"")</f>
        <v/>
      </c>
      <c r="J359" s="8"/>
      <c r="K359" s="8"/>
      <c r="L359" s="8"/>
      <c r="M359" s="8"/>
      <c r="N359" s="8"/>
      <c r="O359" s="8"/>
      <c r="P359" s="8"/>
    </row>
    <row r="360" spans="1:16">
      <c r="A360" s="8"/>
      <c r="B360" s="8"/>
      <c r="C360" s="8"/>
      <c r="D360" s="8"/>
      <c r="E360" s="8"/>
      <c r="F360" s="8"/>
      <c r="G360" s="37">
        <f t="shared" si="10"/>
        <v>0</v>
      </c>
      <c r="H360" s="8">
        <f t="shared" si="11"/>
        <v>0</v>
      </c>
      <c r="I360" s="8" t="str">
        <f>IF(AND(A360&lt;&gt;"",E360&lt;&gt;""),IFERROR(SUMIFS(#REF!,#REF!,"="&amp;$A360,#REF!,"=true")/SUMIFS(#REF!,#REF!,"="&amp;$A360,#REF!,"=true"),""),"")</f>
        <v/>
      </c>
      <c r="J360" s="8"/>
      <c r="K360" s="8"/>
      <c r="L360" s="8"/>
      <c r="M360" s="8"/>
      <c r="N360" s="8"/>
      <c r="O360" s="8"/>
      <c r="P360" s="8"/>
    </row>
    <row r="361" spans="1:16">
      <c r="A361" s="8"/>
      <c r="B361" s="8"/>
      <c r="C361" s="8"/>
      <c r="D361" s="8"/>
      <c r="E361" s="8"/>
      <c r="F361" s="8"/>
      <c r="G361" s="37">
        <f t="shared" si="10"/>
        <v>0</v>
      </c>
      <c r="H361" s="8">
        <f t="shared" si="11"/>
        <v>0</v>
      </c>
      <c r="I361" s="8" t="str">
        <f>IF(AND(A361&lt;&gt;"",E361&lt;&gt;""),IFERROR(SUMIFS(#REF!,#REF!,"="&amp;$A361,#REF!,"=true")/SUMIFS(#REF!,#REF!,"="&amp;$A361,#REF!,"=true"),""),"")</f>
        <v/>
      </c>
      <c r="J361" s="8"/>
      <c r="K361" s="8"/>
      <c r="L361" s="8"/>
      <c r="M361" s="8"/>
      <c r="N361" s="8"/>
      <c r="O361" s="8"/>
      <c r="P361" s="8"/>
    </row>
    <row r="362" spans="1:16">
      <c r="A362" s="8"/>
      <c r="B362" s="8"/>
      <c r="C362" s="8"/>
      <c r="D362" s="8"/>
      <c r="E362" s="8"/>
      <c r="F362" s="8"/>
      <c r="G362" s="37">
        <f t="shared" si="10"/>
        <v>0</v>
      </c>
      <c r="H362" s="8">
        <f t="shared" si="11"/>
        <v>0</v>
      </c>
      <c r="I362" s="8" t="str">
        <f>IF(AND(A362&lt;&gt;"",E362&lt;&gt;""),IFERROR(SUMIFS(#REF!,#REF!,"="&amp;$A362,#REF!,"=true")/SUMIFS(#REF!,#REF!,"="&amp;$A362,#REF!,"=true"),""),"")</f>
        <v/>
      </c>
      <c r="J362" s="8"/>
      <c r="K362" s="8"/>
      <c r="L362" s="8"/>
      <c r="M362" s="8"/>
      <c r="N362" s="8"/>
      <c r="O362" s="8"/>
      <c r="P362" s="8"/>
    </row>
    <row r="363" spans="1:16">
      <c r="A363" s="8"/>
      <c r="B363" s="8"/>
      <c r="C363" s="8"/>
      <c r="D363" s="8"/>
      <c r="E363" s="8"/>
      <c r="F363" s="8"/>
      <c r="G363" s="37">
        <f t="shared" si="10"/>
        <v>0</v>
      </c>
      <c r="H363" s="8">
        <f t="shared" si="11"/>
        <v>0</v>
      </c>
      <c r="I363" s="8" t="str">
        <f>IF(AND(A363&lt;&gt;"",E363&lt;&gt;""),IFERROR(SUMIFS(#REF!,#REF!,"="&amp;$A363,#REF!,"=true")/SUMIFS(#REF!,#REF!,"="&amp;$A363,#REF!,"=true"),""),"")</f>
        <v/>
      </c>
      <c r="J363" s="8"/>
      <c r="K363" s="8"/>
      <c r="L363" s="8"/>
      <c r="M363" s="8"/>
      <c r="N363" s="8"/>
      <c r="O363" s="8"/>
      <c r="P363" s="8"/>
    </row>
    <row r="364" spans="1:16">
      <c r="A364" s="8"/>
      <c r="B364" s="8"/>
      <c r="C364" s="8"/>
      <c r="D364" s="8"/>
      <c r="E364" s="8"/>
      <c r="F364" s="8"/>
      <c r="G364" s="37">
        <f t="shared" si="10"/>
        <v>0</v>
      </c>
      <c r="H364" s="8">
        <f t="shared" si="11"/>
        <v>0</v>
      </c>
      <c r="I364" s="8" t="str">
        <f>IF(AND(A364&lt;&gt;"",E364&lt;&gt;""),IFERROR(SUMIFS(#REF!,#REF!,"="&amp;$A364,#REF!,"=true")/SUMIFS(#REF!,#REF!,"="&amp;$A364,#REF!,"=true"),""),"")</f>
        <v/>
      </c>
      <c r="J364" s="8"/>
      <c r="K364" s="8"/>
      <c r="L364" s="8"/>
      <c r="M364" s="8"/>
      <c r="N364" s="8"/>
      <c r="O364" s="8"/>
      <c r="P364" s="8"/>
    </row>
    <row r="365" spans="1:16">
      <c r="A365" s="8"/>
      <c r="B365" s="8"/>
      <c r="C365" s="8"/>
      <c r="D365" s="8"/>
      <c r="E365" s="8"/>
      <c r="F365" s="8"/>
      <c r="G365" s="37">
        <f t="shared" si="10"/>
        <v>0</v>
      </c>
      <c r="H365" s="8">
        <f t="shared" si="11"/>
        <v>0</v>
      </c>
      <c r="I365" s="8" t="str">
        <f>IF(AND(A365&lt;&gt;"",E365&lt;&gt;""),IFERROR(SUMIFS(#REF!,#REF!,"="&amp;$A365,#REF!,"=true")/SUMIFS(#REF!,#REF!,"="&amp;$A365,#REF!,"=true"),""),"")</f>
        <v/>
      </c>
      <c r="J365" s="8"/>
      <c r="K365" s="8"/>
      <c r="L365" s="8"/>
      <c r="M365" s="8"/>
      <c r="N365" s="8"/>
      <c r="O365" s="8"/>
      <c r="P365" s="8"/>
    </row>
    <row r="366" spans="1:16">
      <c r="A366" s="8"/>
      <c r="B366" s="8"/>
      <c r="C366" s="8"/>
      <c r="D366" s="8"/>
      <c r="E366" s="8"/>
      <c r="F366" s="8"/>
      <c r="G366" s="37">
        <f t="shared" si="10"/>
        <v>0</v>
      </c>
      <c r="H366" s="8">
        <f t="shared" si="11"/>
        <v>0</v>
      </c>
      <c r="I366" s="8" t="str">
        <f>IF(AND(A366&lt;&gt;"",E366&lt;&gt;""),IFERROR(SUMIFS(#REF!,#REF!,"="&amp;$A366,#REF!,"=true")/SUMIFS(#REF!,#REF!,"="&amp;$A366,#REF!,"=true"),""),"")</f>
        <v/>
      </c>
      <c r="J366" s="8"/>
      <c r="K366" s="8"/>
      <c r="L366" s="8"/>
      <c r="M366" s="8"/>
      <c r="N366" s="8"/>
      <c r="O366" s="8"/>
      <c r="P366" s="8"/>
    </row>
    <row r="367" spans="1:16">
      <c r="A367" s="8"/>
      <c r="B367" s="8"/>
      <c r="C367" s="8"/>
      <c r="D367" s="8"/>
      <c r="E367" s="8"/>
      <c r="F367" s="8"/>
      <c r="G367" s="37">
        <f t="shared" si="10"/>
        <v>0</v>
      </c>
      <c r="H367" s="8">
        <f t="shared" si="11"/>
        <v>0</v>
      </c>
      <c r="I367" s="8" t="str">
        <f>IF(AND(A367&lt;&gt;"",E367&lt;&gt;""),IFERROR(SUMIFS(#REF!,#REF!,"="&amp;$A367,#REF!,"=true")/SUMIFS(#REF!,#REF!,"="&amp;$A367,#REF!,"=true"),""),"")</f>
        <v/>
      </c>
      <c r="J367" s="8"/>
      <c r="K367" s="8"/>
      <c r="L367" s="8"/>
      <c r="M367" s="8"/>
      <c r="N367" s="8"/>
      <c r="O367" s="8"/>
      <c r="P367" s="8"/>
    </row>
    <row r="368" spans="1:16">
      <c r="A368" s="8"/>
      <c r="B368" s="8"/>
      <c r="C368" s="8"/>
      <c r="D368" s="8"/>
      <c r="E368" s="8"/>
      <c r="F368" s="8"/>
      <c r="G368" s="37">
        <f t="shared" si="10"/>
        <v>0</v>
      </c>
      <c r="H368" s="8">
        <f t="shared" si="11"/>
        <v>0</v>
      </c>
      <c r="I368" s="8" t="str">
        <f>IF(AND(A368&lt;&gt;"",E368&lt;&gt;""),IFERROR(SUMIFS(#REF!,#REF!,"="&amp;$A368,#REF!,"=true")/SUMIFS(#REF!,#REF!,"="&amp;$A368,#REF!,"=true"),""),"")</f>
        <v/>
      </c>
      <c r="J368" s="8"/>
      <c r="K368" s="8"/>
      <c r="L368" s="8"/>
      <c r="M368" s="8"/>
      <c r="N368" s="8"/>
      <c r="O368" s="8"/>
      <c r="P368" s="8"/>
    </row>
    <row r="369" spans="1:16">
      <c r="A369" s="8"/>
      <c r="B369" s="8"/>
      <c r="C369" s="8"/>
      <c r="D369" s="8"/>
      <c r="E369" s="8"/>
      <c r="F369" s="8"/>
      <c r="G369" s="37">
        <f t="shared" si="10"/>
        <v>0</v>
      </c>
      <c r="H369" s="8">
        <f t="shared" si="11"/>
        <v>0</v>
      </c>
      <c r="I369" s="8" t="str">
        <f>IF(AND(A369&lt;&gt;"",E369&lt;&gt;""),IFERROR(SUMIFS(#REF!,#REF!,"="&amp;$A369,#REF!,"=true")/SUMIFS(#REF!,#REF!,"="&amp;$A369,#REF!,"=true"),""),"")</f>
        <v/>
      </c>
      <c r="J369" s="8"/>
      <c r="K369" s="8"/>
      <c r="L369" s="8"/>
      <c r="M369" s="8"/>
      <c r="N369" s="8"/>
      <c r="O369" s="8"/>
      <c r="P369" s="8"/>
    </row>
    <row r="370" spans="1:16">
      <c r="A370" s="8"/>
      <c r="B370" s="8"/>
      <c r="C370" s="8"/>
      <c r="D370" s="8"/>
      <c r="E370" s="8"/>
      <c r="F370" s="8"/>
      <c r="G370" s="37">
        <f t="shared" si="10"/>
        <v>0</v>
      </c>
      <c r="H370" s="8">
        <f t="shared" si="11"/>
        <v>0</v>
      </c>
      <c r="I370" s="8" t="str">
        <f>IF(AND(A370&lt;&gt;"",E370&lt;&gt;""),IFERROR(SUMIFS(#REF!,#REF!,"="&amp;$A370,#REF!,"=true")/SUMIFS(#REF!,#REF!,"="&amp;$A370,#REF!,"=true"),""),"")</f>
        <v/>
      </c>
      <c r="J370" s="8"/>
      <c r="K370" s="8"/>
      <c r="L370" s="8"/>
      <c r="M370" s="8"/>
      <c r="N370" s="8"/>
      <c r="O370" s="8"/>
      <c r="P370" s="8"/>
    </row>
    <row r="371" spans="1:16">
      <c r="A371" s="8"/>
      <c r="B371" s="8"/>
      <c r="C371" s="8"/>
      <c r="D371" s="8"/>
      <c r="E371" s="8"/>
      <c r="F371" s="8"/>
      <c r="G371" s="37">
        <f t="shared" si="10"/>
        <v>0</v>
      </c>
      <c r="H371" s="8">
        <f t="shared" si="11"/>
        <v>0</v>
      </c>
      <c r="I371" s="8" t="str">
        <f>IF(AND(A371&lt;&gt;"",E371&lt;&gt;""),IFERROR(SUMIFS(#REF!,#REF!,"="&amp;$A371,#REF!,"=true")/SUMIFS(#REF!,#REF!,"="&amp;$A371,#REF!,"=true"),""),"")</f>
        <v/>
      </c>
      <c r="J371" s="8"/>
      <c r="K371" s="8"/>
      <c r="L371" s="8"/>
      <c r="M371" s="8"/>
      <c r="N371" s="8"/>
      <c r="O371" s="8"/>
      <c r="P371" s="8"/>
    </row>
    <row r="372" spans="1:16">
      <c r="A372" s="8"/>
      <c r="B372" s="8"/>
      <c r="C372" s="8"/>
      <c r="D372" s="8"/>
      <c r="E372" s="8"/>
      <c r="F372" s="8"/>
      <c r="G372" s="37">
        <f t="shared" si="10"/>
        <v>0</v>
      </c>
      <c r="H372" s="8">
        <f t="shared" si="11"/>
        <v>0</v>
      </c>
      <c r="I372" s="8" t="str">
        <f>IF(AND(A372&lt;&gt;"",E372&lt;&gt;""),IFERROR(SUMIFS(#REF!,#REF!,"="&amp;$A372,#REF!,"=true")/SUMIFS(#REF!,#REF!,"="&amp;$A372,#REF!,"=true"),""),"")</f>
        <v/>
      </c>
      <c r="J372" s="8"/>
      <c r="K372" s="8"/>
      <c r="L372" s="8"/>
      <c r="M372" s="8"/>
      <c r="N372" s="8"/>
      <c r="O372" s="8"/>
      <c r="P372" s="8"/>
    </row>
    <row r="373" spans="1:16">
      <c r="A373" s="8"/>
      <c r="B373" s="8"/>
      <c r="C373" s="8"/>
      <c r="D373" s="8"/>
      <c r="E373" s="8"/>
      <c r="F373" s="8"/>
      <c r="G373" s="37">
        <f t="shared" si="10"/>
        <v>0</v>
      </c>
      <c r="H373" s="8">
        <f t="shared" si="11"/>
        <v>0</v>
      </c>
      <c r="I373" s="8" t="str">
        <f>IF(AND(A373&lt;&gt;"",E373&lt;&gt;""),IFERROR(SUMIFS(#REF!,#REF!,"="&amp;$A373,#REF!,"=true")/SUMIFS(#REF!,#REF!,"="&amp;$A373,#REF!,"=true"),""),"")</f>
        <v/>
      </c>
      <c r="J373" s="8"/>
      <c r="K373" s="8"/>
      <c r="L373" s="8"/>
      <c r="M373" s="8"/>
      <c r="N373" s="8"/>
      <c r="O373" s="8"/>
      <c r="P373" s="8"/>
    </row>
    <row r="374" spans="1:16">
      <c r="A374" s="8"/>
      <c r="B374" s="8"/>
      <c r="C374" s="8"/>
      <c r="D374" s="8"/>
      <c r="E374" s="8"/>
      <c r="F374" s="8"/>
      <c r="G374" s="37">
        <f t="shared" si="10"/>
        <v>0</v>
      </c>
      <c r="H374" s="8">
        <f t="shared" si="11"/>
        <v>0</v>
      </c>
      <c r="I374" s="8" t="str">
        <f>IF(AND(A374&lt;&gt;"",E374&lt;&gt;""),IFERROR(SUMIFS(#REF!,#REF!,"="&amp;$A374,#REF!,"=true")/SUMIFS(#REF!,#REF!,"="&amp;$A374,#REF!,"=true"),""),"")</f>
        <v/>
      </c>
      <c r="J374" s="8"/>
      <c r="K374" s="8"/>
      <c r="L374" s="8"/>
      <c r="M374" s="8"/>
      <c r="N374" s="8"/>
      <c r="O374" s="8"/>
      <c r="P374" s="8"/>
    </row>
    <row r="375" spans="1:16">
      <c r="A375" s="8"/>
      <c r="B375" s="8"/>
      <c r="C375" s="8"/>
      <c r="D375" s="8"/>
      <c r="E375" s="8"/>
      <c r="F375" s="8"/>
      <c r="G375" s="37">
        <f t="shared" si="10"/>
        <v>0</v>
      </c>
      <c r="H375" s="8">
        <f t="shared" si="11"/>
        <v>0</v>
      </c>
      <c r="I375" s="8" t="str">
        <f>IF(AND(A375&lt;&gt;"",E375&lt;&gt;""),IFERROR(SUMIFS(#REF!,#REF!,"="&amp;$A375,#REF!,"=true")/SUMIFS(#REF!,#REF!,"="&amp;$A375,#REF!,"=true"),""),"")</f>
        <v/>
      </c>
      <c r="J375" s="8"/>
      <c r="K375" s="8"/>
      <c r="L375" s="8"/>
      <c r="M375" s="8"/>
      <c r="N375" s="8"/>
      <c r="O375" s="8"/>
      <c r="P375" s="8"/>
    </row>
    <row r="376" spans="1:16">
      <c r="A376" s="8"/>
      <c r="B376" s="8"/>
      <c r="C376" s="8"/>
      <c r="D376" s="8"/>
      <c r="E376" s="8"/>
      <c r="F376" s="8"/>
      <c r="G376" s="37">
        <f t="shared" si="10"/>
        <v>0</v>
      </c>
      <c r="H376" s="8">
        <f t="shared" si="11"/>
        <v>0</v>
      </c>
      <c r="I376" s="8" t="str">
        <f>IF(AND(A376&lt;&gt;"",E376&lt;&gt;""),IFERROR(SUMIFS(#REF!,#REF!,"="&amp;$A376,#REF!,"=true")/SUMIFS(#REF!,#REF!,"="&amp;$A376,#REF!,"=true"),""),"")</f>
        <v/>
      </c>
      <c r="J376" s="8"/>
      <c r="K376" s="8"/>
      <c r="L376" s="8"/>
      <c r="M376" s="8"/>
      <c r="N376" s="8"/>
      <c r="O376" s="8"/>
      <c r="P376" s="8"/>
    </row>
    <row r="377" spans="1:16">
      <c r="A377" s="8"/>
      <c r="B377" s="8"/>
      <c r="C377" s="8"/>
      <c r="D377" s="8"/>
      <c r="E377" s="8"/>
      <c r="F377" s="8"/>
      <c r="G377" s="37">
        <f t="shared" si="10"/>
        <v>0</v>
      </c>
      <c r="H377" s="8">
        <f t="shared" si="11"/>
        <v>0</v>
      </c>
      <c r="I377" s="8" t="str">
        <f>IF(AND(A377&lt;&gt;"",E377&lt;&gt;""),IFERROR(SUMIFS(#REF!,#REF!,"="&amp;$A377,#REF!,"=true")/SUMIFS(#REF!,#REF!,"="&amp;$A377,#REF!,"=true"),""),"")</f>
        <v/>
      </c>
      <c r="J377" s="8"/>
      <c r="K377" s="8"/>
      <c r="L377" s="8"/>
      <c r="M377" s="8"/>
      <c r="N377" s="8"/>
      <c r="O377" s="8"/>
      <c r="P377" s="8"/>
    </row>
    <row r="378" spans="1:16">
      <c r="A378" s="8"/>
      <c r="B378" s="8"/>
      <c r="C378" s="8"/>
      <c r="D378" s="8"/>
      <c r="E378" s="8"/>
      <c r="F378" s="8"/>
      <c r="G378" s="37">
        <f t="shared" si="10"/>
        <v>0</v>
      </c>
      <c r="H378" s="8">
        <f t="shared" si="11"/>
        <v>0</v>
      </c>
      <c r="I378" s="8" t="str">
        <f>IF(AND(A378&lt;&gt;"",E378&lt;&gt;""),IFERROR(SUMIFS(#REF!,#REF!,"="&amp;$A378,#REF!,"=true")/SUMIFS(#REF!,#REF!,"="&amp;$A378,#REF!,"=true"),""),"")</f>
        <v/>
      </c>
      <c r="J378" s="8"/>
      <c r="K378" s="8"/>
      <c r="L378" s="8"/>
      <c r="M378" s="8"/>
      <c r="N378" s="8"/>
      <c r="O378" s="8"/>
      <c r="P378" s="8"/>
    </row>
    <row r="379" spans="1:16">
      <c r="A379" s="8"/>
      <c r="B379" s="8"/>
      <c r="C379" s="8"/>
      <c r="D379" s="8"/>
      <c r="E379" s="8"/>
      <c r="F379" s="8"/>
      <c r="G379" s="37">
        <f t="shared" si="10"/>
        <v>0</v>
      </c>
      <c r="H379" s="8">
        <f t="shared" si="11"/>
        <v>0</v>
      </c>
      <c r="I379" s="8" t="str">
        <f>IF(AND(A379&lt;&gt;"",E379&lt;&gt;""),IFERROR(SUMIFS(#REF!,#REF!,"="&amp;$A379,#REF!,"=true")/SUMIFS(#REF!,#REF!,"="&amp;$A379,#REF!,"=true"),""),"")</f>
        <v/>
      </c>
      <c r="J379" s="8"/>
      <c r="K379" s="8"/>
      <c r="L379" s="8"/>
      <c r="M379" s="8"/>
      <c r="N379" s="8"/>
      <c r="O379" s="8"/>
      <c r="P379" s="8"/>
    </row>
    <row r="380" spans="1:16">
      <c r="A380" s="8"/>
      <c r="B380" s="8"/>
      <c r="C380" s="8"/>
      <c r="D380" s="8"/>
      <c r="E380" s="8"/>
      <c r="F380" s="8"/>
      <c r="G380" s="37">
        <f t="shared" si="10"/>
        <v>0</v>
      </c>
      <c r="H380" s="8">
        <f t="shared" si="11"/>
        <v>0</v>
      </c>
      <c r="I380" s="8" t="str">
        <f>IF(AND(A380&lt;&gt;"",E380&lt;&gt;""),IFERROR(SUMIFS(#REF!,#REF!,"="&amp;$A380,#REF!,"=true")/SUMIFS(#REF!,#REF!,"="&amp;$A380,#REF!,"=true"),""),"")</f>
        <v/>
      </c>
      <c r="J380" s="8"/>
      <c r="K380" s="8"/>
      <c r="L380" s="8"/>
      <c r="M380" s="8"/>
      <c r="N380" s="8"/>
      <c r="O380" s="8"/>
      <c r="P380" s="8"/>
    </row>
    <row r="381" spans="1:16">
      <c r="A381" s="8"/>
      <c r="B381" s="8"/>
      <c r="C381" s="8"/>
      <c r="D381" s="8"/>
      <c r="E381" s="8"/>
      <c r="F381" s="8"/>
      <c r="G381" s="37">
        <f t="shared" si="10"/>
        <v>0</v>
      </c>
      <c r="H381" s="8">
        <f t="shared" si="11"/>
        <v>0</v>
      </c>
      <c r="I381" s="8" t="str">
        <f>IF(AND(A381&lt;&gt;"",E381&lt;&gt;""),IFERROR(SUMIFS(#REF!,#REF!,"="&amp;$A381,#REF!,"=true")/SUMIFS(#REF!,#REF!,"="&amp;$A381,#REF!,"=true"),""),"")</f>
        <v/>
      </c>
      <c r="J381" s="8"/>
      <c r="K381" s="8"/>
      <c r="L381" s="8"/>
      <c r="M381" s="8"/>
      <c r="N381" s="8"/>
      <c r="O381" s="8"/>
      <c r="P381" s="8"/>
    </row>
    <row r="382" spans="1:16">
      <c r="A382" s="8"/>
      <c r="B382" s="8"/>
      <c r="C382" s="8"/>
      <c r="D382" s="8"/>
      <c r="E382" s="8"/>
      <c r="F382" s="8"/>
      <c r="G382" s="37">
        <f t="shared" si="10"/>
        <v>0</v>
      </c>
      <c r="H382" s="8">
        <f t="shared" si="11"/>
        <v>0</v>
      </c>
      <c r="I382" s="8" t="str">
        <f>IF(AND(A382&lt;&gt;"",E382&lt;&gt;""),IFERROR(SUMIFS(#REF!,#REF!,"="&amp;$A382,#REF!,"=true")/SUMIFS(#REF!,#REF!,"="&amp;$A382,#REF!,"=true"),""),"")</f>
        <v/>
      </c>
      <c r="J382" s="8"/>
      <c r="K382" s="8"/>
      <c r="L382" s="8"/>
      <c r="M382" s="8"/>
      <c r="N382" s="8"/>
      <c r="O382" s="8"/>
      <c r="P382" s="8"/>
    </row>
    <row r="383" spans="1:16">
      <c r="A383" s="8"/>
      <c r="B383" s="8"/>
      <c r="C383" s="8"/>
      <c r="D383" s="8"/>
      <c r="E383" s="8"/>
      <c r="F383" s="8"/>
      <c r="G383" s="37">
        <f t="shared" si="10"/>
        <v>0</v>
      </c>
      <c r="H383" s="8">
        <f t="shared" si="11"/>
        <v>0</v>
      </c>
      <c r="I383" s="8" t="str">
        <f>IF(AND(A383&lt;&gt;"",E383&lt;&gt;""),IFERROR(SUMIFS(#REF!,#REF!,"="&amp;$A383,#REF!,"=true")/SUMIFS(#REF!,#REF!,"="&amp;$A383,#REF!,"=true"),""),"")</f>
        <v/>
      </c>
      <c r="J383" s="8"/>
      <c r="K383" s="8"/>
      <c r="L383" s="8"/>
      <c r="M383" s="8"/>
      <c r="N383" s="8"/>
      <c r="O383" s="8"/>
      <c r="P383" s="8"/>
    </row>
    <row r="384" spans="1:16">
      <c r="A384" s="8"/>
      <c r="B384" s="8"/>
      <c r="C384" s="8"/>
      <c r="D384" s="8"/>
      <c r="E384" s="8"/>
      <c r="F384" s="8"/>
      <c r="G384" s="37">
        <f t="shared" si="10"/>
        <v>0</v>
      </c>
      <c r="H384" s="8">
        <f t="shared" si="11"/>
        <v>0</v>
      </c>
      <c r="I384" s="8" t="str">
        <f>IF(AND(A384&lt;&gt;"",E384&lt;&gt;""),IFERROR(SUMIFS(#REF!,#REF!,"="&amp;$A384,#REF!,"=true")/SUMIFS(#REF!,#REF!,"="&amp;$A384,#REF!,"=true"),""),"")</f>
        <v/>
      </c>
      <c r="J384" s="8"/>
      <c r="K384" s="8"/>
      <c r="L384" s="8"/>
      <c r="M384" s="8"/>
      <c r="N384" s="8"/>
      <c r="O384" s="8"/>
      <c r="P384" s="8"/>
    </row>
    <row r="385" spans="1:16">
      <c r="A385" s="8"/>
      <c r="B385" s="8"/>
      <c r="C385" s="8"/>
      <c r="D385" s="8"/>
      <c r="E385" s="8"/>
      <c r="F385" s="8"/>
      <c r="G385" s="37">
        <f t="shared" si="10"/>
        <v>0</v>
      </c>
      <c r="H385" s="8">
        <f t="shared" si="11"/>
        <v>0</v>
      </c>
      <c r="I385" s="8" t="str">
        <f>IF(AND(A385&lt;&gt;"",E385&lt;&gt;""),IFERROR(SUMIFS(#REF!,#REF!,"="&amp;$A385,#REF!,"=true")/SUMIFS(#REF!,#REF!,"="&amp;$A385,#REF!,"=true"),""),"")</f>
        <v/>
      </c>
      <c r="J385" s="8"/>
      <c r="K385" s="8"/>
      <c r="L385" s="8"/>
      <c r="M385" s="8"/>
      <c r="N385" s="8"/>
      <c r="O385" s="8"/>
      <c r="P385" s="8"/>
    </row>
    <row r="386" spans="1:16">
      <c r="A386" s="8"/>
      <c r="B386" s="8"/>
      <c r="C386" s="8"/>
      <c r="D386" s="8"/>
      <c r="E386" s="8"/>
      <c r="F386" s="8"/>
      <c r="G386" s="37">
        <f t="shared" ref="G386:G449" si="12">K386+L386</f>
        <v>0</v>
      </c>
      <c r="H386" s="8">
        <f t="shared" ref="H386:H449" si="13">(M386+4*N386+O386)/6</f>
        <v>0</v>
      </c>
      <c r="I386" s="8" t="str">
        <f>IF(AND(A386&lt;&gt;"",E386&lt;&gt;""),IFERROR(SUMIFS(#REF!,#REF!,"="&amp;$A386,#REF!,"=true")/SUMIFS(#REF!,#REF!,"="&amp;$A386,#REF!,"=true"),""),"")</f>
        <v/>
      </c>
      <c r="J386" s="8"/>
      <c r="K386" s="8"/>
      <c r="L386" s="8"/>
      <c r="M386" s="8"/>
      <c r="N386" s="8"/>
      <c r="O386" s="8"/>
      <c r="P386" s="8"/>
    </row>
    <row r="387" spans="1:16">
      <c r="A387" s="8"/>
      <c r="B387" s="8"/>
      <c r="C387" s="8"/>
      <c r="D387" s="8"/>
      <c r="E387" s="8"/>
      <c r="F387" s="8"/>
      <c r="G387" s="37">
        <f t="shared" si="12"/>
        <v>0</v>
      </c>
      <c r="H387" s="8">
        <f t="shared" si="13"/>
        <v>0</v>
      </c>
      <c r="I387" s="8" t="str">
        <f>IF(AND(A387&lt;&gt;"",E387&lt;&gt;""),IFERROR(SUMIFS(#REF!,#REF!,"="&amp;$A387,#REF!,"=true")/SUMIFS(#REF!,#REF!,"="&amp;$A387,#REF!,"=true"),""),"")</f>
        <v/>
      </c>
      <c r="J387" s="8"/>
      <c r="K387" s="8"/>
      <c r="L387" s="8"/>
      <c r="M387" s="8"/>
      <c r="N387" s="8"/>
      <c r="O387" s="8"/>
      <c r="P387" s="8"/>
    </row>
    <row r="388" spans="1:16">
      <c r="A388" s="8"/>
      <c r="B388" s="8"/>
      <c r="C388" s="8"/>
      <c r="D388" s="8"/>
      <c r="E388" s="8"/>
      <c r="F388" s="8"/>
      <c r="G388" s="37">
        <f t="shared" si="12"/>
        <v>0</v>
      </c>
      <c r="H388" s="8">
        <f t="shared" si="13"/>
        <v>0</v>
      </c>
      <c r="I388" s="8" t="str">
        <f>IF(AND(A388&lt;&gt;"",E388&lt;&gt;""),IFERROR(SUMIFS(#REF!,#REF!,"="&amp;$A388,#REF!,"=true")/SUMIFS(#REF!,#REF!,"="&amp;$A388,#REF!,"=true"),""),"")</f>
        <v/>
      </c>
      <c r="J388" s="8"/>
      <c r="K388" s="8"/>
      <c r="L388" s="8"/>
      <c r="M388" s="8"/>
      <c r="N388" s="8"/>
      <c r="O388" s="8"/>
      <c r="P388" s="8"/>
    </row>
    <row r="389" spans="1:16">
      <c r="A389" s="8"/>
      <c r="B389" s="8"/>
      <c r="C389" s="8"/>
      <c r="D389" s="8"/>
      <c r="E389" s="8"/>
      <c r="F389" s="8"/>
      <c r="G389" s="37">
        <f t="shared" si="12"/>
        <v>0</v>
      </c>
      <c r="H389" s="8">
        <f t="shared" si="13"/>
        <v>0</v>
      </c>
      <c r="I389" s="8" t="str">
        <f>IF(AND(A389&lt;&gt;"",E389&lt;&gt;""),IFERROR(SUMIFS(#REF!,#REF!,"="&amp;$A389,#REF!,"=true")/SUMIFS(#REF!,#REF!,"="&amp;$A389,#REF!,"=true"),""),"")</f>
        <v/>
      </c>
      <c r="J389" s="8"/>
      <c r="K389" s="8"/>
      <c r="L389" s="8"/>
      <c r="M389" s="8"/>
      <c r="N389" s="8"/>
      <c r="O389" s="8"/>
      <c r="P389" s="8"/>
    </row>
    <row r="390" spans="1:16">
      <c r="A390" s="8"/>
      <c r="B390" s="8"/>
      <c r="C390" s="8"/>
      <c r="D390" s="8"/>
      <c r="E390" s="8"/>
      <c r="F390" s="8"/>
      <c r="G390" s="37">
        <f t="shared" si="12"/>
        <v>0</v>
      </c>
      <c r="H390" s="8">
        <f t="shared" si="13"/>
        <v>0</v>
      </c>
      <c r="I390" s="8" t="str">
        <f>IF(AND(A390&lt;&gt;"",E390&lt;&gt;""),IFERROR(SUMIFS(#REF!,#REF!,"="&amp;$A390,#REF!,"=true")/SUMIFS(#REF!,#REF!,"="&amp;$A390,#REF!,"=true"),""),"")</f>
        <v/>
      </c>
      <c r="J390" s="8"/>
      <c r="K390" s="8"/>
      <c r="L390" s="8"/>
      <c r="M390" s="8"/>
      <c r="N390" s="8"/>
      <c r="O390" s="8"/>
      <c r="P390" s="8"/>
    </row>
    <row r="391" spans="1:16">
      <c r="A391" s="8"/>
      <c r="B391" s="8"/>
      <c r="C391" s="8"/>
      <c r="D391" s="8"/>
      <c r="E391" s="8"/>
      <c r="F391" s="8"/>
      <c r="G391" s="37">
        <f t="shared" si="12"/>
        <v>0</v>
      </c>
      <c r="H391" s="8">
        <f t="shared" si="13"/>
        <v>0</v>
      </c>
      <c r="I391" s="8" t="str">
        <f>IF(AND(A391&lt;&gt;"",E391&lt;&gt;""),IFERROR(SUMIFS(#REF!,#REF!,"="&amp;$A391,#REF!,"=true")/SUMIFS(#REF!,#REF!,"="&amp;$A391,#REF!,"=true"),""),"")</f>
        <v/>
      </c>
      <c r="J391" s="8"/>
      <c r="K391" s="8"/>
      <c r="L391" s="8"/>
      <c r="M391" s="8"/>
      <c r="N391" s="8"/>
      <c r="O391" s="8"/>
      <c r="P391" s="8"/>
    </row>
    <row r="392" spans="1:16">
      <c r="A392" s="8"/>
      <c r="B392" s="8"/>
      <c r="C392" s="8"/>
      <c r="D392" s="8"/>
      <c r="E392" s="8"/>
      <c r="F392" s="8"/>
      <c r="G392" s="37">
        <f t="shared" si="12"/>
        <v>0</v>
      </c>
      <c r="H392" s="8">
        <f t="shared" si="13"/>
        <v>0</v>
      </c>
      <c r="I392" s="8" t="str">
        <f>IF(AND(A392&lt;&gt;"",E392&lt;&gt;""),IFERROR(SUMIFS(#REF!,#REF!,"="&amp;$A392,#REF!,"=true")/SUMIFS(#REF!,#REF!,"="&amp;$A392,#REF!,"=true"),""),"")</f>
        <v/>
      </c>
      <c r="J392" s="8"/>
      <c r="K392" s="8"/>
      <c r="L392" s="8"/>
      <c r="M392" s="8"/>
      <c r="N392" s="8"/>
      <c r="O392" s="8"/>
      <c r="P392" s="8"/>
    </row>
    <row r="393" spans="1:16">
      <c r="A393" s="8"/>
      <c r="B393" s="8"/>
      <c r="C393" s="8"/>
      <c r="D393" s="8"/>
      <c r="E393" s="8"/>
      <c r="F393" s="8"/>
      <c r="G393" s="37">
        <f t="shared" si="12"/>
        <v>0</v>
      </c>
      <c r="H393" s="8">
        <f t="shared" si="13"/>
        <v>0</v>
      </c>
      <c r="I393" s="8" t="str">
        <f>IF(AND(A393&lt;&gt;"",E393&lt;&gt;""),IFERROR(SUMIFS(#REF!,#REF!,"="&amp;$A393,#REF!,"=true")/SUMIFS(#REF!,#REF!,"="&amp;$A393,#REF!,"=true"),""),"")</f>
        <v/>
      </c>
      <c r="J393" s="8"/>
      <c r="K393" s="8"/>
      <c r="L393" s="8"/>
      <c r="M393" s="8"/>
      <c r="N393" s="8"/>
      <c r="O393" s="8"/>
      <c r="P393" s="8"/>
    </row>
    <row r="394" spans="1:16">
      <c r="A394" s="8"/>
      <c r="B394" s="8"/>
      <c r="C394" s="8"/>
      <c r="D394" s="8"/>
      <c r="E394" s="8"/>
      <c r="F394" s="8"/>
      <c r="G394" s="37">
        <f t="shared" si="12"/>
        <v>0</v>
      </c>
      <c r="H394" s="8">
        <f t="shared" si="13"/>
        <v>0</v>
      </c>
      <c r="I394" s="8" t="str">
        <f>IF(AND(A394&lt;&gt;"",E394&lt;&gt;""),IFERROR(SUMIFS(#REF!,#REF!,"="&amp;$A394,#REF!,"=true")/SUMIFS(#REF!,#REF!,"="&amp;$A394,#REF!,"=true"),""),"")</f>
        <v/>
      </c>
      <c r="J394" s="8"/>
      <c r="K394" s="8"/>
      <c r="L394" s="8"/>
      <c r="M394" s="8"/>
      <c r="N394" s="8"/>
      <c r="O394" s="8"/>
      <c r="P394" s="8"/>
    </row>
    <row r="395" spans="1:16">
      <c r="A395" s="8"/>
      <c r="B395" s="8"/>
      <c r="C395" s="8"/>
      <c r="D395" s="8"/>
      <c r="E395" s="8"/>
      <c r="F395" s="8"/>
      <c r="G395" s="37">
        <f t="shared" si="12"/>
        <v>0</v>
      </c>
      <c r="H395" s="8">
        <f t="shared" si="13"/>
        <v>0</v>
      </c>
      <c r="I395" s="8" t="str">
        <f>IF(AND(A395&lt;&gt;"",E395&lt;&gt;""),IFERROR(SUMIFS(#REF!,#REF!,"="&amp;$A395,#REF!,"=true")/SUMIFS(#REF!,#REF!,"="&amp;$A395,#REF!,"=true"),""),"")</f>
        <v/>
      </c>
      <c r="J395" s="8"/>
      <c r="K395" s="8"/>
      <c r="L395" s="8"/>
      <c r="M395" s="8"/>
      <c r="N395" s="8"/>
      <c r="O395" s="8"/>
      <c r="P395" s="8"/>
    </row>
    <row r="396" spans="1:16">
      <c r="A396" s="8"/>
      <c r="B396" s="8"/>
      <c r="C396" s="8"/>
      <c r="D396" s="8"/>
      <c r="E396" s="8"/>
      <c r="F396" s="8"/>
      <c r="G396" s="37">
        <f t="shared" si="12"/>
        <v>0</v>
      </c>
      <c r="H396" s="8">
        <f t="shared" si="13"/>
        <v>0</v>
      </c>
      <c r="I396" s="8" t="str">
        <f>IF(AND(A396&lt;&gt;"",E396&lt;&gt;""),IFERROR(SUMIFS(#REF!,#REF!,"="&amp;$A396,#REF!,"=true")/SUMIFS(#REF!,#REF!,"="&amp;$A396,#REF!,"=true"),""),"")</f>
        <v/>
      </c>
      <c r="J396" s="8"/>
      <c r="K396" s="8"/>
      <c r="L396" s="8"/>
      <c r="M396" s="8"/>
      <c r="N396" s="8"/>
      <c r="O396" s="8"/>
      <c r="P396" s="8"/>
    </row>
    <row r="397" spans="1:16">
      <c r="A397" s="8"/>
      <c r="B397" s="8"/>
      <c r="C397" s="8"/>
      <c r="D397" s="8"/>
      <c r="E397" s="8"/>
      <c r="F397" s="8"/>
      <c r="G397" s="37">
        <f t="shared" si="12"/>
        <v>0</v>
      </c>
      <c r="H397" s="8">
        <f t="shared" si="13"/>
        <v>0</v>
      </c>
      <c r="I397" s="8" t="str">
        <f>IF(AND(A397&lt;&gt;"",E397&lt;&gt;""),IFERROR(SUMIFS(#REF!,#REF!,"="&amp;$A397,#REF!,"=true")/SUMIFS(#REF!,#REF!,"="&amp;$A397,#REF!,"=true"),""),"")</f>
        <v/>
      </c>
      <c r="J397" s="8"/>
      <c r="K397" s="8"/>
      <c r="L397" s="8"/>
      <c r="M397" s="8"/>
      <c r="N397" s="8"/>
      <c r="O397" s="8"/>
      <c r="P397" s="8"/>
    </row>
    <row r="398" spans="1:16">
      <c r="A398" s="8"/>
      <c r="B398" s="8"/>
      <c r="C398" s="8"/>
      <c r="D398" s="8"/>
      <c r="E398" s="8"/>
      <c r="F398" s="8"/>
      <c r="G398" s="37">
        <f t="shared" si="12"/>
        <v>0</v>
      </c>
      <c r="H398" s="8">
        <f t="shared" si="13"/>
        <v>0</v>
      </c>
      <c r="I398" s="8" t="str">
        <f>IF(AND(A398&lt;&gt;"",E398&lt;&gt;""),IFERROR(SUMIFS(#REF!,#REF!,"="&amp;$A398,#REF!,"=true")/SUMIFS(#REF!,#REF!,"="&amp;$A398,#REF!,"=true"),""),"")</f>
        <v/>
      </c>
      <c r="J398" s="8"/>
      <c r="K398" s="8"/>
      <c r="L398" s="8"/>
      <c r="M398" s="8"/>
      <c r="N398" s="8"/>
      <c r="O398" s="8"/>
      <c r="P398" s="8"/>
    </row>
    <row r="399" spans="1:16">
      <c r="A399" s="8"/>
      <c r="B399" s="8"/>
      <c r="C399" s="8"/>
      <c r="D399" s="8"/>
      <c r="E399" s="8"/>
      <c r="F399" s="8"/>
      <c r="G399" s="37">
        <f t="shared" si="12"/>
        <v>0</v>
      </c>
      <c r="H399" s="8">
        <f t="shared" si="13"/>
        <v>0</v>
      </c>
      <c r="I399" s="8" t="str">
        <f>IF(AND(A399&lt;&gt;"",E399&lt;&gt;""),IFERROR(SUMIFS(#REF!,#REF!,"="&amp;$A399,#REF!,"=true")/SUMIFS(#REF!,#REF!,"="&amp;$A399,#REF!,"=true"),""),"")</f>
        <v/>
      </c>
      <c r="J399" s="8"/>
      <c r="K399" s="8"/>
      <c r="L399" s="8"/>
      <c r="M399" s="8"/>
      <c r="N399" s="8"/>
      <c r="O399" s="8"/>
      <c r="P399" s="8"/>
    </row>
    <row r="400" spans="1:16">
      <c r="A400" s="8"/>
      <c r="B400" s="8"/>
      <c r="C400" s="8"/>
      <c r="D400" s="8"/>
      <c r="E400" s="8"/>
      <c r="F400" s="8"/>
      <c r="G400" s="37">
        <f t="shared" si="12"/>
        <v>0</v>
      </c>
      <c r="H400" s="8">
        <f t="shared" si="13"/>
        <v>0</v>
      </c>
      <c r="I400" s="8" t="str">
        <f>IF(AND(A400&lt;&gt;"",E400&lt;&gt;""),IFERROR(SUMIFS(#REF!,#REF!,"="&amp;$A400,#REF!,"=true")/SUMIFS(#REF!,#REF!,"="&amp;$A400,#REF!,"=true"),""),"")</f>
        <v/>
      </c>
      <c r="J400" s="8"/>
      <c r="K400" s="8"/>
      <c r="L400" s="8"/>
      <c r="M400" s="8"/>
      <c r="N400" s="8"/>
      <c r="O400" s="8"/>
      <c r="P400" s="8"/>
    </row>
    <row r="401" spans="1:16">
      <c r="A401" s="8"/>
      <c r="B401" s="8"/>
      <c r="C401" s="8"/>
      <c r="D401" s="8"/>
      <c r="E401" s="8"/>
      <c r="F401" s="8"/>
      <c r="G401" s="37">
        <f t="shared" si="12"/>
        <v>0</v>
      </c>
      <c r="H401" s="8">
        <f t="shared" si="13"/>
        <v>0</v>
      </c>
      <c r="I401" s="8" t="str">
        <f>IF(AND(A401&lt;&gt;"",E401&lt;&gt;""),IFERROR(SUMIFS(#REF!,#REF!,"="&amp;$A401,#REF!,"=true")/SUMIFS(#REF!,#REF!,"="&amp;$A401,#REF!,"=true"),""),"")</f>
        <v/>
      </c>
      <c r="J401" s="8"/>
      <c r="K401" s="8"/>
      <c r="L401" s="8"/>
      <c r="M401" s="8"/>
      <c r="N401" s="8"/>
      <c r="O401" s="8"/>
      <c r="P401" s="8"/>
    </row>
    <row r="402" spans="1:16">
      <c r="A402" s="8"/>
      <c r="B402" s="8"/>
      <c r="C402" s="8"/>
      <c r="D402" s="8"/>
      <c r="E402" s="8"/>
      <c r="F402" s="8"/>
      <c r="G402" s="37">
        <f t="shared" si="12"/>
        <v>0</v>
      </c>
      <c r="H402" s="8">
        <f t="shared" si="13"/>
        <v>0</v>
      </c>
      <c r="I402" s="8" t="str">
        <f>IF(AND(A402&lt;&gt;"",E402&lt;&gt;""),IFERROR(SUMIFS(#REF!,#REF!,"="&amp;$A402,#REF!,"=true")/SUMIFS(#REF!,#REF!,"="&amp;$A402,#REF!,"=true"),""),"")</f>
        <v/>
      </c>
      <c r="J402" s="8"/>
      <c r="K402" s="8"/>
      <c r="L402" s="8"/>
      <c r="M402" s="8"/>
      <c r="N402" s="8"/>
      <c r="O402" s="8"/>
      <c r="P402" s="8"/>
    </row>
    <row r="403" spans="1:16">
      <c r="A403" s="8"/>
      <c r="B403" s="8"/>
      <c r="C403" s="8"/>
      <c r="D403" s="8"/>
      <c r="E403" s="8"/>
      <c r="F403" s="8"/>
      <c r="G403" s="37">
        <f t="shared" si="12"/>
        <v>0</v>
      </c>
      <c r="H403" s="8">
        <f t="shared" si="13"/>
        <v>0</v>
      </c>
      <c r="I403" s="8" t="str">
        <f>IF(AND(A403&lt;&gt;"",E403&lt;&gt;""),IFERROR(SUMIFS(#REF!,#REF!,"="&amp;$A403,#REF!,"=true")/SUMIFS(#REF!,#REF!,"="&amp;$A403,#REF!,"=true"),""),"")</f>
        <v/>
      </c>
      <c r="J403" s="8"/>
      <c r="K403" s="8"/>
      <c r="L403" s="8"/>
      <c r="M403" s="8"/>
      <c r="N403" s="8"/>
      <c r="O403" s="8"/>
      <c r="P403" s="8"/>
    </row>
    <row r="404" spans="1:16">
      <c r="A404" s="8"/>
      <c r="B404" s="8"/>
      <c r="C404" s="8"/>
      <c r="D404" s="8"/>
      <c r="E404" s="8"/>
      <c r="F404" s="8"/>
      <c r="G404" s="37">
        <f t="shared" si="12"/>
        <v>0</v>
      </c>
      <c r="H404" s="8">
        <f t="shared" si="13"/>
        <v>0</v>
      </c>
      <c r="I404" s="8" t="str">
        <f>IF(AND(A404&lt;&gt;"",E404&lt;&gt;""),IFERROR(SUMIFS(#REF!,#REF!,"="&amp;$A404,#REF!,"=true")/SUMIFS(#REF!,#REF!,"="&amp;$A404,#REF!,"=true"),""),"")</f>
        <v/>
      </c>
      <c r="J404" s="8"/>
      <c r="K404" s="8"/>
      <c r="L404" s="8"/>
      <c r="M404" s="8"/>
      <c r="N404" s="8"/>
      <c r="O404" s="8"/>
      <c r="P404" s="8"/>
    </row>
    <row r="405" spans="1:16">
      <c r="A405" s="8"/>
      <c r="B405" s="8"/>
      <c r="C405" s="8"/>
      <c r="D405" s="8"/>
      <c r="E405" s="8"/>
      <c r="F405" s="8"/>
      <c r="G405" s="37">
        <f t="shared" si="12"/>
        <v>0</v>
      </c>
      <c r="H405" s="8">
        <f t="shared" si="13"/>
        <v>0</v>
      </c>
      <c r="I405" s="8" t="str">
        <f>IF(AND(A405&lt;&gt;"",E405&lt;&gt;""),IFERROR(SUMIFS(#REF!,#REF!,"="&amp;$A405,#REF!,"=true")/SUMIFS(#REF!,#REF!,"="&amp;$A405,#REF!,"=true"),""),"")</f>
        <v/>
      </c>
      <c r="J405" s="8"/>
      <c r="K405" s="8"/>
      <c r="L405" s="8"/>
      <c r="M405" s="8"/>
      <c r="N405" s="8"/>
      <c r="O405" s="8"/>
      <c r="P405" s="8"/>
    </row>
    <row r="406" spans="1:16">
      <c r="A406" s="8"/>
      <c r="B406" s="8"/>
      <c r="C406" s="8"/>
      <c r="D406" s="8"/>
      <c r="E406" s="8"/>
      <c r="F406" s="8"/>
      <c r="G406" s="37">
        <f t="shared" si="12"/>
        <v>0</v>
      </c>
      <c r="H406" s="8">
        <f t="shared" si="13"/>
        <v>0</v>
      </c>
      <c r="I406" s="8" t="str">
        <f>IF(AND(A406&lt;&gt;"",E406&lt;&gt;""),IFERROR(SUMIFS(#REF!,#REF!,"="&amp;$A406,#REF!,"=true")/SUMIFS(#REF!,#REF!,"="&amp;$A406,#REF!,"=true"),""),"")</f>
        <v/>
      </c>
      <c r="J406" s="8"/>
      <c r="K406" s="8"/>
      <c r="L406" s="8"/>
      <c r="M406" s="8"/>
      <c r="N406" s="8"/>
      <c r="O406" s="8"/>
      <c r="P406" s="8"/>
    </row>
    <row r="407" spans="1:16">
      <c r="A407" s="8"/>
      <c r="B407" s="8"/>
      <c r="C407" s="8"/>
      <c r="D407" s="8"/>
      <c r="E407" s="8"/>
      <c r="F407" s="8"/>
      <c r="G407" s="37">
        <f t="shared" si="12"/>
        <v>0</v>
      </c>
      <c r="H407" s="8">
        <f t="shared" si="13"/>
        <v>0</v>
      </c>
      <c r="I407" s="8" t="str">
        <f>IF(AND(A407&lt;&gt;"",E407&lt;&gt;""),IFERROR(SUMIFS(#REF!,#REF!,"="&amp;$A407,#REF!,"=true")/SUMIFS(#REF!,#REF!,"="&amp;$A407,#REF!,"=true"),""),"")</f>
        <v/>
      </c>
      <c r="J407" s="8"/>
      <c r="K407" s="8"/>
      <c r="L407" s="8"/>
      <c r="M407" s="8"/>
      <c r="N407" s="8"/>
      <c r="O407" s="8"/>
      <c r="P407" s="8"/>
    </row>
    <row r="408" spans="1:16">
      <c r="A408" s="8"/>
      <c r="B408" s="8"/>
      <c r="C408" s="8"/>
      <c r="D408" s="8"/>
      <c r="E408" s="8"/>
      <c r="F408" s="8"/>
      <c r="G408" s="37">
        <f t="shared" si="12"/>
        <v>0</v>
      </c>
      <c r="H408" s="8">
        <f t="shared" si="13"/>
        <v>0</v>
      </c>
      <c r="I408" s="8" t="str">
        <f>IF(AND(A408&lt;&gt;"",E408&lt;&gt;""),IFERROR(SUMIFS(#REF!,#REF!,"="&amp;$A408,#REF!,"=true")/SUMIFS(#REF!,#REF!,"="&amp;$A408,#REF!,"=true"),""),"")</f>
        <v/>
      </c>
      <c r="J408" s="8"/>
      <c r="K408" s="8"/>
      <c r="L408" s="8"/>
      <c r="M408" s="8"/>
      <c r="N408" s="8"/>
      <c r="O408" s="8"/>
      <c r="P408" s="8"/>
    </row>
    <row r="409" spans="1:16">
      <c r="A409" s="8"/>
      <c r="B409" s="8"/>
      <c r="C409" s="8"/>
      <c r="D409" s="8"/>
      <c r="E409" s="8"/>
      <c r="F409" s="8"/>
      <c r="G409" s="37">
        <f t="shared" si="12"/>
        <v>0</v>
      </c>
      <c r="H409" s="8">
        <f t="shared" si="13"/>
        <v>0</v>
      </c>
      <c r="I409" s="8" t="str">
        <f>IF(AND(A409&lt;&gt;"",E409&lt;&gt;""),IFERROR(SUMIFS(#REF!,#REF!,"="&amp;$A409,#REF!,"=true")/SUMIFS(#REF!,#REF!,"="&amp;$A409,#REF!,"=true"),""),"")</f>
        <v/>
      </c>
      <c r="J409" s="8"/>
      <c r="K409" s="8"/>
      <c r="L409" s="8"/>
      <c r="M409" s="8"/>
      <c r="N409" s="8"/>
      <c r="O409" s="8"/>
      <c r="P409" s="8"/>
    </row>
    <row r="410" spans="1:16">
      <c r="A410" s="8"/>
      <c r="B410" s="8"/>
      <c r="C410" s="8"/>
      <c r="D410" s="8"/>
      <c r="E410" s="8"/>
      <c r="F410" s="8"/>
      <c r="G410" s="37">
        <f t="shared" si="12"/>
        <v>0</v>
      </c>
      <c r="H410" s="8">
        <f t="shared" si="13"/>
        <v>0</v>
      </c>
      <c r="I410" s="8" t="str">
        <f>IF(AND(A410&lt;&gt;"",E410&lt;&gt;""),IFERROR(SUMIFS(#REF!,#REF!,"="&amp;$A410,#REF!,"=true")/SUMIFS(#REF!,#REF!,"="&amp;$A410,#REF!,"=true"),""),"")</f>
        <v/>
      </c>
      <c r="J410" s="8"/>
      <c r="K410" s="8"/>
      <c r="L410" s="8"/>
      <c r="M410" s="8"/>
      <c r="N410" s="8"/>
      <c r="O410" s="8"/>
      <c r="P410" s="8"/>
    </row>
    <row r="411" spans="1:16">
      <c r="A411" s="8"/>
      <c r="B411" s="8"/>
      <c r="C411" s="8"/>
      <c r="D411" s="8"/>
      <c r="E411" s="8"/>
      <c r="F411" s="8"/>
      <c r="G411" s="37">
        <f t="shared" si="12"/>
        <v>0</v>
      </c>
      <c r="H411" s="8">
        <f t="shared" si="13"/>
        <v>0</v>
      </c>
      <c r="I411" s="8" t="str">
        <f>IF(AND(A411&lt;&gt;"",E411&lt;&gt;""),IFERROR(SUMIFS(#REF!,#REF!,"="&amp;$A411,#REF!,"=true")/SUMIFS(#REF!,#REF!,"="&amp;$A411,#REF!,"=true"),""),"")</f>
        <v/>
      </c>
      <c r="J411" s="8"/>
      <c r="K411" s="8"/>
      <c r="L411" s="8"/>
      <c r="M411" s="8"/>
      <c r="N411" s="8"/>
      <c r="O411" s="8"/>
      <c r="P411" s="8"/>
    </row>
    <row r="412" spans="1:16">
      <c r="A412" s="8"/>
      <c r="B412" s="8"/>
      <c r="C412" s="8"/>
      <c r="D412" s="8"/>
      <c r="E412" s="8"/>
      <c r="F412" s="8"/>
      <c r="G412" s="37">
        <f t="shared" si="12"/>
        <v>0</v>
      </c>
      <c r="H412" s="8">
        <f t="shared" si="13"/>
        <v>0</v>
      </c>
      <c r="I412" s="8" t="str">
        <f>IF(AND(A412&lt;&gt;"",E412&lt;&gt;""),IFERROR(SUMIFS(#REF!,#REF!,"="&amp;$A412,#REF!,"=true")/SUMIFS(#REF!,#REF!,"="&amp;$A412,#REF!,"=true"),""),"")</f>
        <v/>
      </c>
      <c r="J412" s="8"/>
      <c r="K412" s="8"/>
      <c r="L412" s="8"/>
      <c r="M412" s="8"/>
      <c r="N412" s="8"/>
      <c r="O412" s="8"/>
      <c r="P412" s="8"/>
    </row>
    <row r="413" spans="1:16">
      <c r="A413" s="8"/>
      <c r="B413" s="8"/>
      <c r="C413" s="8"/>
      <c r="D413" s="8"/>
      <c r="E413" s="8"/>
      <c r="F413" s="8"/>
      <c r="G413" s="37">
        <f t="shared" si="12"/>
        <v>0</v>
      </c>
      <c r="H413" s="8">
        <f t="shared" si="13"/>
        <v>0</v>
      </c>
      <c r="I413" s="8" t="str">
        <f>IF(AND(A413&lt;&gt;"",E413&lt;&gt;""),IFERROR(SUMIFS(#REF!,#REF!,"="&amp;$A413,#REF!,"=true")/SUMIFS(#REF!,#REF!,"="&amp;$A413,#REF!,"=true"),""),"")</f>
        <v/>
      </c>
      <c r="J413" s="8"/>
      <c r="K413" s="8"/>
      <c r="L413" s="8"/>
      <c r="M413" s="8"/>
      <c r="N413" s="8"/>
      <c r="O413" s="8"/>
      <c r="P413" s="8"/>
    </row>
    <row r="414" spans="1:16">
      <c r="A414" s="8"/>
      <c r="B414" s="8"/>
      <c r="C414" s="8"/>
      <c r="D414" s="8"/>
      <c r="E414" s="8"/>
      <c r="F414" s="8"/>
      <c r="G414" s="37">
        <f t="shared" si="12"/>
        <v>0</v>
      </c>
      <c r="H414" s="8">
        <f t="shared" si="13"/>
        <v>0</v>
      </c>
      <c r="I414" s="8" t="str">
        <f>IF(AND(A414&lt;&gt;"",E414&lt;&gt;""),IFERROR(SUMIFS(#REF!,#REF!,"="&amp;$A414,#REF!,"=true")/SUMIFS(#REF!,#REF!,"="&amp;$A414,#REF!,"=true"),""),"")</f>
        <v/>
      </c>
      <c r="J414" s="8"/>
      <c r="K414" s="8"/>
      <c r="L414" s="8"/>
      <c r="M414" s="8"/>
      <c r="N414" s="8"/>
      <c r="O414" s="8"/>
      <c r="P414" s="8"/>
    </row>
    <row r="415" spans="1:16">
      <c r="A415" s="8"/>
      <c r="B415" s="8"/>
      <c r="C415" s="8"/>
      <c r="D415" s="8"/>
      <c r="E415" s="8"/>
      <c r="F415" s="8"/>
      <c r="G415" s="37">
        <f t="shared" si="12"/>
        <v>0</v>
      </c>
      <c r="H415" s="8">
        <f t="shared" si="13"/>
        <v>0</v>
      </c>
      <c r="I415" s="8" t="str">
        <f>IF(AND(A415&lt;&gt;"",E415&lt;&gt;""),IFERROR(SUMIFS(#REF!,#REF!,"="&amp;$A415,#REF!,"=true")/SUMIFS(#REF!,#REF!,"="&amp;$A415,#REF!,"=true"),""),"")</f>
        <v/>
      </c>
      <c r="J415" s="8"/>
      <c r="K415" s="8"/>
      <c r="L415" s="8"/>
      <c r="M415" s="8"/>
      <c r="N415" s="8"/>
      <c r="O415" s="8"/>
      <c r="P415" s="8"/>
    </row>
    <row r="416" spans="1:16">
      <c r="A416" s="8"/>
      <c r="B416" s="8"/>
      <c r="C416" s="8"/>
      <c r="D416" s="8"/>
      <c r="E416" s="8"/>
      <c r="F416" s="8"/>
      <c r="G416" s="37">
        <f t="shared" si="12"/>
        <v>0</v>
      </c>
      <c r="H416" s="8">
        <f t="shared" si="13"/>
        <v>0</v>
      </c>
      <c r="I416" s="8" t="str">
        <f>IF(AND(A416&lt;&gt;"",E416&lt;&gt;""),IFERROR(SUMIFS(#REF!,#REF!,"="&amp;$A416,#REF!,"=true")/SUMIFS(#REF!,#REF!,"="&amp;$A416,#REF!,"=true"),""),"")</f>
        <v/>
      </c>
      <c r="J416" s="8"/>
      <c r="K416" s="8"/>
      <c r="L416" s="8"/>
      <c r="M416" s="8"/>
      <c r="N416" s="8"/>
      <c r="O416" s="8"/>
      <c r="P416" s="8"/>
    </row>
    <row r="417" spans="1:16">
      <c r="A417" s="8"/>
      <c r="B417" s="8"/>
      <c r="C417" s="8"/>
      <c r="D417" s="8"/>
      <c r="E417" s="8"/>
      <c r="F417" s="8"/>
      <c r="G417" s="37">
        <f t="shared" si="12"/>
        <v>0</v>
      </c>
      <c r="H417" s="8">
        <f t="shared" si="13"/>
        <v>0</v>
      </c>
      <c r="I417" s="8" t="str">
        <f>IF(AND(A417&lt;&gt;"",E417&lt;&gt;""),IFERROR(SUMIFS(#REF!,#REF!,"="&amp;$A417,#REF!,"=true")/SUMIFS(#REF!,#REF!,"="&amp;$A417,#REF!,"=true"),""),"")</f>
        <v/>
      </c>
      <c r="J417" s="8"/>
      <c r="K417" s="8"/>
      <c r="L417" s="8"/>
      <c r="M417" s="8"/>
      <c r="N417" s="8"/>
      <c r="O417" s="8"/>
      <c r="P417" s="8"/>
    </row>
    <row r="418" spans="1:16">
      <c r="A418" s="8"/>
      <c r="B418" s="8"/>
      <c r="C418" s="8"/>
      <c r="D418" s="8"/>
      <c r="E418" s="8"/>
      <c r="F418" s="8"/>
      <c r="G418" s="37">
        <f t="shared" si="12"/>
        <v>0</v>
      </c>
      <c r="H418" s="8">
        <f t="shared" si="13"/>
        <v>0</v>
      </c>
      <c r="I418" s="8" t="str">
        <f>IF(AND(A418&lt;&gt;"",E418&lt;&gt;""),IFERROR(SUMIFS(#REF!,#REF!,"="&amp;$A418,#REF!,"=true")/SUMIFS(#REF!,#REF!,"="&amp;$A418,#REF!,"=true"),""),"")</f>
        <v/>
      </c>
      <c r="J418" s="8"/>
      <c r="K418" s="8"/>
      <c r="L418" s="8"/>
      <c r="M418" s="8"/>
      <c r="N418" s="8"/>
      <c r="O418" s="8"/>
      <c r="P418" s="8"/>
    </row>
    <row r="419" spans="1:16">
      <c r="A419" s="8"/>
      <c r="B419" s="8"/>
      <c r="C419" s="8"/>
      <c r="D419" s="8"/>
      <c r="E419" s="8"/>
      <c r="F419" s="8"/>
      <c r="G419" s="37">
        <f t="shared" si="12"/>
        <v>0</v>
      </c>
      <c r="H419" s="8">
        <f t="shared" si="13"/>
        <v>0</v>
      </c>
      <c r="I419" s="8" t="str">
        <f>IF(AND(A419&lt;&gt;"",E419&lt;&gt;""),IFERROR(SUMIFS(#REF!,#REF!,"="&amp;$A419,#REF!,"=true")/SUMIFS(#REF!,#REF!,"="&amp;$A419,#REF!,"=true"),""),"")</f>
        <v/>
      </c>
      <c r="J419" s="8"/>
      <c r="K419" s="8"/>
      <c r="L419" s="8"/>
      <c r="M419" s="8"/>
      <c r="N419" s="8"/>
      <c r="O419" s="8"/>
      <c r="P419" s="8"/>
    </row>
    <row r="420" spans="1:16">
      <c r="A420" s="8"/>
      <c r="B420" s="8"/>
      <c r="C420" s="8"/>
      <c r="D420" s="8"/>
      <c r="E420" s="8"/>
      <c r="F420" s="8"/>
      <c r="G420" s="37">
        <f t="shared" si="12"/>
        <v>0</v>
      </c>
      <c r="H420" s="8">
        <f t="shared" si="13"/>
        <v>0</v>
      </c>
      <c r="I420" s="8" t="str">
        <f>IF(AND(A420&lt;&gt;"",E420&lt;&gt;""),IFERROR(SUMIFS(#REF!,#REF!,"="&amp;$A420,#REF!,"=true")/SUMIFS(#REF!,#REF!,"="&amp;$A420,#REF!,"=true"),""),"")</f>
        <v/>
      </c>
      <c r="J420" s="8"/>
      <c r="K420" s="8"/>
      <c r="L420" s="8"/>
      <c r="M420" s="8"/>
      <c r="N420" s="8"/>
      <c r="O420" s="8"/>
      <c r="P420" s="8"/>
    </row>
    <row r="421" spans="1:16">
      <c r="A421" s="8"/>
      <c r="B421" s="8"/>
      <c r="C421" s="8"/>
      <c r="D421" s="8"/>
      <c r="E421" s="8"/>
      <c r="F421" s="8"/>
      <c r="G421" s="37">
        <f t="shared" si="12"/>
        <v>0</v>
      </c>
      <c r="H421" s="8">
        <f t="shared" si="13"/>
        <v>0</v>
      </c>
      <c r="I421" s="8" t="str">
        <f>IF(AND(A421&lt;&gt;"",E421&lt;&gt;""),IFERROR(SUMIFS(#REF!,#REF!,"="&amp;$A421,#REF!,"=true")/SUMIFS(#REF!,#REF!,"="&amp;$A421,#REF!,"=true"),""),"")</f>
        <v/>
      </c>
      <c r="J421" s="8"/>
      <c r="K421" s="8"/>
      <c r="L421" s="8"/>
      <c r="M421" s="8"/>
      <c r="N421" s="8"/>
      <c r="O421" s="8"/>
      <c r="P421" s="8"/>
    </row>
    <row r="422" spans="1:16">
      <c r="A422" s="8"/>
      <c r="B422" s="8"/>
      <c r="C422" s="8"/>
      <c r="D422" s="8"/>
      <c r="E422" s="8"/>
      <c r="F422" s="8"/>
      <c r="G422" s="37">
        <f t="shared" si="12"/>
        <v>0</v>
      </c>
      <c r="H422" s="8">
        <f t="shared" si="13"/>
        <v>0</v>
      </c>
      <c r="I422" s="8" t="str">
        <f>IF(AND(A422&lt;&gt;"",E422&lt;&gt;""),IFERROR(SUMIFS(#REF!,#REF!,"="&amp;$A422,#REF!,"=true")/SUMIFS(#REF!,#REF!,"="&amp;$A422,#REF!,"=true"),""),"")</f>
        <v/>
      </c>
      <c r="J422" s="8"/>
      <c r="K422" s="8"/>
      <c r="L422" s="8"/>
      <c r="M422" s="8"/>
      <c r="N422" s="8"/>
      <c r="O422" s="8"/>
      <c r="P422" s="8"/>
    </row>
    <row r="423" spans="1:16">
      <c r="A423" s="8"/>
      <c r="B423" s="8"/>
      <c r="C423" s="8"/>
      <c r="D423" s="8"/>
      <c r="E423" s="8"/>
      <c r="F423" s="8"/>
      <c r="G423" s="37">
        <f t="shared" si="12"/>
        <v>0</v>
      </c>
      <c r="H423" s="8">
        <f t="shared" si="13"/>
        <v>0</v>
      </c>
      <c r="I423" s="8" t="str">
        <f>IF(AND(A423&lt;&gt;"",E423&lt;&gt;""),IFERROR(SUMIFS(#REF!,#REF!,"="&amp;$A423,#REF!,"=true")/SUMIFS(#REF!,#REF!,"="&amp;$A423,#REF!,"=true"),""),"")</f>
        <v/>
      </c>
      <c r="J423" s="8"/>
      <c r="K423" s="8"/>
      <c r="L423" s="8"/>
      <c r="M423" s="8"/>
      <c r="N423" s="8"/>
      <c r="O423" s="8"/>
      <c r="P423" s="8"/>
    </row>
    <row r="424" spans="1:16">
      <c r="A424" s="8"/>
      <c r="B424" s="8"/>
      <c r="C424" s="8"/>
      <c r="D424" s="8"/>
      <c r="E424" s="8"/>
      <c r="F424" s="8"/>
      <c r="G424" s="37">
        <f t="shared" si="12"/>
        <v>0</v>
      </c>
      <c r="H424" s="8">
        <f t="shared" si="13"/>
        <v>0</v>
      </c>
      <c r="I424" s="8" t="str">
        <f>IF(AND(A424&lt;&gt;"",E424&lt;&gt;""),IFERROR(SUMIFS(#REF!,#REF!,"="&amp;$A424,#REF!,"=true")/SUMIFS(#REF!,#REF!,"="&amp;$A424,#REF!,"=true"),""),"")</f>
        <v/>
      </c>
      <c r="J424" s="8"/>
      <c r="K424" s="8"/>
      <c r="L424" s="8"/>
      <c r="M424" s="8"/>
      <c r="N424" s="8"/>
      <c r="O424" s="8"/>
      <c r="P424" s="8"/>
    </row>
    <row r="425" spans="1:16">
      <c r="A425" s="8"/>
      <c r="B425" s="8"/>
      <c r="C425" s="8"/>
      <c r="D425" s="8"/>
      <c r="E425" s="8"/>
      <c r="F425" s="8"/>
      <c r="G425" s="37">
        <f t="shared" si="12"/>
        <v>0</v>
      </c>
      <c r="H425" s="8">
        <f t="shared" si="13"/>
        <v>0</v>
      </c>
      <c r="I425" s="8" t="str">
        <f>IF(AND(A425&lt;&gt;"",E425&lt;&gt;""),IFERROR(SUMIFS(#REF!,#REF!,"="&amp;$A425,#REF!,"=true")/SUMIFS(#REF!,#REF!,"="&amp;$A425,#REF!,"=true"),""),"")</f>
        <v/>
      </c>
      <c r="J425" s="8"/>
      <c r="K425" s="8"/>
      <c r="L425" s="8"/>
      <c r="M425" s="8"/>
      <c r="N425" s="8"/>
      <c r="O425" s="8"/>
      <c r="P425" s="8"/>
    </row>
    <row r="426" spans="1:16">
      <c r="A426" s="8"/>
      <c r="B426" s="8"/>
      <c r="C426" s="8"/>
      <c r="D426" s="8"/>
      <c r="E426" s="8"/>
      <c r="F426" s="8"/>
      <c r="G426" s="37">
        <f t="shared" si="12"/>
        <v>0</v>
      </c>
      <c r="H426" s="8">
        <f t="shared" si="13"/>
        <v>0</v>
      </c>
      <c r="I426" s="8" t="str">
        <f>IF(AND(A426&lt;&gt;"",E426&lt;&gt;""),IFERROR(SUMIFS(#REF!,#REF!,"="&amp;$A426,#REF!,"=true")/SUMIFS(#REF!,#REF!,"="&amp;$A426,#REF!,"=true"),""),"")</f>
        <v/>
      </c>
      <c r="J426" s="8"/>
      <c r="K426" s="8"/>
      <c r="L426" s="8"/>
      <c r="M426" s="8"/>
      <c r="N426" s="8"/>
      <c r="O426" s="8"/>
      <c r="P426" s="8"/>
    </row>
    <row r="427" spans="1:16">
      <c r="A427" s="8"/>
      <c r="B427" s="8"/>
      <c r="C427" s="8"/>
      <c r="D427" s="8"/>
      <c r="E427" s="8"/>
      <c r="F427" s="8"/>
      <c r="G427" s="37">
        <f t="shared" si="12"/>
        <v>0</v>
      </c>
      <c r="H427" s="8">
        <f t="shared" si="13"/>
        <v>0</v>
      </c>
      <c r="I427" s="8" t="str">
        <f>IF(AND(A427&lt;&gt;"",E427&lt;&gt;""),IFERROR(SUMIFS(#REF!,#REF!,"="&amp;$A427,#REF!,"=true")/SUMIFS(#REF!,#REF!,"="&amp;$A427,#REF!,"=true"),""),"")</f>
        <v/>
      </c>
      <c r="J427" s="8"/>
      <c r="K427" s="8"/>
      <c r="L427" s="8"/>
      <c r="M427" s="8"/>
      <c r="N427" s="8"/>
      <c r="O427" s="8"/>
      <c r="P427" s="8"/>
    </row>
    <row r="428" spans="1:16">
      <c r="A428" s="8"/>
      <c r="B428" s="8"/>
      <c r="C428" s="8"/>
      <c r="D428" s="8"/>
      <c r="E428" s="8"/>
      <c r="F428" s="8"/>
      <c r="G428" s="37">
        <f t="shared" si="12"/>
        <v>0</v>
      </c>
      <c r="H428" s="8">
        <f t="shared" si="13"/>
        <v>0</v>
      </c>
      <c r="I428" s="8" t="str">
        <f>IF(AND(A428&lt;&gt;"",E428&lt;&gt;""),IFERROR(SUMIFS(#REF!,#REF!,"="&amp;$A428,#REF!,"=true")/SUMIFS(#REF!,#REF!,"="&amp;$A428,#REF!,"=true"),""),"")</f>
        <v/>
      </c>
      <c r="J428" s="8"/>
      <c r="K428" s="8"/>
      <c r="L428" s="8"/>
      <c r="M428" s="8"/>
      <c r="N428" s="8"/>
      <c r="O428" s="8"/>
      <c r="P428" s="8"/>
    </row>
    <row r="429" spans="1:16">
      <c r="A429" s="8"/>
      <c r="B429" s="8"/>
      <c r="C429" s="8"/>
      <c r="D429" s="8"/>
      <c r="E429" s="8"/>
      <c r="F429" s="8"/>
      <c r="G429" s="37">
        <f t="shared" si="12"/>
        <v>0</v>
      </c>
      <c r="H429" s="8">
        <f t="shared" si="13"/>
        <v>0</v>
      </c>
      <c r="I429" s="8" t="str">
        <f>IF(AND(A429&lt;&gt;"",E429&lt;&gt;""),IFERROR(SUMIFS(#REF!,#REF!,"="&amp;$A429,#REF!,"=true")/SUMIFS(#REF!,#REF!,"="&amp;$A429,#REF!,"=true"),""),"")</f>
        <v/>
      </c>
      <c r="J429" s="8"/>
      <c r="K429" s="8"/>
      <c r="L429" s="8"/>
      <c r="M429" s="8"/>
      <c r="N429" s="8"/>
      <c r="O429" s="8"/>
      <c r="P429" s="8"/>
    </row>
    <row r="430" spans="1:16">
      <c r="A430" s="8"/>
      <c r="B430" s="8"/>
      <c r="C430" s="8"/>
      <c r="D430" s="8"/>
      <c r="E430" s="8"/>
      <c r="F430" s="8"/>
      <c r="G430" s="37">
        <f t="shared" si="12"/>
        <v>0</v>
      </c>
      <c r="H430" s="8">
        <f t="shared" si="13"/>
        <v>0</v>
      </c>
      <c r="I430" s="8" t="str">
        <f>IF(AND(A430&lt;&gt;"",E430&lt;&gt;""),IFERROR(SUMIFS(#REF!,#REF!,"="&amp;$A430,#REF!,"=true")/SUMIFS(#REF!,#REF!,"="&amp;$A430,#REF!,"=true"),""),"")</f>
        <v/>
      </c>
      <c r="J430" s="8"/>
      <c r="K430" s="8"/>
      <c r="L430" s="8"/>
      <c r="M430" s="8"/>
      <c r="N430" s="8"/>
      <c r="O430" s="8"/>
      <c r="P430" s="8"/>
    </row>
    <row r="431" spans="1:16">
      <c r="A431" s="8"/>
      <c r="B431" s="8"/>
      <c r="C431" s="8"/>
      <c r="D431" s="8"/>
      <c r="E431" s="8"/>
      <c r="F431" s="8"/>
      <c r="G431" s="37">
        <f t="shared" si="12"/>
        <v>0</v>
      </c>
      <c r="H431" s="8">
        <f t="shared" si="13"/>
        <v>0</v>
      </c>
      <c r="I431" s="8" t="str">
        <f>IF(AND(A431&lt;&gt;"",E431&lt;&gt;""),IFERROR(SUMIFS(#REF!,#REF!,"="&amp;$A431,#REF!,"=true")/SUMIFS(#REF!,#REF!,"="&amp;$A431,#REF!,"=true"),""),"")</f>
        <v/>
      </c>
      <c r="J431" s="8"/>
      <c r="K431" s="8"/>
      <c r="L431" s="8"/>
      <c r="M431" s="8"/>
      <c r="N431" s="8"/>
      <c r="O431" s="8"/>
      <c r="P431" s="8"/>
    </row>
    <row r="432" spans="1:16">
      <c r="A432" s="8"/>
      <c r="B432" s="8"/>
      <c r="C432" s="8"/>
      <c r="D432" s="8"/>
      <c r="E432" s="8"/>
      <c r="F432" s="8"/>
      <c r="G432" s="37">
        <f t="shared" si="12"/>
        <v>0</v>
      </c>
      <c r="H432" s="8">
        <f t="shared" si="13"/>
        <v>0</v>
      </c>
      <c r="I432" s="8" t="str">
        <f>IF(AND(A432&lt;&gt;"",E432&lt;&gt;""),IFERROR(SUMIFS(#REF!,#REF!,"="&amp;$A432,#REF!,"=true")/SUMIFS(#REF!,#REF!,"="&amp;$A432,#REF!,"=true"),""),"")</f>
        <v/>
      </c>
      <c r="J432" s="8"/>
      <c r="K432" s="8"/>
      <c r="L432" s="8"/>
      <c r="M432" s="8"/>
      <c r="N432" s="8"/>
      <c r="O432" s="8"/>
      <c r="P432" s="8"/>
    </row>
    <row r="433" spans="1:16">
      <c r="A433" s="8"/>
      <c r="B433" s="8"/>
      <c r="C433" s="8"/>
      <c r="D433" s="8"/>
      <c r="E433" s="8"/>
      <c r="F433" s="8"/>
      <c r="G433" s="37">
        <f t="shared" si="12"/>
        <v>0</v>
      </c>
      <c r="H433" s="8">
        <f t="shared" si="13"/>
        <v>0</v>
      </c>
      <c r="I433" s="8" t="str">
        <f>IF(AND(A433&lt;&gt;"",E433&lt;&gt;""),IFERROR(SUMIFS(#REF!,#REF!,"="&amp;$A433,#REF!,"=true")/SUMIFS(#REF!,#REF!,"="&amp;$A433,#REF!,"=true"),""),"")</f>
        <v/>
      </c>
      <c r="J433" s="8"/>
      <c r="K433" s="8"/>
      <c r="L433" s="8"/>
      <c r="M433" s="8"/>
      <c r="N433" s="8"/>
      <c r="O433" s="8"/>
      <c r="P433" s="8"/>
    </row>
    <row r="434" spans="1:16">
      <c r="A434" s="8"/>
      <c r="B434" s="8"/>
      <c r="C434" s="8"/>
      <c r="D434" s="8"/>
      <c r="E434" s="8"/>
      <c r="F434" s="8"/>
      <c r="G434" s="37">
        <f t="shared" si="12"/>
        <v>0</v>
      </c>
      <c r="H434" s="8">
        <f t="shared" si="13"/>
        <v>0</v>
      </c>
      <c r="I434" s="8" t="str">
        <f>IF(AND(A434&lt;&gt;"",E434&lt;&gt;""),IFERROR(SUMIFS(#REF!,#REF!,"="&amp;$A434,#REF!,"=true")/SUMIFS(#REF!,#REF!,"="&amp;$A434,#REF!,"=true"),""),"")</f>
        <v/>
      </c>
      <c r="J434" s="8"/>
      <c r="K434" s="8"/>
      <c r="L434" s="8"/>
      <c r="M434" s="8"/>
      <c r="N434" s="8"/>
      <c r="O434" s="8"/>
      <c r="P434" s="8"/>
    </row>
    <row r="435" spans="1:16">
      <c r="A435" s="8"/>
      <c r="B435" s="8"/>
      <c r="C435" s="8"/>
      <c r="D435" s="8"/>
      <c r="E435" s="8"/>
      <c r="F435" s="8"/>
      <c r="G435" s="37">
        <f t="shared" si="12"/>
        <v>0</v>
      </c>
      <c r="H435" s="8">
        <f t="shared" si="13"/>
        <v>0</v>
      </c>
      <c r="I435" s="8" t="str">
        <f>IF(AND(A435&lt;&gt;"",E435&lt;&gt;""),IFERROR(SUMIFS(#REF!,#REF!,"="&amp;$A435,#REF!,"=true")/SUMIFS(#REF!,#REF!,"="&amp;$A435,#REF!,"=true"),""),"")</f>
        <v/>
      </c>
      <c r="J435" s="8"/>
      <c r="K435" s="8"/>
      <c r="L435" s="8"/>
      <c r="M435" s="8"/>
      <c r="N435" s="8"/>
      <c r="O435" s="8"/>
      <c r="P435" s="8"/>
    </row>
    <row r="436" spans="1:16">
      <c r="A436" s="8"/>
      <c r="B436" s="8"/>
      <c r="C436" s="8"/>
      <c r="D436" s="8"/>
      <c r="E436" s="8"/>
      <c r="F436" s="8"/>
      <c r="G436" s="37">
        <f t="shared" si="12"/>
        <v>0</v>
      </c>
      <c r="H436" s="8">
        <f t="shared" si="13"/>
        <v>0</v>
      </c>
      <c r="I436" s="8" t="str">
        <f>IF(AND(A436&lt;&gt;"",E436&lt;&gt;""),IFERROR(SUMIFS(#REF!,#REF!,"="&amp;$A436,#REF!,"=true")/SUMIFS(#REF!,#REF!,"="&amp;$A436,#REF!,"=true"),""),"")</f>
        <v/>
      </c>
      <c r="J436" s="8"/>
      <c r="K436" s="8"/>
      <c r="L436" s="8"/>
      <c r="M436" s="8"/>
      <c r="N436" s="8"/>
      <c r="O436" s="8"/>
      <c r="P436" s="8"/>
    </row>
    <row r="437" spans="1:16">
      <c r="A437" s="8"/>
      <c r="B437" s="8"/>
      <c r="C437" s="8"/>
      <c r="D437" s="8"/>
      <c r="E437" s="8"/>
      <c r="F437" s="8"/>
      <c r="G437" s="37">
        <f t="shared" si="12"/>
        <v>0</v>
      </c>
      <c r="H437" s="8">
        <f t="shared" si="13"/>
        <v>0</v>
      </c>
      <c r="I437" s="8" t="str">
        <f>IF(AND(A437&lt;&gt;"",E437&lt;&gt;""),IFERROR(SUMIFS(#REF!,#REF!,"="&amp;$A437,#REF!,"=true")/SUMIFS(#REF!,#REF!,"="&amp;$A437,#REF!,"=true"),""),"")</f>
        <v/>
      </c>
      <c r="J437" s="8"/>
      <c r="K437" s="8"/>
      <c r="L437" s="8"/>
      <c r="M437" s="8"/>
      <c r="N437" s="8"/>
      <c r="O437" s="8"/>
      <c r="P437" s="8"/>
    </row>
    <row r="438" spans="1:16">
      <c r="A438" s="8"/>
      <c r="B438" s="8"/>
      <c r="C438" s="8"/>
      <c r="D438" s="8"/>
      <c r="E438" s="8"/>
      <c r="F438" s="8"/>
      <c r="G438" s="37">
        <f t="shared" si="12"/>
        <v>0</v>
      </c>
      <c r="H438" s="8">
        <f t="shared" si="13"/>
        <v>0</v>
      </c>
      <c r="I438" s="8" t="str">
        <f>IF(AND(A438&lt;&gt;"",E438&lt;&gt;""),IFERROR(SUMIFS(#REF!,#REF!,"="&amp;$A438,#REF!,"=true")/SUMIFS(#REF!,#REF!,"="&amp;$A438,#REF!,"=true"),""),"")</f>
        <v/>
      </c>
      <c r="J438" s="8"/>
      <c r="K438" s="8"/>
      <c r="L438" s="8"/>
      <c r="M438" s="8"/>
      <c r="N438" s="8"/>
      <c r="O438" s="8"/>
      <c r="P438" s="8"/>
    </row>
    <row r="439" spans="1:16">
      <c r="A439" s="8"/>
      <c r="B439" s="8"/>
      <c r="C439" s="8"/>
      <c r="D439" s="8"/>
      <c r="E439" s="8"/>
      <c r="F439" s="8"/>
      <c r="G439" s="37">
        <f t="shared" si="12"/>
        <v>0</v>
      </c>
      <c r="H439" s="8">
        <f t="shared" si="13"/>
        <v>0</v>
      </c>
      <c r="I439" s="8" t="str">
        <f>IF(AND(A439&lt;&gt;"",E439&lt;&gt;""),IFERROR(SUMIFS(#REF!,#REF!,"="&amp;$A439,#REF!,"=true")/SUMIFS(#REF!,#REF!,"="&amp;$A439,#REF!,"=true"),""),"")</f>
        <v/>
      </c>
      <c r="J439" s="8"/>
      <c r="K439" s="8"/>
      <c r="L439" s="8"/>
      <c r="M439" s="8"/>
      <c r="N439" s="8"/>
      <c r="O439" s="8"/>
      <c r="P439" s="8"/>
    </row>
    <row r="440" spans="1:16">
      <c r="A440" s="8"/>
      <c r="B440" s="8"/>
      <c r="C440" s="8"/>
      <c r="D440" s="8"/>
      <c r="E440" s="8"/>
      <c r="F440" s="8"/>
      <c r="G440" s="37">
        <f t="shared" si="12"/>
        <v>0</v>
      </c>
      <c r="H440" s="8">
        <f t="shared" si="13"/>
        <v>0</v>
      </c>
      <c r="I440" s="8" t="str">
        <f>IF(AND(A440&lt;&gt;"",E440&lt;&gt;""),IFERROR(SUMIFS(#REF!,#REF!,"="&amp;$A440,#REF!,"=true")/SUMIFS(#REF!,#REF!,"="&amp;$A440,#REF!,"=true"),""),"")</f>
        <v/>
      </c>
      <c r="J440" s="8"/>
      <c r="K440" s="8"/>
      <c r="L440" s="8"/>
      <c r="M440" s="8"/>
      <c r="N440" s="8"/>
      <c r="O440" s="8"/>
      <c r="P440" s="8"/>
    </row>
    <row r="441" spans="1:16">
      <c r="A441" s="8"/>
      <c r="B441" s="8"/>
      <c r="C441" s="8"/>
      <c r="D441" s="8"/>
      <c r="E441" s="8"/>
      <c r="F441" s="8"/>
      <c r="G441" s="37">
        <f t="shared" si="12"/>
        <v>0</v>
      </c>
      <c r="H441" s="8">
        <f t="shared" si="13"/>
        <v>0</v>
      </c>
      <c r="I441" s="8" t="str">
        <f>IF(AND(A441&lt;&gt;"",E441&lt;&gt;""),IFERROR(SUMIFS(#REF!,#REF!,"="&amp;$A441,#REF!,"=true")/SUMIFS(#REF!,#REF!,"="&amp;$A441,#REF!,"=true"),""),"")</f>
        <v/>
      </c>
      <c r="J441" s="8"/>
      <c r="K441" s="8"/>
      <c r="L441" s="8"/>
      <c r="M441" s="8"/>
      <c r="N441" s="8"/>
      <c r="O441" s="8"/>
      <c r="P441" s="8"/>
    </row>
    <row r="442" spans="1:16">
      <c r="A442" s="8"/>
      <c r="B442" s="8"/>
      <c r="C442" s="8"/>
      <c r="D442" s="8"/>
      <c r="E442" s="8"/>
      <c r="F442" s="8"/>
      <c r="G442" s="37">
        <f t="shared" si="12"/>
        <v>0</v>
      </c>
      <c r="H442" s="8">
        <f t="shared" si="13"/>
        <v>0</v>
      </c>
      <c r="I442" s="8" t="str">
        <f>IF(AND(A442&lt;&gt;"",E442&lt;&gt;""),IFERROR(SUMIFS(#REF!,#REF!,"="&amp;$A442,#REF!,"=true")/SUMIFS(#REF!,#REF!,"="&amp;$A442,#REF!,"=true"),""),"")</f>
        <v/>
      </c>
      <c r="J442" s="8"/>
      <c r="K442" s="8"/>
      <c r="L442" s="8"/>
      <c r="M442" s="8"/>
      <c r="N442" s="8"/>
      <c r="O442" s="8"/>
      <c r="P442" s="8"/>
    </row>
    <row r="443" spans="1:16">
      <c r="A443" s="8"/>
      <c r="B443" s="8"/>
      <c r="C443" s="8"/>
      <c r="D443" s="8"/>
      <c r="E443" s="8"/>
      <c r="F443" s="8"/>
      <c r="G443" s="37">
        <f t="shared" si="12"/>
        <v>0</v>
      </c>
      <c r="H443" s="8">
        <f t="shared" si="13"/>
        <v>0</v>
      </c>
      <c r="I443" s="8" t="str">
        <f>IF(AND(A443&lt;&gt;"",E443&lt;&gt;""),IFERROR(SUMIFS(#REF!,#REF!,"="&amp;$A443,#REF!,"=true")/SUMIFS(#REF!,#REF!,"="&amp;$A443,#REF!,"=true"),""),"")</f>
        <v/>
      </c>
      <c r="J443" s="8"/>
      <c r="K443" s="8"/>
      <c r="L443" s="8"/>
      <c r="M443" s="8"/>
      <c r="N443" s="8"/>
      <c r="O443" s="8"/>
      <c r="P443" s="8"/>
    </row>
    <row r="444" spans="1:16">
      <c r="A444" s="8"/>
      <c r="B444" s="8"/>
      <c r="C444" s="8"/>
      <c r="D444" s="8"/>
      <c r="E444" s="8"/>
      <c r="F444" s="8"/>
      <c r="G444" s="37">
        <f t="shared" si="12"/>
        <v>0</v>
      </c>
      <c r="H444" s="8">
        <f t="shared" si="13"/>
        <v>0</v>
      </c>
      <c r="I444" s="8" t="str">
        <f>IF(AND(A444&lt;&gt;"",E444&lt;&gt;""),IFERROR(SUMIFS(#REF!,#REF!,"="&amp;$A444,#REF!,"=true")/SUMIFS(#REF!,#REF!,"="&amp;$A444,#REF!,"=true"),""),"")</f>
        <v/>
      </c>
      <c r="J444" s="8"/>
      <c r="K444" s="8"/>
      <c r="L444" s="8"/>
      <c r="M444" s="8"/>
      <c r="N444" s="8"/>
      <c r="O444" s="8"/>
      <c r="P444" s="8"/>
    </row>
    <row r="445" spans="1:16">
      <c r="A445" s="8"/>
      <c r="B445" s="8"/>
      <c r="C445" s="8"/>
      <c r="D445" s="8"/>
      <c r="E445" s="8"/>
      <c r="F445" s="8"/>
      <c r="G445" s="37">
        <f t="shared" si="12"/>
        <v>0</v>
      </c>
      <c r="H445" s="8">
        <f t="shared" si="13"/>
        <v>0</v>
      </c>
      <c r="I445" s="8" t="str">
        <f>IF(AND(A445&lt;&gt;"",E445&lt;&gt;""),IFERROR(SUMIFS(#REF!,#REF!,"="&amp;$A445,#REF!,"=true")/SUMIFS(#REF!,#REF!,"="&amp;$A445,#REF!,"=true"),""),"")</f>
        <v/>
      </c>
      <c r="J445" s="8"/>
      <c r="K445" s="8"/>
      <c r="L445" s="8"/>
      <c r="M445" s="8"/>
      <c r="N445" s="8"/>
      <c r="O445" s="8"/>
      <c r="P445" s="8"/>
    </row>
    <row r="446" spans="1:16">
      <c r="A446" s="8"/>
      <c r="B446" s="8"/>
      <c r="C446" s="8"/>
      <c r="D446" s="8"/>
      <c r="E446" s="8"/>
      <c r="F446" s="8"/>
      <c r="G446" s="37">
        <f t="shared" si="12"/>
        <v>0</v>
      </c>
      <c r="H446" s="8">
        <f t="shared" si="13"/>
        <v>0</v>
      </c>
      <c r="I446" s="8" t="str">
        <f>IF(AND(A446&lt;&gt;"",E446&lt;&gt;""),IFERROR(SUMIFS(#REF!,#REF!,"="&amp;$A446,#REF!,"=true")/SUMIFS(#REF!,#REF!,"="&amp;$A446,#REF!,"=true"),""),"")</f>
        <v/>
      </c>
      <c r="J446" s="8"/>
      <c r="K446" s="8"/>
      <c r="L446" s="8"/>
      <c r="M446" s="8"/>
      <c r="N446" s="8"/>
      <c r="O446" s="8"/>
      <c r="P446" s="8"/>
    </row>
    <row r="447" spans="1:16">
      <c r="A447" s="8"/>
      <c r="B447" s="8"/>
      <c r="C447" s="8"/>
      <c r="D447" s="8"/>
      <c r="E447" s="8"/>
      <c r="F447" s="8"/>
      <c r="G447" s="37">
        <f t="shared" si="12"/>
        <v>0</v>
      </c>
      <c r="H447" s="8">
        <f t="shared" si="13"/>
        <v>0</v>
      </c>
      <c r="I447" s="8" t="str">
        <f>IF(AND(A447&lt;&gt;"",E447&lt;&gt;""),IFERROR(SUMIFS(#REF!,#REF!,"="&amp;$A447,#REF!,"=true")/SUMIFS(#REF!,#REF!,"="&amp;$A447,#REF!,"=true"),""),"")</f>
        <v/>
      </c>
      <c r="J447" s="8"/>
      <c r="K447" s="8"/>
      <c r="L447" s="8"/>
      <c r="M447" s="8"/>
      <c r="N447" s="8"/>
      <c r="O447" s="8"/>
      <c r="P447" s="8"/>
    </row>
    <row r="448" spans="1:16">
      <c r="A448" s="8"/>
      <c r="B448" s="8"/>
      <c r="C448" s="8"/>
      <c r="D448" s="8"/>
      <c r="E448" s="8"/>
      <c r="F448" s="8"/>
      <c r="G448" s="37">
        <f t="shared" si="12"/>
        <v>0</v>
      </c>
      <c r="H448" s="8">
        <f t="shared" si="13"/>
        <v>0</v>
      </c>
      <c r="I448" s="8" t="str">
        <f>IF(AND(A448&lt;&gt;"",E448&lt;&gt;""),IFERROR(SUMIFS(#REF!,#REF!,"="&amp;$A448,#REF!,"=true")/SUMIFS(#REF!,#REF!,"="&amp;$A448,#REF!,"=true"),""),"")</f>
        <v/>
      </c>
      <c r="J448" s="8"/>
      <c r="K448" s="8"/>
      <c r="L448" s="8"/>
      <c r="M448" s="8"/>
      <c r="N448" s="8"/>
      <c r="O448" s="8"/>
      <c r="P448" s="8"/>
    </row>
    <row r="449" spans="1:16">
      <c r="A449" s="8"/>
      <c r="B449" s="8"/>
      <c r="C449" s="8"/>
      <c r="D449" s="8"/>
      <c r="E449" s="8"/>
      <c r="F449" s="8"/>
      <c r="G449" s="37">
        <f t="shared" si="12"/>
        <v>0</v>
      </c>
      <c r="H449" s="8">
        <f t="shared" si="13"/>
        <v>0</v>
      </c>
      <c r="I449" s="8" t="str">
        <f>IF(AND(A449&lt;&gt;"",E449&lt;&gt;""),IFERROR(SUMIFS(#REF!,#REF!,"="&amp;$A449,#REF!,"=true")/SUMIFS(#REF!,#REF!,"="&amp;$A449,#REF!,"=true"),""),"")</f>
        <v/>
      </c>
      <c r="J449" s="8"/>
      <c r="K449" s="8"/>
      <c r="L449" s="8"/>
      <c r="M449" s="8"/>
      <c r="N449" s="8"/>
      <c r="O449" s="8"/>
      <c r="P449" s="8"/>
    </row>
    <row r="450" spans="1:16">
      <c r="A450" s="8"/>
      <c r="B450" s="8"/>
      <c r="C450" s="8"/>
      <c r="D450" s="8"/>
      <c r="E450" s="8"/>
      <c r="F450" s="8"/>
      <c r="G450" s="37">
        <f t="shared" ref="G450:G500" si="14">K450+L450</f>
        <v>0</v>
      </c>
      <c r="H450" s="8">
        <f t="shared" ref="H450:H500" si="15">(M450+4*N450+O450)/6</f>
        <v>0</v>
      </c>
      <c r="I450" s="8" t="str">
        <f>IF(AND(A450&lt;&gt;"",E450&lt;&gt;""),IFERROR(SUMIFS(#REF!,#REF!,"="&amp;$A450,#REF!,"=true")/SUMIFS(#REF!,#REF!,"="&amp;$A450,#REF!,"=true"),""),"")</f>
        <v/>
      </c>
      <c r="J450" s="8"/>
      <c r="K450" s="8"/>
      <c r="L450" s="8"/>
      <c r="M450" s="8"/>
      <c r="N450" s="8"/>
      <c r="O450" s="8"/>
      <c r="P450" s="8"/>
    </row>
    <row r="451" spans="1:16">
      <c r="A451" s="8"/>
      <c r="B451" s="8"/>
      <c r="C451" s="8"/>
      <c r="D451" s="8"/>
      <c r="E451" s="8"/>
      <c r="F451" s="8"/>
      <c r="G451" s="37">
        <f t="shared" si="14"/>
        <v>0</v>
      </c>
      <c r="H451" s="8">
        <f t="shared" si="15"/>
        <v>0</v>
      </c>
      <c r="I451" s="8" t="str">
        <f>IF(AND(A451&lt;&gt;"",E451&lt;&gt;""),IFERROR(SUMIFS(#REF!,#REF!,"="&amp;$A451,#REF!,"=true")/SUMIFS(#REF!,#REF!,"="&amp;$A451,#REF!,"=true"),""),"")</f>
        <v/>
      </c>
      <c r="J451" s="8"/>
      <c r="K451" s="8"/>
      <c r="L451" s="8"/>
      <c r="M451" s="8"/>
      <c r="N451" s="8"/>
      <c r="O451" s="8"/>
      <c r="P451" s="8"/>
    </row>
    <row r="452" spans="1:16">
      <c r="A452" s="8"/>
      <c r="B452" s="8"/>
      <c r="C452" s="8"/>
      <c r="D452" s="8"/>
      <c r="E452" s="8"/>
      <c r="F452" s="8"/>
      <c r="G452" s="37">
        <f t="shared" si="14"/>
        <v>0</v>
      </c>
      <c r="H452" s="8">
        <f t="shared" si="15"/>
        <v>0</v>
      </c>
      <c r="I452" s="8" t="str">
        <f>IF(AND(A452&lt;&gt;"",E452&lt;&gt;""),IFERROR(SUMIFS(#REF!,#REF!,"="&amp;$A452,#REF!,"=true")/SUMIFS(#REF!,#REF!,"="&amp;$A452,#REF!,"=true"),""),"")</f>
        <v/>
      </c>
      <c r="J452" s="8"/>
      <c r="K452" s="8"/>
      <c r="L452" s="8"/>
      <c r="M452" s="8"/>
      <c r="N452" s="8"/>
      <c r="O452" s="8"/>
      <c r="P452" s="8"/>
    </row>
    <row r="453" spans="1:16">
      <c r="A453" s="8"/>
      <c r="B453" s="8"/>
      <c r="C453" s="8"/>
      <c r="D453" s="8"/>
      <c r="E453" s="8"/>
      <c r="F453" s="8"/>
      <c r="G453" s="37">
        <f t="shared" si="14"/>
        <v>0</v>
      </c>
      <c r="H453" s="8">
        <f t="shared" si="15"/>
        <v>0</v>
      </c>
      <c r="I453" s="8" t="str">
        <f>IF(AND(A453&lt;&gt;"",E453&lt;&gt;""),IFERROR(SUMIFS(#REF!,#REF!,"="&amp;$A453,#REF!,"=true")/SUMIFS(#REF!,#REF!,"="&amp;$A453,#REF!,"=true"),""),"")</f>
        <v/>
      </c>
      <c r="J453" s="8"/>
      <c r="K453" s="8"/>
      <c r="L453" s="8"/>
      <c r="M453" s="8"/>
      <c r="N453" s="8"/>
      <c r="O453" s="8"/>
      <c r="P453" s="8"/>
    </row>
    <row r="454" spans="1:16">
      <c r="A454" s="8"/>
      <c r="B454" s="8"/>
      <c r="C454" s="8"/>
      <c r="D454" s="8"/>
      <c r="E454" s="8"/>
      <c r="F454" s="8"/>
      <c r="G454" s="37">
        <f t="shared" si="14"/>
        <v>0</v>
      </c>
      <c r="H454" s="8">
        <f t="shared" si="15"/>
        <v>0</v>
      </c>
      <c r="I454" s="8" t="str">
        <f>IF(AND(A454&lt;&gt;"",E454&lt;&gt;""),IFERROR(SUMIFS(#REF!,#REF!,"="&amp;$A454,#REF!,"=true")/SUMIFS(#REF!,#REF!,"="&amp;$A454,#REF!,"=true"),""),"")</f>
        <v/>
      </c>
      <c r="J454" s="8"/>
      <c r="K454" s="8"/>
      <c r="L454" s="8"/>
      <c r="M454" s="8"/>
      <c r="N454" s="8"/>
      <c r="O454" s="8"/>
      <c r="P454" s="8"/>
    </row>
    <row r="455" spans="1:16">
      <c r="A455" s="8"/>
      <c r="B455" s="8"/>
      <c r="C455" s="8"/>
      <c r="D455" s="8"/>
      <c r="E455" s="8"/>
      <c r="F455" s="8"/>
      <c r="G455" s="37">
        <f t="shared" si="14"/>
        <v>0</v>
      </c>
      <c r="H455" s="8">
        <f t="shared" si="15"/>
        <v>0</v>
      </c>
      <c r="I455" s="8" t="str">
        <f>IF(AND(A455&lt;&gt;"",E455&lt;&gt;""),IFERROR(SUMIFS(#REF!,#REF!,"="&amp;$A455,#REF!,"=true")/SUMIFS(#REF!,#REF!,"="&amp;$A455,#REF!,"=true"),""),"")</f>
        <v/>
      </c>
      <c r="J455" s="8"/>
      <c r="K455" s="8"/>
      <c r="L455" s="8"/>
      <c r="M455" s="8"/>
      <c r="N455" s="8"/>
      <c r="O455" s="8"/>
      <c r="P455" s="8"/>
    </row>
    <row r="456" spans="1:16">
      <c r="A456" s="8"/>
      <c r="B456" s="8"/>
      <c r="C456" s="8"/>
      <c r="D456" s="8"/>
      <c r="E456" s="8"/>
      <c r="F456" s="8"/>
      <c r="G456" s="37">
        <f t="shared" si="14"/>
        <v>0</v>
      </c>
      <c r="H456" s="8">
        <f t="shared" si="15"/>
        <v>0</v>
      </c>
      <c r="I456" s="8" t="str">
        <f>IF(AND(A456&lt;&gt;"",E456&lt;&gt;""),IFERROR(SUMIFS(#REF!,#REF!,"="&amp;$A456,#REF!,"=true")/SUMIFS(#REF!,#REF!,"="&amp;$A456,#REF!,"=true"),""),"")</f>
        <v/>
      </c>
      <c r="J456" s="8"/>
      <c r="K456" s="8"/>
      <c r="L456" s="8"/>
      <c r="M456" s="8"/>
      <c r="N456" s="8"/>
      <c r="O456" s="8"/>
      <c r="P456" s="8"/>
    </row>
    <row r="457" spans="1:16">
      <c r="A457" s="8"/>
      <c r="B457" s="8"/>
      <c r="C457" s="8"/>
      <c r="D457" s="8"/>
      <c r="E457" s="8"/>
      <c r="F457" s="8"/>
      <c r="G457" s="37">
        <f t="shared" si="14"/>
        <v>0</v>
      </c>
      <c r="H457" s="8">
        <f t="shared" si="15"/>
        <v>0</v>
      </c>
      <c r="I457" s="8" t="str">
        <f>IF(AND(A457&lt;&gt;"",E457&lt;&gt;""),IFERROR(SUMIFS(#REF!,#REF!,"="&amp;$A457,#REF!,"=true")/SUMIFS(#REF!,#REF!,"="&amp;$A457,#REF!,"=true"),""),"")</f>
        <v/>
      </c>
      <c r="J457" s="8"/>
      <c r="K457" s="8"/>
      <c r="L457" s="8"/>
      <c r="M457" s="8"/>
      <c r="N457" s="8"/>
      <c r="O457" s="8"/>
      <c r="P457" s="8"/>
    </row>
    <row r="458" spans="1:16">
      <c r="A458" s="8"/>
      <c r="B458" s="8"/>
      <c r="C458" s="8"/>
      <c r="D458" s="8"/>
      <c r="E458" s="8"/>
      <c r="F458" s="8"/>
      <c r="G458" s="37">
        <f t="shared" si="14"/>
        <v>0</v>
      </c>
      <c r="H458" s="8">
        <f t="shared" si="15"/>
        <v>0</v>
      </c>
      <c r="I458" s="8" t="str">
        <f>IF(AND(A458&lt;&gt;"",E458&lt;&gt;""),IFERROR(SUMIFS(#REF!,#REF!,"="&amp;$A458,#REF!,"=true")/SUMIFS(#REF!,#REF!,"="&amp;$A458,#REF!,"=true"),""),"")</f>
        <v/>
      </c>
      <c r="J458" s="8"/>
      <c r="K458" s="8"/>
      <c r="L458" s="8"/>
      <c r="M458" s="8"/>
      <c r="N458" s="8"/>
      <c r="O458" s="8"/>
      <c r="P458" s="8"/>
    </row>
    <row r="459" spans="1:16">
      <c r="A459" s="8"/>
      <c r="B459" s="8"/>
      <c r="C459" s="8"/>
      <c r="D459" s="8"/>
      <c r="E459" s="8"/>
      <c r="F459" s="8"/>
      <c r="G459" s="37">
        <f t="shared" si="14"/>
        <v>0</v>
      </c>
      <c r="H459" s="8">
        <f t="shared" si="15"/>
        <v>0</v>
      </c>
      <c r="I459" s="8" t="str">
        <f>IF(AND(A459&lt;&gt;"",E459&lt;&gt;""),IFERROR(SUMIFS(#REF!,#REF!,"="&amp;$A459,#REF!,"=true")/SUMIFS(#REF!,#REF!,"="&amp;$A459,#REF!,"=true"),""),"")</f>
        <v/>
      </c>
      <c r="J459" s="8"/>
      <c r="K459" s="8"/>
      <c r="L459" s="8"/>
      <c r="M459" s="8"/>
      <c r="N459" s="8"/>
      <c r="O459" s="8"/>
      <c r="P459" s="8"/>
    </row>
    <row r="460" spans="1:16">
      <c r="A460" s="8"/>
      <c r="B460" s="8"/>
      <c r="C460" s="8"/>
      <c r="D460" s="8"/>
      <c r="E460" s="8"/>
      <c r="F460" s="8"/>
      <c r="G460" s="37">
        <f t="shared" si="14"/>
        <v>0</v>
      </c>
      <c r="H460" s="8">
        <f t="shared" si="15"/>
        <v>0</v>
      </c>
      <c r="I460" s="8" t="str">
        <f>IF(AND(A460&lt;&gt;"",E460&lt;&gt;""),IFERROR(SUMIFS(#REF!,#REF!,"="&amp;$A460,#REF!,"=true")/SUMIFS(#REF!,#REF!,"="&amp;$A460,#REF!,"=true"),""),"")</f>
        <v/>
      </c>
      <c r="J460" s="8"/>
      <c r="K460" s="8"/>
      <c r="L460" s="8"/>
      <c r="M460" s="8"/>
      <c r="N460" s="8"/>
      <c r="O460" s="8"/>
      <c r="P460" s="8"/>
    </row>
    <row r="461" spans="1:16">
      <c r="A461" s="8"/>
      <c r="B461" s="8"/>
      <c r="C461" s="8"/>
      <c r="D461" s="8"/>
      <c r="E461" s="8"/>
      <c r="F461" s="8"/>
      <c r="G461" s="37">
        <f t="shared" si="14"/>
        <v>0</v>
      </c>
      <c r="H461" s="8">
        <f t="shared" si="15"/>
        <v>0</v>
      </c>
      <c r="I461" s="8" t="str">
        <f>IF(AND(A461&lt;&gt;"",E461&lt;&gt;""),IFERROR(SUMIFS(#REF!,#REF!,"="&amp;$A461,#REF!,"=true")/SUMIFS(#REF!,#REF!,"="&amp;$A461,#REF!,"=true"),""),"")</f>
        <v/>
      </c>
      <c r="J461" s="8"/>
      <c r="K461" s="8"/>
      <c r="L461" s="8"/>
      <c r="M461" s="8"/>
      <c r="N461" s="8"/>
      <c r="O461" s="8"/>
      <c r="P461" s="8"/>
    </row>
    <row r="462" spans="1:16">
      <c r="A462" s="8"/>
      <c r="B462" s="8"/>
      <c r="C462" s="8"/>
      <c r="D462" s="8"/>
      <c r="E462" s="8"/>
      <c r="F462" s="8"/>
      <c r="G462" s="37">
        <f t="shared" si="14"/>
        <v>0</v>
      </c>
      <c r="H462" s="8">
        <f t="shared" si="15"/>
        <v>0</v>
      </c>
      <c r="I462" s="8" t="str">
        <f>IF(AND(A462&lt;&gt;"",E462&lt;&gt;""),IFERROR(SUMIFS(#REF!,#REF!,"="&amp;$A462,#REF!,"=true")/SUMIFS(#REF!,#REF!,"="&amp;$A462,#REF!,"=true"),""),"")</f>
        <v/>
      </c>
      <c r="J462" s="8"/>
      <c r="K462" s="8"/>
      <c r="L462" s="8"/>
      <c r="M462" s="8"/>
      <c r="N462" s="8"/>
      <c r="O462" s="8"/>
      <c r="P462" s="8"/>
    </row>
    <row r="463" spans="1:16">
      <c r="A463" s="8"/>
      <c r="B463" s="8"/>
      <c r="C463" s="8"/>
      <c r="D463" s="8"/>
      <c r="E463" s="8"/>
      <c r="F463" s="8"/>
      <c r="G463" s="37">
        <f t="shared" si="14"/>
        <v>0</v>
      </c>
      <c r="H463" s="8">
        <f t="shared" si="15"/>
        <v>0</v>
      </c>
      <c r="I463" s="8" t="str">
        <f>IF(AND(A463&lt;&gt;"",E463&lt;&gt;""),IFERROR(SUMIFS(#REF!,#REF!,"="&amp;$A463,#REF!,"=true")/SUMIFS(#REF!,#REF!,"="&amp;$A463,#REF!,"=true"),""),"")</f>
        <v/>
      </c>
      <c r="J463" s="8"/>
      <c r="K463" s="8"/>
      <c r="L463" s="8"/>
      <c r="M463" s="8"/>
      <c r="N463" s="8"/>
      <c r="O463" s="8"/>
      <c r="P463" s="8"/>
    </row>
    <row r="464" spans="1:16">
      <c r="A464" s="8"/>
      <c r="B464" s="8"/>
      <c r="C464" s="8"/>
      <c r="D464" s="8"/>
      <c r="E464" s="8"/>
      <c r="F464" s="8"/>
      <c r="G464" s="37">
        <f t="shared" si="14"/>
        <v>0</v>
      </c>
      <c r="H464" s="8">
        <f t="shared" si="15"/>
        <v>0</v>
      </c>
      <c r="I464" s="8" t="str">
        <f>IF(AND(A464&lt;&gt;"",E464&lt;&gt;""),IFERROR(SUMIFS(#REF!,#REF!,"="&amp;$A464,#REF!,"=true")/SUMIFS(#REF!,#REF!,"="&amp;$A464,#REF!,"=true"),""),"")</f>
        <v/>
      </c>
      <c r="J464" s="8"/>
      <c r="K464" s="8"/>
      <c r="L464" s="8"/>
      <c r="M464" s="8"/>
      <c r="N464" s="8"/>
      <c r="O464" s="8"/>
      <c r="P464" s="8"/>
    </row>
    <row r="465" spans="1:16">
      <c r="A465" s="8"/>
      <c r="B465" s="8"/>
      <c r="C465" s="8"/>
      <c r="D465" s="8"/>
      <c r="E465" s="8"/>
      <c r="F465" s="8"/>
      <c r="G465" s="37">
        <f t="shared" si="14"/>
        <v>0</v>
      </c>
      <c r="H465" s="8">
        <f t="shared" si="15"/>
        <v>0</v>
      </c>
      <c r="I465" s="8" t="str">
        <f>IF(AND(A465&lt;&gt;"",E465&lt;&gt;""),IFERROR(SUMIFS(#REF!,#REF!,"="&amp;$A465,#REF!,"=true")/SUMIFS(#REF!,#REF!,"="&amp;$A465,#REF!,"=true"),""),"")</f>
        <v/>
      </c>
      <c r="J465" s="8"/>
      <c r="K465" s="8"/>
      <c r="L465" s="8"/>
      <c r="M465" s="8"/>
      <c r="N465" s="8"/>
      <c r="O465" s="8"/>
      <c r="P465" s="8"/>
    </row>
    <row r="466" spans="1:16">
      <c r="A466" s="8"/>
      <c r="B466" s="8"/>
      <c r="C466" s="8"/>
      <c r="D466" s="8"/>
      <c r="E466" s="8"/>
      <c r="F466" s="8"/>
      <c r="G466" s="37">
        <f t="shared" si="14"/>
        <v>0</v>
      </c>
      <c r="H466" s="8">
        <f t="shared" si="15"/>
        <v>0</v>
      </c>
      <c r="I466" s="8" t="str">
        <f>IF(AND(A466&lt;&gt;"",E466&lt;&gt;""),IFERROR(SUMIFS(#REF!,#REF!,"="&amp;$A466,#REF!,"=true")/SUMIFS(#REF!,#REF!,"="&amp;$A466,#REF!,"=true"),""),"")</f>
        <v/>
      </c>
      <c r="J466" s="8"/>
      <c r="K466" s="8"/>
      <c r="L466" s="8"/>
      <c r="M466" s="8"/>
      <c r="N466" s="8"/>
      <c r="O466" s="8"/>
      <c r="P466" s="8"/>
    </row>
    <row r="467" spans="1:16">
      <c r="A467" s="8"/>
      <c r="B467" s="8"/>
      <c r="C467" s="8"/>
      <c r="D467" s="8"/>
      <c r="E467" s="8"/>
      <c r="F467" s="8"/>
      <c r="G467" s="37">
        <f t="shared" si="14"/>
        <v>0</v>
      </c>
      <c r="H467" s="8">
        <f t="shared" si="15"/>
        <v>0</v>
      </c>
      <c r="I467" s="8" t="str">
        <f>IF(AND(A467&lt;&gt;"",E467&lt;&gt;""),IFERROR(SUMIFS(#REF!,#REF!,"="&amp;$A467,#REF!,"=true")/SUMIFS(#REF!,#REF!,"="&amp;$A467,#REF!,"=true"),""),"")</f>
        <v/>
      </c>
      <c r="J467" s="8"/>
      <c r="K467" s="8"/>
      <c r="L467" s="8"/>
      <c r="M467" s="8"/>
      <c r="N467" s="8"/>
      <c r="O467" s="8"/>
      <c r="P467" s="8"/>
    </row>
    <row r="468" spans="1:16">
      <c r="A468" s="8"/>
      <c r="B468" s="8"/>
      <c r="C468" s="8"/>
      <c r="D468" s="8"/>
      <c r="E468" s="8"/>
      <c r="F468" s="8"/>
      <c r="G468" s="37">
        <f t="shared" si="14"/>
        <v>0</v>
      </c>
      <c r="H468" s="8">
        <f t="shared" si="15"/>
        <v>0</v>
      </c>
      <c r="I468" s="8" t="str">
        <f>IF(AND(A468&lt;&gt;"",E468&lt;&gt;""),IFERROR(SUMIFS(#REF!,#REF!,"="&amp;$A468,#REF!,"=true")/SUMIFS(#REF!,#REF!,"="&amp;$A468,#REF!,"=true"),""),"")</f>
        <v/>
      </c>
      <c r="J468" s="8"/>
      <c r="K468" s="8"/>
      <c r="L468" s="8"/>
      <c r="M468" s="8"/>
      <c r="N468" s="8"/>
      <c r="O468" s="8"/>
      <c r="P468" s="8"/>
    </row>
    <row r="469" spans="1:16">
      <c r="A469" s="8"/>
      <c r="B469" s="8"/>
      <c r="C469" s="8"/>
      <c r="D469" s="8"/>
      <c r="E469" s="8"/>
      <c r="F469" s="8"/>
      <c r="G469" s="37">
        <f t="shared" si="14"/>
        <v>0</v>
      </c>
      <c r="H469" s="8">
        <f t="shared" si="15"/>
        <v>0</v>
      </c>
      <c r="I469" s="8" t="str">
        <f>IF(AND(A469&lt;&gt;"",E469&lt;&gt;""),IFERROR(SUMIFS(#REF!,#REF!,"="&amp;$A469,#REF!,"=true")/SUMIFS(#REF!,#REF!,"="&amp;$A469,#REF!,"=true"),""),"")</f>
        <v/>
      </c>
      <c r="J469" s="8"/>
      <c r="K469" s="8"/>
      <c r="L469" s="8"/>
      <c r="M469" s="8"/>
      <c r="N469" s="8"/>
      <c r="O469" s="8"/>
      <c r="P469" s="8"/>
    </row>
    <row r="470" spans="1:16">
      <c r="A470" s="8"/>
      <c r="B470" s="8"/>
      <c r="C470" s="8"/>
      <c r="D470" s="8"/>
      <c r="E470" s="8"/>
      <c r="F470" s="8"/>
      <c r="G470" s="37">
        <f t="shared" si="14"/>
        <v>0</v>
      </c>
      <c r="H470" s="8">
        <f t="shared" si="15"/>
        <v>0</v>
      </c>
      <c r="I470" s="8" t="str">
        <f>IF(AND(A470&lt;&gt;"",E470&lt;&gt;""),IFERROR(SUMIFS(#REF!,#REF!,"="&amp;$A470,#REF!,"=true")/SUMIFS(#REF!,#REF!,"="&amp;$A470,#REF!,"=true"),""),"")</f>
        <v/>
      </c>
      <c r="J470" s="8"/>
      <c r="K470" s="8"/>
      <c r="L470" s="8"/>
      <c r="M470" s="8"/>
      <c r="N470" s="8"/>
      <c r="O470" s="8"/>
      <c r="P470" s="8"/>
    </row>
    <row r="471" spans="1:16">
      <c r="A471" s="8"/>
      <c r="B471" s="8"/>
      <c r="C471" s="8"/>
      <c r="D471" s="8"/>
      <c r="E471" s="8"/>
      <c r="F471" s="8"/>
      <c r="G471" s="37">
        <f t="shared" si="14"/>
        <v>0</v>
      </c>
      <c r="H471" s="8">
        <f t="shared" si="15"/>
        <v>0</v>
      </c>
      <c r="I471" s="8" t="str">
        <f>IF(AND(A471&lt;&gt;"",E471&lt;&gt;""),IFERROR(SUMIFS(#REF!,#REF!,"="&amp;$A471,#REF!,"=true")/SUMIFS(#REF!,#REF!,"="&amp;$A471,#REF!,"=true"),""),"")</f>
        <v/>
      </c>
      <c r="J471" s="8"/>
      <c r="K471" s="8"/>
      <c r="L471" s="8"/>
      <c r="M471" s="8"/>
      <c r="N471" s="8"/>
      <c r="O471" s="8"/>
      <c r="P471" s="8"/>
    </row>
    <row r="472" spans="1:16">
      <c r="A472" s="8"/>
      <c r="B472" s="8"/>
      <c r="C472" s="8"/>
      <c r="D472" s="8"/>
      <c r="E472" s="8"/>
      <c r="F472" s="8"/>
      <c r="G472" s="37">
        <f t="shared" si="14"/>
        <v>0</v>
      </c>
      <c r="H472" s="8">
        <f t="shared" si="15"/>
        <v>0</v>
      </c>
      <c r="I472" s="8" t="str">
        <f>IF(AND(A472&lt;&gt;"",E472&lt;&gt;""),IFERROR(SUMIFS(#REF!,#REF!,"="&amp;$A472,#REF!,"=true")/SUMIFS(#REF!,#REF!,"="&amp;$A472,#REF!,"=true"),""),"")</f>
        <v/>
      </c>
      <c r="J472" s="8"/>
      <c r="K472" s="8"/>
      <c r="L472" s="8"/>
      <c r="M472" s="8"/>
      <c r="N472" s="8"/>
      <c r="O472" s="8"/>
      <c r="P472" s="8"/>
    </row>
    <row r="473" spans="1:16">
      <c r="A473" s="8"/>
      <c r="B473" s="8"/>
      <c r="C473" s="8"/>
      <c r="D473" s="8"/>
      <c r="E473" s="8"/>
      <c r="F473" s="8"/>
      <c r="G473" s="37">
        <f t="shared" si="14"/>
        <v>0</v>
      </c>
      <c r="H473" s="8">
        <f t="shared" si="15"/>
        <v>0</v>
      </c>
      <c r="I473" s="8" t="str">
        <f>IF(AND(A473&lt;&gt;"",E473&lt;&gt;""),IFERROR(SUMIFS(#REF!,#REF!,"="&amp;$A473,#REF!,"=true")/SUMIFS(#REF!,#REF!,"="&amp;$A473,#REF!,"=true"),""),"")</f>
        <v/>
      </c>
      <c r="J473" s="8"/>
      <c r="K473" s="8"/>
      <c r="L473" s="8"/>
      <c r="M473" s="8"/>
      <c r="N473" s="8"/>
      <c r="O473" s="8"/>
      <c r="P473" s="8"/>
    </row>
    <row r="474" spans="1:16">
      <c r="A474" s="8"/>
      <c r="B474" s="8"/>
      <c r="C474" s="8"/>
      <c r="D474" s="8"/>
      <c r="E474" s="8"/>
      <c r="F474" s="8"/>
      <c r="G474" s="37">
        <f t="shared" si="14"/>
        <v>0</v>
      </c>
      <c r="H474" s="8">
        <f t="shared" si="15"/>
        <v>0</v>
      </c>
      <c r="I474" s="8" t="str">
        <f>IF(AND(A474&lt;&gt;"",E474&lt;&gt;""),IFERROR(SUMIFS(#REF!,#REF!,"="&amp;$A474,#REF!,"=true")/SUMIFS(#REF!,#REF!,"="&amp;$A474,#REF!,"=true"),""),"")</f>
        <v/>
      </c>
      <c r="J474" s="8"/>
      <c r="K474" s="8"/>
      <c r="L474" s="8"/>
      <c r="M474" s="8"/>
      <c r="N474" s="8"/>
      <c r="O474" s="8"/>
      <c r="P474" s="8"/>
    </row>
    <row r="475" spans="1:16">
      <c r="A475" s="8"/>
      <c r="B475" s="8"/>
      <c r="C475" s="8"/>
      <c r="D475" s="8"/>
      <c r="E475" s="8"/>
      <c r="F475" s="8"/>
      <c r="G475" s="37">
        <f t="shared" si="14"/>
        <v>0</v>
      </c>
      <c r="H475" s="8">
        <f t="shared" si="15"/>
        <v>0</v>
      </c>
      <c r="I475" s="8" t="str">
        <f>IF(AND(A475&lt;&gt;"",E475&lt;&gt;""),IFERROR(SUMIFS(#REF!,#REF!,"="&amp;$A475,#REF!,"=true")/SUMIFS(#REF!,#REF!,"="&amp;$A475,#REF!,"=true"),""),"")</f>
        <v/>
      </c>
      <c r="J475" s="8"/>
      <c r="K475" s="8"/>
      <c r="L475" s="8"/>
      <c r="M475" s="8"/>
      <c r="N475" s="8"/>
      <c r="O475" s="8"/>
      <c r="P475" s="8"/>
    </row>
    <row r="476" spans="1:16">
      <c r="A476" s="8"/>
      <c r="B476" s="8"/>
      <c r="C476" s="8"/>
      <c r="D476" s="8"/>
      <c r="E476" s="8"/>
      <c r="F476" s="8"/>
      <c r="G476" s="37">
        <f t="shared" si="14"/>
        <v>0</v>
      </c>
      <c r="H476" s="8">
        <f t="shared" si="15"/>
        <v>0</v>
      </c>
      <c r="I476" s="8" t="str">
        <f>IF(AND(A476&lt;&gt;"",E476&lt;&gt;""),IFERROR(SUMIFS(#REF!,#REF!,"="&amp;$A476,#REF!,"=true")/SUMIFS(#REF!,#REF!,"="&amp;$A476,#REF!,"=true"),""),"")</f>
        <v/>
      </c>
      <c r="J476" s="8"/>
      <c r="K476" s="8"/>
      <c r="L476" s="8"/>
      <c r="M476" s="8"/>
      <c r="N476" s="8"/>
      <c r="O476" s="8"/>
      <c r="P476" s="8"/>
    </row>
    <row r="477" spans="1:16">
      <c r="A477" s="8"/>
      <c r="B477" s="8"/>
      <c r="C477" s="8"/>
      <c r="D477" s="8"/>
      <c r="E477" s="8"/>
      <c r="F477" s="8"/>
      <c r="G477" s="37">
        <f t="shared" si="14"/>
        <v>0</v>
      </c>
      <c r="H477" s="8">
        <f t="shared" si="15"/>
        <v>0</v>
      </c>
      <c r="I477" s="8" t="str">
        <f>IF(AND(A477&lt;&gt;"",E477&lt;&gt;""),IFERROR(SUMIFS(#REF!,#REF!,"="&amp;$A477,#REF!,"=true")/SUMIFS(#REF!,#REF!,"="&amp;$A477,#REF!,"=true"),""),"")</f>
        <v/>
      </c>
      <c r="J477" s="8"/>
      <c r="K477" s="8"/>
      <c r="L477" s="8"/>
      <c r="M477" s="8"/>
      <c r="N477" s="8"/>
      <c r="O477" s="8"/>
      <c r="P477" s="8"/>
    </row>
    <row r="478" spans="1:16">
      <c r="A478" s="8"/>
      <c r="B478" s="8"/>
      <c r="C478" s="8"/>
      <c r="D478" s="8"/>
      <c r="E478" s="8"/>
      <c r="F478" s="8"/>
      <c r="G478" s="37">
        <f t="shared" si="14"/>
        <v>0</v>
      </c>
      <c r="H478" s="8">
        <f t="shared" si="15"/>
        <v>0</v>
      </c>
      <c r="I478" s="8" t="str">
        <f>IF(AND(A478&lt;&gt;"",E478&lt;&gt;""),IFERROR(SUMIFS(#REF!,#REF!,"="&amp;$A478,#REF!,"=true")/SUMIFS(#REF!,#REF!,"="&amp;$A478,#REF!,"=true"),""),"")</f>
        <v/>
      </c>
      <c r="J478" s="8"/>
      <c r="K478" s="8"/>
      <c r="L478" s="8"/>
      <c r="M478" s="8"/>
      <c r="N478" s="8"/>
      <c r="O478" s="8"/>
      <c r="P478" s="8"/>
    </row>
    <row r="479" spans="1:16">
      <c r="A479" s="8"/>
      <c r="B479" s="8"/>
      <c r="C479" s="8"/>
      <c r="D479" s="8"/>
      <c r="E479" s="8"/>
      <c r="F479" s="8"/>
      <c r="G479" s="37">
        <f t="shared" si="14"/>
        <v>0</v>
      </c>
      <c r="H479" s="8">
        <f t="shared" si="15"/>
        <v>0</v>
      </c>
      <c r="I479" s="8" t="str">
        <f>IF(AND(A479&lt;&gt;"",E479&lt;&gt;""),IFERROR(SUMIFS(#REF!,#REF!,"="&amp;$A479,#REF!,"=true")/SUMIFS(#REF!,#REF!,"="&amp;$A479,#REF!,"=true"),""),"")</f>
        <v/>
      </c>
      <c r="J479" s="8"/>
      <c r="K479" s="8"/>
      <c r="L479" s="8"/>
      <c r="M479" s="8"/>
      <c r="N479" s="8"/>
      <c r="O479" s="8"/>
      <c r="P479" s="8"/>
    </row>
    <row r="480" spans="1:16">
      <c r="A480" s="8"/>
      <c r="B480" s="8"/>
      <c r="C480" s="8"/>
      <c r="D480" s="8"/>
      <c r="E480" s="8"/>
      <c r="F480" s="8"/>
      <c r="G480" s="37">
        <f t="shared" si="14"/>
        <v>0</v>
      </c>
      <c r="H480" s="8">
        <f t="shared" si="15"/>
        <v>0</v>
      </c>
      <c r="I480" s="8" t="str">
        <f>IF(AND(A480&lt;&gt;"",E480&lt;&gt;""),IFERROR(SUMIFS(#REF!,#REF!,"="&amp;$A480,#REF!,"=true")/SUMIFS(#REF!,#REF!,"="&amp;$A480,#REF!,"=true"),""),"")</f>
        <v/>
      </c>
      <c r="J480" s="8"/>
      <c r="K480" s="8"/>
      <c r="L480" s="8"/>
      <c r="M480" s="8"/>
      <c r="N480" s="8"/>
      <c r="O480" s="8"/>
      <c r="P480" s="8"/>
    </row>
    <row r="481" spans="1:16">
      <c r="A481" s="8"/>
      <c r="B481" s="8"/>
      <c r="C481" s="8"/>
      <c r="D481" s="8"/>
      <c r="E481" s="8"/>
      <c r="F481" s="8"/>
      <c r="G481" s="37">
        <f t="shared" si="14"/>
        <v>0</v>
      </c>
      <c r="H481" s="8">
        <f t="shared" si="15"/>
        <v>0</v>
      </c>
      <c r="I481" s="8" t="str">
        <f>IF(AND(A481&lt;&gt;"",E481&lt;&gt;""),IFERROR(SUMIFS(#REF!,#REF!,"="&amp;$A481,#REF!,"=true")/SUMIFS(#REF!,#REF!,"="&amp;$A481,#REF!,"=true"),""),"")</f>
        <v/>
      </c>
      <c r="J481" s="8"/>
      <c r="K481" s="8"/>
      <c r="L481" s="8"/>
      <c r="M481" s="8"/>
      <c r="N481" s="8"/>
      <c r="O481" s="8"/>
      <c r="P481" s="8"/>
    </row>
    <row r="482" spans="1:16">
      <c r="A482" s="8"/>
      <c r="B482" s="8"/>
      <c r="C482" s="8"/>
      <c r="D482" s="8"/>
      <c r="E482" s="8"/>
      <c r="F482" s="8"/>
      <c r="G482" s="37">
        <f t="shared" si="14"/>
        <v>0</v>
      </c>
      <c r="H482" s="8">
        <f t="shared" si="15"/>
        <v>0</v>
      </c>
      <c r="I482" s="8" t="str">
        <f>IF(AND(A482&lt;&gt;"",E482&lt;&gt;""),IFERROR(SUMIFS(#REF!,#REF!,"="&amp;$A482,#REF!,"=true")/SUMIFS(#REF!,#REF!,"="&amp;$A482,#REF!,"=true"),""),"")</f>
        <v/>
      </c>
      <c r="J482" s="8"/>
      <c r="K482" s="8"/>
      <c r="L482" s="8"/>
      <c r="M482" s="8"/>
      <c r="N482" s="8"/>
      <c r="O482" s="8"/>
      <c r="P482" s="8"/>
    </row>
    <row r="483" spans="1:16">
      <c r="A483" s="8"/>
      <c r="B483" s="8"/>
      <c r="C483" s="8"/>
      <c r="D483" s="8"/>
      <c r="E483" s="8"/>
      <c r="F483" s="8"/>
      <c r="G483" s="37">
        <f t="shared" si="14"/>
        <v>0</v>
      </c>
      <c r="H483" s="8">
        <f t="shared" si="15"/>
        <v>0</v>
      </c>
      <c r="I483" s="8" t="str">
        <f>IF(AND(A483&lt;&gt;"",E483&lt;&gt;""),IFERROR(SUMIFS(#REF!,#REF!,"="&amp;$A483,#REF!,"=true")/SUMIFS(#REF!,#REF!,"="&amp;$A483,#REF!,"=true"),""),"")</f>
        <v/>
      </c>
      <c r="J483" s="8"/>
      <c r="K483" s="8"/>
      <c r="L483" s="8"/>
      <c r="M483" s="8"/>
      <c r="N483" s="8"/>
      <c r="O483" s="8"/>
      <c r="P483" s="8"/>
    </row>
    <row r="484" spans="1:16">
      <c r="A484" s="8"/>
      <c r="B484" s="8"/>
      <c r="C484" s="8"/>
      <c r="D484" s="8"/>
      <c r="E484" s="8"/>
      <c r="F484" s="8"/>
      <c r="G484" s="37">
        <f t="shared" si="14"/>
        <v>0</v>
      </c>
      <c r="H484" s="8">
        <f t="shared" si="15"/>
        <v>0</v>
      </c>
      <c r="I484" s="8" t="str">
        <f>IF(AND(A484&lt;&gt;"",E484&lt;&gt;""),IFERROR(SUMIFS(#REF!,#REF!,"="&amp;$A484,#REF!,"=true")/SUMIFS(#REF!,#REF!,"="&amp;$A484,#REF!,"=true"),""),"")</f>
        <v/>
      </c>
      <c r="J484" s="8"/>
      <c r="K484" s="8"/>
      <c r="L484" s="8"/>
      <c r="M484" s="8"/>
      <c r="N484" s="8"/>
      <c r="O484" s="8"/>
      <c r="P484" s="8"/>
    </row>
    <row r="485" spans="1:16">
      <c r="A485" s="8"/>
      <c r="B485" s="8"/>
      <c r="C485" s="8"/>
      <c r="D485" s="8"/>
      <c r="E485" s="8"/>
      <c r="F485" s="8"/>
      <c r="G485" s="37">
        <f t="shared" si="14"/>
        <v>0</v>
      </c>
      <c r="H485" s="8">
        <f t="shared" si="15"/>
        <v>0</v>
      </c>
      <c r="I485" s="8" t="str">
        <f>IF(AND(A485&lt;&gt;"",E485&lt;&gt;""),IFERROR(SUMIFS(#REF!,#REF!,"="&amp;$A485,#REF!,"=true")/SUMIFS(#REF!,#REF!,"="&amp;$A485,#REF!,"=true"),""),"")</f>
        <v/>
      </c>
      <c r="J485" s="8"/>
      <c r="K485" s="8"/>
      <c r="L485" s="8"/>
      <c r="M485" s="8"/>
      <c r="N485" s="8"/>
      <c r="O485" s="8"/>
      <c r="P485" s="8"/>
    </row>
    <row r="486" spans="1:16">
      <c r="A486" s="8"/>
      <c r="B486" s="8"/>
      <c r="C486" s="8"/>
      <c r="D486" s="8"/>
      <c r="E486" s="8"/>
      <c r="F486" s="8"/>
      <c r="G486" s="37">
        <f t="shared" si="14"/>
        <v>0</v>
      </c>
      <c r="H486" s="8">
        <f t="shared" si="15"/>
        <v>0</v>
      </c>
      <c r="I486" s="8" t="str">
        <f>IF(AND(A486&lt;&gt;"",E486&lt;&gt;""),IFERROR(SUMIFS(#REF!,#REF!,"="&amp;$A486,#REF!,"=true")/SUMIFS(#REF!,#REF!,"="&amp;$A486,#REF!,"=true"),""),"")</f>
        <v/>
      </c>
      <c r="J486" s="8"/>
      <c r="K486" s="8"/>
      <c r="L486" s="8"/>
      <c r="M486" s="8"/>
      <c r="N486" s="8"/>
      <c r="O486" s="8"/>
      <c r="P486" s="8"/>
    </row>
    <row r="487" spans="1:16">
      <c r="A487" s="8"/>
      <c r="B487" s="8"/>
      <c r="C487" s="8"/>
      <c r="D487" s="8"/>
      <c r="E487" s="8"/>
      <c r="F487" s="8"/>
      <c r="G487" s="37">
        <f t="shared" si="14"/>
        <v>0</v>
      </c>
      <c r="H487" s="8">
        <f t="shared" si="15"/>
        <v>0</v>
      </c>
      <c r="I487" s="8" t="str">
        <f>IF(AND(A487&lt;&gt;"",E487&lt;&gt;""),IFERROR(SUMIFS(#REF!,#REF!,"="&amp;$A487,#REF!,"=true")/SUMIFS(#REF!,#REF!,"="&amp;$A487,#REF!,"=true"),""),"")</f>
        <v/>
      </c>
      <c r="J487" s="8"/>
      <c r="K487" s="8"/>
      <c r="L487" s="8"/>
      <c r="M487" s="8"/>
      <c r="N487" s="8"/>
      <c r="O487" s="8"/>
      <c r="P487" s="8"/>
    </row>
    <row r="488" spans="1:16">
      <c r="A488" s="8"/>
      <c r="B488" s="8"/>
      <c r="C488" s="8"/>
      <c r="D488" s="8"/>
      <c r="E488" s="8"/>
      <c r="F488" s="8"/>
      <c r="G488" s="37">
        <f t="shared" si="14"/>
        <v>0</v>
      </c>
      <c r="H488" s="8">
        <f t="shared" si="15"/>
        <v>0</v>
      </c>
      <c r="I488" s="8" t="str">
        <f>IF(AND(A488&lt;&gt;"",E488&lt;&gt;""),IFERROR(SUMIFS(#REF!,#REF!,"="&amp;$A488,#REF!,"=true")/SUMIFS(#REF!,#REF!,"="&amp;$A488,#REF!,"=true"),""),"")</f>
        <v/>
      </c>
      <c r="J488" s="8"/>
      <c r="K488" s="8"/>
      <c r="L488" s="8"/>
      <c r="M488" s="8"/>
      <c r="N488" s="8"/>
      <c r="O488" s="8"/>
      <c r="P488" s="8"/>
    </row>
    <row r="489" spans="1:16">
      <c r="A489" s="8"/>
      <c r="B489" s="8"/>
      <c r="C489" s="8"/>
      <c r="D489" s="8"/>
      <c r="E489" s="8"/>
      <c r="F489" s="8"/>
      <c r="G489" s="37">
        <f t="shared" si="14"/>
        <v>0</v>
      </c>
      <c r="H489" s="8">
        <f t="shared" si="15"/>
        <v>0</v>
      </c>
      <c r="I489" s="8" t="str">
        <f>IF(AND(A489&lt;&gt;"",E489&lt;&gt;""),IFERROR(SUMIFS(#REF!,#REF!,"="&amp;$A489,#REF!,"=true")/SUMIFS(#REF!,#REF!,"="&amp;$A489,#REF!,"=true"),""),"")</f>
        <v/>
      </c>
      <c r="J489" s="8"/>
      <c r="K489" s="8"/>
      <c r="L489" s="8"/>
      <c r="M489" s="8"/>
      <c r="N489" s="8"/>
      <c r="O489" s="8"/>
      <c r="P489" s="8"/>
    </row>
    <row r="490" spans="1:16">
      <c r="A490" s="8"/>
      <c r="B490" s="8"/>
      <c r="C490" s="8"/>
      <c r="D490" s="8"/>
      <c r="E490" s="8"/>
      <c r="F490" s="8"/>
      <c r="G490" s="37">
        <f t="shared" si="14"/>
        <v>0</v>
      </c>
      <c r="H490" s="8">
        <f t="shared" si="15"/>
        <v>0</v>
      </c>
      <c r="I490" s="8" t="str">
        <f>IF(AND(A490&lt;&gt;"",E490&lt;&gt;""),IFERROR(SUMIFS(#REF!,#REF!,"="&amp;$A490,#REF!,"=true")/SUMIFS(#REF!,#REF!,"="&amp;$A490,#REF!,"=true"),""),"")</f>
        <v/>
      </c>
      <c r="J490" s="8"/>
      <c r="K490" s="8"/>
      <c r="L490" s="8"/>
      <c r="M490" s="8"/>
      <c r="N490" s="8"/>
      <c r="O490" s="8"/>
      <c r="P490" s="8"/>
    </row>
    <row r="491" spans="1:16">
      <c r="A491" s="8"/>
      <c r="B491" s="8"/>
      <c r="C491" s="8"/>
      <c r="D491" s="8"/>
      <c r="E491" s="8"/>
      <c r="F491" s="8"/>
      <c r="G491" s="37">
        <f t="shared" si="14"/>
        <v>0</v>
      </c>
      <c r="H491" s="8">
        <f t="shared" si="15"/>
        <v>0</v>
      </c>
      <c r="I491" s="8" t="str">
        <f>IF(AND(A491&lt;&gt;"",E491&lt;&gt;""),IFERROR(SUMIFS(#REF!,#REF!,"="&amp;$A491,#REF!,"=true")/SUMIFS(#REF!,#REF!,"="&amp;$A491,#REF!,"=true"),""),"")</f>
        <v/>
      </c>
      <c r="J491" s="8"/>
      <c r="K491" s="8"/>
      <c r="L491" s="8"/>
      <c r="M491" s="8"/>
      <c r="N491" s="8"/>
      <c r="O491" s="8"/>
      <c r="P491" s="8"/>
    </row>
    <row r="492" spans="1:16">
      <c r="A492" s="8"/>
      <c r="B492" s="8"/>
      <c r="C492" s="8"/>
      <c r="D492" s="8"/>
      <c r="E492" s="8"/>
      <c r="F492" s="8"/>
      <c r="G492" s="37">
        <f t="shared" si="14"/>
        <v>0</v>
      </c>
      <c r="H492" s="8">
        <f t="shared" si="15"/>
        <v>0</v>
      </c>
      <c r="I492" s="8" t="str">
        <f>IF(AND(A492&lt;&gt;"",E492&lt;&gt;""),IFERROR(SUMIFS(#REF!,#REF!,"="&amp;$A492,#REF!,"=true")/SUMIFS(#REF!,#REF!,"="&amp;$A492,#REF!,"=true"),""),"")</f>
        <v/>
      </c>
      <c r="J492" s="8"/>
      <c r="K492" s="8"/>
      <c r="L492" s="8"/>
      <c r="M492" s="8"/>
      <c r="N492" s="8"/>
      <c r="O492" s="8"/>
      <c r="P492" s="8"/>
    </row>
    <row r="493" spans="1:16">
      <c r="A493" s="8"/>
      <c r="B493" s="8"/>
      <c r="C493" s="8"/>
      <c r="D493" s="8"/>
      <c r="E493" s="8"/>
      <c r="F493" s="8"/>
      <c r="G493" s="37">
        <f t="shared" si="14"/>
        <v>0</v>
      </c>
      <c r="H493" s="8">
        <f t="shared" si="15"/>
        <v>0</v>
      </c>
      <c r="I493" s="8" t="str">
        <f>IF(AND(A493&lt;&gt;"",E493&lt;&gt;""),IFERROR(SUMIFS(#REF!,#REF!,"="&amp;$A493,#REF!,"=true")/SUMIFS(#REF!,#REF!,"="&amp;$A493,#REF!,"=true"),""),"")</f>
        <v/>
      </c>
      <c r="J493" s="8"/>
      <c r="K493" s="8"/>
      <c r="L493" s="8"/>
      <c r="M493" s="8"/>
      <c r="N493" s="8"/>
      <c r="O493" s="8"/>
      <c r="P493" s="8"/>
    </row>
    <row r="494" spans="1:16">
      <c r="A494" s="8"/>
      <c r="B494" s="8"/>
      <c r="C494" s="8"/>
      <c r="D494" s="8"/>
      <c r="E494" s="8"/>
      <c r="F494" s="8"/>
      <c r="G494" s="37">
        <f t="shared" si="14"/>
        <v>0</v>
      </c>
      <c r="H494" s="8">
        <f t="shared" si="15"/>
        <v>0</v>
      </c>
      <c r="I494" s="8" t="str">
        <f>IF(AND(A494&lt;&gt;"",E494&lt;&gt;""),IFERROR(SUMIFS(#REF!,#REF!,"="&amp;$A494,#REF!,"=true")/SUMIFS(#REF!,#REF!,"="&amp;$A494,#REF!,"=true"),""),"")</f>
        <v/>
      </c>
      <c r="J494" s="8"/>
      <c r="K494" s="8"/>
      <c r="L494" s="8"/>
      <c r="M494" s="8"/>
      <c r="N494" s="8"/>
      <c r="O494" s="8"/>
      <c r="P494" s="8"/>
    </row>
    <row r="495" spans="1:16">
      <c r="A495" s="8"/>
      <c r="B495" s="8"/>
      <c r="C495" s="8"/>
      <c r="D495" s="8"/>
      <c r="E495" s="8"/>
      <c r="F495" s="8"/>
      <c r="G495" s="37">
        <f t="shared" si="14"/>
        <v>0</v>
      </c>
      <c r="H495" s="8">
        <f t="shared" si="15"/>
        <v>0</v>
      </c>
      <c r="I495" s="8" t="str">
        <f>IF(AND(A495&lt;&gt;"",E495&lt;&gt;""),IFERROR(SUMIFS(#REF!,#REF!,"="&amp;$A495,#REF!,"=true")/SUMIFS(#REF!,#REF!,"="&amp;$A495,#REF!,"=true"),""),"")</f>
        <v/>
      </c>
      <c r="J495" s="8"/>
      <c r="K495" s="8"/>
      <c r="L495" s="8"/>
      <c r="M495" s="8"/>
      <c r="N495" s="8"/>
      <c r="O495" s="8"/>
      <c r="P495" s="8"/>
    </row>
    <row r="496" spans="1:16">
      <c r="A496" s="8"/>
      <c r="B496" s="8"/>
      <c r="C496" s="8"/>
      <c r="D496" s="8"/>
      <c r="E496" s="8"/>
      <c r="F496" s="8"/>
      <c r="G496" s="37">
        <f t="shared" si="14"/>
        <v>0</v>
      </c>
      <c r="H496" s="8">
        <f t="shared" si="15"/>
        <v>0</v>
      </c>
      <c r="I496" s="8" t="str">
        <f>IF(AND(A496&lt;&gt;"",E496&lt;&gt;""),IFERROR(SUMIFS(#REF!,#REF!,"="&amp;$A496,#REF!,"=true")/SUMIFS(#REF!,#REF!,"="&amp;$A496,#REF!,"=true"),""),"")</f>
        <v/>
      </c>
      <c r="J496" s="8"/>
      <c r="K496" s="8"/>
      <c r="L496" s="8"/>
      <c r="M496" s="8"/>
      <c r="N496" s="8"/>
      <c r="O496" s="8"/>
      <c r="P496" s="8"/>
    </row>
    <row r="497" spans="1:16">
      <c r="A497" s="8"/>
      <c r="B497" s="8"/>
      <c r="C497" s="8"/>
      <c r="D497" s="8"/>
      <c r="E497" s="8"/>
      <c r="F497" s="8"/>
      <c r="G497" s="37">
        <f t="shared" si="14"/>
        <v>0</v>
      </c>
      <c r="H497" s="8">
        <f t="shared" si="15"/>
        <v>0</v>
      </c>
      <c r="I497" s="8" t="str">
        <f>IF(AND(A497&lt;&gt;"",E497&lt;&gt;""),IFERROR(SUMIFS(#REF!,#REF!,"="&amp;$A497,#REF!,"=true")/SUMIFS(#REF!,#REF!,"="&amp;$A497,#REF!,"=true"),""),"")</f>
        <v/>
      </c>
      <c r="J497" s="8"/>
      <c r="K497" s="8"/>
      <c r="L497" s="8"/>
      <c r="M497" s="8"/>
      <c r="N497" s="8"/>
      <c r="O497" s="8"/>
      <c r="P497" s="8"/>
    </row>
    <row r="498" spans="1:16">
      <c r="A498" s="8"/>
      <c r="B498" s="8"/>
      <c r="C498" s="8"/>
      <c r="D498" s="8"/>
      <c r="E498" s="8"/>
      <c r="F498" s="8"/>
      <c r="G498" s="37">
        <f t="shared" si="14"/>
        <v>0</v>
      </c>
      <c r="H498" s="8">
        <f t="shared" si="15"/>
        <v>0</v>
      </c>
      <c r="I498" s="8" t="str">
        <f>IF(AND(A498&lt;&gt;"",E498&lt;&gt;""),IFERROR(SUMIFS(#REF!,#REF!,"="&amp;$A498,#REF!,"=true")/SUMIFS(#REF!,#REF!,"="&amp;$A498,#REF!,"=true"),""),"")</f>
        <v/>
      </c>
      <c r="J498" s="8"/>
      <c r="K498" s="8"/>
      <c r="L498" s="8"/>
      <c r="M498" s="8"/>
      <c r="N498" s="8"/>
      <c r="O498" s="8"/>
      <c r="P498" s="8"/>
    </row>
    <row r="499" spans="1:16">
      <c r="A499" s="8"/>
      <c r="B499" s="8"/>
      <c r="C499" s="8"/>
      <c r="D499" s="8"/>
      <c r="E499" s="8"/>
      <c r="F499" s="8"/>
      <c r="G499" s="37">
        <f t="shared" si="14"/>
        <v>0</v>
      </c>
      <c r="H499" s="8">
        <f t="shared" si="15"/>
        <v>0</v>
      </c>
      <c r="I499" s="8" t="str">
        <f>IF(AND(A499&lt;&gt;"",E499&lt;&gt;""),IFERROR(SUMIFS(#REF!,#REF!,"="&amp;$A499,#REF!,"=true")/SUMIFS(#REF!,#REF!,"="&amp;$A499,#REF!,"=true"),""),"")</f>
        <v/>
      </c>
      <c r="J499" s="8"/>
      <c r="K499" s="8"/>
      <c r="L499" s="8"/>
      <c r="M499" s="8"/>
      <c r="N499" s="8"/>
      <c r="O499" s="8"/>
      <c r="P499" s="8"/>
    </row>
    <row r="500" spans="1:16">
      <c r="A500" s="8"/>
      <c r="B500" s="8"/>
      <c r="C500" s="8"/>
      <c r="D500" s="8"/>
      <c r="E500" s="8"/>
      <c r="F500" s="8"/>
      <c r="G500" s="37">
        <f t="shared" si="14"/>
        <v>0</v>
      </c>
      <c r="H500" s="8">
        <f t="shared" si="15"/>
        <v>0</v>
      </c>
      <c r="I500" s="8" t="str">
        <f>IF(AND(A500&lt;&gt;"",E500&lt;&gt;""),IFERROR(SUMIFS(#REF!,#REF!,"="&amp;$A500,#REF!,"=true")/SUMIFS(#REF!,#REF!,"="&amp;$A500,#REF!,"=true"),""),"")</f>
        <v/>
      </c>
      <c r="J500" s="8"/>
      <c r="K500" s="8"/>
      <c r="L500" s="8"/>
      <c r="M500" s="8"/>
      <c r="N500" s="8"/>
      <c r="O500" s="8"/>
      <c r="P500" s="8"/>
    </row>
  </sheetData>
  <phoneticPr fontId="1" type="noConversion"/>
  <conditionalFormatting sqref="G1:G1048576">
    <cfRule type="colorScale" priority="3">
      <colorScale>
        <cfvo type="min" val="0"/>
        <cfvo type="max" val="0"/>
        <color rgb="FFFCFCFF"/>
        <color rgb="FF63BE7B"/>
      </colorScale>
    </cfRule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 val="0"/>
        <cfvo type="max" val="0"/>
        <color rgb="FFFCFCFF"/>
        <color rgb="FF63BE7B"/>
      </colorScale>
    </cfRule>
  </conditionalFormatting>
  <conditionalFormatting sqref="L1:L1048576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I1:I1048576">
    <cfRule type="dataBar" priority="2">
      <dataBar showValue="0">
        <cfvo type="percent" val="0"/>
        <cfvo type="percent" val="100"/>
        <color rgb="FF63C384"/>
      </dataBar>
      <extLst xmlns:x14="http://schemas.microsoft.com/office/spreadsheetml/2009/9/main">
        <ext uri="{B025F937-C7B1-47D3-B67F-A62EFF666E3E}">
          <x14:id>{521134BF-F4DC-480D-AFAA-DC398916C6E0}</x14:id>
        </ext>
      </extLst>
    </cfRule>
  </conditionalFormatting>
  <dataValidations count="3">
    <dataValidation type="list" allowBlank="1" showInputMessage="1" showErrorMessage="1" sqref="K1:L1048576">
      <formula1>"0,1,2,3,4,5"</formula1>
    </dataValidation>
    <dataValidation type="date" operator="greaterThan" allowBlank="1" showInputMessage="1" showErrorMessage="1" sqref="D1:D1048576">
      <formula1>40000</formula1>
    </dataValidation>
    <dataValidation type="list" allowBlank="1" showInputMessage="1" showErrorMessage="1" sqref="B1:B1048576">
      <formula1>"已确认,未确认,不确定,作废,已变更,未实现,忽略"</formula1>
    </dataValidation>
  </dataValidations>
  <pageMargins left="0.7" right="0.7" top="0.75" bottom="0.75" header="0.3" footer="0.3"/>
  <pageSetup paperSize="9" orientation="portrait" r:id="rId1"/>
  <drawing r:id="rId2"/>
  <legacyDrawing r:id="rId3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dataBar" id="{521134BF-F4DC-480D-AFAA-DC398916C6E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expression" priority="1" id="{287FB52F-50E6-47A0-B052-8C0D2576F782}">
            <xm:f>MATCH(OFFSET($A$1,ROW()-1,0),项目进度计划!$F:$F,0)&gt;=0</xm:f>
            <x14:dxf>
              <font>
                <b/>
                <i val="0"/>
              </font>
            </x14:dxf>
          </x14:cfRule>
          <xm:sqref>E1:E1048576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B1:M200"/>
  <sheetViews>
    <sheetView topLeftCell="D10" workbookViewId="0">
      <selection activeCell="J32" sqref="J32"/>
    </sheetView>
  </sheetViews>
  <sheetFormatPr defaultRowHeight="13.5"/>
  <cols>
    <col min="1" max="1" width="4" customWidth="1"/>
    <col min="2" max="2" width="11.875" style="34" customWidth="1"/>
    <col min="3" max="3" width="15.125" customWidth="1"/>
    <col min="4" max="4" width="3.75" customWidth="1"/>
    <col min="5" max="5" width="5.75" customWidth="1"/>
    <col min="6" max="6" width="21.5" customWidth="1"/>
    <col min="7" max="7" width="28.75" customWidth="1"/>
    <col min="9" max="9" width="13.375" customWidth="1"/>
  </cols>
  <sheetData>
    <row r="1" spans="2:13" s="12" customFormat="1" ht="64.5" customHeight="1">
      <c r="B1" s="33" t="s">
        <v>125</v>
      </c>
      <c r="C1" s="12" t="s">
        <v>127</v>
      </c>
      <c r="F1" s="12" t="s">
        <v>126</v>
      </c>
      <c r="G1" s="12" t="s">
        <v>378</v>
      </c>
      <c r="I1" s="12" t="s">
        <v>363</v>
      </c>
      <c r="J1" s="12" t="s">
        <v>364</v>
      </c>
      <c r="L1" s="12" t="s">
        <v>451</v>
      </c>
      <c r="M1" s="12" t="s">
        <v>452</v>
      </c>
    </row>
    <row r="2" spans="2:13">
      <c r="B2" s="42">
        <v>40910</v>
      </c>
      <c r="C2" s="8" t="s">
        <v>304</v>
      </c>
      <c r="F2" s="8"/>
      <c r="G2" s="8" t="s">
        <v>379</v>
      </c>
      <c r="I2" s="8" t="s">
        <v>365</v>
      </c>
      <c r="J2" s="8">
        <v>1</v>
      </c>
      <c r="L2" s="8" t="s">
        <v>453</v>
      </c>
      <c r="M2" s="8" t="s">
        <v>454</v>
      </c>
    </row>
    <row r="3" spans="2:13">
      <c r="B3" s="42">
        <v>40931</v>
      </c>
      <c r="C3" s="8" t="s">
        <v>128</v>
      </c>
      <c r="F3" s="8" t="s">
        <v>342</v>
      </c>
      <c r="G3" s="8"/>
      <c r="I3" s="8" t="s">
        <v>366</v>
      </c>
      <c r="J3" s="8">
        <v>2</v>
      </c>
      <c r="L3" s="8" t="s">
        <v>457</v>
      </c>
      <c r="M3" s="8" t="s">
        <v>456</v>
      </c>
    </row>
    <row r="4" spans="2:13">
      <c r="B4" s="42">
        <v>40932</v>
      </c>
      <c r="C4" s="8"/>
      <c r="F4" s="8" t="s">
        <v>343</v>
      </c>
      <c r="G4" s="8"/>
      <c r="I4" s="8" t="s">
        <v>367</v>
      </c>
      <c r="J4" s="8">
        <v>3</v>
      </c>
      <c r="L4" s="8" t="s">
        <v>461</v>
      </c>
      <c r="M4" s="8" t="s">
        <v>460</v>
      </c>
    </row>
    <row r="5" spans="2:13">
      <c r="B5" s="42">
        <v>40933</v>
      </c>
      <c r="C5" s="8"/>
      <c r="F5" s="8" t="s">
        <v>344</v>
      </c>
      <c r="G5" s="8"/>
      <c r="I5" s="8" t="s">
        <v>368</v>
      </c>
      <c r="J5" s="8">
        <v>7</v>
      </c>
      <c r="L5" s="8" t="s">
        <v>458</v>
      </c>
      <c r="M5" s="8" t="s">
        <v>462</v>
      </c>
    </row>
    <row r="6" spans="2:13">
      <c r="B6" s="42">
        <v>40934</v>
      </c>
      <c r="C6" s="8"/>
      <c r="F6" s="8"/>
      <c r="G6" s="8"/>
      <c r="I6" s="8" t="s">
        <v>370</v>
      </c>
      <c r="J6" s="8">
        <v>30</v>
      </c>
      <c r="L6" s="8" t="s">
        <v>459</v>
      </c>
      <c r="M6" s="8" t="s">
        <v>466</v>
      </c>
    </row>
    <row r="7" spans="2:13">
      <c r="B7" s="42">
        <v>40935</v>
      </c>
      <c r="C7" s="8"/>
      <c r="F7" s="8"/>
      <c r="G7" s="8"/>
      <c r="I7" s="8"/>
      <c r="J7" s="8"/>
      <c r="L7" s="8" t="s">
        <v>463</v>
      </c>
      <c r="M7" s="8" t="s">
        <v>464</v>
      </c>
    </row>
    <row r="8" spans="2:13">
      <c r="B8" s="42">
        <v>40976</v>
      </c>
      <c r="C8" s="8" t="s">
        <v>129</v>
      </c>
      <c r="F8" s="8"/>
      <c r="G8" s="8"/>
      <c r="I8" s="8"/>
      <c r="J8" s="8"/>
      <c r="L8" s="8" t="s">
        <v>465</v>
      </c>
      <c r="M8" s="8" t="s">
        <v>467</v>
      </c>
    </row>
    <row r="9" spans="2:13">
      <c r="B9" s="42">
        <v>41003</v>
      </c>
      <c r="C9" s="8" t="s">
        <v>130</v>
      </c>
      <c r="F9" s="8"/>
      <c r="G9" s="8"/>
      <c r="I9" s="8"/>
      <c r="J9" s="8"/>
      <c r="L9" s="8" t="s">
        <v>468</v>
      </c>
      <c r="M9" s="8" t="s">
        <v>469</v>
      </c>
    </row>
    <row r="10" spans="2:13">
      <c r="B10" s="42">
        <v>41030</v>
      </c>
      <c r="C10" s="8" t="s">
        <v>131</v>
      </c>
      <c r="F10" s="8"/>
      <c r="G10" s="8"/>
      <c r="I10" s="8"/>
      <c r="J10" s="8"/>
      <c r="L10" s="40" t="s">
        <v>470</v>
      </c>
      <c r="M10" s="40" t="s">
        <v>471</v>
      </c>
    </row>
    <row r="11" spans="2:13">
      <c r="B11" s="42">
        <v>41183</v>
      </c>
      <c r="C11" s="8" t="s">
        <v>132</v>
      </c>
      <c r="F11" s="8"/>
      <c r="G11" s="8"/>
    </row>
    <row r="12" spans="2:13">
      <c r="B12" s="42">
        <v>41184</v>
      </c>
      <c r="C12" s="8"/>
      <c r="F12" s="8"/>
      <c r="G12" s="8"/>
    </row>
    <row r="13" spans="2:13">
      <c r="B13" s="42">
        <v>41185</v>
      </c>
      <c r="C13" s="8"/>
      <c r="F13" s="8"/>
      <c r="G13" s="8"/>
      <c r="I13" t="s">
        <v>413</v>
      </c>
      <c r="J13" t="s">
        <v>417</v>
      </c>
    </row>
    <row r="14" spans="2:13">
      <c r="B14" s="42">
        <v>41186</v>
      </c>
      <c r="C14" s="8"/>
      <c r="F14" s="8"/>
      <c r="G14" s="8"/>
      <c r="I14" s="8" t="s">
        <v>414</v>
      </c>
      <c r="J14" s="8">
        <v>600</v>
      </c>
    </row>
    <row r="15" spans="2:13">
      <c r="B15" s="42">
        <v>41187</v>
      </c>
      <c r="C15" s="8"/>
      <c r="F15" s="8"/>
      <c r="G15" s="8"/>
      <c r="I15" s="8" t="s">
        <v>415</v>
      </c>
      <c r="J15" s="8">
        <v>600</v>
      </c>
    </row>
    <row r="16" spans="2:13">
      <c r="B16" s="42">
        <v>41275</v>
      </c>
      <c r="C16" s="8" t="s">
        <v>303</v>
      </c>
      <c r="F16" s="8"/>
      <c r="G16" s="8"/>
      <c r="I16" s="8" t="s">
        <v>416</v>
      </c>
      <c r="J16" s="8">
        <v>600</v>
      </c>
    </row>
    <row r="17" spans="2:11">
      <c r="B17" s="42">
        <v>41276</v>
      </c>
      <c r="C17" s="8"/>
      <c r="F17" s="8"/>
      <c r="G17" s="8"/>
      <c r="I17" s="8" t="s">
        <v>406</v>
      </c>
      <c r="J17" s="8">
        <v>600</v>
      </c>
    </row>
    <row r="18" spans="2:11">
      <c r="B18" s="42">
        <v>41277</v>
      </c>
      <c r="C18" s="8"/>
      <c r="F18" s="8"/>
      <c r="G18" s="8"/>
      <c r="I18" s="8" t="s">
        <v>405</v>
      </c>
      <c r="J18" s="8">
        <v>1000</v>
      </c>
    </row>
    <row r="19" spans="2:11">
      <c r="B19" s="42">
        <v>41314</v>
      </c>
      <c r="C19" s="8" t="s">
        <v>305</v>
      </c>
      <c r="F19" s="8"/>
      <c r="G19" s="8"/>
      <c r="I19" s="8" t="s">
        <v>408</v>
      </c>
      <c r="J19" s="8">
        <v>1500</v>
      </c>
    </row>
    <row r="20" spans="2:11">
      <c r="B20" s="42">
        <v>41315</v>
      </c>
      <c r="C20" s="8"/>
      <c r="F20" s="8"/>
      <c r="G20" s="8"/>
      <c r="I20" s="8" t="s">
        <v>409</v>
      </c>
      <c r="J20" s="8">
        <v>1500</v>
      </c>
    </row>
    <row r="21" spans="2:11">
      <c r="B21" s="42">
        <v>41316</v>
      </c>
      <c r="C21" s="8"/>
      <c r="F21" s="8"/>
      <c r="G21" s="8"/>
      <c r="I21" s="8" t="s">
        <v>410</v>
      </c>
      <c r="J21" s="8">
        <v>1500</v>
      </c>
    </row>
    <row r="22" spans="2:11">
      <c r="B22" s="42">
        <v>41317</v>
      </c>
      <c r="C22" s="8"/>
      <c r="F22" s="8"/>
      <c r="G22" s="8"/>
    </row>
    <row r="23" spans="2:11">
      <c r="B23" s="42">
        <v>41318</v>
      </c>
      <c r="C23" s="8"/>
      <c r="F23" s="8"/>
      <c r="G23" s="8"/>
    </row>
    <row r="24" spans="2:11">
      <c r="B24" s="42">
        <v>41319</v>
      </c>
      <c r="C24" s="8"/>
      <c r="F24" s="8"/>
      <c r="G24" s="8"/>
      <c r="I24" t="s">
        <v>421</v>
      </c>
      <c r="J24" t="s">
        <v>433</v>
      </c>
      <c r="K24" t="s">
        <v>427</v>
      </c>
    </row>
    <row r="25" spans="2:11">
      <c r="B25" s="42">
        <v>41320</v>
      </c>
      <c r="C25" s="8"/>
      <c r="F25" s="8"/>
      <c r="G25" s="8"/>
      <c r="I25" s="8" t="s">
        <v>424</v>
      </c>
      <c r="J25" s="8">
        <v>1</v>
      </c>
      <c r="K25" s="8" t="s">
        <v>429</v>
      </c>
    </row>
    <row r="26" spans="2:11">
      <c r="B26" s="42">
        <v>41368</v>
      </c>
      <c r="C26" s="8" t="s">
        <v>306</v>
      </c>
      <c r="F26" s="8"/>
      <c r="G26" s="8"/>
      <c r="I26" s="8" t="s">
        <v>426</v>
      </c>
      <c r="J26" s="8">
        <v>8</v>
      </c>
      <c r="K26" s="8" t="s">
        <v>430</v>
      </c>
    </row>
    <row r="27" spans="2:11">
      <c r="B27" s="42">
        <v>41369</v>
      </c>
      <c r="C27" s="8"/>
      <c r="F27" s="8"/>
      <c r="G27" s="8"/>
      <c r="I27" s="8" t="s">
        <v>428</v>
      </c>
      <c r="J27" s="8">
        <f>项目信息!$C$22</f>
        <v>2</v>
      </c>
      <c r="K27" s="8" t="s">
        <v>431</v>
      </c>
    </row>
    <row r="28" spans="2:11">
      <c r="B28" s="42">
        <v>41370</v>
      </c>
      <c r="C28" s="8"/>
      <c r="F28" s="8"/>
      <c r="G28" s="8"/>
      <c r="I28" s="68"/>
      <c r="J28" s="68"/>
      <c r="K28" s="68"/>
    </row>
    <row r="29" spans="2:11">
      <c r="B29" s="42">
        <v>41393</v>
      </c>
      <c r="C29" s="8" t="s">
        <v>307</v>
      </c>
      <c r="F29" s="8"/>
      <c r="G29" s="8"/>
      <c r="I29" s="40" t="s">
        <v>434</v>
      </c>
      <c r="J29" s="8">
        <f>VLOOKUP(项目信息!C21,项目参数!I25:J27,2,FALSE)</f>
        <v>8</v>
      </c>
      <c r="K29" s="85" t="s">
        <v>435</v>
      </c>
    </row>
    <row r="30" spans="2:11">
      <c r="B30" s="42">
        <v>41394</v>
      </c>
      <c r="C30" s="8"/>
      <c r="F30" s="8"/>
      <c r="G30" s="8"/>
    </row>
    <row r="31" spans="2:11">
      <c r="B31" s="42">
        <v>41395</v>
      </c>
      <c r="C31" s="8"/>
      <c r="F31" s="8"/>
      <c r="G31" s="8"/>
      <c r="I31" s="8" t="s">
        <v>520</v>
      </c>
      <c r="J31" s="8" t="str">
        <f ca="1">LEFT(CELL("filename"),SEARCH("]",CELL("filename"),SEARCH(".xls",CELL("filename"),1)))</f>
        <v>F:\work\PM-Sheet\[项目计划跟踪表-纯录入版.xlsx]</v>
      </c>
    </row>
    <row r="32" spans="2:11">
      <c r="B32" s="42">
        <v>41435</v>
      </c>
      <c r="C32" s="8" t="s">
        <v>308</v>
      </c>
      <c r="F32" s="8"/>
      <c r="G32" s="8"/>
      <c r="I32" s="40" t="s">
        <v>519</v>
      </c>
      <c r="J32" s="8" t="str">
        <f ca="1">MID(CELL("filename"),SEARCH("[*]",CELL("filename")),SEARCH("]",CELL("filename"),SEARCH(".xls",CELL("filename"),1))-SEARCH("[*]",CELL("filename"))+1)</f>
        <v>[项目计划跟踪表-纯录入版.xlsx]</v>
      </c>
    </row>
    <row r="33" spans="2:10">
      <c r="B33" s="42">
        <v>41436</v>
      </c>
      <c r="C33" s="8"/>
      <c r="F33" s="8"/>
      <c r="G33" s="8"/>
      <c r="I33" s="68"/>
      <c r="J33" s="68"/>
    </row>
    <row r="34" spans="2:10">
      <c r="B34" s="42">
        <v>41437</v>
      </c>
      <c r="C34" s="8"/>
      <c r="F34" s="8"/>
      <c r="G34" s="8"/>
      <c r="I34" s="68"/>
      <c r="J34" s="68"/>
    </row>
    <row r="35" spans="2:10">
      <c r="B35" s="42">
        <v>41536</v>
      </c>
      <c r="C35" s="8" t="s">
        <v>309</v>
      </c>
      <c r="F35" s="8"/>
      <c r="G35" s="8"/>
      <c r="I35" s="68"/>
      <c r="J35" s="68"/>
    </row>
    <row r="36" spans="2:10">
      <c r="B36" s="42">
        <v>41537</v>
      </c>
      <c r="C36" s="8"/>
      <c r="F36" s="8"/>
      <c r="G36" s="8"/>
      <c r="I36" s="68"/>
      <c r="J36" s="68"/>
    </row>
    <row r="37" spans="2:10">
      <c r="B37" s="42">
        <v>41538</v>
      </c>
      <c r="C37" s="8"/>
      <c r="F37" s="8"/>
      <c r="G37" s="8"/>
      <c r="I37" s="68"/>
      <c r="J37" s="68"/>
    </row>
    <row r="38" spans="2:10">
      <c r="B38" s="42">
        <v>41548</v>
      </c>
      <c r="C38" s="8" t="s">
        <v>310</v>
      </c>
      <c r="F38" s="8"/>
      <c r="G38" s="8"/>
      <c r="I38" s="68"/>
      <c r="J38" s="68"/>
    </row>
    <row r="39" spans="2:10">
      <c r="B39" s="42">
        <v>41549</v>
      </c>
      <c r="C39" s="8"/>
      <c r="F39" s="8"/>
      <c r="G39" s="8"/>
    </row>
    <row r="40" spans="2:10">
      <c r="B40" s="42">
        <v>41550</v>
      </c>
      <c r="C40" s="8"/>
      <c r="F40" s="8"/>
      <c r="G40" s="8"/>
    </row>
    <row r="41" spans="2:10">
      <c r="B41" s="42">
        <v>41551</v>
      </c>
      <c r="C41" s="8"/>
      <c r="F41" s="8"/>
      <c r="G41" s="8"/>
    </row>
    <row r="42" spans="2:10">
      <c r="B42" s="42">
        <v>41552</v>
      </c>
      <c r="C42" s="8"/>
      <c r="F42" s="8"/>
      <c r="G42" s="8"/>
    </row>
    <row r="43" spans="2:10">
      <c r="B43" s="42">
        <v>41553</v>
      </c>
      <c r="C43" s="8"/>
      <c r="F43" s="8"/>
      <c r="G43" s="8"/>
    </row>
    <row r="44" spans="2:10">
      <c r="B44" s="42">
        <v>41554</v>
      </c>
      <c r="C44" s="8"/>
      <c r="F44" s="8"/>
      <c r="G44" s="8"/>
    </row>
    <row r="45" spans="2:10">
      <c r="B45" s="42"/>
      <c r="C45" s="8"/>
      <c r="F45" s="8"/>
      <c r="G45" s="8"/>
    </row>
    <row r="46" spans="2:10">
      <c r="B46" s="42"/>
      <c r="C46" s="8"/>
      <c r="F46" s="8"/>
      <c r="G46" s="8"/>
    </row>
    <row r="47" spans="2:10">
      <c r="B47" s="42"/>
      <c r="C47" s="8"/>
      <c r="F47" s="8"/>
      <c r="G47" s="8"/>
    </row>
    <row r="48" spans="2:10">
      <c r="B48" s="42"/>
      <c r="C48" s="8"/>
      <c r="F48" s="8"/>
      <c r="G48" s="8"/>
    </row>
    <row r="49" spans="2:7">
      <c r="B49" s="42"/>
      <c r="C49" s="8"/>
      <c r="F49" s="8"/>
      <c r="G49" s="8"/>
    </row>
    <row r="50" spans="2:7">
      <c r="B50" s="42"/>
      <c r="C50" s="8"/>
      <c r="F50" s="8"/>
      <c r="G50" s="8"/>
    </row>
    <row r="51" spans="2:7">
      <c r="B51" s="42"/>
      <c r="C51" s="8"/>
      <c r="F51" s="8"/>
      <c r="G51" s="8"/>
    </row>
    <row r="52" spans="2:7">
      <c r="B52" s="42"/>
      <c r="C52" s="8"/>
      <c r="F52" s="8"/>
      <c r="G52" s="8"/>
    </row>
    <row r="53" spans="2:7">
      <c r="B53" s="42"/>
      <c r="C53" s="8"/>
      <c r="F53" s="8"/>
      <c r="G53" s="8"/>
    </row>
    <row r="54" spans="2:7">
      <c r="B54" s="42"/>
      <c r="C54" s="8"/>
      <c r="F54" s="8"/>
      <c r="G54" s="8"/>
    </row>
    <row r="55" spans="2:7">
      <c r="B55" s="42"/>
      <c r="C55" s="8"/>
      <c r="F55" s="8"/>
      <c r="G55" s="8"/>
    </row>
    <row r="56" spans="2:7">
      <c r="B56" s="42"/>
      <c r="C56" s="8"/>
      <c r="F56" s="8"/>
      <c r="G56" s="8"/>
    </row>
    <row r="57" spans="2:7">
      <c r="B57" s="42"/>
      <c r="C57" s="8"/>
      <c r="F57" s="8"/>
      <c r="G57" s="8"/>
    </row>
    <row r="58" spans="2:7">
      <c r="B58" s="42"/>
      <c r="C58" s="8"/>
      <c r="F58" s="8"/>
      <c r="G58" s="8"/>
    </row>
    <row r="59" spans="2:7">
      <c r="B59" s="42"/>
      <c r="C59" s="8"/>
      <c r="F59" s="8"/>
      <c r="G59" s="8"/>
    </row>
    <row r="60" spans="2:7">
      <c r="B60" s="42"/>
      <c r="C60" s="8"/>
      <c r="F60" s="8"/>
      <c r="G60" s="8"/>
    </row>
    <row r="61" spans="2:7">
      <c r="B61" s="42"/>
      <c r="C61" s="8"/>
      <c r="F61" s="8"/>
      <c r="G61" s="8"/>
    </row>
    <row r="62" spans="2:7">
      <c r="B62" s="42"/>
      <c r="C62" s="8"/>
      <c r="F62" s="8"/>
      <c r="G62" s="8"/>
    </row>
    <row r="63" spans="2:7">
      <c r="B63" s="42"/>
      <c r="C63" s="8"/>
      <c r="F63" s="8"/>
      <c r="G63" s="8"/>
    </row>
    <row r="64" spans="2:7">
      <c r="B64" s="42"/>
      <c r="C64" s="8"/>
      <c r="F64" s="8"/>
      <c r="G64" s="8"/>
    </row>
    <row r="65" spans="2:7">
      <c r="B65" s="42"/>
      <c r="C65" s="8"/>
      <c r="F65" s="8"/>
      <c r="G65" s="8"/>
    </row>
    <row r="66" spans="2:7">
      <c r="B66" s="42"/>
      <c r="C66" s="8"/>
      <c r="F66" s="8"/>
      <c r="G66" s="8"/>
    </row>
    <row r="67" spans="2:7">
      <c r="B67" s="42"/>
      <c r="C67" s="8"/>
      <c r="F67" s="8"/>
      <c r="G67" s="8"/>
    </row>
    <row r="68" spans="2:7">
      <c r="B68" s="42"/>
      <c r="C68" s="8"/>
      <c r="F68" s="8"/>
      <c r="G68" s="8"/>
    </row>
    <row r="69" spans="2:7">
      <c r="B69" s="42"/>
      <c r="C69" s="8"/>
      <c r="F69" s="8"/>
      <c r="G69" s="8"/>
    </row>
    <row r="70" spans="2:7">
      <c r="B70" s="42"/>
      <c r="C70" s="8"/>
      <c r="F70" s="8"/>
      <c r="G70" s="8"/>
    </row>
    <row r="71" spans="2:7">
      <c r="B71" s="42"/>
      <c r="C71" s="8"/>
      <c r="F71" s="8"/>
      <c r="G71" s="8"/>
    </row>
    <row r="72" spans="2:7">
      <c r="B72" s="42"/>
      <c r="C72" s="8"/>
      <c r="F72" s="8"/>
      <c r="G72" s="8"/>
    </row>
    <row r="73" spans="2:7">
      <c r="B73" s="42"/>
      <c r="C73" s="8"/>
      <c r="F73" s="8"/>
      <c r="G73" s="8"/>
    </row>
    <row r="74" spans="2:7">
      <c r="B74" s="42"/>
      <c r="C74" s="8"/>
      <c r="F74" s="8"/>
      <c r="G74" s="8"/>
    </row>
    <row r="75" spans="2:7">
      <c r="B75" s="42"/>
      <c r="C75" s="8"/>
      <c r="F75" s="8"/>
      <c r="G75" s="8"/>
    </row>
    <row r="76" spans="2:7">
      <c r="B76" s="42"/>
      <c r="C76" s="8"/>
      <c r="F76" s="8"/>
      <c r="G76" s="8"/>
    </row>
    <row r="77" spans="2:7">
      <c r="B77" s="42"/>
      <c r="C77" s="8"/>
      <c r="F77" s="8"/>
      <c r="G77" s="8"/>
    </row>
    <row r="78" spans="2:7">
      <c r="B78" s="42"/>
      <c r="C78" s="8"/>
      <c r="F78" s="8"/>
      <c r="G78" s="8"/>
    </row>
    <row r="79" spans="2:7">
      <c r="B79" s="42"/>
      <c r="C79" s="8"/>
      <c r="F79" s="8"/>
      <c r="G79" s="8"/>
    </row>
    <row r="80" spans="2:7">
      <c r="B80" s="42"/>
      <c r="C80" s="8"/>
      <c r="F80" s="8"/>
      <c r="G80" s="8"/>
    </row>
    <row r="81" spans="2:7">
      <c r="B81" s="42"/>
      <c r="C81" s="8"/>
      <c r="F81" s="8"/>
      <c r="G81" s="8"/>
    </row>
    <row r="82" spans="2:7">
      <c r="B82" s="42"/>
      <c r="C82" s="8"/>
      <c r="F82" s="8"/>
      <c r="G82" s="8"/>
    </row>
    <row r="83" spans="2:7">
      <c r="B83" s="42"/>
      <c r="C83" s="8"/>
      <c r="F83" s="8"/>
      <c r="G83" s="8"/>
    </row>
    <row r="84" spans="2:7">
      <c r="B84" s="42"/>
      <c r="C84" s="8"/>
      <c r="F84" s="8"/>
      <c r="G84" s="8"/>
    </row>
    <row r="85" spans="2:7">
      <c r="B85" s="42"/>
      <c r="C85" s="8"/>
      <c r="F85" s="8"/>
      <c r="G85" s="8"/>
    </row>
    <row r="86" spans="2:7">
      <c r="B86" s="42"/>
      <c r="C86" s="8"/>
      <c r="F86" s="8"/>
      <c r="G86" s="8"/>
    </row>
    <row r="87" spans="2:7">
      <c r="B87" s="42"/>
      <c r="C87" s="8"/>
      <c r="F87" s="8"/>
      <c r="G87" s="8"/>
    </row>
    <row r="88" spans="2:7">
      <c r="B88" s="42"/>
      <c r="C88" s="8"/>
      <c r="F88" s="8"/>
      <c r="G88" s="8"/>
    </row>
    <row r="89" spans="2:7">
      <c r="B89" s="42"/>
      <c r="C89" s="8"/>
      <c r="F89" s="8"/>
      <c r="G89" s="8"/>
    </row>
    <row r="90" spans="2:7">
      <c r="B90" s="42"/>
      <c r="C90" s="8"/>
      <c r="F90" s="8"/>
      <c r="G90" s="8"/>
    </row>
    <row r="91" spans="2:7">
      <c r="B91" s="42"/>
      <c r="C91" s="8"/>
      <c r="F91" s="8"/>
      <c r="G91" s="8"/>
    </row>
    <row r="92" spans="2:7">
      <c r="B92" s="42"/>
      <c r="C92" s="8"/>
      <c r="F92" s="8"/>
      <c r="G92" s="8"/>
    </row>
    <row r="93" spans="2:7">
      <c r="B93" s="42"/>
      <c r="C93" s="8"/>
      <c r="F93" s="8"/>
      <c r="G93" s="8"/>
    </row>
    <row r="94" spans="2:7">
      <c r="B94" s="42"/>
      <c r="C94" s="8"/>
      <c r="F94" s="8"/>
      <c r="G94" s="8"/>
    </row>
    <row r="95" spans="2:7">
      <c r="B95" s="42"/>
      <c r="C95" s="8"/>
      <c r="F95" s="8"/>
      <c r="G95" s="8"/>
    </row>
    <row r="96" spans="2:7">
      <c r="B96" s="42"/>
      <c r="C96" s="8"/>
      <c r="F96" s="8"/>
      <c r="G96" s="8"/>
    </row>
    <row r="97" spans="2:7">
      <c r="B97" s="42"/>
      <c r="C97" s="8"/>
      <c r="F97" s="8"/>
      <c r="G97" s="8"/>
    </row>
    <row r="98" spans="2:7">
      <c r="B98" s="42"/>
      <c r="C98" s="8"/>
      <c r="F98" s="8"/>
      <c r="G98" s="8"/>
    </row>
    <row r="99" spans="2:7">
      <c r="B99" s="42"/>
      <c r="C99" s="8"/>
      <c r="F99" s="8"/>
      <c r="G99" s="8"/>
    </row>
    <row r="100" spans="2:7">
      <c r="B100" s="42"/>
      <c r="C100" s="8"/>
      <c r="F100" s="8"/>
      <c r="G100" s="8"/>
    </row>
    <row r="101" spans="2:7">
      <c r="B101" s="42"/>
      <c r="C101" s="8"/>
      <c r="F101" s="8"/>
      <c r="G101" s="8"/>
    </row>
    <row r="102" spans="2:7">
      <c r="B102" s="42"/>
      <c r="C102" s="8"/>
      <c r="F102" s="8"/>
      <c r="G102" s="8"/>
    </row>
    <row r="103" spans="2:7">
      <c r="B103" s="42"/>
      <c r="C103" s="8"/>
      <c r="F103" s="8"/>
      <c r="G103" s="8"/>
    </row>
    <row r="104" spans="2:7">
      <c r="B104" s="42"/>
      <c r="C104" s="8"/>
      <c r="F104" s="8"/>
      <c r="G104" s="8"/>
    </row>
    <row r="105" spans="2:7">
      <c r="B105" s="42"/>
      <c r="C105" s="8"/>
      <c r="F105" s="8"/>
      <c r="G105" s="8"/>
    </row>
    <row r="106" spans="2:7">
      <c r="B106" s="42"/>
      <c r="C106" s="8"/>
      <c r="F106" s="8"/>
      <c r="G106" s="8"/>
    </row>
    <row r="107" spans="2:7">
      <c r="B107" s="42"/>
      <c r="C107" s="8"/>
      <c r="F107" s="8"/>
      <c r="G107" s="8"/>
    </row>
    <row r="108" spans="2:7">
      <c r="B108" s="42"/>
      <c r="C108" s="8"/>
      <c r="F108" s="8"/>
      <c r="G108" s="8"/>
    </row>
    <row r="109" spans="2:7">
      <c r="B109" s="42"/>
      <c r="C109" s="8"/>
      <c r="F109" s="8"/>
      <c r="G109" s="8"/>
    </row>
    <row r="110" spans="2:7">
      <c r="B110" s="42"/>
      <c r="C110" s="8"/>
      <c r="F110" s="8"/>
      <c r="G110" s="8"/>
    </row>
    <row r="111" spans="2:7">
      <c r="B111" s="42"/>
      <c r="C111" s="8"/>
      <c r="F111" s="8"/>
      <c r="G111" s="8"/>
    </row>
    <row r="112" spans="2:7">
      <c r="B112" s="42"/>
      <c r="C112" s="8"/>
      <c r="F112" s="8"/>
      <c r="G112" s="8"/>
    </row>
    <row r="113" spans="2:7">
      <c r="B113" s="42"/>
      <c r="C113" s="8"/>
      <c r="F113" s="8"/>
      <c r="G113" s="8"/>
    </row>
    <row r="114" spans="2:7">
      <c r="B114" s="42"/>
      <c r="C114" s="8"/>
      <c r="F114" s="8"/>
      <c r="G114" s="8"/>
    </row>
    <row r="115" spans="2:7">
      <c r="B115" s="42"/>
      <c r="C115" s="8"/>
      <c r="F115" s="8"/>
      <c r="G115" s="8"/>
    </row>
    <row r="116" spans="2:7">
      <c r="B116" s="42"/>
      <c r="C116" s="8"/>
      <c r="F116" s="8"/>
      <c r="G116" s="8"/>
    </row>
    <row r="117" spans="2:7">
      <c r="B117" s="42"/>
      <c r="C117" s="8"/>
      <c r="F117" s="8"/>
      <c r="G117" s="8"/>
    </row>
    <row r="118" spans="2:7">
      <c r="B118" s="42"/>
      <c r="C118" s="8"/>
      <c r="F118" s="8"/>
      <c r="G118" s="8"/>
    </row>
    <row r="119" spans="2:7">
      <c r="B119" s="42"/>
      <c r="C119" s="8"/>
      <c r="F119" s="8"/>
      <c r="G119" s="8"/>
    </row>
    <row r="120" spans="2:7">
      <c r="B120" s="42"/>
      <c r="C120" s="8"/>
      <c r="F120" s="8"/>
      <c r="G120" s="8"/>
    </row>
    <row r="121" spans="2:7">
      <c r="B121" s="42"/>
      <c r="C121" s="8"/>
      <c r="F121" s="8"/>
      <c r="G121" s="8"/>
    </row>
    <row r="122" spans="2:7">
      <c r="B122" s="42"/>
      <c r="C122" s="8"/>
      <c r="F122" s="8"/>
      <c r="G122" s="8"/>
    </row>
    <row r="123" spans="2:7">
      <c r="B123" s="42"/>
      <c r="C123" s="8"/>
      <c r="F123" s="8"/>
      <c r="G123" s="8"/>
    </row>
    <row r="124" spans="2:7">
      <c r="B124" s="42"/>
      <c r="C124" s="8"/>
      <c r="F124" s="8"/>
      <c r="G124" s="8"/>
    </row>
    <row r="125" spans="2:7">
      <c r="B125" s="42"/>
      <c r="C125" s="8"/>
      <c r="F125" s="8"/>
      <c r="G125" s="8"/>
    </row>
    <row r="126" spans="2:7">
      <c r="B126" s="42"/>
      <c r="C126" s="8"/>
      <c r="F126" s="8"/>
      <c r="G126" s="8"/>
    </row>
    <row r="127" spans="2:7">
      <c r="B127" s="42"/>
      <c r="C127" s="8"/>
      <c r="F127" s="8"/>
      <c r="G127" s="8"/>
    </row>
    <row r="128" spans="2:7">
      <c r="B128" s="42"/>
      <c r="C128" s="8"/>
      <c r="F128" s="8"/>
      <c r="G128" s="8"/>
    </row>
    <row r="129" spans="2:7">
      <c r="B129" s="42"/>
      <c r="C129" s="8"/>
      <c r="F129" s="8"/>
      <c r="G129" s="8"/>
    </row>
    <row r="130" spans="2:7">
      <c r="B130" s="42"/>
      <c r="C130" s="8"/>
      <c r="F130" s="8"/>
      <c r="G130" s="8"/>
    </row>
    <row r="131" spans="2:7">
      <c r="B131" s="42"/>
      <c r="C131" s="8"/>
      <c r="F131" s="8"/>
      <c r="G131" s="8"/>
    </row>
    <row r="132" spans="2:7">
      <c r="B132" s="42"/>
      <c r="C132" s="8"/>
      <c r="F132" s="8"/>
      <c r="G132" s="8"/>
    </row>
    <row r="133" spans="2:7">
      <c r="B133" s="42"/>
      <c r="C133" s="8"/>
      <c r="F133" s="8"/>
      <c r="G133" s="8"/>
    </row>
    <row r="134" spans="2:7">
      <c r="B134" s="42"/>
      <c r="C134" s="8"/>
      <c r="F134" s="8"/>
      <c r="G134" s="8"/>
    </row>
    <row r="135" spans="2:7">
      <c r="B135" s="42"/>
      <c r="C135" s="8"/>
      <c r="F135" s="8"/>
      <c r="G135" s="8"/>
    </row>
    <row r="136" spans="2:7">
      <c r="B136" s="42"/>
      <c r="C136" s="8"/>
      <c r="F136" s="8"/>
      <c r="G136" s="8"/>
    </row>
    <row r="137" spans="2:7">
      <c r="B137" s="42"/>
      <c r="C137" s="8"/>
      <c r="F137" s="8"/>
      <c r="G137" s="8"/>
    </row>
    <row r="138" spans="2:7">
      <c r="B138" s="42"/>
      <c r="C138" s="8"/>
      <c r="F138" s="8"/>
      <c r="G138" s="8"/>
    </row>
    <row r="139" spans="2:7">
      <c r="B139" s="42"/>
      <c r="C139" s="8"/>
      <c r="F139" s="8"/>
      <c r="G139" s="8"/>
    </row>
    <row r="140" spans="2:7">
      <c r="B140" s="42"/>
      <c r="C140" s="8"/>
      <c r="F140" s="8"/>
      <c r="G140" s="8"/>
    </row>
    <row r="141" spans="2:7">
      <c r="B141" s="42"/>
      <c r="C141" s="8"/>
      <c r="F141" s="8"/>
      <c r="G141" s="8"/>
    </row>
    <row r="142" spans="2:7">
      <c r="B142" s="42"/>
      <c r="C142" s="8"/>
      <c r="F142" s="8"/>
      <c r="G142" s="8"/>
    </row>
    <row r="143" spans="2:7">
      <c r="B143" s="42"/>
      <c r="C143" s="8"/>
      <c r="F143" s="8"/>
      <c r="G143" s="8"/>
    </row>
    <row r="144" spans="2:7">
      <c r="B144" s="42"/>
      <c r="C144" s="8"/>
      <c r="F144" s="8"/>
      <c r="G144" s="8"/>
    </row>
    <row r="145" spans="2:7">
      <c r="B145" s="42"/>
      <c r="C145" s="8"/>
      <c r="F145" s="8"/>
      <c r="G145" s="8"/>
    </row>
    <row r="146" spans="2:7">
      <c r="B146" s="42"/>
      <c r="C146" s="8"/>
      <c r="F146" s="8"/>
      <c r="G146" s="8"/>
    </row>
    <row r="147" spans="2:7">
      <c r="B147" s="42"/>
      <c r="C147" s="8"/>
      <c r="F147" s="8"/>
      <c r="G147" s="8"/>
    </row>
    <row r="148" spans="2:7">
      <c r="B148" s="42"/>
      <c r="C148" s="8"/>
      <c r="F148" s="8"/>
      <c r="G148" s="8"/>
    </row>
    <row r="149" spans="2:7">
      <c r="B149" s="42"/>
      <c r="C149" s="8"/>
      <c r="F149" s="8"/>
      <c r="G149" s="8"/>
    </row>
    <row r="150" spans="2:7">
      <c r="B150" s="42"/>
      <c r="C150" s="8"/>
      <c r="F150" s="8"/>
      <c r="G150" s="8"/>
    </row>
    <row r="151" spans="2:7">
      <c r="B151" s="42"/>
      <c r="C151" s="8"/>
      <c r="F151" s="8"/>
      <c r="G151" s="8"/>
    </row>
    <row r="152" spans="2:7">
      <c r="B152" s="42"/>
      <c r="C152" s="8"/>
      <c r="F152" s="8"/>
      <c r="G152" s="8"/>
    </row>
    <row r="153" spans="2:7">
      <c r="B153" s="42"/>
      <c r="C153" s="8"/>
      <c r="F153" s="8"/>
      <c r="G153" s="8"/>
    </row>
    <row r="154" spans="2:7">
      <c r="B154" s="42"/>
      <c r="C154" s="8"/>
      <c r="F154" s="8"/>
      <c r="G154" s="8"/>
    </row>
    <row r="155" spans="2:7">
      <c r="B155" s="42"/>
      <c r="C155" s="8"/>
      <c r="F155" s="8"/>
      <c r="G155" s="8"/>
    </row>
    <row r="156" spans="2:7">
      <c r="B156" s="42"/>
      <c r="C156" s="8"/>
      <c r="F156" s="8"/>
      <c r="G156" s="8"/>
    </row>
    <row r="157" spans="2:7">
      <c r="B157" s="42"/>
      <c r="C157" s="8"/>
      <c r="F157" s="8"/>
      <c r="G157" s="8"/>
    </row>
    <row r="158" spans="2:7">
      <c r="B158" s="42"/>
      <c r="C158" s="8"/>
      <c r="F158" s="8"/>
      <c r="G158" s="8"/>
    </row>
    <row r="159" spans="2:7">
      <c r="B159" s="42"/>
      <c r="C159" s="8"/>
      <c r="F159" s="8"/>
      <c r="G159" s="8"/>
    </row>
    <row r="160" spans="2:7">
      <c r="B160" s="42"/>
      <c r="C160" s="8"/>
      <c r="F160" s="8"/>
      <c r="G160" s="8"/>
    </row>
    <row r="161" spans="2:7">
      <c r="B161" s="42"/>
      <c r="C161" s="8"/>
      <c r="F161" s="8"/>
      <c r="G161" s="8"/>
    </row>
    <row r="162" spans="2:7">
      <c r="B162" s="42"/>
      <c r="C162" s="8"/>
      <c r="F162" s="8"/>
      <c r="G162" s="8"/>
    </row>
    <row r="163" spans="2:7">
      <c r="B163" s="42"/>
      <c r="C163" s="8"/>
      <c r="F163" s="8"/>
      <c r="G163" s="8"/>
    </row>
    <row r="164" spans="2:7">
      <c r="B164" s="42"/>
      <c r="C164" s="8"/>
      <c r="F164" s="8"/>
      <c r="G164" s="8"/>
    </row>
    <row r="165" spans="2:7">
      <c r="B165" s="42"/>
      <c r="C165" s="8"/>
      <c r="F165" s="8"/>
      <c r="G165" s="8"/>
    </row>
    <row r="166" spans="2:7">
      <c r="B166" s="42"/>
      <c r="C166" s="8"/>
      <c r="F166" s="8"/>
      <c r="G166" s="8"/>
    </row>
    <row r="167" spans="2:7">
      <c r="B167" s="42"/>
      <c r="C167" s="8"/>
      <c r="F167" s="8"/>
      <c r="G167" s="8"/>
    </row>
    <row r="168" spans="2:7">
      <c r="B168" s="42"/>
      <c r="C168" s="8"/>
      <c r="F168" s="8"/>
      <c r="G168" s="8"/>
    </row>
    <row r="169" spans="2:7">
      <c r="B169" s="42"/>
      <c r="C169" s="8"/>
      <c r="F169" s="8"/>
      <c r="G169" s="8"/>
    </row>
    <row r="170" spans="2:7">
      <c r="B170" s="42"/>
      <c r="C170" s="8"/>
      <c r="F170" s="8"/>
      <c r="G170" s="8"/>
    </row>
    <row r="171" spans="2:7">
      <c r="B171" s="42"/>
      <c r="C171" s="8"/>
      <c r="F171" s="8"/>
      <c r="G171" s="8"/>
    </row>
    <row r="172" spans="2:7">
      <c r="B172" s="42"/>
      <c r="C172" s="8"/>
      <c r="F172" s="8"/>
      <c r="G172" s="8"/>
    </row>
    <row r="173" spans="2:7">
      <c r="B173" s="42"/>
      <c r="C173" s="8"/>
      <c r="F173" s="8"/>
      <c r="G173" s="8"/>
    </row>
    <row r="174" spans="2:7">
      <c r="B174" s="42"/>
      <c r="C174" s="8"/>
      <c r="F174" s="8"/>
      <c r="G174" s="8"/>
    </row>
    <row r="175" spans="2:7">
      <c r="B175" s="42"/>
      <c r="C175" s="8"/>
      <c r="F175" s="8"/>
      <c r="G175" s="8"/>
    </row>
    <row r="176" spans="2:7">
      <c r="B176" s="42"/>
      <c r="C176" s="8"/>
      <c r="F176" s="8"/>
      <c r="G176" s="8"/>
    </row>
    <row r="177" spans="2:7">
      <c r="B177" s="42"/>
      <c r="C177" s="8"/>
      <c r="F177" s="8"/>
      <c r="G177" s="8"/>
    </row>
    <row r="178" spans="2:7">
      <c r="B178" s="42"/>
      <c r="C178" s="8"/>
      <c r="F178" s="8"/>
      <c r="G178" s="8"/>
    </row>
    <row r="179" spans="2:7">
      <c r="B179" s="42"/>
      <c r="C179" s="8"/>
      <c r="F179" s="8"/>
      <c r="G179" s="8"/>
    </row>
    <row r="180" spans="2:7">
      <c r="B180" s="42"/>
      <c r="C180" s="8"/>
      <c r="F180" s="8"/>
      <c r="G180" s="8"/>
    </row>
    <row r="181" spans="2:7">
      <c r="B181" s="42"/>
      <c r="C181" s="8"/>
      <c r="F181" s="8"/>
      <c r="G181" s="8"/>
    </row>
    <row r="182" spans="2:7">
      <c r="B182" s="42"/>
      <c r="C182" s="8"/>
      <c r="F182" s="8"/>
      <c r="G182" s="8"/>
    </row>
    <row r="183" spans="2:7">
      <c r="B183" s="42"/>
      <c r="C183" s="8"/>
      <c r="F183" s="8"/>
      <c r="G183" s="8"/>
    </row>
    <row r="184" spans="2:7">
      <c r="B184" s="42"/>
      <c r="C184" s="8"/>
      <c r="F184" s="8"/>
      <c r="G184" s="8"/>
    </row>
    <row r="185" spans="2:7">
      <c r="B185" s="42"/>
      <c r="C185" s="8"/>
      <c r="F185" s="8"/>
      <c r="G185" s="8"/>
    </row>
    <row r="186" spans="2:7">
      <c r="B186" s="42"/>
      <c r="C186" s="8"/>
      <c r="F186" s="8"/>
      <c r="G186" s="8"/>
    </row>
    <row r="187" spans="2:7">
      <c r="B187" s="42"/>
      <c r="C187" s="8"/>
      <c r="F187" s="8"/>
      <c r="G187" s="8"/>
    </row>
    <row r="188" spans="2:7">
      <c r="B188" s="42"/>
      <c r="C188" s="8"/>
      <c r="F188" s="8"/>
      <c r="G188" s="8"/>
    </row>
    <row r="189" spans="2:7">
      <c r="B189" s="42"/>
      <c r="C189" s="8"/>
      <c r="F189" s="8"/>
      <c r="G189" s="8"/>
    </row>
    <row r="190" spans="2:7">
      <c r="B190" s="42"/>
      <c r="C190" s="8"/>
      <c r="F190" s="8"/>
      <c r="G190" s="8"/>
    </row>
    <row r="191" spans="2:7">
      <c r="B191" s="42"/>
      <c r="C191" s="8"/>
      <c r="F191" s="8"/>
      <c r="G191" s="8"/>
    </row>
    <row r="192" spans="2:7">
      <c r="B192" s="42"/>
      <c r="C192" s="8"/>
      <c r="F192" s="8"/>
      <c r="G192" s="8"/>
    </row>
    <row r="193" spans="2:7">
      <c r="B193" s="42"/>
      <c r="C193" s="8"/>
      <c r="F193" s="8"/>
      <c r="G193" s="8"/>
    </row>
    <row r="194" spans="2:7">
      <c r="B194" s="42"/>
      <c r="C194" s="8"/>
      <c r="F194" s="8"/>
      <c r="G194" s="8"/>
    </row>
    <row r="195" spans="2:7">
      <c r="B195" s="42"/>
      <c r="C195" s="8"/>
      <c r="F195" s="8"/>
      <c r="G195" s="8"/>
    </row>
    <row r="196" spans="2:7">
      <c r="B196" s="42"/>
      <c r="C196" s="8"/>
      <c r="F196" s="8"/>
      <c r="G196" s="8"/>
    </row>
    <row r="197" spans="2:7">
      <c r="B197" s="42"/>
      <c r="C197" s="8"/>
      <c r="F197" s="8"/>
      <c r="G197" s="8"/>
    </row>
    <row r="198" spans="2:7">
      <c r="B198" s="42"/>
      <c r="C198" s="8"/>
      <c r="F198" s="8"/>
      <c r="G198" s="8"/>
    </row>
    <row r="199" spans="2:7">
      <c r="B199" s="42"/>
      <c r="C199" s="8"/>
      <c r="F199" s="8"/>
      <c r="G199" s="8"/>
    </row>
    <row r="200" spans="2:7">
      <c r="B200" s="42"/>
      <c r="C200" s="8" t="s">
        <v>377</v>
      </c>
      <c r="F200" s="8"/>
      <c r="G200" s="8"/>
    </row>
  </sheetData>
  <phoneticPr fontId="1" type="noConversion"/>
  <conditionalFormatting sqref="B1:B1048576">
    <cfRule type="colorScale" priority="1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I53"/>
  <sheetViews>
    <sheetView workbookViewId="0">
      <selection activeCell="B19" sqref="B19"/>
    </sheetView>
  </sheetViews>
  <sheetFormatPr defaultRowHeight="13.5"/>
  <cols>
    <col min="1" max="1" width="23.875" customWidth="1"/>
    <col min="2" max="2" width="18.375" bestFit="1" customWidth="1"/>
    <col min="5" max="5" width="12.75" style="23" bestFit="1" customWidth="1"/>
    <col min="6" max="6" width="15" style="23" bestFit="1" customWidth="1"/>
    <col min="7" max="7" width="25.625" customWidth="1"/>
    <col min="8" max="8" width="30.375" customWidth="1"/>
    <col min="9" max="9" width="23.25" customWidth="1"/>
  </cols>
  <sheetData>
    <row r="1" spans="1:9" s="20" customFormat="1" ht="47.25" customHeight="1">
      <c r="A1" s="21" t="s">
        <v>509</v>
      </c>
      <c r="B1" s="21" t="s">
        <v>29</v>
      </c>
      <c r="C1" s="21" t="s">
        <v>25</v>
      </c>
      <c r="D1" s="21" t="s">
        <v>26</v>
      </c>
      <c r="E1" s="21" t="s">
        <v>27</v>
      </c>
      <c r="F1" s="21" t="s">
        <v>518</v>
      </c>
      <c r="G1" s="22" t="s">
        <v>30</v>
      </c>
      <c r="H1" s="22" t="s">
        <v>31</v>
      </c>
      <c r="I1" s="20" t="s">
        <v>85</v>
      </c>
    </row>
    <row r="2" spans="1:9">
      <c r="A2" s="8" t="s">
        <v>510</v>
      </c>
      <c r="B2" s="8" t="s">
        <v>512</v>
      </c>
      <c r="C2" s="8" t="s">
        <v>292</v>
      </c>
      <c r="D2" s="8" t="s">
        <v>283</v>
      </c>
      <c r="E2" s="24" t="s">
        <v>288</v>
      </c>
      <c r="F2" s="24"/>
      <c r="G2" s="8" t="s">
        <v>289</v>
      </c>
      <c r="H2" s="8"/>
      <c r="I2" s="8"/>
    </row>
    <row r="3" spans="1:9">
      <c r="A3" s="8" t="s">
        <v>510</v>
      </c>
      <c r="B3" s="8" t="s">
        <v>513</v>
      </c>
      <c r="C3" s="8" t="s">
        <v>282</v>
      </c>
      <c r="D3" s="8" t="s">
        <v>283</v>
      </c>
      <c r="E3" s="24" t="s">
        <v>287</v>
      </c>
      <c r="F3" s="24"/>
      <c r="G3" s="8" t="s">
        <v>285</v>
      </c>
      <c r="H3" s="8" t="s">
        <v>286</v>
      </c>
      <c r="I3" s="8"/>
    </row>
    <row r="4" spans="1:9">
      <c r="A4" s="8" t="s">
        <v>510</v>
      </c>
      <c r="B4" s="8" t="s">
        <v>514</v>
      </c>
      <c r="C4" s="8" t="s">
        <v>87</v>
      </c>
      <c r="D4" s="8" t="s">
        <v>88</v>
      </c>
      <c r="E4" s="24">
        <v>13554992311</v>
      </c>
      <c r="F4" s="24" t="s">
        <v>91</v>
      </c>
      <c r="G4" s="8" t="s">
        <v>89</v>
      </c>
      <c r="H4" s="8" t="s">
        <v>90</v>
      </c>
      <c r="I4" s="8"/>
    </row>
    <row r="5" spans="1:9">
      <c r="A5" s="8" t="s">
        <v>511</v>
      </c>
      <c r="B5" s="8"/>
      <c r="C5" s="8" t="s">
        <v>295</v>
      </c>
      <c r="D5" s="8"/>
      <c r="E5" s="24"/>
      <c r="F5" s="24"/>
      <c r="G5" s="8"/>
      <c r="H5" s="8"/>
      <c r="I5" s="8"/>
    </row>
    <row r="6" spans="1:9">
      <c r="A6" s="8" t="s">
        <v>511</v>
      </c>
      <c r="B6" s="8"/>
      <c r="C6" s="8" t="s">
        <v>271</v>
      </c>
      <c r="D6" s="8"/>
      <c r="E6" s="24"/>
      <c r="F6" s="24"/>
      <c r="G6" s="8"/>
      <c r="H6" s="8"/>
      <c r="I6" s="8"/>
    </row>
    <row r="7" spans="1:9">
      <c r="A7" s="8" t="s">
        <v>511</v>
      </c>
      <c r="B7" s="8"/>
      <c r="C7" s="8" t="s">
        <v>272</v>
      </c>
      <c r="D7" s="8"/>
      <c r="E7" s="24"/>
      <c r="F7" s="24"/>
      <c r="G7" s="8"/>
      <c r="H7" s="8"/>
      <c r="I7" s="8"/>
    </row>
    <row r="8" spans="1:9">
      <c r="A8" s="8" t="s">
        <v>515</v>
      </c>
      <c r="B8" s="8"/>
      <c r="C8" s="8" t="s">
        <v>273</v>
      </c>
      <c r="D8" s="8"/>
      <c r="E8" s="24"/>
      <c r="F8" s="24"/>
      <c r="G8" s="8"/>
      <c r="H8" s="8"/>
      <c r="I8" s="8"/>
    </row>
    <row r="9" spans="1:9">
      <c r="A9" s="8" t="s">
        <v>515</v>
      </c>
      <c r="B9" s="8"/>
      <c r="C9" s="8" t="s">
        <v>274</v>
      </c>
      <c r="D9" s="8"/>
      <c r="E9" s="24"/>
      <c r="F9" s="24"/>
      <c r="G9" s="8"/>
      <c r="H9" s="8"/>
      <c r="I9" s="8"/>
    </row>
    <row r="10" spans="1:9">
      <c r="A10" s="8" t="s">
        <v>516</v>
      </c>
      <c r="B10" s="8"/>
      <c r="C10" s="8" t="s">
        <v>275</v>
      </c>
      <c r="D10" s="8"/>
      <c r="E10" s="24"/>
      <c r="F10" s="24"/>
      <c r="G10" s="8"/>
      <c r="H10" s="8"/>
      <c r="I10" s="8"/>
    </row>
    <row r="11" spans="1:9">
      <c r="A11" s="8" t="s">
        <v>516</v>
      </c>
      <c r="B11" s="8"/>
      <c r="C11" s="8" t="s">
        <v>278</v>
      </c>
      <c r="D11" s="8"/>
      <c r="E11" s="24"/>
      <c r="F11" s="24"/>
      <c r="G11" s="8"/>
      <c r="H11" s="8"/>
      <c r="I11" s="8"/>
    </row>
    <row r="12" spans="1:9">
      <c r="A12" s="8" t="s">
        <v>517</v>
      </c>
      <c r="B12" s="8"/>
      <c r="C12" s="8" t="s">
        <v>296</v>
      </c>
      <c r="D12" s="8" t="s">
        <v>298</v>
      </c>
      <c r="E12" s="24"/>
      <c r="F12" s="24"/>
      <c r="G12" s="8"/>
      <c r="H12" s="8"/>
      <c r="I12" s="8"/>
    </row>
    <row r="13" spans="1:9">
      <c r="A13" s="8"/>
      <c r="B13" s="8"/>
      <c r="C13" s="8"/>
      <c r="D13" s="8"/>
      <c r="E13" s="24"/>
      <c r="F13" s="24"/>
      <c r="G13" s="8"/>
      <c r="H13" s="8"/>
      <c r="I13" s="8"/>
    </row>
    <row r="14" spans="1:9">
      <c r="A14" s="8"/>
      <c r="B14" s="8"/>
      <c r="C14" s="8"/>
      <c r="D14" s="8"/>
      <c r="E14" s="24"/>
      <c r="F14" s="24"/>
      <c r="G14" s="8"/>
      <c r="H14" s="8"/>
      <c r="I14" s="8"/>
    </row>
    <row r="15" spans="1:9">
      <c r="A15" s="8"/>
      <c r="B15" s="8"/>
      <c r="C15" s="8"/>
      <c r="D15" s="8"/>
      <c r="E15" s="24"/>
      <c r="F15" s="24"/>
      <c r="G15" s="8"/>
      <c r="H15" s="8"/>
      <c r="I15" s="8"/>
    </row>
    <row r="16" spans="1:9">
      <c r="A16" s="8"/>
      <c r="B16" s="8"/>
      <c r="C16" s="8"/>
      <c r="D16" s="8"/>
      <c r="E16" s="24"/>
      <c r="F16" s="24"/>
      <c r="G16" s="8"/>
      <c r="H16" s="8"/>
      <c r="I16" s="8"/>
    </row>
    <row r="17" spans="1:9">
      <c r="A17" s="8"/>
      <c r="B17" s="8"/>
      <c r="C17" s="8"/>
      <c r="D17" s="8"/>
      <c r="E17" s="24"/>
      <c r="F17" s="24"/>
      <c r="G17" s="8"/>
      <c r="H17" s="8"/>
      <c r="I17" s="8"/>
    </row>
    <row r="18" spans="1:9">
      <c r="A18" s="8"/>
      <c r="B18" s="8"/>
      <c r="C18" s="8"/>
      <c r="D18" s="8"/>
      <c r="E18" s="24"/>
      <c r="F18" s="24"/>
      <c r="G18" s="8"/>
      <c r="H18" s="8"/>
      <c r="I18" s="8"/>
    </row>
    <row r="19" spans="1:9">
      <c r="A19" s="8"/>
      <c r="B19" s="8"/>
      <c r="C19" s="8"/>
      <c r="D19" s="8"/>
      <c r="E19" s="24"/>
      <c r="F19" s="24"/>
      <c r="G19" s="8"/>
      <c r="H19" s="8"/>
      <c r="I19" s="8"/>
    </row>
    <row r="20" spans="1:9">
      <c r="A20" s="8"/>
      <c r="B20" s="8"/>
      <c r="C20" s="8"/>
      <c r="D20" s="8"/>
      <c r="E20" s="24"/>
      <c r="F20" s="24"/>
      <c r="G20" s="8"/>
      <c r="H20" s="8"/>
      <c r="I20" s="8"/>
    </row>
    <row r="21" spans="1:9">
      <c r="A21" s="8"/>
      <c r="B21" s="8"/>
      <c r="C21" s="8"/>
      <c r="D21" s="8"/>
      <c r="E21" s="24"/>
      <c r="F21" s="24"/>
      <c r="G21" s="8"/>
      <c r="H21" s="8"/>
      <c r="I21" s="8"/>
    </row>
    <row r="22" spans="1:9">
      <c r="A22" s="8"/>
      <c r="B22" s="8"/>
      <c r="C22" s="8"/>
      <c r="D22" s="8"/>
      <c r="E22" s="24"/>
      <c r="F22" s="24"/>
      <c r="G22" s="8"/>
      <c r="H22" s="8"/>
      <c r="I22" s="8"/>
    </row>
    <row r="23" spans="1:9">
      <c r="A23" s="8"/>
      <c r="B23" s="8"/>
      <c r="C23" s="8"/>
      <c r="D23" s="8"/>
      <c r="E23" s="24"/>
      <c r="F23" s="24"/>
      <c r="G23" s="8"/>
      <c r="H23" s="8"/>
      <c r="I23" s="8"/>
    </row>
    <row r="24" spans="1:9">
      <c r="A24" s="8"/>
      <c r="B24" s="8"/>
      <c r="C24" s="8"/>
      <c r="D24" s="8"/>
      <c r="E24" s="24"/>
      <c r="F24" s="24"/>
      <c r="G24" s="8"/>
      <c r="H24" s="8"/>
      <c r="I24" s="8"/>
    </row>
    <row r="25" spans="1:9">
      <c r="A25" s="8"/>
      <c r="B25" s="8"/>
      <c r="C25" s="8"/>
      <c r="D25" s="8"/>
      <c r="E25" s="24"/>
      <c r="F25" s="24"/>
      <c r="G25" s="8"/>
      <c r="H25" s="8"/>
      <c r="I25" s="8"/>
    </row>
    <row r="26" spans="1:9">
      <c r="A26" s="8"/>
      <c r="B26" s="8"/>
      <c r="C26" s="8"/>
      <c r="D26" s="8"/>
      <c r="E26" s="24"/>
      <c r="F26" s="24"/>
      <c r="G26" s="8"/>
      <c r="H26" s="8"/>
      <c r="I26" s="8"/>
    </row>
    <row r="27" spans="1:9">
      <c r="A27" s="8"/>
      <c r="B27" s="8"/>
      <c r="C27" s="8"/>
      <c r="D27" s="8"/>
      <c r="E27" s="24"/>
      <c r="F27" s="24"/>
      <c r="G27" s="8"/>
      <c r="H27" s="8"/>
      <c r="I27" s="8"/>
    </row>
    <row r="28" spans="1:9">
      <c r="A28" s="8"/>
      <c r="B28" s="8"/>
      <c r="C28" s="8"/>
      <c r="D28" s="8"/>
      <c r="E28" s="24"/>
      <c r="F28" s="24"/>
      <c r="G28" s="8"/>
      <c r="H28" s="8"/>
      <c r="I28" s="8"/>
    </row>
    <row r="29" spans="1:9">
      <c r="A29" s="8"/>
      <c r="B29" s="8"/>
      <c r="C29" s="8"/>
      <c r="D29" s="8"/>
      <c r="E29" s="24"/>
      <c r="F29" s="24"/>
      <c r="G29" s="8"/>
      <c r="H29" s="8"/>
      <c r="I29" s="8"/>
    </row>
    <row r="30" spans="1:9">
      <c r="A30" s="8"/>
      <c r="B30" s="8"/>
      <c r="C30" s="8"/>
      <c r="D30" s="8"/>
      <c r="E30" s="24"/>
      <c r="F30" s="24"/>
      <c r="G30" s="8"/>
      <c r="H30" s="8"/>
      <c r="I30" s="8"/>
    </row>
    <row r="31" spans="1:9">
      <c r="A31" s="8"/>
      <c r="B31" s="8"/>
      <c r="C31" s="8"/>
      <c r="D31" s="8"/>
      <c r="E31" s="24"/>
      <c r="F31" s="24"/>
      <c r="G31" s="8"/>
      <c r="H31" s="8"/>
      <c r="I31" s="8"/>
    </row>
    <row r="32" spans="1:9">
      <c r="A32" s="8"/>
      <c r="B32" s="8"/>
      <c r="C32" s="8"/>
      <c r="D32" s="8"/>
      <c r="E32" s="24"/>
      <c r="F32" s="24"/>
      <c r="G32" s="8"/>
      <c r="H32" s="8"/>
      <c r="I32" s="8"/>
    </row>
    <row r="33" spans="1:9">
      <c r="A33" s="8"/>
      <c r="B33" s="8"/>
      <c r="C33" s="8"/>
      <c r="D33" s="8"/>
      <c r="E33" s="24"/>
      <c r="F33" s="24"/>
      <c r="G33" s="8"/>
      <c r="H33" s="8"/>
      <c r="I33" s="8"/>
    </row>
    <row r="34" spans="1:9">
      <c r="A34" s="8"/>
      <c r="B34" s="8"/>
      <c r="C34" s="8"/>
      <c r="D34" s="8"/>
      <c r="E34" s="24"/>
      <c r="F34" s="24"/>
      <c r="G34" s="8"/>
      <c r="H34" s="8"/>
      <c r="I34" s="8"/>
    </row>
    <row r="35" spans="1:9">
      <c r="A35" s="8"/>
      <c r="B35" s="8"/>
      <c r="C35" s="8"/>
      <c r="D35" s="8"/>
      <c r="E35" s="24"/>
      <c r="F35" s="24"/>
      <c r="G35" s="8"/>
      <c r="H35" s="8"/>
      <c r="I35" s="8"/>
    </row>
    <row r="36" spans="1:9">
      <c r="A36" s="8"/>
      <c r="B36" s="8"/>
      <c r="C36" s="8"/>
      <c r="D36" s="8"/>
      <c r="E36" s="24"/>
      <c r="F36" s="24"/>
      <c r="G36" s="8"/>
      <c r="H36" s="8"/>
      <c r="I36" s="8"/>
    </row>
    <row r="37" spans="1:9">
      <c r="A37" s="8"/>
      <c r="B37" s="8"/>
      <c r="C37" s="8"/>
      <c r="D37" s="8"/>
      <c r="E37" s="24"/>
      <c r="F37" s="24"/>
      <c r="G37" s="8"/>
      <c r="H37" s="8"/>
      <c r="I37" s="8"/>
    </row>
    <row r="38" spans="1:9">
      <c r="A38" s="8"/>
      <c r="B38" s="8"/>
      <c r="C38" s="8"/>
      <c r="D38" s="8"/>
      <c r="E38" s="24"/>
      <c r="F38" s="24"/>
      <c r="G38" s="8"/>
      <c r="H38" s="8"/>
      <c r="I38" s="8"/>
    </row>
    <row r="39" spans="1:9">
      <c r="A39" s="8"/>
      <c r="B39" s="8"/>
      <c r="C39" s="8"/>
      <c r="D39" s="8"/>
      <c r="E39" s="24"/>
      <c r="F39" s="24"/>
      <c r="G39" s="8"/>
      <c r="H39" s="8"/>
      <c r="I39" s="8"/>
    </row>
    <row r="40" spans="1:9">
      <c r="A40" s="8"/>
      <c r="B40" s="8"/>
      <c r="C40" s="8"/>
      <c r="D40" s="8"/>
      <c r="E40" s="24"/>
      <c r="F40" s="24"/>
      <c r="G40" s="8"/>
      <c r="H40" s="8"/>
      <c r="I40" s="8"/>
    </row>
    <row r="41" spans="1:9">
      <c r="A41" s="8"/>
      <c r="B41" s="8"/>
      <c r="C41" s="8"/>
      <c r="D41" s="8"/>
      <c r="E41" s="24"/>
      <c r="F41" s="24"/>
      <c r="G41" s="8"/>
      <c r="H41" s="8"/>
      <c r="I41" s="8"/>
    </row>
    <row r="42" spans="1:9">
      <c r="A42" s="8"/>
      <c r="B42" s="8"/>
      <c r="C42" s="8"/>
      <c r="D42" s="8"/>
      <c r="E42" s="24"/>
      <c r="F42" s="24"/>
      <c r="G42" s="8"/>
      <c r="H42" s="8"/>
      <c r="I42" s="8"/>
    </row>
    <row r="43" spans="1:9">
      <c r="A43" s="8"/>
      <c r="B43" s="8"/>
      <c r="C43" s="8"/>
      <c r="D43" s="8"/>
      <c r="E43" s="24"/>
      <c r="F43" s="24"/>
      <c r="G43" s="8"/>
      <c r="H43" s="8"/>
      <c r="I43" s="8"/>
    </row>
    <row r="44" spans="1:9">
      <c r="A44" s="8"/>
      <c r="B44" s="8"/>
      <c r="C44" s="8"/>
      <c r="D44" s="8"/>
      <c r="E44" s="24"/>
      <c r="F44" s="24"/>
      <c r="G44" s="8"/>
      <c r="H44" s="8"/>
      <c r="I44" s="8"/>
    </row>
    <row r="45" spans="1:9">
      <c r="A45" s="8"/>
      <c r="B45" s="8"/>
      <c r="C45" s="8"/>
      <c r="D45" s="8"/>
      <c r="E45" s="24"/>
      <c r="F45" s="24"/>
      <c r="G45" s="8"/>
      <c r="H45" s="8"/>
      <c r="I45" s="8"/>
    </row>
    <row r="46" spans="1:9">
      <c r="A46" s="8"/>
      <c r="B46" s="8"/>
      <c r="C46" s="8"/>
      <c r="D46" s="8"/>
      <c r="E46" s="24"/>
      <c r="F46" s="24"/>
      <c r="G46" s="8"/>
      <c r="H46" s="8"/>
      <c r="I46" s="8"/>
    </row>
    <row r="47" spans="1:9">
      <c r="A47" s="8"/>
      <c r="B47" s="8"/>
      <c r="C47" s="8"/>
      <c r="D47" s="8"/>
      <c r="E47" s="24"/>
      <c r="F47" s="24"/>
      <c r="G47" s="8"/>
      <c r="H47" s="8"/>
      <c r="I47" s="8"/>
    </row>
    <row r="48" spans="1:9">
      <c r="A48" s="8"/>
      <c r="B48" s="8"/>
      <c r="C48" s="8"/>
      <c r="D48" s="8"/>
      <c r="E48" s="24"/>
      <c r="F48" s="24"/>
      <c r="G48" s="8"/>
      <c r="H48" s="8"/>
      <c r="I48" s="8"/>
    </row>
    <row r="49" spans="1:9">
      <c r="A49" s="8"/>
      <c r="B49" s="8"/>
      <c r="C49" s="8"/>
      <c r="D49" s="8"/>
      <c r="E49" s="24"/>
      <c r="F49" s="24"/>
      <c r="G49" s="8"/>
      <c r="H49" s="8"/>
      <c r="I49" s="8"/>
    </row>
    <row r="50" spans="1:9">
      <c r="A50" s="8"/>
      <c r="B50" s="8"/>
      <c r="C50" s="8"/>
      <c r="D50" s="8"/>
      <c r="E50" s="24"/>
      <c r="F50" s="24"/>
      <c r="G50" s="8"/>
      <c r="H50" s="8"/>
      <c r="I50" s="8"/>
    </row>
    <row r="51" spans="1:9">
      <c r="A51" s="8"/>
      <c r="B51" s="8"/>
      <c r="C51" s="8"/>
      <c r="D51" s="8"/>
      <c r="E51" s="24"/>
      <c r="F51" s="24"/>
      <c r="G51" s="8"/>
      <c r="H51" s="8"/>
      <c r="I51" s="8"/>
    </row>
    <row r="52" spans="1:9">
      <c r="A52" s="8"/>
      <c r="B52" s="8"/>
      <c r="C52" s="8"/>
      <c r="D52" s="8"/>
      <c r="E52" s="24"/>
      <c r="F52" s="24"/>
      <c r="G52" s="8"/>
      <c r="H52" s="8"/>
      <c r="I52" s="8"/>
    </row>
    <row r="53" spans="1:9">
      <c r="A53" s="8"/>
      <c r="B53" s="8"/>
      <c r="C53" s="8"/>
      <c r="D53" s="8"/>
      <c r="E53" s="24"/>
      <c r="F53" s="24"/>
      <c r="G53" s="8"/>
      <c r="H53" s="8"/>
      <c r="I53" s="8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M54"/>
  <sheetViews>
    <sheetView workbookViewId="0">
      <selection activeCell="F16" sqref="F16"/>
    </sheetView>
  </sheetViews>
  <sheetFormatPr defaultRowHeight="13.5"/>
  <cols>
    <col min="1" max="1" width="9.75" customWidth="1"/>
    <col min="3" max="3" width="18.375" bestFit="1" customWidth="1"/>
    <col min="5" max="5" width="10.25" customWidth="1"/>
    <col min="6" max="6" width="6.75" style="3" customWidth="1"/>
    <col min="7" max="7" width="10.875" style="3" customWidth="1"/>
    <col min="8" max="8" width="11.125" style="3" customWidth="1"/>
    <col min="9" max="9" width="15" style="23" bestFit="1" customWidth="1"/>
    <col min="10" max="10" width="12.75" style="23" bestFit="1" customWidth="1"/>
    <col min="11" max="11" width="25.625" customWidth="1"/>
    <col min="12" max="12" width="30.375" customWidth="1"/>
    <col min="13" max="13" width="23.25" customWidth="1"/>
  </cols>
  <sheetData>
    <row r="1" spans="1:13" s="20" customFormat="1" ht="47.25" customHeight="1">
      <c r="A1" s="20" t="s">
        <v>28</v>
      </c>
      <c r="B1" s="21" t="s">
        <v>25</v>
      </c>
      <c r="C1" s="21" t="s">
        <v>29</v>
      </c>
      <c r="D1" s="21" t="s">
        <v>26</v>
      </c>
      <c r="E1" s="21" t="s">
        <v>123</v>
      </c>
      <c r="F1" s="21" t="s">
        <v>404</v>
      </c>
      <c r="G1" s="21" t="s">
        <v>411</v>
      </c>
      <c r="H1" s="21" t="s">
        <v>412</v>
      </c>
      <c r="I1" s="21" t="s">
        <v>81</v>
      </c>
      <c r="J1" s="21" t="s">
        <v>27</v>
      </c>
      <c r="K1" s="22" t="s">
        <v>30</v>
      </c>
      <c r="L1" s="22" t="s">
        <v>31</v>
      </c>
      <c r="M1" s="20" t="s">
        <v>85</v>
      </c>
    </row>
    <row r="2" spans="1:13">
      <c r="A2" s="56"/>
      <c r="B2" s="56"/>
      <c r="C2" s="56"/>
      <c r="D2" s="56"/>
      <c r="E2" s="56"/>
      <c r="F2" s="76"/>
      <c r="G2" s="76"/>
      <c r="H2" s="76"/>
      <c r="I2" s="57" t="s">
        <v>361</v>
      </c>
      <c r="J2" s="57"/>
      <c r="K2" s="56" t="s">
        <v>361</v>
      </c>
      <c r="L2" s="56" t="s">
        <v>361</v>
      </c>
      <c r="M2" s="58" t="s">
        <v>360</v>
      </c>
    </row>
    <row r="3" spans="1:13">
      <c r="A3" s="8" t="s">
        <v>86</v>
      </c>
      <c r="B3" s="8" t="s">
        <v>292</v>
      </c>
      <c r="C3" s="8" t="s">
        <v>293</v>
      </c>
      <c r="D3" s="8" t="s">
        <v>290</v>
      </c>
      <c r="E3" s="8" t="s">
        <v>284</v>
      </c>
      <c r="F3" s="6" t="s">
        <v>405</v>
      </c>
      <c r="G3" s="6"/>
      <c r="H3" s="6"/>
      <c r="I3" s="24"/>
      <c r="J3" s="24" t="s">
        <v>288</v>
      </c>
      <c r="K3" s="8" t="s">
        <v>289</v>
      </c>
      <c r="L3" s="8"/>
      <c r="M3" s="8"/>
    </row>
    <row r="4" spans="1:13">
      <c r="A4" s="8" t="s">
        <v>86</v>
      </c>
      <c r="B4" s="8" t="s">
        <v>282</v>
      </c>
      <c r="C4" s="8" t="s">
        <v>94</v>
      </c>
      <c r="D4" s="8" t="s">
        <v>283</v>
      </c>
      <c r="E4" s="8" t="s">
        <v>284</v>
      </c>
      <c r="F4" s="6" t="s">
        <v>405</v>
      </c>
      <c r="G4" s="6"/>
      <c r="H4" s="6"/>
      <c r="I4" s="24"/>
      <c r="J4" s="24" t="s">
        <v>287</v>
      </c>
      <c r="K4" s="8" t="s">
        <v>285</v>
      </c>
      <c r="L4" s="8" t="s">
        <v>286</v>
      </c>
      <c r="M4" s="8"/>
    </row>
    <row r="5" spans="1:13">
      <c r="A5" s="8" t="s">
        <v>86</v>
      </c>
      <c r="B5" s="8" t="s">
        <v>87</v>
      </c>
      <c r="C5" s="8" t="s">
        <v>94</v>
      </c>
      <c r="D5" s="8" t="s">
        <v>88</v>
      </c>
      <c r="E5" s="8" t="s">
        <v>124</v>
      </c>
      <c r="F5" s="6" t="s">
        <v>405</v>
      </c>
      <c r="G5" s="6"/>
      <c r="H5" s="6"/>
      <c r="I5" s="24" t="s">
        <v>91</v>
      </c>
      <c r="J5" s="24">
        <v>13554992311</v>
      </c>
      <c r="K5" s="8" t="s">
        <v>89</v>
      </c>
      <c r="L5" s="8" t="s">
        <v>90</v>
      </c>
      <c r="M5" s="8"/>
    </row>
    <row r="6" spans="1:13">
      <c r="A6" s="8" t="s">
        <v>77</v>
      </c>
      <c r="B6" s="8" t="s">
        <v>295</v>
      </c>
      <c r="C6" s="8" t="s">
        <v>279</v>
      </c>
      <c r="D6" s="8"/>
      <c r="E6" s="8" t="s">
        <v>124</v>
      </c>
      <c r="F6" s="6" t="s">
        <v>406</v>
      </c>
      <c r="G6" s="6"/>
      <c r="H6" s="6"/>
      <c r="I6" s="24"/>
      <c r="J6" s="24"/>
      <c r="K6" s="8"/>
      <c r="L6" s="8"/>
      <c r="M6" s="8"/>
    </row>
    <row r="7" spans="1:13">
      <c r="A7" s="8" t="s">
        <v>95</v>
      </c>
      <c r="B7" s="8" t="s">
        <v>271</v>
      </c>
      <c r="C7" s="8" t="s">
        <v>276</v>
      </c>
      <c r="D7" s="8"/>
      <c r="E7" s="8" t="s">
        <v>124</v>
      </c>
      <c r="F7" s="6" t="s">
        <v>406</v>
      </c>
      <c r="G7" s="6"/>
      <c r="H7" s="6"/>
      <c r="I7" s="24"/>
      <c r="J7" s="24"/>
      <c r="K7" s="8"/>
      <c r="L7" s="8"/>
      <c r="M7" s="8"/>
    </row>
    <row r="8" spans="1:13">
      <c r="A8" s="8" t="s">
        <v>95</v>
      </c>
      <c r="B8" s="8" t="s">
        <v>272</v>
      </c>
      <c r="C8" s="8" t="s">
        <v>276</v>
      </c>
      <c r="D8" s="8"/>
      <c r="E8" s="8" t="s">
        <v>177</v>
      </c>
      <c r="F8" s="6" t="s">
        <v>407</v>
      </c>
      <c r="G8" s="6"/>
      <c r="H8" s="6"/>
      <c r="I8" s="24"/>
      <c r="J8" s="24"/>
      <c r="K8" s="8"/>
      <c r="L8" s="8"/>
      <c r="M8" s="8"/>
    </row>
    <row r="9" spans="1:13">
      <c r="A9" s="8" t="s">
        <v>95</v>
      </c>
      <c r="B9" s="8" t="s">
        <v>273</v>
      </c>
      <c r="C9" s="8" t="s">
        <v>276</v>
      </c>
      <c r="D9" s="8"/>
      <c r="E9" s="8" t="s">
        <v>124</v>
      </c>
      <c r="F9" s="6" t="s">
        <v>407</v>
      </c>
      <c r="G9" s="6"/>
      <c r="H9" s="6"/>
      <c r="I9" s="24"/>
      <c r="J9" s="24"/>
      <c r="K9" s="8"/>
      <c r="L9" s="8"/>
      <c r="M9" s="8"/>
    </row>
    <row r="10" spans="1:13">
      <c r="A10" s="8" t="s">
        <v>95</v>
      </c>
      <c r="B10" s="8" t="s">
        <v>274</v>
      </c>
      <c r="C10" s="8" t="s">
        <v>276</v>
      </c>
      <c r="D10" s="8"/>
      <c r="E10" s="8" t="s">
        <v>179</v>
      </c>
      <c r="F10" s="6" t="s">
        <v>407</v>
      </c>
      <c r="G10" s="6"/>
      <c r="H10" s="6"/>
      <c r="I10" s="24"/>
      <c r="J10" s="24"/>
      <c r="K10" s="8"/>
      <c r="L10" s="8"/>
      <c r="M10" s="8"/>
    </row>
    <row r="11" spans="1:13">
      <c r="A11" s="8" t="s">
        <v>95</v>
      </c>
      <c r="B11" s="8" t="s">
        <v>275</v>
      </c>
      <c r="C11" s="8" t="s">
        <v>276</v>
      </c>
      <c r="D11" s="8"/>
      <c r="E11" s="8" t="s">
        <v>124</v>
      </c>
      <c r="F11" s="6" t="s">
        <v>407</v>
      </c>
      <c r="G11" s="6"/>
      <c r="H11" s="6"/>
      <c r="I11" s="24"/>
      <c r="J11" s="24"/>
      <c r="K11" s="8"/>
      <c r="L11" s="8"/>
      <c r="M11" s="8"/>
    </row>
    <row r="12" spans="1:13">
      <c r="A12" s="8" t="s">
        <v>277</v>
      </c>
      <c r="B12" s="8" t="s">
        <v>278</v>
      </c>
      <c r="C12" s="8" t="s">
        <v>280</v>
      </c>
      <c r="D12" s="8"/>
      <c r="E12" s="8" t="s">
        <v>124</v>
      </c>
      <c r="F12" s="6" t="s">
        <v>407</v>
      </c>
      <c r="G12" s="6"/>
      <c r="H12" s="6"/>
      <c r="I12" s="24"/>
      <c r="J12" s="24"/>
      <c r="K12" s="8"/>
      <c r="L12" s="8"/>
      <c r="M12" s="8"/>
    </row>
    <row r="13" spans="1:13">
      <c r="A13" s="8" t="s">
        <v>74</v>
      </c>
      <c r="B13" s="8" t="s">
        <v>296</v>
      </c>
      <c r="C13" s="8" t="s">
        <v>297</v>
      </c>
      <c r="D13" s="8" t="s">
        <v>298</v>
      </c>
      <c r="E13" s="8" t="s">
        <v>284</v>
      </c>
      <c r="F13" s="6" t="s">
        <v>407</v>
      </c>
      <c r="G13" s="6"/>
      <c r="H13" s="6"/>
      <c r="I13" s="24"/>
      <c r="J13" s="24"/>
      <c r="K13" s="8"/>
      <c r="L13" s="8"/>
      <c r="M13" s="8"/>
    </row>
    <row r="14" spans="1:13">
      <c r="A14" s="8"/>
      <c r="B14" s="8"/>
      <c r="C14" s="8"/>
      <c r="D14" s="8"/>
      <c r="E14" s="8"/>
      <c r="F14" s="6"/>
      <c r="G14" s="6"/>
      <c r="H14" s="6"/>
      <c r="I14" s="24"/>
      <c r="J14" s="24"/>
      <c r="K14" s="8"/>
      <c r="L14" s="8"/>
      <c r="M14" s="8"/>
    </row>
    <row r="15" spans="1:13">
      <c r="A15" s="8"/>
      <c r="B15" s="8"/>
      <c r="C15" s="8"/>
      <c r="D15" s="8"/>
      <c r="E15" s="8"/>
      <c r="F15" s="6"/>
      <c r="G15" s="6"/>
      <c r="H15" s="6"/>
      <c r="I15" s="24"/>
      <c r="J15" s="24"/>
      <c r="K15" s="8"/>
      <c r="L15" s="8"/>
      <c r="M15" s="8"/>
    </row>
    <row r="16" spans="1:13">
      <c r="A16" s="8"/>
      <c r="B16" s="8"/>
      <c r="C16" s="8"/>
      <c r="D16" s="8"/>
      <c r="E16" s="8"/>
      <c r="F16" s="6"/>
      <c r="G16" s="6"/>
      <c r="H16" s="6"/>
      <c r="I16" s="24"/>
      <c r="J16" s="24"/>
      <c r="K16" s="8"/>
      <c r="L16" s="8"/>
      <c r="M16" s="8"/>
    </row>
    <row r="17" spans="1:13">
      <c r="A17" s="8"/>
      <c r="B17" s="8"/>
      <c r="C17" s="8"/>
      <c r="D17" s="8"/>
      <c r="E17" s="8"/>
      <c r="F17" s="6"/>
      <c r="G17" s="6"/>
      <c r="H17" s="6"/>
      <c r="I17" s="24"/>
      <c r="J17" s="24"/>
      <c r="K17" s="8"/>
      <c r="L17" s="8"/>
      <c r="M17" s="8"/>
    </row>
    <row r="18" spans="1:13">
      <c r="A18" s="8"/>
      <c r="B18" s="8"/>
      <c r="C18" s="8"/>
      <c r="D18" s="8"/>
      <c r="E18" s="8"/>
      <c r="F18" s="6"/>
      <c r="G18" s="6"/>
      <c r="H18" s="6"/>
      <c r="I18" s="24"/>
      <c r="J18" s="24"/>
      <c r="K18" s="8"/>
      <c r="L18" s="8"/>
      <c r="M18" s="8"/>
    </row>
    <row r="19" spans="1:13">
      <c r="A19" s="8"/>
      <c r="B19" s="8"/>
      <c r="C19" s="8"/>
      <c r="D19" s="8"/>
      <c r="E19" s="8"/>
      <c r="F19" s="6"/>
      <c r="G19" s="6"/>
      <c r="H19" s="6"/>
      <c r="I19" s="24"/>
      <c r="J19" s="24"/>
      <c r="K19" s="8"/>
      <c r="L19" s="8"/>
      <c r="M19" s="8"/>
    </row>
    <row r="20" spans="1:13">
      <c r="A20" s="8"/>
      <c r="B20" s="8"/>
      <c r="C20" s="8"/>
      <c r="D20" s="8"/>
      <c r="E20" s="8"/>
      <c r="F20" s="6"/>
      <c r="G20" s="6"/>
      <c r="H20" s="6"/>
      <c r="I20" s="24"/>
      <c r="J20" s="24"/>
      <c r="K20" s="8"/>
      <c r="L20" s="8"/>
      <c r="M20" s="8"/>
    </row>
    <row r="21" spans="1:13">
      <c r="A21" s="8"/>
      <c r="B21" s="8"/>
      <c r="C21" s="8"/>
      <c r="D21" s="8"/>
      <c r="E21" s="8"/>
      <c r="F21" s="6"/>
      <c r="G21" s="6"/>
      <c r="H21" s="6"/>
      <c r="I21" s="24"/>
      <c r="J21" s="24"/>
      <c r="K21" s="8"/>
      <c r="L21" s="8"/>
      <c r="M21" s="8"/>
    </row>
    <row r="22" spans="1:13">
      <c r="A22" s="8"/>
      <c r="B22" s="8"/>
      <c r="C22" s="8"/>
      <c r="D22" s="8"/>
      <c r="E22" s="8"/>
      <c r="F22" s="6"/>
      <c r="G22" s="6"/>
      <c r="H22" s="6"/>
      <c r="I22" s="24"/>
      <c r="J22" s="24"/>
      <c r="K22" s="8"/>
      <c r="L22" s="8"/>
      <c r="M22" s="8"/>
    </row>
    <row r="23" spans="1:13">
      <c r="A23" s="8"/>
      <c r="B23" s="8"/>
      <c r="C23" s="8"/>
      <c r="D23" s="8"/>
      <c r="E23" s="8"/>
      <c r="F23" s="6"/>
      <c r="G23" s="6"/>
      <c r="H23" s="6"/>
      <c r="I23" s="24"/>
      <c r="J23" s="24"/>
      <c r="K23" s="8"/>
      <c r="L23" s="8"/>
      <c r="M23" s="8"/>
    </row>
    <row r="24" spans="1:13">
      <c r="A24" s="8"/>
      <c r="B24" s="8"/>
      <c r="C24" s="8"/>
      <c r="D24" s="8"/>
      <c r="E24" s="8"/>
      <c r="F24" s="6"/>
      <c r="G24" s="6"/>
      <c r="H24" s="6"/>
      <c r="I24" s="24"/>
      <c r="J24" s="24"/>
      <c r="K24" s="8"/>
      <c r="L24" s="8"/>
      <c r="M24" s="8"/>
    </row>
    <row r="25" spans="1:13">
      <c r="A25" s="8"/>
      <c r="B25" s="8"/>
      <c r="C25" s="8"/>
      <c r="D25" s="8"/>
      <c r="E25" s="8"/>
      <c r="F25" s="6"/>
      <c r="G25" s="6"/>
      <c r="H25" s="6"/>
      <c r="I25" s="24"/>
      <c r="J25" s="24"/>
      <c r="K25" s="8"/>
      <c r="L25" s="8"/>
      <c r="M25" s="8"/>
    </row>
    <row r="26" spans="1:13">
      <c r="A26" s="8"/>
      <c r="B26" s="8"/>
      <c r="C26" s="8"/>
      <c r="D26" s="8"/>
      <c r="E26" s="8"/>
      <c r="F26" s="6"/>
      <c r="G26" s="6"/>
      <c r="H26" s="6"/>
      <c r="I26" s="24"/>
      <c r="J26" s="24"/>
      <c r="K26" s="8"/>
      <c r="L26" s="8"/>
      <c r="M26" s="8"/>
    </row>
    <row r="27" spans="1:13">
      <c r="A27" s="8"/>
      <c r="B27" s="8"/>
      <c r="C27" s="8"/>
      <c r="D27" s="8"/>
      <c r="E27" s="8"/>
      <c r="F27" s="6"/>
      <c r="G27" s="6"/>
      <c r="H27" s="6"/>
      <c r="I27" s="24"/>
      <c r="J27" s="24"/>
      <c r="K27" s="8"/>
      <c r="L27" s="8"/>
      <c r="M27" s="8"/>
    </row>
    <row r="28" spans="1:13">
      <c r="A28" s="8"/>
      <c r="B28" s="8"/>
      <c r="C28" s="8"/>
      <c r="D28" s="8"/>
      <c r="E28" s="8"/>
      <c r="F28" s="6"/>
      <c r="G28" s="6"/>
      <c r="H28" s="6"/>
      <c r="I28" s="24"/>
      <c r="J28" s="24"/>
      <c r="K28" s="8"/>
      <c r="L28" s="8"/>
      <c r="M28" s="8"/>
    </row>
    <row r="29" spans="1:13">
      <c r="A29" s="8"/>
      <c r="B29" s="8"/>
      <c r="C29" s="8"/>
      <c r="D29" s="8"/>
      <c r="E29" s="8"/>
      <c r="F29" s="6"/>
      <c r="G29" s="6"/>
      <c r="H29" s="6"/>
      <c r="I29" s="24"/>
      <c r="J29" s="24"/>
      <c r="K29" s="8"/>
      <c r="L29" s="8"/>
      <c r="M29" s="8"/>
    </row>
    <row r="30" spans="1:13">
      <c r="A30" s="8"/>
      <c r="B30" s="8"/>
      <c r="C30" s="8"/>
      <c r="D30" s="8"/>
      <c r="E30" s="8"/>
      <c r="F30" s="6"/>
      <c r="G30" s="6"/>
      <c r="H30" s="6"/>
      <c r="I30" s="24"/>
      <c r="J30" s="24"/>
      <c r="K30" s="8"/>
      <c r="L30" s="8"/>
      <c r="M30" s="8"/>
    </row>
    <row r="31" spans="1:13">
      <c r="A31" s="8"/>
      <c r="B31" s="8"/>
      <c r="C31" s="8"/>
      <c r="D31" s="8"/>
      <c r="E31" s="8"/>
      <c r="F31" s="6"/>
      <c r="G31" s="6"/>
      <c r="H31" s="6"/>
      <c r="I31" s="24"/>
      <c r="J31" s="24"/>
      <c r="K31" s="8"/>
      <c r="L31" s="8"/>
      <c r="M31" s="8"/>
    </row>
    <row r="32" spans="1:13">
      <c r="A32" s="8"/>
      <c r="B32" s="8"/>
      <c r="C32" s="8"/>
      <c r="D32" s="8"/>
      <c r="E32" s="8"/>
      <c r="F32" s="6"/>
      <c r="G32" s="6"/>
      <c r="H32" s="6"/>
      <c r="I32" s="24"/>
      <c r="J32" s="24"/>
      <c r="K32" s="8"/>
      <c r="L32" s="8"/>
      <c r="M32" s="8"/>
    </row>
    <row r="33" spans="1:13">
      <c r="A33" s="8"/>
      <c r="B33" s="8"/>
      <c r="C33" s="8"/>
      <c r="D33" s="8"/>
      <c r="E33" s="8"/>
      <c r="F33" s="6"/>
      <c r="G33" s="6"/>
      <c r="H33" s="6"/>
      <c r="I33" s="24"/>
      <c r="J33" s="24"/>
      <c r="K33" s="8"/>
      <c r="L33" s="8"/>
      <c r="M33" s="8"/>
    </row>
    <row r="34" spans="1:13">
      <c r="A34" s="8"/>
      <c r="B34" s="8"/>
      <c r="C34" s="8"/>
      <c r="D34" s="8"/>
      <c r="E34" s="8"/>
      <c r="F34" s="6"/>
      <c r="G34" s="6"/>
      <c r="H34" s="6"/>
      <c r="I34" s="24"/>
      <c r="J34" s="24"/>
      <c r="K34" s="8"/>
      <c r="L34" s="8"/>
      <c r="M34" s="8"/>
    </row>
    <row r="35" spans="1:13">
      <c r="A35" s="8"/>
      <c r="B35" s="8"/>
      <c r="C35" s="8"/>
      <c r="D35" s="8"/>
      <c r="E35" s="8"/>
      <c r="F35" s="6"/>
      <c r="G35" s="6"/>
      <c r="H35" s="6"/>
      <c r="I35" s="24"/>
      <c r="J35" s="24"/>
      <c r="K35" s="8"/>
      <c r="L35" s="8"/>
      <c r="M35" s="8"/>
    </row>
    <row r="36" spans="1:13">
      <c r="A36" s="8"/>
      <c r="B36" s="8"/>
      <c r="C36" s="8"/>
      <c r="D36" s="8"/>
      <c r="E36" s="8"/>
      <c r="F36" s="6"/>
      <c r="G36" s="6"/>
      <c r="H36" s="6"/>
      <c r="I36" s="24"/>
      <c r="J36" s="24"/>
      <c r="K36" s="8"/>
      <c r="L36" s="8"/>
      <c r="M36" s="8"/>
    </row>
    <row r="37" spans="1:13">
      <c r="A37" s="8"/>
      <c r="B37" s="8"/>
      <c r="C37" s="8"/>
      <c r="D37" s="8"/>
      <c r="E37" s="8"/>
      <c r="F37" s="6"/>
      <c r="G37" s="6"/>
      <c r="H37" s="6"/>
      <c r="I37" s="24"/>
      <c r="J37" s="24"/>
      <c r="K37" s="8"/>
      <c r="L37" s="8"/>
      <c r="M37" s="8"/>
    </row>
    <row r="38" spans="1:13">
      <c r="A38" s="8"/>
      <c r="B38" s="8"/>
      <c r="C38" s="8"/>
      <c r="D38" s="8"/>
      <c r="E38" s="8"/>
      <c r="F38" s="6"/>
      <c r="G38" s="6"/>
      <c r="H38" s="6"/>
      <c r="I38" s="24"/>
      <c r="J38" s="24"/>
      <c r="K38" s="8"/>
      <c r="L38" s="8"/>
      <c r="M38" s="8"/>
    </row>
    <row r="39" spans="1:13">
      <c r="A39" s="8"/>
      <c r="B39" s="8"/>
      <c r="C39" s="8"/>
      <c r="D39" s="8"/>
      <c r="E39" s="8"/>
      <c r="F39" s="6"/>
      <c r="G39" s="6"/>
      <c r="H39" s="6"/>
      <c r="I39" s="24"/>
      <c r="J39" s="24"/>
      <c r="K39" s="8"/>
      <c r="L39" s="8"/>
      <c r="M39" s="8"/>
    </row>
    <row r="40" spans="1:13">
      <c r="A40" s="8"/>
      <c r="B40" s="8"/>
      <c r="C40" s="8"/>
      <c r="D40" s="8"/>
      <c r="E40" s="8"/>
      <c r="F40" s="6"/>
      <c r="G40" s="6"/>
      <c r="H40" s="6"/>
      <c r="I40" s="24"/>
      <c r="J40" s="24"/>
      <c r="K40" s="8"/>
      <c r="L40" s="8"/>
      <c r="M40" s="8"/>
    </row>
    <row r="41" spans="1:13">
      <c r="A41" s="8"/>
      <c r="B41" s="8"/>
      <c r="C41" s="8"/>
      <c r="D41" s="8"/>
      <c r="E41" s="8"/>
      <c r="F41" s="6"/>
      <c r="G41" s="6"/>
      <c r="H41" s="6"/>
      <c r="I41" s="24"/>
      <c r="J41" s="24"/>
      <c r="K41" s="8"/>
      <c r="L41" s="8"/>
      <c r="M41" s="8"/>
    </row>
    <row r="42" spans="1:13">
      <c r="A42" s="8"/>
      <c r="B42" s="8"/>
      <c r="C42" s="8"/>
      <c r="D42" s="8"/>
      <c r="E42" s="8"/>
      <c r="F42" s="6"/>
      <c r="G42" s="6"/>
      <c r="H42" s="6"/>
      <c r="I42" s="24"/>
      <c r="J42" s="24"/>
      <c r="K42" s="8"/>
      <c r="L42" s="8"/>
      <c r="M42" s="8"/>
    </row>
    <row r="43" spans="1:13">
      <c r="A43" s="8"/>
      <c r="B43" s="8"/>
      <c r="C43" s="8"/>
      <c r="D43" s="8"/>
      <c r="E43" s="8"/>
      <c r="F43" s="6"/>
      <c r="G43" s="6"/>
      <c r="H43" s="6"/>
      <c r="I43" s="24"/>
      <c r="J43" s="24"/>
      <c r="K43" s="8"/>
      <c r="L43" s="8"/>
      <c r="M43" s="8"/>
    </row>
    <row r="44" spans="1:13">
      <c r="A44" s="8"/>
      <c r="B44" s="8"/>
      <c r="C44" s="8"/>
      <c r="D44" s="8"/>
      <c r="E44" s="8"/>
      <c r="F44" s="6"/>
      <c r="G44" s="6"/>
      <c r="H44" s="6"/>
      <c r="I44" s="24"/>
      <c r="J44" s="24"/>
      <c r="K44" s="8"/>
      <c r="L44" s="8"/>
      <c r="M44" s="8"/>
    </row>
    <row r="45" spans="1:13">
      <c r="A45" s="8"/>
      <c r="B45" s="8"/>
      <c r="C45" s="8"/>
      <c r="D45" s="8"/>
      <c r="E45" s="8"/>
      <c r="F45" s="6"/>
      <c r="G45" s="6"/>
      <c r="H45" s="6"/>
      <c r="I45" s="24"/>
      <c r="J45" s="24"/>
      <c r="K45" s="8"/>
      <c r="L45" s="8"/>
      <c r="M45" s="8"/>
    </row>
    <row r="46" spans="1:13">
      <c r="A46" s="8"/>
      <c r="B46" s="8"/>
      <c r="C46" s="8"/>
      <c r="D46" s="8"/>
      <c r="E46" s="8"/>
      <c r="F46" s="6"/>
      <c r="G46" s="6"/>
      <c r="H46" s="6"/>
      <c r="I46" s="24"/>
      <c r="J46" s="24"/>
      <c r="K46" s="8"/>
      <c r="L46" s="8"/>
      <c r="M46" s="8"/>
    </row>
    <row r="47" spans="1:13">
      <c r="A47" s="8"/>
      <c r="B47" s="8"/>
      <c r="C47" s="8"/>
      <c r="D47" s="8"/>
      <c r="E47" s="8"/>
      <c r="F47" s="6"/>
      <c r="G47" s="6"/>
      <c r="H47" s="6"/>
      <c r="I47" s="24"/>
      <c r="J47" s="24"/>
      <c r="K47" s="8"/>
      <c r="L47" s="8"/>
      <c r="M47" s="8"/>
    </row>
    <row r="48" spans="1:13">
      <c r="A48" s="8"/>
      <c r="B48" s="8"/>
      <c r="C48" s="8"/>
      <c r="D48" s="8"/>
      <c r="E48" s="8"/>
      <c r="F48" s="6"/>
      <c r="G48" s="6"/>
      <c r="H48" s="6"/>
      <c r="I48" s="24"/>
      <c r="J48" s="24"/>
      <c r="K48" s="8"/>
      <c r="L48" s="8"/>
      <c r="M48" s="8"/>
    </row>
    <row r="49" spans="1:13">
      <c r="A49" s="8"/>
      <c r="B49" s="8"/>
      <c r="C49" s="8"/>
      <c r="D49" s="8"/>
      <c r="E49" s="8"/>
      <c r="F49" s="6"/>
      <c r="G49" s="6"/>
      <c r="H49" s="6"/>
      <c r="I49" s="24"/>
      <c r="J49" s="24"/>
      <c r="K49" s="8"/>
      <c r="L49" s="8"/>
      <c r="M49" s="8"/>
    </row>
    <row r="50" spans="1:13">
      <c r="A50" s="8"/>
      <c r="B50" s="8"/>
      <c r="C50" s="8"/>
      <c r="D50" s="8"/>
      <c r="E50" s="8"/>
      <c r="F50" s="6"/>
      <c r="G50" s="6"/>
      <c r="H50" s="6"/>
      <c r="I50" s="24"/>
      <c r="J50" s="24"/>
      <c r="K50" s="8"/>
      <c r="L50" s="8"/>
      <c r="M50" s="8"/>
    </row>
    <row r="51" spans="1:13">
      <c r="A51" s="8"/>
      <c r="B51" s="8"/>
      <c r="C51" s="8"/>
      <c r="D51" s="8"/>
      <c r="E51" s="8"/>
      <c r="F51" s="6"/>
      <c r="G51" s="6"/>
      <c r="H51" s="6"/>
      <c r="I51" s="24"/>
      <c r="J51" s="24"/>
      <c r="K51" s="8"/>
      <c r="L51" s="8"/>
      <c r="M51" s="8"/>
    </row>
    <row r="52" spans="1:13">
      <c r="A52" s="8"/>
      <c r="B52" s="8"/>
      <c r="C52" s="8"/>
      <c r="D52" s="8"/>
      <c r="E52" s="8"/>
      <c r="F52" s="6"/>
      <c r="G52" s="6"/>
      <c r="H52" s="6"/>
      <c r="I52" s="24"/>
      <c r="J52" s="24"/>
      <c r="K52" s="8"/>
      <c r="L52" s="8"/>
      <c r="M52" s="8"/>
    </row>
    <row r="53" spans="1:13">
      <c r="A53" s="8"/>
      <c r="B53" s="8"/>
      <c r="C53" s="8"/>
      <c r="D53" s="8"/>
      <c r="E53" s="8"/>
      <c r="F53" s="6"/>
      <c r="G53" s="6"/>
      <c r="H53" s="6"/>
      <c r="I53" s="24"/>
      <c r="J53" s="24"/>
      <c r="K53" s="8"/>
      <c r="L53" s="8"/>
      <c r="M53" s="8"/>
    </row>
    <row r="54" spans="1:13">
      <c r="A54" s="8"/>
      <c r="B54" s="8"/>
      <c r="C54" s="8"/>
      <c r="D54" s="8"/>
      <c r="E54" s="8"/>
      <c r="F54" s="6"/>
      <c r="G54" s="6"/>
      <c r="H54" s="6"/>
      <c r="I54" s="24"/>
      <c r="J54" s="24"/>
      <c r="K54" s="8"/>
      <c r="L54" s="8"/>
      <c r="M54" s="8"/>
    </row>
  </sheetData>
  <phoneticPr fontId="1" type="noConversion"/>
  <conditionalFormatting sqref="A2:XFD54">
    <cfRule type="expression" dxfId="2" priority="1">
      <formula>0&lt;FIND(OFFSET($A$1,ROW()-1,4),"离职,已离开项目")</formula>
    </cfRule>
  </conditionalFormatting>
  <dataValidations count="3">
    <dataValidation type="list" allowBlank="1" showInputMessage="1" showErrorMessage="1" sqref="E2:E1048576">
      <formula1>"参与,已离开项目,离职,领导,关联方,未参与"</formula1>
    </dataValidation>
    <dataValidation type="list" allowBlank="1" showInputMessage="1" showErrorMessage="1" sqref="A2:A1048576">
      <formula1>"项目经理,开发工程师,架构师,测试,需求分析,运维,咨询顾问,实施顾问,客户经理,中间件,金蝶中国,客户方,合作伙伴,代理商,外包方,合同甲方,监理方,其他"</formula1>
    </dataValidation>
    <dataValidation type="list" allowBlank="1" showInputMessage="1" showErrorMessage="1" sqref="F2:F1048576">
      <formula1>"T3,T4,T5,T6,T7,T8,T9,T10"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帮助说明</vt:lpstr>
      <vt:lpstr>项目信息</vt:lpstr>
      <vt:lpstr>项目风险评估表</vt:lpstr>
      <vt:lpstr>项目阶段与里程碑</vt:lpstr>
      <vt:lpstr>项目进度计划</vt:lpstr>
      <vt:lpstr>需求列表</vt:lpstr>
      <vt:lpstr>项目参数</vt:lpstr>
      <vt:lpstr>项目外部通讯录</vt:lpstr>
      <vt:lpstr>内部通讯录</vt:lpstr>
      <vt:lpstr>干系人分析</vt:lpstr>
      <vt:lpstr>沟通计划</vt:lpstr>
      <vt:lpstr>风险列表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jjb</dc:creator>
  <cp:lastModifiedBy>jjb</cp:lastModifiedBy>
  <dcterms:created xsi:type="dcterms:W3CDTF">2013-01-28T02:02:20Z</dcterms:created>
  <dcterms:modified xsi:type="dcterms:W3CDTF">2013-03-12T16:31:07Z</dcterms:modified>
</cp:coreProperties>
</file>