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<sst xmlns="http://schemas.openxmlformats.org/spreadsheetml/2006/main" count="18" uniqueCount="14">
  <si>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铂电阻</t>
  </si>
  <si>
    <t xml:space="preserve">热敏电阻</t>
  </si>
  <si>
    <t xml:space="preserve">结果计算区</t>
  </si>
  <si>
    <t xml:space="preserve">温度（摄氏度）</t>
  </si>
  <si>
    <r>
      <rPr>
        <sz val="10"/>
        <rFont val="Noto Sans CJK SC"/>
        <family val="2"/>
      </rPr>
      <t xml:space="preserve">输出电压（</t>
    </r>
    <r>
      <rPr>
        <sz val="10"/>
        <rFont val="Arial"/>
        <family val="2"/>
      </rPr>
      <t xml:space="preserve">mV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</si>
  <si>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定标后电流</t>
    </r>
    <r>
      <rPr>
        <sz val="10"/>
        <rFont val="Arial"/>
        <family val="2"/>
      </rPr>
      <t xml:space="preserve">I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</rPr>
      <t xml:space="preserve">mA</t>
    </r>
    <r>
      <rPr>
        <sz val="10"/>
        <rFont val="Noto Sans CJK SC"/>
        <family val="2"/>
      </rPr>
      <t xml:space="preserve">）</t>
    </r>
  </si>
  <si>
    <t xml:space="preserve">定标后电阻箱阻值（欧）</t>
  </si>
  <si>
    <r>
      <rPr>
        <sz val="10"/>
        <rFont val="Noto Sans CJK SC"/>
        <family val="2"/>
      </rPr>
      <t xml:space="preserve">铂，</t>
    </r>
    <r>
      <rPr>
        <sz val="10"/>
        <rFont val="Arial"/>
        <family val="2"/>
      </rPr>
      <t xml:space="preserve">U/I</t>
    </r>
  </si>
  <si>
    <t xml:space="preserve">铂电阻阻值</t>
  </si>
  <si>
    <r>
      <rPr>
        <sz val="10"/>
        <rFont val="Noto Sans CJK SC"/>
        <family val="2"/>
      </rPr>
      <t xml:space="preserve">热敏，</t>
    </r>
    <r>
      <rPr>
        <sz val="10"/>
        <rFont val="Arial"/>
        <family val="2"/>
      </rPr>
      <t xml:space="preserve">U/I</t>
    </r>
  </si>
  <si>
    <t xml:space="preserve">热敏电阻阻值</t>
  </si>
  <si>
    <r>
      <rPr>
        <sz val="10"/>
        <rFont val="Noto Sans CJK SC"/>
        <family val="2"/>
      </rPr>
      <t xml:space="preserve">热敏，</t>
    </r>
    <r>
      <rPr>
        <sz val="10"/>
        <rFont val="Arial"/>
        <family val="2"/>
      </rPr>
      <t xml:space="preserve">T</t>
    </r>
  </si>
  <si>
    <r>
      <rPr>
        <sz val="10"/>
        <rFont val="Noto Sans CJK SC"/>
        <family val="2"/>
      </rPr>
      <t xml:space="preserve">热敏，</t>
    </r>
    <r>
      <rPr>
        <sz val="10"/>
        <rFont val="Arial"/>
        <family val="2"/>
      </rPr>
      <t xml:space="preserve">1/T</t>
    </r>
  </si>
  <si>
    <r>
      <rPr>
        <sz val="10"/>
        <rFont val="Noto Sans CJK SC"/>
        <family val="2"/>
      </rPr>
      <t xml:space="preserve">热敏，</t>
    </r>
    <r>
      <rPr>
        <sz val="10"/>
        <rFont val="Arial"/>
        <family val="2"/>
      </rPr>
      <t xml:space="preserve">lnR_T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</si>
</sst>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H1" colorId="64" zoomScale="130" zoomScaleNormal="130" zoomScalePageLayoutView="100" workbookViewId="0">
      <selection pane="topLeft" activeCell="N12" activeCellId="0" sqref="N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64"/>
    <col collapsed="false" customWidth="true" hidden="false" outlineLevel="0" max="3" min="3" style="0" width="16.67"/>
    <col collapsed="false" customWidth="true" hidden="false" outlineLevel="0" max="4" min="4" style="0" width="22.12"/>
    <col collapsed="false" customWidth="true" hidden="false" outlineLevel="0" max="5" min="5" style="0" width="19.12"/>
    <col collapsed="false" customWidth="true" hidden="false" outlineLevel="0" max="6" min="6" style="0" width="14.64"/>
    <col collapsed="false" customWidth="true" hidden="false" outlineLevel="0" max="7" min="7" style="0" width="16.67"/>
    <col collapsed="false" customWidth="true" hidden="false" outlineLevel="0" max="8" min="8" style="0" width="20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</row>
    <row r="2" customFormat="false" ht="15.4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customFormat="false" ht="12.8" hidden="false" customHeight="false" outlineLevel="0" collapsed="false">
      <c r="A3" s="0" t="n">
        <v>37</v>
      </c>
      <c r="B3" s="0" t="n">
        <v>19.1</v>
      </c>
      <c r="C3" s="0" t="n">
        <v>6.014</v>
      </c>
      <c r="D3" s="0" t="n">
        <v>101.7</v>
      </c>
      <c r="E3" s="0" t="n">
        <v>40</v>
      </c>
      <c r="F3" s="0" t="n">
        <v>73.07</v>
      </c>
      <c r="G3" s="0" t="n">
        <v>0.111</v>
      </c>
      <c r="H3" s="0" t="n">
        <v>28893.2</v>
      </c>
      <c r="I3" s="0" t="n">
        <f aca="false">B3/C$3</f>
        <v>3.17592284669105</v>
      </c>
      <c r="J3" s="0" t="n">
        <f aca="false">(I3*(200+D$3)+100*D$3)/(100-I3)</f>
        <v>114.931907951228</v>
      </c>
      <c r="K3" s="3" t="n">
        <f aca="false">-F3/G$3</f>
        <v>-658.288288288288</v>
      </c>
      <c r="L3" s="0" t="n">
        <f aca="false">(K3*(2000+H$3)+1000*H$3)/(1000-K3)</f>
        <v>5159.87980659532</v>
      </c>
      <c r="M3" s="0" t="n">
        <f aca="false">E3+273.16</f>
        <v>313.16</v>
      </c>
      <c r="N3" s="0" t="n">
        <f aca="false">1/M3</f>
        <v>0.00319325584365819</v>
      </c>
      <c r="O3" s="0" t="n">
        <f aca="false">LN(L3)</f>
        <v>8.54866856490884</v>
      </c>
    </row>
    <row r="4" customFormat="false" ht="12.8" hidden="false" customHeight="false" outlineLevel="0" collapsed="false">
      <c r="A4" s="0" t="n">
        <v>47</v>
      </c>
      <c r="B4" s="0" t="n">
        <v>23.98</v>
      </c>
      <c r="E4" s="0" t="n">
        <v>50</v>
      </c>
      <c r="F4" s="0" t="n">
        <v>82.56</v>
      </c>
      <c r="I4" s="0" t="n">
        <f aca="false">B4/C$3</f>
        <v>3.98736282008646</v>
      </c>
      <c r="J4" s="0" t="n">
        <f aca="false">(I4*(200+D$3)+100*D$3)/(100-I4)</f>
        <v>118.453025527346</v>
      </c>
      <c r="K4" s="3" t="n">
        <f aca="false">-F4/G$3</f>
        <v>-743.783783783784</v>
      </c>
      <c r="L4" s="0" t="n">
        <f aca="false">(K4*(2000+H$3)+1000*H$3)/(1000-K4)</f>
        <v>3392.2432734036</v>
      </c>
      <c r="M4" s="0" t="n">
        <f aca="false">E4+273.16</f>
        <v>323.16</v>
      </c>
      <c r="N4" s="0" t="n">
        <f aca="false">1/M4</f>
        <v>0.00309444238148286</v>
      </c>
      <c r="O4" s="0" t="n">
        <f aca="false">LN(L4)</f>
        <v>8.12924671409347</v>
      </c>
    </row>
    <row r="5" customFormat="false" ht="12.8" hidden="false" customHeight="false" outlineLevel="0" collapsed="false">
      <c r="A5" s="0" t="n">
        <v>57</v>
      </c>
      <c r="B5" s="0" t="n">
        <v>28.49</v>
      </c>
      <c r="E5" s="0" t="n">
        <v>60</v>
      </c>
      <c r="F5" s="0" t="n">
        <v>89.16</v>
      </c>
      <c r="I5" s="0" t="n">
        <f aca="false">B5/C$3</f>
        <v>4.73727968074493</v>
      </c>
      <c r="J5" s="0" t="n">
        <f aca="false">(I5*(200+D$3)+100*D$3)/(100-I5)</f>
        <v>121.760508631373</v>
      </c>
      <c r="K5" s="3" t="n">
        <f aca="false">-F5/G$3</f>
        <v>-803.243243243243</v>
      </c>
      <c r="L5" s="0" t="n">
        <f aca="false">(K5*(2000+H$3)+1000*H$3)/(1000-K5)</f>
        <v>2261.72805755396</v>
      </c>
      <c r="M5" s="0" t="n">
        <f aca="false">E5+273.16</f>
        <v>333.16</v>
      </c>
      <c r="N5" s="0" t="n">
        <f aca="false">1/M5</f>
        <v>0.00300156081162204</v>
      </c>
      <c r="O5" s="0" t="n">
        <f aca="false">LN(L5)</f>
        <v>7.72388442732412</v>
      </c>
    </row>
    <row r="6" customFormat="false" ht="12.8" hidden="false" customHeight="false" outlineLevel="0" collapsed="false">
      <c r="A6" s="0" t="n">
        <v>67</v>
      </c>
      <c r="B6" s="0" t="n">
        <v>32.81</v>
      </c>
      <c r="E6" s="0" t="n">
        <v>70</v>
      </c>
      <c r="F6" s="0" t="n">
        <v>93.79</v>
      </c>
      <c r="I6" s="0" t="n">
        <f aca="false">B6/C$3</f>
        <v>5.45560359161955</v>
      </c>
      <c r="J6" s="0" t="n">
        <f aca="false">(I6*(200+D$3)+100*D$3)/(100-I6)</f>
        <v>124.977852230957</v>
      </c>
      <c r="K6" s="3" t="n">
        <f aca="false">-F6/G$3</f>
        <v>-844.954954954955</v>
      </c>
      <c r="L6" s="0" t="n">
        <f aca="false">(K6*(2000+H$3)+1000*H$3)/(1000-K6)</f>
        <v>1512.14401093803</v>
      </c>
      <c r="M6" s="0" t="n">
        <f aca="false">E6+273.16</f>
        <v>343.16</v>
      </c>
      <c r="N6" s="0" t="n">
        <f aca="false">1/M6</f>
        <v>0.00291409255157944</v>
      </c>
      <c r="O6" s="0" t="n">
        <f aca="false">LN(L6)</f>
        <v>7.32128379753332</v>
      </c>
    </row>
    <row r="7" customFormat="false" ht="12.8" hidden="false" customHeight="false" outlineLevel="0" collapsed="false">
      <c r="A7" s="0" t="n">
        <v>77</v>
      </c>
      <c r="B7" s="0" t="n">
        <v>37.61</v>
      </c>
      <c r="E7" s="0" t="n">
        <v>80</v>
      </c>
      <c r="F7" s="0" t="n">
        <v>97.06</v>
      </c>
      <c r="I7" s="0" t="n">
        <f aca="false">B7/C$3</f>
        <v>6.25374127036914</v>
      </c>
      <c r="J7" s="0" t="n">
        <f aca="false">(I7*(200+D$3)+100*D$3)/(100-I7)</f>
        <v>128.610505684741</v>
      </c>
      <c r="K7" s="3" t="n">
        <f aca="false">-F7/G$3</f>
        <v>-874.414414414414</v>
      </c>
      <c r="L7" s="0" t="n">
        <f aca="false">(K7*(2000+H$3)+1000*H$3)/(1000-K7)</f>
        <v>1002.84152648275</v>
      </c>
      <c r="M7" s="0" t="n">
        <f aca="false">E7+273.16</f>
        <v>353.16</v>
      </c>
      <c r="N7" s="0" t="n">
        <f aca="false">1/M7</f>
        <v>0.00283157775512516</v>
      </c>
      <c r="O7" s="0" t="n">
        <f aca="false">LN(L7)</f>
        <v>6.91059277596</v>
      </c>
    </row>
    <row r="8" customFormat="false" ht="12.8" hidden="false" customHeight="false" outlineLevel="0" collapsed="false">
      <c r="A8" s="0" t="n">
        <v>87</v>
      </c>
      <c r="B8" s="0" t="n">
        <v>42.62</v>
      </c>
      <c r="E8" s="0" t="n">
        <v>90</v>
      </c>
      <c r="F8" s="0" t="n">
        <v>99.38</v>
      </c>
      <c r="I8" s="0" t="n">
        <f aca="false">B8/C$3</f>
        <v>7.08679747256402</v>
      </c>
      <c r="J8" s="0" t="n">
        <f aca="false">(I8*(200+D$3)+100*D$3)/(100-I8)</f>
        <v>132.468653137192</v>
      </c>
      <c r="K8" s="3" t="n">
        <f aca="false">-F8/G$3</f>
        <v>-895.315315315315</v>
      </c>
      <c r="L8" s="0" t="n">
        <f aca="false">(K8*(2000+H$3)+1000*H$3)/(1000-K8)</f>
        <v>651.102690369807</v>
      </c>
      <c r="M8" s="0" t="n">
        <f aca="false">E8+273.16</f>
        <v>363.16</v>
      </c>
      <c r="N8" s="0" t="n">
        <f aca="false">1/M8</f>
        <v>0.00275360722546536</v>
      </c>
      <c r="O8" s="0" t="n">
        <f aca="false">LN(L8)</f>
        <v>6.47866737227207</v>
      </c>
    </row>
    <row r="9" customFormat="false" ht="12.8" hidden="false" customHeight="false" outlineLevel="0" collapsed="false">
      <c r="A9" s="0" t="n">
        <v>97</v>
      </c>
      <c r="B9" s="0" t="n">
        <v>47.71</v>
      </c>
      <c r="E9" s="0" t="n">
        <v>100</v>
      </c>
      <c r="F9" s="0" t="n">
        <v>100.92</v>
      </c>
      <c r="I9" s="0" t="n">
        <f aca="false">B9/C$3</f>
        <v>7.93315596940472</v>
      </c>
      <c r="J9" s="0" t="n">
        <f aca="false">(I9*(200+D$3)+100*D$3)/(100-I9)</f>
        <v>136.459908974336</v>
      </c>
      <c r="K9" s="3" t="n">
        <f aca="false">-F9/G$3</f>
        <v>-909.189189189189</v>
      </c>
      <c r="L9" s="0" t="n">
        <f aca="false">(K9*(2000+H$3)+1000*H$3)/(1000-K9)</f>
        <v>421.873612684033</v>
      </c>
      <c r="M9" s="0" t="n">
        <f aca="false">E9+273.16</f>
        <v>373.16</v>
      </c>
      <c r="N9" s="0" t="n">
        <f aca="false">1/M9</f>
        <v>0.00267981562868475</v>
      </c>
      <c r="O9" s="0" t="n">
        <f aca="false">LN(L9)</f>
        <v>6.04470577316872</v>
      </c>
    </row>
  </sheetData>
  <mergeCells count="3">
    <mergeCell ref="A1:D1"/>
    <mergeCell ref="E1:H1"/>
    <mergeCell ref="I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2023-11-04T14:51:58Z</dcterms:created>
  <dc:creator/>
  <dc:description/>
  <dc:language>en-US</dc:language>
  <cp:lastModifiedBy/>
  <dcterms:modified xsi:type="dcterms:W3CDTF">2023-11-04T15:29:29Z</dcterms:modified>
  <cp:revision>4</cp:revision>
  <dc:subject/>
  <dc:title/>
</cp:coreProperties>
</file>