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<sst xmlns="http://schemas.openxmlformats.org/spreadsheetml/2006/main" count="9" uniqueCount="9">
  <si>
    <t xml:space="preserve">f</t>
  </si>
  <si>
    <t xml:space="preserve">U</t>
  </si>
  <si>
    <t xml:space="preserve">Delta-t</t>
  </si>
  <si>
    <t xml:space="preserve">phi_real</t>
  </si>
  <si>
    <t xml:space="preserve">phi_</t>
  </si>
  <si>
    <t xml:space="preserve">omega</t>
  </si>
  <si>
    <t xml:space="preserve">L</t>
  </si>
  <si>
    <t xml:space="preserve">C</t>
  </si>
  <si>
    <t xml:space="preserve">R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</si>
</sst>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0"/>
  <sheetViews>
    <sheetView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selection pane="topLeft" activeCell="I15" activeCellId="0" sqref="I15"/>
    </sheetView>
  </sheetViews>
  <sheetFormatPr defaultColWidth="11.57031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</row>
    <row r="2" customFormat="false" ht="12.8" hidden="false" customHeight="false" outlineLevel="0" collapsed="false">
      <c r="A2" s="1" t="n">
        <v>1.373</v>
      </c>
      <c r="B2" s="1" t="n">
        <f aca="false">0.1*B$11</f>
        <v>0.378</v>
      </c>
      <c r="C2" s="1" t="n">
        <v>178</v>
      </c>
      <c r="D2" s="1" t="n">
        <f aca="false">-A2*2*3.14159*C2*0.001</f>
        <v>-1.53557149292</v>
      </c>
      <c r="E2" s="0" t="n">
        <f aca="false">ATAN((F2*G$2-1/(F2*H$2))/I$2)</f>
        <v>-1.47744831152162</v>
      </c>
      <c r="F2" s="0" t="n">
        <f aca="false">2*PI()*A2*1000</f>
        <v>8626.81342675757</v>
      </c>
      <c r="G2" s="0" t="n">
        <v>0.01</v>
      </c>
      <c r="H2" s="2" t="n">
        <v>1.0058E-007</v>
      </c>
      <c r="I2" s="0" t="n">
        <v>99.82</v>
      </c>
    </row>
    <row r="3" customFormat="false" ht="12.8" hidden="false" customHeight="false" outlineLevel="0" collapsed="false">
      <c r="A3" s="1" t="n">
        <v>3.003</v>
      </c>
      <c r="B3" s="1" t="n">
        <f aca="false">0.3*B$11</f>
        <v>1.134</v>
      </c>
      <c r="C3" s="1" t="n">
        <v>68</v>
      </c>
      <c r="D3" s="1" t="n">
        <f aca="false">-A3*2*3.14159*C3*0.001</f>
        <v>-1.28305048872</v>
      </c>
      <c r="E3" s="0" t="n">
        <f aca="false">ATAN((F3*G$2-1/(F3*H$2))/I$2)</f>
        <v>-1.2838313729823</v>
      </c>
      <c r="F3" s="0" t="n">
        <f aca="false">2*PI()*A3*1000</f>
        <v>18868.4054774603</v>
      </c>
    </row>
    <row r="4" customFormat="false" ht="12.8" hidden="false" customHeight="false" outlineLevel="0" collapsed="false">
      <c r="A4" s="1" t="n">
        <v>3.438</v>
      </c>
      <c r="B4" s="1" t="n">
        <f aca="false">0.4*B$11</f>
        <v>1.512</v>
      </c>
      <c r="C4" s="1" t="n">
        <v>52.4</v>
      </c>
      <c r="D4" s="1" t="n">
        <f aca="false">-A4*2*3.14159*C4*0.001</f>
        <v>-1.131922416816</v>
      </c>
      <c r="E4" s="0" t="n">
        <f aca="false">ATAN((F4*G$2-1/(F4*H$2))/I$2)</f>
        <v>-1.18282058072749</v>
      </c>
      <c r="F4" s="0" t="n">
        <f aca="false">2*PI()*A4*1000</f>
        <v>21601.5910860834</v>
      </c>
    </row>
    <row r="5" customFormat="false" ht="12.8" hidden="false" customHeight="false" outlineLevel="0" collapsed="false">
      <c r="A5" s="1" t="n">
        <v>3.742</v>
      </c>
      <c r="B5" s="1" t="n">
        <f aca="false">0.5*B$11</f>
        <v>1.89</v>
      </c>
      <c r="C5" s="1" t="n">
        <v>45.2</v>
      </c>
      <c r="D5" s="1" t="n">
        <f aca="false">-A5*2*3.14159*C5*0.001</f>
        <v>-1.062727012112</v>
      </c>
      <c r="E5" s="0" t="n">
        <f aca="false">ATAN((F5*G$2-1/(F5*H$2))/I$2)</f>
        <v>-1.08214164386198</v>
      </c>
      <c r="F5" s="0" t="n">
        <f aca="false">2*PI()*A5*1000</f>
        <v>23511.679419466</v>
      </c>
    </row>
    <row r="6" customFormat="false" ht="12.8" hidden="false" customHeight="false" outlineLevel="0" collapsed="false">
      <c r="A6" s="1" t="n">
        <v>3.992</v>
      </c>
      <c r="B6" s="1" t="n">
        <f aca="false">0.6*B$11</f>
        <v>2.268</v>
      </c>
      <c r="C6" s="1" t="n">
        <v>39.6</v>
      </c>
      <c r="D6" s="1" t="n">
        <f aca="false">-A6*2*3.14159*C6*0.001</f>
        <v>-0.993265200576</v>
      </c>
      <c r="E6" s="0" t="n">
        <f aca="false">ATAN((F6*G$2-1/(F6*H$2))/I$2)</f>
        <v>-0.969690849354669</v>
      </c>
      <c r="F6" s="0" t="n">
        <f aca="false">2*PI()*A6*1000</f>
        <v>25082.4757462609</v>
      </c>
    </row>
    <row r="7" customFormat="false" ht="12.8" hidden="false" customHeight="false" outlineLevel="0" collapsed="false">
      <c r="A7" s="1" t="n">
        <v>4.218</v>
      </c>
      <c r="B7" s="1" t="n">
        <f aca="false">0.7*B$11</f>
        <v>2.646</v>
      </c>
      <c r="C7" s="1" t="n">
        <v>31.6</v>
      </c>
      <c r="D7" s="1" t="n">
        <f aca="false">-A7*2*3.14159*C7*0.001</f>
        <v>-0.837477522384</v>
      </c>
      <c r="E7" s="0" t="n">
        <f aca="false">ATAN((F7*G$2-1/(F7*H$2))/I$2)</f>
        <v>-0.834432376282533</v>
      </c>
      <c r="F7" s="0" t="n">
        <f aca="false">2*PI()*A7*1000</f>
        <v>26502.4756256835</v>
      </c>
    </row>
    <row r="8" customFormat="false" ht="12.8" hidden="false" customHeight="false" outlineLevel="0" collapsed="false">
      <c r="A8" s="1" t="n">
        <v>4.398</v>
      </c>
      <c r="B8" s="1" t="n">
        <f aca="false">0.8*B$11</f>
        <v>3.024</v>
      </c>
      <c r="C8" s="1" t="n">
        <v>25.2</v>
      </c>
      <c r="D8" s="1" t="n">
        <f aca="false">-A8*2*3.14159*C8*0.001</f>
        <v>-0.696362326128</v>
      </c>
      <c r="E8" s="0" t="n">
        <f aca="false">ATAN((F8*G$2-1/(F8*H$2))/I$2)</f>
        <v>-0.696365758434744</v>
      </c>
      <c r="F8" s="0" t="n">
        <f aca="false">2*PI()*A8*1000</f>
        <v>27633.4489809758</v>
      </c>
    </row>
    <row r="9" customFormat="false" ht="12.8" hidden="false" customHeight="false" outlineLevel="0" collapsed="false">
      <c r="A9" s="1" t="n">
        <v>4.608</v>
      </c>
      <c r="B9" s="1" t="n">
        <f aca="false">0.9*B$11</f>
        <v>3.402</v>
      </c>
      <c r="C9" s="1" t="n">
        <v>17.6</v>
      </c>
      <c r="D9" s="1" t="n">
        <f aca="false">-A9*2*3.14159*C9*0.001</f>
        <v>-0.509570924544</v>
      </c>
      <c r="E9" s="0" t="n">
        <f aca="false">ATAN((F9*G$2-1/(F9*H$2))/I$2)</f>
        <v>-0.494859052912898</v>
      </c>
      <c r="F9" s="0" t="n">
        <f aca="false">2*PI()*A9*1000</f>
        <v>28952.9178954835</v>
      </c>
    </row>
    <row r="10" customFormat="false" ht="12.8" hidden="false" customHeight="false" outlineLevel="0" collapsed="false">
      <c r="A10" s="1" t="n">
        <v>4.688</v>
      </c>
      <c r="B10" s="1" t="n">
        <f aca="false">0.94*B$11</f>
        <v>3.5532</v>
      </c>
      <c r="C10" s="1" t="n">
        <v>15.6</v>
      </c>
      <c r="D10" s="1" t="n">
        <f aca="false">-A10*2*3.14159*C10*0.001</f>
        <v>-0.459506546304</v>
      </c>
      <c r="E10" s="0" t="n">
        <f aca="false">ATAN((F10*G$2-1/(F10*H$2))/I$2)</f>
        <v>-0.406590806016439</v>
      </c>
      <c r="F10" s="0" t="n">
        <f aca="false">2*PI()*A10*1000</f>
        <v>29455.5727200579</v>
      </c>
    </row>
    <row r="11" customFormat="false" ht="12.8" hidden="false" customHeight="false" outlineLevel="0" collapsed="false">
      <c r="A11" s="1" t="n">
        <v>5.008</v>
      </c>
      <c r="B11" s="1" t="n">
        <v>3.78</v>
      </c>
      <c r="C11" s="1" t="n">
        <v>0</v>
      </c>
      <c r="D11" s="1" t="n">
        <f aca="false">A11*2*3.14159*C11*0.001</f>
        <v>0</v>
      </c>
      <c r="E11" s="0" t="n">
        <f aca="false">ATAN((F11*G$2-1/(F11*H$2))/I$2)</f>
        <v>-0.013091466044073</v>
      </c>
      <c r="F11" s="0" t="n">
        <f aca="false">2*PI()*A11*1000</f>
        <v>31466.1920183554</v>
      </c>
    </row>
    <row r="12" customFormat="false" ht="12.8" hidden="false" customHeight="false" outlineLevel="0" collapsed="false">
      <c r="A12" s="1" t="n">
        <v>5.325</v>
      </c>
      <c r="B12" s="1" t="n">
        <f aca="false">0.94*B$11</f>
        <v>3.5532</v>
      </c>
      <c r="C12" s="1" t="n">
        <v>10</v>
      </c>
      <c r="D12" s="1" t="n">
        <f aca="false">A12*2*3.14159*C12*0.001</f>
        <v>0.334579335</v>
      </c>
      <c r="E12" s="0" t="n">
        <f aca="false">ATAN((F12*G$2-1/(F12*H$2))/I$2)</f>
        <v>0.358666303598307</v>
      </c>
      <c r="F12" s="0" t="n">
        <f aca="false">2*PI()*A12*1000</f>
        <v>33457.9617607313</v>
      </c>
    </row>
    <row r="13" customFormat="false" ht="12.8" hidden="false" customHeight="false" outlineLevel="0" collapsed="false">
      <c r="A13" s="1" t="n">
        <v>5.445</v>
      </c>
      <c r="B13" s="1" t="n">
        <f aca="false">0.9*B$11</f>
        <v>3.402</v>
      </c>
      <c r="C13" s="1" t="n">
        <v>15.6</v>
      </c>
      <c r="D13" s="1" t="n">
        <f aca="false">A13*2*3.14159*C13*0.001</f>
        <v>0.53370587556</v>
      </c>
      <c r="E13" s="0" t="n">
        <f aca="false">ATAN((F13*G$2-1/(F13*H$2))/I$2)</f>
        <v>0.476383551414705</v>
      </c>
      <c r="F13" s="0" t="n">
        <f aca="false">2*PI()*A13*1000</f>
        <v>34211.9439975928</v>
      </c>
    </row>
    <row r="14" customFormat="false" ht="12.8" hidden="false" customHeight="false" outlineLevel="0" collapsed="false">
      <c r="A14" s="1" t="n">
        <v>5.688</v>
      </c>
      <c r="B14" s="1" t="n">
        <f aca="false">0.8*B$11</f>
        <v>3.024</v>
      </c>
      <c r="C14" s="1" t="n">
        <v>19.2</v>
      </c>
      <c r="D14" s="1" t="n">
        <f aca="false">A14*2*3.14159*C14*0.001</f>
        <v>0.686183574528</v>
      </c>
      <c r="E14" s="0" t="n">
        <f aca="false">ATAN((F14*G$2-1/(F14*H$2))/I$2)</f>
        <v>0.67067685158088</v>
      </c>
      <c r="F14" s="0" t="n">
        <f aca="false">2*PI()*A14*1000</f>
        <v>35738.7580272375</v>
      </c>
    </row>
    <row r="15" customFormat="false" ht="12.8" hidden="false" customHeight="false" outlineLevel="0" collapsed="false">
      <c r="A15" s="1" t="n">
        <v>5.948</v>
      </c>
      <c r="B15" s="1" t="n">
        <f aca="false">0.7*B$11</f>
        <v>2.646</v>
      </c>
      <c r="C15" s="1" t="n">
        <v>22.8</v>
      </c>
      <c r="D15" s="1" t="n">
        <f aca="false">A15*2*3.14159*C15*0.001</f>
        <v>0.852089685792</v>
      </c>
      <c r="E15" s="0" t="n">
        <f aca="false">ATAN((F15*G$2-1/(F15*H$2))/I$2)</f>
        <v>0.823304116436759</v>
      </c>
      <c r="F15" s="0" t="n">
        <f aca="false">2*PI()*A15*1000</f>
        <v>37372.3862071042</v>
      </c>
    </row>
    <row r="16" customFormat="false" ht="12.8" hidden="false" customHeight="false" outlineLevel="0" collapsed="false">
      <c r="A16" s="1" t="n">
        <v>6.278</v>
      </c>
      <c r="B16" s="1" t="n">
        <f aca="false">0.6*B$11</f>
        <v>2.268</v>
      </c>
      <c r="C16" s="1" t="n">
        <v>26.4</v>
      </c>
      <c r="D16" s="1" t="n">
        <f aca="false">A16*2*3.14159*C16*0.001</f>
        <v>1.041369226656</v>
      </c>
      <c r="E16" s="0" t="n">
        <f aca="false">ATAN((F16*G$2-1/(F16*H$2))/I$2)</f>
        <v>0.95943754214189</v>
      </c>
      <c r="F16" s="0" t="n">
        <f aca="false">2*PI()*A16*1000</f>
        <v>39445.8373584734</v>
      </c>
    </row>
    <row r="17" customFormat="false" ht="12.8" hidden="false" customHeight="false" outlineLevel="0" collapsed="false">
      <c r="A17" s="1" t="n">
        <v>6.688</v>
      </c>
      <c r="B17" s="1" t="n">
        <f aca="false">0.5*B$11</f>
        <v>1.89</v>
      </c>
      <c r="C17" s="1" t="n">
        <v>27.2</v>
      </c>
      <c r="D17" s="1" t="n">
        <f aca="false">A17*2*3.14159*C17*0.001</f>
        <v>1.142995893248</v>
      </c>
      <c r="E17" s="0" t="n">
        <f aca="false">ATAN((F17*G$2-1/(F17*H$2))/I$2)</f>
        <v>1.07286432032195</v>
      </c>
      <c r="F17" s="0" t="n">
        <f aca="false">2*PI()*A17*1000</f>
        <v>42021.9433344171</v>
      </c>
    </row>
    <row r="18" customFormat="false" ht="12.8" hidden="false" customHeight="false" outlineLevel="0" collapsed="false">
      <c r="A18" s="1" t="n">
        <v>7.338</v>
      </c>
      <c r="B18" s="1" t="n">
        <f aca="false">0.4*B$11</f>
        <v>1.512</v>
      </c>
      <c r="C18" s="1" t="n">
        <v>26.8</v>
      </c>
      <c r="D18" s="1" t="n">
        <f aca="false">A18*2*3.14159*C18*0.001</f>
        <v>1.235640125712</v>
      </c>
      <c r="E18" s="0" t="n">
        <f aca="false">ATAN((F18*G$2-1/(F18*H$2))/I$2)</f>
        <v>1.18449975054739</v>
      </c>
      <c r="F18" s="0" t="n">
        <f aca="false">2*PI()*A18*1000</f>
        <v>46106.0137840838</v>
      </c>
    </row>
    <row r="19" customFormat="false" ht="12.8" hidden="false" customHeight="false" outlineLevel="0" collapsed="false">
      <c r="A19" s="1" t="n">
        <v>8.326</v>
      </c>
      <c r="B19" s="1" t="n">
        <f aca="false">0.3*B$11</f>
        <v>1.134</v>
      </c>
      <c r="C19" s="1" t="n">
        <v>24</v>
      </c>
      <c r="D19" s="1" t="n">
        <f aca="false">A19*2*3.14159*C19*0.001</f>
        <v>1.25553016032</v>
      </c>
      <c r="E19" s="0" t="n">
        <f aca="false">ATAN((F19*G$2-1/(F19*H$2))/I$2)</f>
        <v>1.27963110043685</v>
      </c>
      <c r="F19" s="0" t="n">
        <f aca="false">2*PI()*A19*1000</f>
        <v>52313.8008675772</v>
      </c>
    </row>
    <row r="20" customFormat="false" ht="12.8" hidden="false" customHeight="false" outlineLevel="0" collapsed="false">
      <c r="A20" s="1" t="n">
        <v>17.916</v>
      </c>
      <c r="B20" s="1" t="n">
        <f aca="false">0.1*B$11</f>
        <v>0.378</v>
      </c>
      <c r="C20" s="1" t="n">
        <v>13.4</v>
      </c>
      <c r="D20" s="1" t="n">
        <f aca="false">A20*2*3.14159*C20*0.001</f>
        <v>1.508430668592</v>
      </c>
      <c r="E20" s="0" t="n">
        <f aca="false">ATAN((F20*G$2-1/(F20*H$2))/I$2)</f>
        <v>1.47486791161928</v>
      </c>
      <c r="F20" s="0" t="n">
        <f aca="false">2*PI()*A20*1000</f>
        <v>112569.547963429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2023-10-26T22:12:34Z</dcterms:created>
  <dc:creator/>
  <dc:description/>
  <dc:language>en-US</dc:language>
  <cp:lastModifiedBy/>
  <dcterms:modified xsi:type="dcterms:W3CDTF">2023-10-26T23:10:30Z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