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5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2" i="5" l="1"/>
  <c r="E12" i="5" s="1"/>
  <c r="B13" i="5"/>
  <c r="E13" i="5" s="1"/>
  <c r="B14" i="5"/>
  <c r="E14" i="5" s="1"/>
  <c r="B11" i="5"/>
  <c r="E11" i="5" s="1"/>
  <c r="F11" i="5" s="1"/>
  <c r="B18" i="5" l="1"/>
  <c r="B16" i="5"/>
  <c r="B15" i="5"/>
  <c r="C21" i="8" l="1"/>
  <c r="C26" i="8"/>
  <c r="C24" i="8"/>
  <c r="C22" i="8"/>
  <c r="C20" i="8"/>
  <c r="C19" i="8"/>
  <c r="C18" i="8"/>
  <c r="E88" i="9" l="1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B22" i="5" l="1"/>
  <c r="F12" i="5" l="1"/>
  <c r="F13" i="5"/>
  <c r="F14" i="5"/>
  <c r="E15" i="5"/>
  <c r="F15" i="5" s="1"/>
  <c r="E16" i="5"/>
  <c r="F16" i="5" s="1"/>
  <c r="B17" i="5"/>
  <c r="E17" i="5" s="1"/>
  <c r="F17" i="5" s="1"/>
  <c r="E18" i="5"/>
  <c r="F18" i="5" s="1"/>
  <c r="B19" i="5"/>
  <c r="B20" i="5"/>
  <c r="E20" i="5" s="1"/>
  <c r="B21" i="5"/>
  <c r="E21" i="5" s="1"/>
  <c r="E22" i="5"/>
  <c r="E19" i="5" l="1"/>
  <c r="F19" i="5" s="1"/>
  <c r="F20" i="5"/>
  <c r="F21" i="5"/>
  <c r="F22" i="5"/>
  <c r="A1" i="5" l="1"/>
</calcChain>
</file>

<file path=xl/sharedStrings.xml><?xml version="1.0" encoding="utf-8"?>
<sst xmlns="http://schemas.openxmlformats.org/spreadsheetml/2006/main" count="252" uniqueCount="192">
  <si>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</si>
  <si>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</si>
  <si>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</si>
  <si>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</si>
  <si>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</si>
  <si>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</si>
  <si>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</si>
  <si>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</si>
  <si>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</si>
  <si>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</si>
  <si>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</si>
  <si>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</si>
  <si>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</si>
  <si>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</si>
  <si>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</si>
  <si>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</si>
  <si>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</si>
  <si>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</si>
  <si>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</si>
  <si>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</si>
  <si>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</si>
  <si>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</si>
  <si>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</si>
  <si>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</si>
  <si>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</si>
  <si>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</si>
  <si>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</si>
  <si>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</si>
  <si>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</si>
  <si>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</si>
  <si>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</si>
  <si>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</si>
  <si>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</si>
  <si>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</si>
  <si>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</si>
  <si>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</si>
  <si>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</si>
  <si>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</si>
  <si>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</si>
  <si>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</si>
  <si>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</si>
  <si>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</si>
  <si>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</si>
  <si>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</si>
  <si>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</si>
  <si>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</si>
  <si>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</si>
  <si>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</si>
  <si>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</si>
  <si>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</si>
  <si>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</si>
  <si>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</si>
  <si>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</si>
  <si>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</si>
  <si>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</si>
  <si>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</si>
  <si>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</si>
  <si>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</si>
  <si>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</si>
  <si>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</si>
  <si>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</si>
  <si>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</si>
  <si>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</si>
  <si>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</si>
  <si>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</si>
  <si>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</si>
  <si>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</si>
  <si>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</si>
  <si>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</si>
  <si>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</si>
  <si>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</si>
  <si>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</si>
  <si>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</si>
  <si>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</si>
  <si>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</si>
  <si>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</si>
  <si>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</si>
  <si>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</si>
  <si>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</si>
  <si>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</si>
  <si>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</si>
  <si>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</si>
  <si>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</si>
  <si>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</si>
  <si>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</si>
  <si>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</si>
  <si>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</si>
  <si>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</si>
  <si>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</si>
  <si>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</si>
  <si>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</si>
  <si>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</si>
  <si>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</si>
  <si>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</si>
  <si>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</si>
  <si>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</si>
  <si>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</si>
  <si>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</si>
  <si>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</si>
  <si>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</si>
  <si>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</si>
  <si>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</si>
  <si>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</si>
  <si>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</si>
  <si>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</si>
  <si>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</si>
  <si>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</si>
  <si>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</si>
  <si>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</si>
  <si>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</si>
  <si>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</si>
  <si>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</si>
  <si>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</si>
  <si>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</si>
  <si>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</si>
  <si>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</si>
  <si>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</si>
  <si>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</si>
  <si>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</si>
  <si>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</si>
  <si>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</si>
  <si>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</si>
  <si>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</si>
  <si>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</si>
  <si>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</si>
  <si>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</si>
  <si>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</si>
  <si>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</si>
  <si>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</si>
  <si>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</si>
  <si>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</si>
  <si>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</si>
  <si>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</si>
  <si>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</si>
  <si>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</si>
  <si>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</si>
  <si>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</si>
  <si>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</si>
  <si>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</si>
  <si>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</si>
  <si>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</si>
  <si>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</si>
  <si>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</si>
  <si>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</si>
  <si>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</si>
  <si>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</si>
  <si>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</si>
  <si>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</si>
  <si>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</si>
  <si>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</si>
  <si>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</si>
  <si>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</si>
  <si>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</si>
  <si>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</si>
  <si>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</si>
  <si>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</si>
  <si>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</si>
  <si>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</si>
  <si>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</si>
  <si>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</si>
  <si>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</si>
  <si>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</si>
  <si>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</si>
  <si>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</si>
  <si>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</si>
  <si>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</si>
  <si>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</si>
  <si>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</si>
  <si>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</si>
  <si>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</si>
  <si>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</si>
  <si>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</si>
  <si>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</si>
  <si>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</si>
  <si>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</si>
  <si>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</si>
  <si>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</si>
  <si>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</si>
  <si>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</si>
  <si>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</si>
  <si>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</si>
  <si>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</si>
  <si>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</si>
  <si>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</si>
  <si>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</si>
  <si>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</si>
  <si>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</si>
  <si>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</si>
  <si>
    <t>2018-06</t>
  </si>
  <si>
    <t>2018-07</t>
  </si>
  <si>
    <t>2018-08</t>
  </si>
  <si>
    <t>2025-09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</si>
</sst>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3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58" fontId="0" fillId="0" borderId="0" xfId="0" applyNumberFormat="1"/>
    <xf numFmtId="3" fontId="0" fillId="0" borderId="0" xfId="0" applyNumberFormat="1"/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6"/>
  <sheetViews>
    <sheetView workbookViewId="0">
      <selection activeCell="D9" sqref="D9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  <col min="4" max="4" width="16.125" bestFit="1" customWidth="1"/>
  </cols>
  <sheetData>
    <row r="1" spans="1:4" x14ac:dyDescent="0.15">
      <c r="A1" t="s">
        <v>24</v>
      </c>
      <c r="B1" t="s">
        <v>22</v>
      </c>
      <c r="C1" t="s">
        <v>23</v>
      </c>
    </row>
    <row r="2" spans="1:4" x14ac:dyDescent="0.15">
      <c r="A2" t="s">
        <v>25</v>
      </c>
      <c r="B2" s="1">
        <v>92105.53</v>
      </c>
      <c r="C2" t="s">
        <v>1</v>
      </c>
    </row>
    <row r="3" spans="1:4" x14ac:dyDescent="0.15">
      <c r="A3" t="s">
        <v>26</v>
      </c>
      <c r="B3" s="1">
        <v>78431.930000000008</v>
      </c>
      <c r="C3" t="s">
        <v>3</v>
      </c>
    </row>
    <row r="4" spans="1:4" x14ac:dyDescent="0.15">
      <c r="A4" t="s">
        <v>27</v>
      </c>
      <c r="B4" s="1">
        <v>36524.410000000003</v>
      </c>
      <c r="C4" t="s">
        <v>3</v>
      </c>
    </row>
    <row r="5" spans="1:4" x14ac:dyDescent="0.15">
      <c r="A5" t="s">
        <v>28</v>
      </c>
      <c r="B5" s="2">
        <v>3563</v>
      </c>
      <c r="C5" t="s">
        <v>5</v>
      </c>
    </row>
    <row r="6" spans="1:4" x14ac:dyDescent="0.15">
      <c r="A6" t="s">
        <v>29</v>
      </c>
      <c r="B6" s="1">
        <v>4459237.0000000009</v>
      </c>
      <c r="C6" t="s">
        <v>0</v>
      </c>
    </row>
    <row r="7" spans="1:4" x14ac:dyDescent="0.15">
      <c r="A7" t="s">
        <v>30</v>
      </c>
      <c r="B7" s="1">
        <v>3768250.5999999996</v>
      </c>
      <c r="C7" t="s">
        <v>2</v>
      </c>
    </row>
    <row r="8" spans="1:4" x14ac:dyDescent="0.15">
      <c r="A8" t="s">
        <v>31</v>
      </c>
      <c r="B8" s="1">
        <v>1307126.55</v>
      </c>
      <c r="C8" t="s">
        <v>2</v>
      </c>
    </row>
    <row r="9" spans="1:4" x14ac:dyDescent="0.15">
      <c r="A9" t="s">
        <v>32</v>
      </c>
      <c r="B9" s="2">
        <v>172564</v>
      </c>
      <c r="C9" t="s">
        <v>4</v>
      </c>
    </row>
    <row r="10" spans="1:4" x14ac:dyDescent="0.15">
      <c r="A10" t="s">
        <v>33</v>
      </c>
      <c r="B10" s="1">
        <v>32924560.800999828</v>
      </c>
      <c r="C10" t="s">
        <v>0</v>
      </c>
    </row>
    <row r="11" spans="1:4" x14ac:dyDescent="0.15">
      <c r="A11" t="s">
        <v>34</v>
      </c>
      <c r="B11" s="1">
        <v>31043472.120000005</v>
      </c>
      <c r="C11" t="s">
        <v>2</v>
      </c>
    </row>
    <row r="12" spans="1:4" x14ac:dyDescent="0.15">
      <c r="A12" t="s">
        <v>35</v>
      </c>
      <c r="B12" s="1">
        <v>11588835.439999999</v>
      </c>
      <c r="C12" t="s">
        <v>2</v>
      </c>
    </row>
    <row r="13" spans="1:4" x14ac:dyDescent="0.15">
      <c r="A13" t="s">
        <v>36</v>
      </c>
      <c r="B13" s="2">
        <v>1270191</v>
      </c>
      <c r="C13" t="s">
        <v>4</v>
      </c>
    </row>
    <row r="14" spans="1:4" x14ac:dyDescent="0.15">
      <c r="A14" t="s">
        <v>37</v>
      </c>
      <c r="B14" s="1">
        <v>45893.13</v>
      </c>
      <c r="C14" t="s">
        <v>3</v>
      </c>
    </row>
    <row r="15" spans="1:4" x14ac:dyDescent="0.15">
      <c r="A15" t="s">
        <v>38</v>
      </c>
      <c r="B15" s="1">
        <v>469512.04</v>
      </c>
      <c r="C15" t="s">
        <v>3</v>
      </c>
      <c r="D15" s="1"/>
    </row>
    <row r="16" spans="1:4" x14ac:dyDescent="0.15">
      <c r="A16" t="s">
        <v>39</v>
      </c>
      <c r="B16" s="1">
        <v>3167525.37</v>
      </c>
      <c r="C16" t="s">
        <v>3</v>
      </c>
      <c r="D1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12" sqref="F12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165723.12</v>
      </c>
    </row>
    <row r="10" spans="1:3" x14ac:dyDescent="0.15">
      <c r="A10" t="s">
        <v>18</v>
      </c>
      <c r="B10">
        <v>447880.56</v>
      </c>
      <c r="C10">
        <v>141236.46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9"/>
  <sheetViews>
    <sheetView topLeftCell="A73" workbookViewId="0">
      <selection activeCell="I96" sqref="I96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 t="s">
        <v>188</v>
      </c>
      <c r="B2" s="8">
        <v>276.08</v>
      </c>
      <c r="C2" s="8">
        <v>654.5</v>
      </c>
      <c r="D2" s="8">
        <v>634.44000000000005</v>
      </c>
      <c r="E2" s="8">
        <v>1288.94</v>
      </c>
      <c r="F2" s="8">
        <v>34</v>
      </c>
    </row>
    <row r="3" spans="1:6" x14ac:dyDescent="0.15">
      <c r="A3" s="7" t="s">
        <v>189</v>
      </c>
      <c r="B3" s="8">
        <v>60171.720000000074</v>
      </c>
      <c r="C3" s="8">
        <v>38642.82</v>
      </c>
      <c r="D3" s="8">
        <v>37413.300000000003</v>
      </c>
      <c r="E3" s="8">
        <v>76056.12</v>
      </c>
      <c r="F3" s="8">
        <v>2005</v>
      </c>
    </row>
    <row r="4" spans="1:6" x14ac:dyDescent="0.15">
      <c r="A4" s="7" t="s">
        <v>190</v>
      </c>
      <c r="B4" s="8">
        <v>61781.849999999962</v>
      </c>
      <c r="C4" s="8">
        <v>39438.92</v>
      </c>
      <c r="D4" s="8">
        <v>38439.730000000003</v>
      </c>
      <c r="E4" s="8"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ref="E5:E66" si="0">C5+D5</f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  <row r="89" spans="1:6" x14ac:dyDescent="0.15">
      <c r="A89" s="7" t="s">
        <v>191</v>
      </c>
      <c r="B89" s="10">
        <v>447880.56</v>
      </c>
      <c r="C89" s="10">
        <v>221054.73</v>
      </c>
      <c r="D89" s="10">
        <v>141236.46</v>
      </c>
      <c r="E89" s="10">
        <v>362291.19</v>
      </c>
      <c r="F89" s="10">
        <v>17841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6"/>
  <sheetViews>
    <sheetView workbookViewId="0">
      <pane ySplit="1" topLeftCell="A71" activePane="bottomLeft" state="frozen"/>
      <selection pane="bottomLeft" activeCell="L101" sqref="L101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  <row r="86" spans="1:11" x14ac:dyDescent="0.15">
      <c r="A86" s="9">
        <v>45901</v>
      </c>
      <c r="B86" s="10">
        <v>4308.03</v>
      </c>
      <c r="C86" s="10">
        <v>1220.3</v>
      </c>
      <c r="D86" s="10">
        <v>13170</v>
      </c>
      <c r="E86" s="10">
        <v>3749.8</v>
      </c>
      <c r="F86" s="10">
        <v>1580</v>
      </c>
      <c r="G86" s="10">
        <v>0</v>
      </c>
      <c r="H86" s="10">
        <v>0</v>
      </c>
      <c r="I86" s="10">
        <v>11325</v>
      </c>
      <c r="J86" s="10">
        <v>0</v>
      </c>
      <c r="K86" s="10">
        <v>10540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G22" sqref="G22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  <c r="B10">
        <v>45893.13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25"/>
  <sheetViews>
    <sheetView tabSelected="1" workbookViewId="0">
      <selection activeCell="G7" sqref="G7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1" max="11" width="18" customWidth="1"/>
    <col min="12" max="12" width="22.125" customWidth="1"/>
    <col min="13" max="13" width="3.375" customWidth="1"/>
    <col min="14" max="14" width="17.125" customWidth="1"/>
    <col min="15" max="15" width="16.125" bestFit="1" customWidth="1"/>
  </cols>
  <sheetData>
    <row r="1" spans="1:15" x14ac:dyDescent="0.15">
      <c r="A1" s="3">
        <f ca="1">TODAY()-1</f>
        <v>45937</v>
      </c>
    </row>
    <row r="2" spans="1:15" x14ac:dyDescent="0.15">
      <c r="A2" t="s">
        <v>62</v>
      </c>
      <c r="B2" t="s">
        <v>40</v>
      </c>
      <c r="C2" t="s">
        <v>41</v>
      </c>
    </row>
    <row r="3" spans="1:15" x14ac:dyDescent="0.15">
      <c r="A3" t="s">
        <v>42</v>
      </c>
      <c r="B3" s="4"/>
      <c r="C3" t="s">
        <v>0</v>
      </c>
    </row>
    <row r="4" spans="1:15" x14ac:dyDescent="0.15">
      <c r="A4" t="s">
        <v>43</v>
      </c>
      <c r="B4" s="4"/>
      <c r="C4" t="s">
        <v>2</v>
      </c>
    </row>
    <row r="5" spans="1:15" x14ac:dyDescent="0.15">
      <c r="A5" t="s">
        <v>44</v>
      </c>
      <c r="B5" s="4"/>
      <c r="C5" t="s">
        <v>2</v>
      </c>
    </row>
    <row r="6" spans="1:15" x14ac:dyDescent="0.15">
      <c r="A6" t="s">
        <v>45</v>
      </c>
      <c r="B6" s="4"/>
      <c r="C6" t="s">
        <v>4</v>
      </c>
    </row>
    <row r="8" spans="1:15" x14ac:dyDescent="0.15">
      <c r="H8" s="11"/>
      <c r="N8" s="4"/>
      <c r="O8" s="5"/>
    </row>
    <row r="9" spans="1:15" x14ac:dyDescent="0.15">
      <c r="N9" s="4"/>
      <c r="O9" s="5"/>
    </row>
    <row r="10" spans="1:15" x14ac:dyDescent="0.15">
      <c r="A10" t="s">
        <v>46</v>
      </c>
      <c r="B10" t="s">
        <v>40</v>
      </c>
      <c r="C10" t="s">
        <v>41</v>
      </c>
      <c r="N10" s="4"/>
      <c r="O10" s="5"/>
    </row>
    <row r="11" spans="1:15" x14ac:dyDescent="0.15">
      <c r="A11" t="s">
        <v>47</v>
      </c>
      <c r="B11" s="4">
        <f>Metrics!B2</f>
        <v>92105.53</v>
      </c>
      <c r="C11" t="s">
        <v>0</v>
      </c>
      <c r="E11" s="5">
        <f>B11</f>
        <v>92105.53</v>
      </c>
      <c r="F11" s="5">
        <f>E11+B3</f>
        <v>92105.53</v>
      </c>
      <c r="I11" s="5"/>
      <c r="N11" s="12"/>
      <c r="O11" s="5"/>
    </row>
    <row r="12" spans="1:15" x14ac:dyDescent="0.15">
      <c r="A12" t="s">
        <v>49</v>
      </c>
      <c r="B12" s="4">
        <f>Metrics!B3</f>
        <v>78431.930000000008</v>
      </c>
      <c r="C12" t="s">
        <v>2</v>
      </c>
      <c r="E12" s="5">
        <f t="shared" ref="E12:E14" si="0">B12</f>
        <v>78431.930000000008</v>
      </c>
      <c r="F12" s="5">
        <f>E12+B4</f>
        <v>78431.930000000008</v>
      </c>
      <c r="H12" s="11"/>
      <c r="I12" s="5"/>
    </row>
    <row r="13" spans="1:15" x14ac:dyDescent="0.15">
      <c r="A13" t="s">
        <v>48</v>
      </c>
      <c r="B13" s="4">
        <f>Metrics!B4</f>
        <v>36524.410000000003</v>
      </c>
      <c r="C13" t="s">
        <v>2</v>
      </c>
      <c r="E13" s="5">
        <f t="shared" si="0"/>
        <v>36524.410000000003</v>
      </c>
      <c r="F13" s="5">
        <f t="shared" ref="F13" si="1">E13+B5</f>
        <v>36524.410000000003</v>
      </c>
      <c r="I13" s="5"/>
      <c r="L13" s="4"/>
    </row>
    <row r="14" spans="1:15" x14ac:dyDescent="0.15">
      <c r="A14" t="s">
        <v>50</v>
      </c>
      <c r="B14" s="4">
        <f>Metrics!B5</f>
        <v>3563</v>
      </c>
      <c r="C14" t="s">
        <v>4</v>
      </c>
      <c r="E14" s="5">
        <f t="shared" si="0"/>
        <v>3563</v>
      </c>
      <c r="F14" s="5">
        <f>E14+B6</f>
        <v>3563</v>
      </c>
      <c r="I14" s="5"/>
      <c r="L14" s="4"/>
    </row>
    <row r="15" spans="1:15" x14ac:dyDescent="0.15">
      <c r="A15" t="s">
        <v>51</v>
      </c>
      <c r="B15" s="4">
        <f>Metrics!B6</f>
        <v>4459237.0000000009</v>
      </c>
      <c r="C15" t="s">
        <v>0</v>
      </c>
      <c r="E15" s="5">
        <f t="shared" ref="E15:E22" si="2">B15</f>
        <v>4459237.0000000009</v>
      </c>
      <c r="F15" s="5">
        <f>E15+B3</f>
        <v>4459237.0000000009</v>
      </c>
      <c r="I15" s="5"/>
      <c r="J15" s="5"/>
    </row>
    <row r="16" spans="1:15" x14ac:dyDescent="0.15">
      <c r="A16" t="s">
        <v>52</v>
      </c>
      <c r="B16" s="4">
        <f>Metrics!B7</f>
        <v>3768250.5999999996</v>
      </c>
      <c r="C16" t="s">
        <v>2</v>
      </c>
      <c r="E16" s="5">
        <f t="shared" si="2"/>
        <v>3768250.5999999996</v>
      </c>
      <c r="F16" s="5">
        <f>E16+B4</f>
        <v>3768250.5999999996</v>
      </c>
      <c r="I16" s="5"/>
    </row>
    <row r="17" spans="1:9" x14ac:dyDescent="0.15">
      <c r="A17" t="s">
        <v>53</v>
      </c>
      <c r="B17" s="4">
        <f>Metrics!B8</f>
        <v>1307126.55</v>
      </c>
      <c r="C17" t="s">
        <v>2</v>
      </c>
      <c r="E17" s="5">
        <f t="shared" si="2"/>
        <v>1307126.55</v>
      </c>
      <c r="F17" s="5">
        <f t="shared" ref="F17" si="3">E17+B5</f>
        <v>1307126.55</v>
      </c>
      <c r="I17" s="5"/>
    </row>
    <row r="18" spans="1:9" x14ac:dyDescent="0.15">
      <c r="A18" t="s">
        <v>54</v>
      </c>
      <c r="B18" s="4">
        <f>Metrics!B9</f>
        <v>172564</v>
      </c>
      <c r="C18" t="s">
        <v>4</v>
      </c>
      <c r="E18" s="5">
        <f t="shared" si="2"/>
        <v>172564</v>
      </c>
      <c r="F18" s="5">
        <f>E18+B6</f>
        <v>172564</v>
      </c>
      <c r="I18" s="5"/>
    </row>
    <row r="19" spans="1:9" x14ac:dyDescent="0.15">
      <c r="A19" t="s">
        <v>55</v>
      </c>
      <c r="B19" s="4">
        <f>Metrics!B10</f>
        <v>32924560.800999828</v>
      </c>
      <c r="C19" t="s">
        <v>0</v>
      </c>
      <c r="E19" s="5">
        <f>B19</f>
        <v>32924560.800999828</v>
      </c>
      <c r="F19" s="5">
        <f>E19+B3</f>
        <v>32924560.800999828</v>
      </c>
      <c r="I19" s="5"/>
    </row>
    <row r="20" spans="1:9" x14ac:dyDescent="0.15">
      <c r="A20" t="s">
        <v>56</v>
      </c>
      <c r="B20" s="4">
        <f>Metrics!B11</f>
        <v>31043472.120000005</v>
      </c>
      <c r="C20" t="s">
        <v>2</v>
      </c>
      <c r="E20" s="5">
        <f t="shared" si="2"/>
        <v>31043472.120000005</v>
      </c>
      <c r="F20" s="5">
        <f t="shared" ref="F20:F22" si="4">E20+B4</f>
        <v>31043472.120000005</v>
      </c>
      <c r="I20" s="5"/>
    </row>
    <row r="21" spans="1:9" x14ac:dyDescent="0.15">
      <c r="A21" t="s">
        <v>57</v>
      </c>
      <c r="B21" s="4">
        <f>Metrics!B12</f>
        <v>11588835.439999999</v>
      </c>
      <c r="C21" t="s">
        <v>2</v>
      </c>
      <c r="E21" s="5">
        <f t="shared" si="2"/>
        <v>11588835.439999999</v>
      </c>
      <c r="F21" s="5">
        <f t="shared" si="4"/>
        <v>11588835.439999999</v>
      </c>
      <c r="I21" s="5"/>
    </row>
    <row r="22" spans="1:9" x14ac:dyDescent="0.15">
      <c r="A22" t="s">
        <v>58</v>
      </c>
      <c r="B22" s="4">
        <f>Metrics!B13</f>
        <v>1270191</v>
      </c>
      <c r="C22" t="s">
        <v>4</v>
      </c>
      <c r="E22" s="5">
        <f t="shared" si="2"/>
        <v>1270191</v>
      </c>
      <c r="F22" s="5">
        <f t="shared" si="4"/>
        <v>1270191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E10" sqref="E10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4367131.47</v>
      </c>
      <c r="C9" s="5">
        <v>1270602.1400000001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H12" sqref="H12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287272.8200000003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492025.49999999971</v>
      </c>
    </row>
    <row r="6" spans="1:2" x14ac:dyDescent="0.15">
      <c r="A6">
        <v>2022</v>
      </c>
      <c r="B6" s="5">
        <v>474854.6999999999</v>
      </c>
    </row>
    <row r="7" spans="1:2" x14ac:dyDescent="0.15">
      <c r="A7">
        <v>2023</v>
      </c>
      <c r="B7" s="5">
        <v>470940.66999999975</v>
      </c>
    </row>
    <row r="8" spans="1:2" x14ac:dyDescent="0.15">
      <c r="A8">
        <v>2024</v>
      </c>
      <c r="B8" s="5">
        <v>605487.00999999978</v>
      </c>
    </row>
    <row r="9" spans="1:2" x14ac:dyDescent="0.15">
      <c r="A9">
        <v>2025</v>
      </c>
      <c r="B9" s="5">
        <v>469512.04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topLeftCell="A16" workbookViewId="0">
      <selection activeCell="F23" sqref="F23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f>48787.8+4308.03</f>
        <v>53095.83</v>
      </c>
    </row>
    <row r="19" spans="1:3" x14ac:dyDescent="0.15">
      <c r="A19" t="s">
        <v>77</v>
      </c>
      <c r="B19">
        <v>2025</v>
      </c>
      <c r="C19">
        <f>13636.01+1220.3</f>
        <v>14856.31</v>
      </c>
    </row>
    <row r="20" spans="1:3" x14ac:dyDescent="0.15">
      <c r="A20" t="s">
        <v>78</v>
      </c>
      <c r="B20">
        <v>2025</v>
      </c>
      <c r="C20">
        <f>20146+1580</f>
        <v>21726</v>
      </c>
    </row>
    <row r="21" spans="1:3" x14ac:dyDescent="0.15">
      <c r="A21" t="s">
        <v>79</v>
      </c>
      <c r="B21">
        <v>2025</v>
      </c>
      <c r="C21">
        <f>126864.8</f>
        <v>126864.8</v>
      </c>
    </row>
    <row r="22" spans="1:3" x14ac:dyDescent="0.15">
      <c r="A22" t="s">
        <v>80</v>
      </c>
      <c r="B22">
        <v>2025</v>
      </c>
      <c r="C22">
        <f>41004.1+3749.8</f>
        <v>44753.9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f>70165+11325</f>
        <v>81490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f>60340+10540</f>
        <v>70880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2025-10-08T00:07:44Z</dcterms:modified>
</cp:coreProperties>
</file>