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 activeTab="6"/>
  </bookViews>
  <sheets>
    <sheet name="Metrics" sheetId="1" r:id="rId1"/>
    <sheet name="ChargingChart" sheetId="2" r:id="rId2"/>
    <sheet name="IncomeChart" sheetId="3" r:id="rId3"/>
    <sheet name="today" sheetId="5" r:id="rId4"/>
    <sheet name="csdjzqs" sheetId="6" r:id="rId5"/>
    <sheet name="ndzsrqs" sheetId="7" r:id="rId6"/>
    <sheet name="bksr" sheetId="8" r:id="rId7"/>
  </sheets>
  <calcPr calcId="152511"/>
</workbook>
</file>

<file path=xl/calcChain.xml><?xml version="1.0" encoding="utf-8"?>
<calcChain xmlns="http://schemas.openxmlformats.org/spreadsheetml/2006/main">
  <c r="B22" i="5" l="1"/>
  <c r="B11" i="5" l="1"/>
  <c r="E11" i="5" s="1"/>
  <c r="F11" i="5" s="1"/>
  <c r="B12" i="5" l="1"/>
  <c r="E12" i="5" s="1"/>
  <c r="F12" i="5" s="1"/>
  <c r="B13" i="5"/>
  <c r="E13" i="5" s="1"/>
  <c r="F13" i="5" s="1"/>
  <c r="B14" i="5"/>
  <c r="E14" i="5" s="1"/>
  <c r="F14" i="5" s="1"/>
  <c r="B15" i="5"/>
  <c r="E15" i="5" s="1"/>
  <c r="F15" i="5" s="1"/>
  <c r="B16" i="5"/>
  <c r="E16" i="5" s="1"/>
  <c r="F16" i="5" s="1"/>
  <c r="B17" i="5"/>
  <c r="E17" i="5" s="1"/>
  <c r="F17" i="5" s="1"/>
  <c r="B18" i="5"/>
  <c r="E18" i="5" s="1"/>
  <c r="F18" i="5" s="1"/>
  <c r="B19" i="5"/>
  <c r="E19" i="5" s="1"/>
  <c r="F19" i="5" s="1"/>
  <c r="B20" i="5"/>
  <c r="E20" i="5" s="1"/>
  <c r="B21" i="5"/>
  <c r="E21" i="5" s="1"/>
  <c r="E22" i="5"/>
  <c r="F20" i="5" l="1"/>
  <c r="F21" i="5"/>
  <c r="F22" i="5"/>
  <c r="A1" i="5" l="1"/>
</calcChain>
</file>

<file path=xl/sharedStrings.xml><?xml version="1.0" encoding="utf-8"?>
<sst xmlns="http://schemas.openxmlformats.org/spreadsheetml/2006/main" count="147" uniqueCount="87">
  <si>
    <t>kwh</t>
  </si>
  <si>
    <t>kwh</t>
    <phoneticPr fontId="1" type="noConversion"/>
  </si>
  <si>
    <t>元</t>
  </si>
  <si>
    <t>元</t>
    <phoneticPr fontId="1" type="noConversion"/>
  </si>
  <si>
    <t>笔</t>
  </si>
  <si>
    <t>笔</t>
    <phoneticPr fontId="1" type="noConversion"/>
  </si>
  <si>
    <t>月份</t>
    <phoneticPr fontId="1" type="noConversion"/>
  </si>
  <si>
    <t>充电量(kwh)</t>
    <phoneticPr fontId="1" type="noConversion"/>
  </si>
  <si>
    <t>服务费收入(元)</t>
    <phoneticPr fontId="1" type="noConversion"/>
  </si>
  <si>
    <t>1月</t>
    <phoneticPr fontId="1" type="noConversion"/>
  </si>
  <si>
    <t>2月</t>
  </si>
  <si>
    <t>3月</t>
  </si>
  <si>
    <t>4月</t>
  </si>
  <si>
    <t>5月</t>
  </si>
  <si>
    <t>6月</t>
  </si>
  <si>
    <t>7月</t>
  </si>
  <si>
    <t>8月</t>
  </si>
  <si>
    <t>综合收入(元)</t>
    <phoneticPr fontId="1" type="noConversion"/>
  </si>
  <si>
    <t>9月</t>
  </si>
  <si>
    <t>10月</t>
  </si>
  <si>
    <t>11月</t>
  </si>
  <si>
    <t>12月</t>
  </si>
  <si>
    <t>值</t>
    <phoneticPr fontId="1" type="noConversion"/>
  </si>
  <si>
    <t>单位</t>
    <phoneticPr fontId="1" type="noConversion"/>
  </si>
  <si>
    <t>指标数据</t>
    <phoneticPr fontId="1" type="noConversion"/>
  </si>
  <si>
    <t>month-charge</t>
    <phoneticPr fontId="1" type="noConversion"/>
  </si>
  <si>
    <t>month-electricity</t>
    <phoneticPr fontId="1" type="noConversion"/>
  </si>
  <si>
    <t>month-service</t>
    <phoneticPr fontId="1" type="noConversion"/>
  </si>
  <si>
    <t>month-orders</t>
    <phoneticPr fontId="1" type="noConversion"/>
  </si>
  <si>
    <t>year-charge</t>
    <phoneticPr fontId="1" type="noConversion"/>
  </si>
  <si>
    <t>year-electricity</t>
    <phoneticPr fontId="1" type="noConversion"/>
  </si>
  <si>
    <t>year-service</t>
    <phoneticPr fontId="1" type="noConversion"/>
  </si>
  <si>
    <t>year-orders</t>
    <phoneticPr fontId="1" type="noConversion"/>
  </si>
  <si>
    <t>total-charge</t>
    <phoneticPr fontId="1" type="noConversion"/>
  </si>
  <si>
    <t>total-electricity</t>
    <phoneticPr fontId="1" type="noConversion"/>
  </si>
  <si>
    <t>total-service</t>
    <phoneticPr fontId="1" type="noConversion"/>
  </si>
  <si>
    <t>total-orders</t>
    <phoneticPr fontId="1" type="noConversion"/>
  </si>
  <si>
    <t>month-income</t>
    <phoneticPr fontId="1" type="noConversion"/>
  </si>
  <si>
    <t>year-income</t>
    <phoneticPr fontId="1" type="noConversion"/>
  </si>
  <si>
    <t>total-income</t>
    <phoneticPr fontId="1" type="noConversion"/>
  </si>
  <si>
    <t>值</t>
  </si>
  <si>
    <t>单位</t>
  </si>
  <si>
    <t>电量</t>
    <phoneticPr fontId="1" type="noConversion"/>
  </si>
  <si>
    <t>总收入</t>
    <phoneticPr fontId="1" type="noConversion"/>
  </si>
  <si>
    <t>服务费收入</t>
    <phoneticPr fontId="1" type="noConversion"/>
  </si>
  <si>
    <t>订单数量</t>
    <phoneticPr fontId="1" type="noConversion"/>
  </si>
  <si>
    <t>指标数据</t>
  </si>
  <si>
    <t>月电量</t>
    <phoneticPr fontId="1" type="noConversion"/>
  </si>
  <si>
    <t>月服务费收入</t>
    <phoneticPr fontId="1" type="noConversion"/>
  </si>
  <si>
    <t>月总收入</t>
    <phoneticPr fontId="1" type="noConversion"/>
  </si>
  <si>
    <t>月订单</t>
    <phoneticPr fontId="1" type="noConversion"/>
  </si>
  <si>
    <t>年电量</t>
  </si>
  <si>
    <t>年总收入</t>
  </si>
  <si>
    <t>年服务费收入</t>
  </si>
  <si>
    <t>年订单</t>
  </si>
  <si>
    <t>累计电量</t>
  </si>
  <si>
    <t>累计总收入</t>
  </si>
  <si>
    <t>累计服务费收入</t>
  </si>
  <si>
    <t>累计订单</t>
  </si>
  <si>
    <t>综合月收入</t>
    <phoneticPr fontId="1" type="noConversion"/>
  </si>
  <si>
    <t>综合年收入</t>
    <phoneticPr fontId="1" type="noConversion"/>
  </si>
  <si>
    <t>综合累计收入</t>
    <phoneticPr fontId="1" type="noConversion"/>
  </si>
  <si>
    <t>日数据</t>
    <phoneticPr fontId="1" type="noConversion"/>
  </si>
  <si>
    <t>年份</t>
  </si>
  <si>
    <t>2018年</t>
  </si>
  <si>
    <t>2019年</t>
  </si>
  <si>
    <t>2020年</t>
  </si>
  <si>
    <t>2021年</t>
  </si>
  <si>
    <t>2022年</t>
  </si>
  <si>
    <t>2023年</t>
  </si>
  <si>
    <t>2024年</t>
  </si>
  <si>
    <t>2025年</t>
  </si>
  <si>
    <t>充电量(kwh)</t>
    <phoneticPr fontId="1" type="noConversion"/>
  </si>
  <si>
    <t>充电服务费收入(元)</t>
    <phoneticPr fontId="1" type="noConversion"/>
  </si>
  <si>
    <t>年份</t>
    <phoneticPr fontId="1" type="noConversion"/>
  </si>
  <si>
    <t>时间</t>
  </si>
  <si>
    <t>车海洋</t>
  </si>
  <si>
    <t>快易洁</t>
  </si>
  <si>
    <t>微信</t>
  </si>
  <si>
    <t>车颜知己</t>
  </si>
  <si>
    <t>兴元</t>
  </si>
  <si>
    <t>收钱吧</t>
  </si>
  <si>
    <t>红门缴费</t>
  </si>
  <si>
    <t>深圳道闸</t>
  </si>
  <si>
    <t>月租车</t>
    <phoneticPr fontId="1" type="noConversion"/>
  </si>
  <si>
    <t>各板块名称</t>
    <phoneticPr fontId="1" type="noConversion"/>
  </si>
  <si>
    <t>收入(元)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</si>
</sst>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76" formatCode="#,##0_ "/>
    <numFmt numFmtId="177" formatCode="#,##0.00_ "/>
  </numFmts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3" fontId="0" fillId="0" borderId="0" xfId="0" applyNumberFormat="1"/>
    <xf numFmtId="176" fontId="0" fillId="0" borderId="0" xfId="0" applyNumberFormat="1"/>
    <xf numFmtId="14" fontId="0" fillId="0" borderId="0" xfId="0" applyNumberFormat="1"/>
    <xf numFmtId="4" fontId="0" fillId="0" borderId="0" xfId="0" applyNumberFormat="1"/>
    <xf numFmtId="177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16"/>
  <sheetViews>
    <sheetView workbookViewId="0">
      <selection activeCell="C15" sqref="C15"/>
    </sheetView>
  </sheetViews>
  <sheetFormatPr defaultRowHeight="13.5" x14ac:dyDescent="0.15"/>
  <cols>
    <col min="1" max="1" width="17.375" customWidth="1"/>
    <col min="2" max="2" width="20.625" customWidth="1"/>
    <col min="3" max="3" width="15.375" customWidth="1"/>
  </cols>
  <sheetData>
    <row r="1" spans="1:3" x14ac:dyDescent="0.15">
      <c r="A1" t="s">
        <v>24</v>
      </c>
      <c r="B1" t="s">
        <v>22</v>
      </c>
      <c r="C1" t="s">
        <v>23</v>
      </c>
    </row>
    <row r="2" spans="1:3" x14ac:dyDescent="0.15">
      <c r="A2" t="s">
        <v>25</v>
      </c>
      <c r="B2" s="1">
        <v>507971.08</v>
      </c>
      <c r="C2" t="s">
        <v>1</v>
      </c>
    </row>
    <row r="3" spans="1:3" x14ac:dyDescent="0.15">
      <c r="A3" t="s">
        <v>26</v>
      </c>
      <c r="B3" s="1">
        <v>435488.04000000004</v>
      </c>
      <c r="C3" t="s">
        <v>3</v>
      </c>
    </row>
    <row r="4" spans="1:3" x14ac:dyDescent="0.15">
      <c r="A4" t="s">
        <v>27</v>
      </c>
      <c r="B4" s="1">
        <v>160782.65</v>
      </c>
      <c r="C4" t="s">
        <v>3</v>
      </c>
    </row>
    <row r="5" spans="1:3" x14ac:dyDescent="0.15">
      <c r="A5" t="s">
        <v>28</v>
      </c>
      <c r="B5" s="2">
        <v>19863</v>
      </c>
      <c r="C5" t="s">
        <v>5</v>
      </c>
    </row>
    <row r="6" spans="1:3" x14ac:dyDescent="0.15">
      <c r="A6" t="s">
        <v>29</v>
      </c>
      <c r="B6" s="1">
        <v>3903599.6499999994</v>
      </c>
      <c r="C6" t="s">
        <v>0</v>
      </c>
    </row>
    <row r="7" spans="1:3" x14ac:dyDescent="0.15">
      <c r="A7" t="s">
        <v>30</v>
      </c>
      <c r="B7" s="1">
        <v>3314202.6999999997</v>
      </c>
      <c r="C7" t="s">
        <v>2</v>
      </c>
    </row>
    <row r="8" spans="1:3" x14ac:dyDescent="0.15">
      <c r="A8" t="s">
        <v>31</v>
      </c>
      <c r="B8" s="1">
        <v>1124425.21</v>
      </c>
      <c r="C8" t="s">
        <v>2</v>
      </c>
    </row>
    <row r="9" spans="1:3" x14ac:dyDescent="0.15">
      <c r="A9" t="s">
        <v>32</v>
      </c>
      <c r="B9" s="2">
        <v>150551</v>
      </c>
      <c r="C9" t="s">
        <v>4</v>
      </c>
    </row>
    <row r="10" spans="1:3" x14ac:dyDescent="0.15">
      <c r="A10" t="s">
        <v>33</v>
      </c>
      <c r="B10" s="1">
        <v>32368923.45099983</v>
      </c>
      <c r="C10" t="s">
        <v>0</v>
      </c>
    </row>
    <row r="11" spans="1:3" x14ac:dyDescent="0.15">
      <c r="A11" t="s">
        <v>34</v>
      </c>
      <c r="B11" s="1">
        <v>19344072.770000003</v>
      </c>
      <c r="C11" t="s">
        <v>2</v>
      </c>
    </row>
    <row r="12" spans="1:3" x14ac:dyDescent="0.15">
      <c r="A12" t="s">
        <v>35</v>
      </c>
      <c r="B12" s="1">
        <v>11406134.100000001</v>
      </c>
      <c r="C12" t="s">
        <v>2</v>
      </c>
    </row>
    <row r="13" spans="1:3" x14ac:dyDescent="0.15">
      <c r="A13" t="s">
        <v>36</v>
      </c>
      <c r="B13" s="2">
        <v>1248178</v>
      </c>
      <c r="C13" t="s">
        <v>4</v>
      </c>
    </row>
    <row r="14" spans="1:3" x14ac:dyDescent="0.15">
      <c r="A14" t="s">
        <v>37</v>
      </c>
      <c r="B14" s="1">
        <v>43435.85</v>
      </c>
      <c r="C14" t="s">
        <v>3</v>
      </c>
    </row>
    <row r="15" spans="1:3" x14ac:dyDescent="0.15">
      <c r="A15" t="s">
        <v>38</v>
      </c>
      <c r="B15" s="1">
        <v>375153.83999999997</v>
      </c>
      <c r="C15" t="s">
        <v>3</v>
      </c>
    </row>
    <row r="16" spans="1:3" x14ac:dyDescent="0.15">
      <c r="A16" t="s">
        <v>39</v>
      </c>
      <c r="B16" s="1">
        <v>3017388.6599999992</v>
      </c>
      <c r="C16" t="s">
        <v>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13"/>
  <sheetViews>
    <sheetView workbookViewId="0">
      <selection activeCell="C20" sqref="C20"/>
    </sheetView>
  </sheetViews>
  <sheetFormatPr defaultRowHeight="13.5" x14ac:dyDescent="0.15"/>
  <cols>
    <col min="2" max="2" width="16" customWidth="1"/>
    <col min="3" max="3" width="15.375" customWidth="1"/>
  </cols>
  <sheetData>
    <row r="1" spans="1:3" x14ac:dyDescent="0.15">
      <c r="A1" t="s">
        <v>6</v>
      </c>
      <c r="B1" t="s">
        <v>7</v>
      </c>
      <c r="C1" t="s">
        <v>8</v>
      </c>
    </row>
    <row r="2" spans="1:3" x14ac:dyDescent="0.15">
      <c r="A2" t="s">
        <v>9</v>
      </c>
      <c r="B2">
        <v>479733.16</v>
      </c>
      <c r="C2">
        <v>135946.9</v>
      </c>
    </row>
    <row r="3" spans="1:3" x14ac:dyDescent="0.15">
      <c r="A3" t="s">
        <v>10</v>
      </c>
      <c r="B3">
        <v>464263.67999999999</v>
      </c>
      <c r="C3">
        <v>129429.97</v>
      </c>
    </row>
    <row r="4" spans="1:3" x14ac:dyDescent="0.15">
      <c r="A4" t="s">
        <v>11</v>
      </c>
      <c r="B4">
        <v>512991.91</v>
      </c>
      <c r="C4">
        <v>142060.47</v>
      </c>
    </row>
    <row r="5" spans="1:3" x14ac:dyDescent="0.15">
      <c r="A5" t="s">
        <v>12</v>
      </c>
      <c r="B5">
        <v>457884.94</v>
      </c>
      <c r="C5">
        <v>125140.44</v>
      </c>
    </row>
    <row r="6" spans="1:3" x14ac:dyDescent="0.15">
      <c r="A6" t="s">
        <v>13</v>
      </c>
      <c r="B6">
        <v>470890.75</v>
      </c>
      <c r="C6">
        <v>134990.15</v>
      </c>
    </row>
    <row r="7" spans="1:3" x14ac:dyDescent="0.15">
      <c r="A7" t="s">
        <v>14</v>
      </c>
      <c r="B7">
        <v>461424.8</v>
      </c>
      <c r="C7">
        <v>136456.45000000001</v>
      </c>
    </row>
    <row r="8" spans="1:3" x14ac:dyDescent="0.15">
      <c r="A8" t="s">
        <v>15</v>
      </c>
      <c r="B8">
        <v>548439.35</v>
      </c>
      <c r="C8">
        <v>159618.18</v>
      </c>
    </row>
    <row r="9" spans="1:3" x14ac:dyDescent="0.15">
      <c r="A9" t="s">
        <v>16</v>
      </c>
    </row>
    <row r="10" spans="1:3" x14ac:dyDescent="0.15">
      <c r="A10" t="s">
        <v>18</v>
      </c>
    </row>
    <row r="11" spans="1:3" x14ac:dyDescent="0.15">
      <c r="A11" t="s">
        <v>19</v>
      </c>
    </row>
    <row r="12" spans="1:3" x14ac:dyDescent="0.15">
      <c r="A12" t="s">
        <v>20</v>
      </c>
    </row>
    <row r="13" spans="1:3" x14ac:dyDescent="0.15">
      <c r="A13" t="s">
        <v>21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13"/>
  <sheetViews>
    <sheetView workbookViewId="0">
      <selection activeCell="H24" sqref="H24"/>
    </sheetView>
  </sheetViews>
  <sheetFormatPr defaultRowHeight="13.5" x14ac:dyDescent="0.15"/>
  <cols>
    <col min="2" max="2" width="13.25" customWidth="1"/>
  </cols>
  <sheetData>
    <row r="1" spans="1:2" x14ac:dyDescent="0.15">
      <c r="A1" t="s">
        <v>6</v>
      </c>
      <c r="B1" t="s">
        <v>17</v>
      </c>
    </row>
    <row r="2" spans="1:2" x14ac:dyDescent="0.15">
      <c r="A2" t="s">
        <v>9</v>
      </c>
      <c r="B2">
        <v>45013.179999999993</v>
      </c>
    </row>
    <row r="3" spans="1:2" x14ac:dyDescent="0.15">
      <c r="A3" t="s">
        <v>10</v>
      </c>
      <c r="B3">
        <v>39691.03</v>
      </c>
    </row>
    <row r="4" spans="1:2" x14ac:dyDescent="0.15">
      <c r="A4" t="s">
        <v>11</v>
      </c>
      <c r="B4">
        <v>39095.14</v>
      </c>
    </row>
    <row r="5" spans="1:2" x14ac:dyDescent="0.15">
      <c r="A5" t="s">
        <v>12</v>
      </c>
      <c r="B5">
        <v>52606.46</v>
      </c>
    </row>
    <row r="6" spans="1:2" x14ac:dyDescent="0.15">
      <c r="A6" t="s">
        <v>13</v>
      </c>
      <c r="B6">
        <v>44061.75</v>
      </c>
    </row>
    <row r="7" spans="1:2" x14ac:dyDescent="0.15">
      <c r="A7" t="s">
        <v>14</v>
      </c>
      <c r="B7">
        <v>38928.35</v>
      </c>
    </row>
    <row r="8" spans="1:2" x14ac:dyDescent="0.15">
      <c r="A8" t="s">
        <v>15</v>
      </c>
      <c r="B8">
        <v>43435.85</v>
      </c>
    </row>
    <row r="9" spans="1:2" x14ac:dyDescent="0.15">
      <c r="A9" t="s">
        <v>16</v>
      </c>
    </row>
    <row r="10" spans="1:2" x14ac:dyDescent="0.15">
      <c r="A10" t="s">
        <v>18</v>
      </c>
    </row>
    <row r="11" spans="1:2" x14ac:dyDescent="0.15">
      <c r="A11" t="s">
        <v>19</v>
      </c>
    </row>
    <row r="12" spans="1:2" x14ac:dyDescent="0.15">
      <c r="A12" t="s">
        <v>20</v>
      </c>
    </row>
    <row r="13" spans="1:2" x14ac:dyDescent="0.15">
      <c r="A13" t="s">
        <v>21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L25"/>
  <sheetViews>
    <sheetView workbookViewId="0">
      <selection activeCell="G9" sqref="G9"/>
    </sheetView>
  </sheetViews>
  <sheetFormatPr defaultRowHeight="13.5" x14ac:dyDescent="0.15"/>
  <cols>
    <col min="1" max="1" width="19.375" bestFit="1" customWidth="1"/>
    <col min="2" max="2" width="18.5" customWidth="1"/>
    <col min="3" max="3" width="12.125" customWidth="1"/>
    <col min="5" max="5" width="16.375" customWidth="1"/>
    <col min="6" max="6" width="17.375" customWidth="1"/>
    <col min="7" max="7" width="18.625" customWidth="1"/>
    <col min="9" max="9" width="15" customWidth="1"/>
    <col min="12" max="12" width="20" customWidth="1"/>
  </cols>
  <sheetData>
    <row r="1" spans="1:12" x14ac:dyDescent="0.15">
      <c r="A1" s="3">
        <f ca="1">TODAY()-1</f>
        <v>45899</v>
      </c>
    </row>
    <row r="2" spans="1:12" x14ac:dyDescent="0.15">
      <c r="A2" t="s">
        <v>62</v>
      </c>
      <c r="B2" t="s">
        <v>40</v>
      </c>
      <c r="C2" t="s">
        <v>41</v>
      </c>
    </row>
    <row r="3" spans="1:12" x14ac:dyDescent="0.15">
      <c r="A3" t="s">
        <v>42</v>
      </c>
      <c r="B3" s="4"/>
      <c r="C3" t="s">
        <v>0</v>
      </c>
    </row>
    <row r="4" spans="1:12" x14ac:dyDescent="0.15">
      <c r="A4" t="s">
        <v>43</v>
      </c>
      <c r="B4" s="4"/>
      <c r="C4" t="s">
        <v>2</v>
      </c>
    </row>
    <row r="5" spans="1:12" x14ac:dyDescent="0.15">
      <c r="A5" t="s">
        <v>44</v>
      </c>
      <c r="B5" s="4"/>
      <c r="C5" t="s">
        <v>2</v>
      </c>
    </row>
    <row r="6" spans="1:12" x14ac:dyDescent="0.15">
      <c r="A6" t="s">
        <v>45</v>
      </c>
      <c r="B6" s="4"/>
      <c r="C6" t="s">
        <v>4</v>
      </c>
    </row>
    <row r="10" spans="1:12" x14ac:dyDescent="0.15">
      <c r="A10" t="s">
        <v>46</v>
      </c>
      <c r="B10" t="s">
        <v>40</v>
      </c>
      <c r="C10" t="s">
        <v>41</v>
      </c>
    </row>
    <row r="11" spans="1:12" x14ac:dyDescent="0.15">
      <c r="A11" t="s">
        <v>47</v>
      </c>
      <c r="B11" s="4">
        <f>Metrics!B2</f>
        <v>507971.08</v>
      </c>
      <c r="C11" t="s">
        <v>0</v>
      </c>
      <c r="E11" s="5">
        <f>B11</f>
        <v>507971.08</v>
      </c>
      <c r="F11" s="5">
        <f>E11+B3</f>
        <v>507971.08</v>
      </c>
      <c r="I11" s="5"/>
    </row>
    <row r="12" spans="1:12" x14ac:dyDescent="0.15">
      <c r="A12" t="s">
        <v>49</v>
      </c>
      <c r="B12" s="4">
        <f>Metrics!B3</f>
        <v>435488.04000000004</v>
      </c>
      <c r="C12" t="s">
        <v>2</v>
      </c>
      <c r="E12" s="5">
        <f t="shared" ref="E12:E22" si="0">B12</f>
        <v>435488.04000000004</v>
      </c>
      <c r="F12" s="5">
        <f>E12+B4</f>
        <v>435488.04000000004</v>
      </c>
      <c r="I12" s="5"/>
    </row>
    <row r="13" spans="1:12" x14ac:dyDescent="0.15">
      <c r="A13" t="s">
        <v>48</v>
      </c>
      <c r="B13" s="4">
        <f>Metrics!B4</f>
        <v>160782.65</v>
      </c>
      <c r="C13" t="s">
        <v>2</v>
      </c>
      <c r="E13" s="5">
        <f t="shared" si="0"/>
        <v>160782.65</v>
      </c>
      <c r="F13" s="5">
        <f t="shared" ref="F13" si="1">E13+B5</f>
        <v>160782.65</v>
      </c>
      <c r="I13" s="5"/>
      <c r="L13" s="4"/>
    </row>
    <row r="14" spans="1:12" x14ac:dyDescent="0.15">
      <c r="A14" t="s">
        <v>50</v>
      </c>
      <c r="B14" s="4">
        <f>Metrics!B5</f>
        <v>19863</v>
      </c>
      <c r="C14" t="s">
        <v>4</v>
      </c>
      <c r="E14" s="5">
        <f t="shared" si="0"/>
        <v>19863</v>
      </c>
      <c r="F14" s="5">
        <f>E14+B6</f>
        <v>19863</v>
      </c>
      <c r="I14" s="5"/>
      <c r="L14" s="4"/>
    </row>
    <row r="15" spans="1:12" x14ac:dyDescent="0.15">
      <c r="A15" t="s">
        <v>51</v>
      </c>
      <c r="B15" s="4">
        <f>Metrics!B6</f>
        <v>3903599.6499999994</v>
      </c>
      <c r="C15" t="s">
        <v>0</v>
      </c>
      <c r="E15" s="5">
        <f t="shared" si="0"/>
        <v>3903599.6499999994</v>
      </c>
      <c r="F15" s="5">
        <f>E15+B3</f>
        <v>3903599.6499999994</v>
      </c>
      <c r="I15" s="5"/>
      <c r="J15" s="5"/>
    </row>
    <row r="16" spans="1:12" x14ac:dyDescent="0.15">
      <c r="A16" t="s">
        <v>52</v>
      </c>
      <c r="B16" s="4">
        <f>Metrics!B7</f>
        <v>3314202.6999999997</v>
      </c>
      <c r="C16" t="s">
        <v>2</v>
      </c>
      <c r="E16" s="5">
        <f t="shared" si="0"/>
        <v>3314202.6999999997</v>
      </c>
      <c r="F16" s="5">
        <f t="shared" ref="F16:F17" si="2">E16+B4</f>
        <v>3314202.6999999997</v>
      </c>
      <c r="I16" s="5"/>
    </row>
    <row r="17" spans="1:9" x14ac:dyDescent="0.15">
      <c r="A17" t="s">
        <v>53</v>
      </c>
      <c r="B17" s="4">
        <f>Metrics!B8</f>
        <v>1124425.21</v>
      </c>
      <c r="C17" t="s">
        <v>2</v>
      </c>
      <c r="E17" s="5">
        <f t="shared" si="0"/>
        <v>1124425.21</v>
      </c>
      <c r="F17" s="5">
        <f t="shared" si="2"/>
        <v>1124425.21</v>
      </c>
      <c r="I17" s="5"/>
    </row>
    <row r="18" spans="1:9" x14ac:dyDescent="0.15">
      <c r="A18" t="s">
        <v>54</v>
      </c>
      <c r="B18" s="4">
        <f>Metrics!B9</f>
        <v>150551</v>
      </c>
      <c r="C18" t="s">
        <v>4</v>
      </c>
      <c r="E18" s="5">
        <f t="shared" si="0"/>
        <v>150551</v>
      </c>
      <c r="F18" s="5">
        <f>E18+B6</f>
        <v>150551</v>
      </c>
      <c r="I18" s="5"/>
    </row>
    <row r="19" spans="1:9" x14ac:dyDescent="0.15">
      <c r="A19" t="s">
        <v>55</v>
      </c>
      <c r="B19" s="4">
        <f>Metrics!B10</f>
        <v>32368923.45099983</v>
      </c>
      <c r="C19" t="s">
        <v>0</v>
      </c>
      <c r="E19" s="5">
        <f t="shared" si="0"/>
        <v>32368923.45099983</v>
      </c>
      <c r="F19" s="5">
        <f>E19+B3</f>
        <v>32368923.45099983</v>
      </c>
      <c r="I19" s="5"/>
    </row>
    <row r="20" spans="1:9" x14ac:dyDescent="0.15">
      <c r="A20" t="s">
        <v>56</v>
      </c>
      <c r="B20" s="4">
        <f>Metrics!B11</f>
        <v>19344072.770000003</v>
      </c>
      <c r="C20" t="s">
        <v>2</v>
      </c>
      <c r="E20" s="5">
        <f t="shared" si="0"/>
        <v>19344072.770000003</v>
      </c>
      <c r="F20" s="5">
        <f t="shared" ref="F20:F22" si="3">E20+B4</f>
        <v>19344072.770000003</v>
      </c>
      <c r="I20" s="5"/>
    </row>
    <row r="21" spans="1:9" x14ac:dyDescent="0.15">
      <c r="A21" t="s">
        <v>57</v>
      </c>
      <c r="B21" s="4">
        <f>Metrics!B12</f>
        <v>11406134.100000001</v>
      </c>
      <c r="C21" t="s">
        <v>2</v>
      </c>
      <c r="E21" s="5">
        <f t="shared" si="0"/>
        <v>11406134.100000001</v>
      </c>
      <c r="F21" s="5">
        <f t="shared" si="3"/>
        <v>11406134.100000001</v>
      </c>
      <c r="I21" s="5"/>
    </row>
    <row r="22" spans="1:9" x14ac:dyDescent="0.15">
      <c r="A22" t="s">
        <v>58</v>
      </c>
      <c r="B22" s="4">
        <f>Metrics!B13</f>
        <v>1248178</v>
      </c>
      <c r="C22" t="s">
        <v>4</v>
      </c>
      <c r="E22" s="5">
        <f t="shared" si="0"/>
        <v>1248178</v>
      </c>
      <c r="F22" s="5">
        <f t="shared" si="3"/>
        <v>1248178</v>
      </c>
      <c r="I22" s="5"/>
    </row>
    <row r="23" spans="1:9" x14ac:dyDescent="0.15">
      <c r="A23" t="s">
        <v>59</v>
      </c>
      <c r="B23" s="4">
        <v>43435.85</v>
      </c>
      <c r="C23" t="s">
        <v>2</v>
      </c>
      <c r="E23">
        <v>43435.85</v>
      </c>
    </row>
    <row r="24" spans="1:9" x14ac:dyDescent="0.15">
      <c r="A24" t="s">
        <v>60</v>
      </c>
      <c r="B24" s="4">
        <v>375153.84</v>
      </c>
      <c r="C24" t="s">
        <v>2</v>
      </c>
      <c r="E24">
        <v>375153.84</v>
      </c>
    </row>
    <row r="25" spans="1:9" x14ac:dyDescent="0.15">
      <c r="A25" t="s">
        <v>61</v>
      </c>
      <c r="B25" s="4">
        <v>2564822.21</v>
      </c>
      <c r="C25" t="s">
        <v>2</v>
      </c>
      <c r="E25">
        <v>2564822.21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H42" sqref="H42"/>
    </sheetView>
  </sheetViews>
  <sheetFormatPr defaultRowHeight="13.5" x14ac:dyDescent="0.15"/>
  <cols>
    <col min="2" max="2" width="15.625" customWidth="1"/>
    <col min="3" max="3" width="20.75" customWidth="1"/>
  </cols>
  <sheetData>
    <row r="1" spans="1:3" x14ac:dyDescent="0.15">
      <c r="A1" t="s">
        <v>63</v>
      </c>
      <c r="B1" t="s">
        <v>72</v>
      </c>
      <c r="C1" t="s">
        <v>73</v>
      </c>
    </row>
    <row r="2" spans="1:3" x14ac:dyDescent="0.15">
      <c r="A2" t="s">
        <v>64</v>
      </c>
      <c r="B2" s="4">
        <v>626624.99</v>
      </c>
      <c r="C2" s="5">
        <v>419522.88</v>
      </c>
    </row>
    <row r="3" spans="1:3" x14ac:dyDescent="0.15">
      <c r="A3" t="s">
        <v>65</v>
      </c>
      <c r="B3" s="4">
        <v>2487651.48</v>
      </c>
      <c r="C3" s="5">
        <v>1298604.49</v>
      </c>
    </row>
    <row r="4" spans="1:3" x14ac:dyDescent="0.15">
      <c r="A4" t="s">
        <v>66</v>
      </c>
      <c r="B4" s="4">
        <v>3580420.55</v>
      </c>
      <c r="C4" s="5">
        <v>1340324.3400000001</v>
      </c>
    </row>
    <row r="5" spans="1:3" x14ac:dyDescent="0.15">
      <c r="A5" t="s">
        <v>67</v>
      </c>
      <c r="B5" s="4">
        <v>4883217.96</v>
      </c>
      <c r="C5" s="5">
        <v>1541061.48</v>
      </c>
    </row>
    <row r="6" spans="1:3" x14ac:dyDescent="0.15">
      <c r="A6" t="s">
        <v>68</v>
      </c>
      <c r="B6" s="4">
        <v>5136589.43</v>
      </c>
      <c r="C6" s="5">
        <v>2141138.69</v>
      </c>
    </row>
    <row r="7" spans="1:3" x14ac:dyDescent="0.15">
      <c r="A7" t="s">
        <v>69</v>
      </c>
      <c r="B7" s="4">
        <v>5076097.29</v>
      </c>
      <c r="C7" s="5">
        <v>1765909.85</v>
      </c>
    </row>
    <row r="8" spans="1:3" x14ac:dyDescent="0.15">
      <c r="A8" t="s">
        <v>70</v>
      </c>
      <c r="B8" s="4">
        <v>6674722.0899999999</v>
      </c>
      <c r="C8" s="5">
        <v>1775147.16</v>
      </c>
    </row>
    <row r="9" spans="1:3" x14ac:dyDescent="0.15">
      <c r="A9" t="s">
        <v>71</v>
      </c>
      <c r="B9" s="4">
        <v>3395628.58</v>
      </c>
      <c r="C9" s="5">
        <v>963642.56</v>
      </c>
    </row>
    <row r="10" spans="1:3" x14ac:dyDescent="0.15">
      <c r="B10" s="4"/>
      <c r="C10" s="5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G8" sqref="G8"/>
    </sheetView>
  </sheetViews>
  <sheetFormatPr defaultRowHeight="13.5" x14ac:dyDescent="0.15"/>
  <cols>
    <col min="2" max="2" width="15.5" style="5" customWidth="1"/>
  </cols>
  <sheetData>
    <row r="1" spans="1:2" x14ac:dyDescent="0.15">
      <c r="A1" t="s">
        <v>74</v>
      </c>
      <c r="B1" s="5" t="s">
        <v>43</v>
      </c>
    </row>
    <row r="2" spans="1:2" x14ac:dyDescent="0.15">
      <c r="A2">
        <v>2018</v>
      </c>
      <c r="B2" s="5">
        <v>37577.760000000002</v>
      </c>
    </row>
    <row r="3" spans="1:2" x14ac:dyDescent="0.15">
      <c r="A3">
        <v>2019</v>
      </c>
      <c r="B3" s="5">
        <v>231494.31</v>
      </c>
    </row>
    <row r="4" spans="1:2" x14ac:dyDescent="0.15">
      <c r="A4">
        <v>2020</v>
      </c>
      <c r="B4" s="5">
        <v>329854.87</v>
      </c>
    </row>
    <row r="5" spans="1:2" x14ac:dyDescent="0.15">
      <c r="A5">
        <v>2021</v>
      </c>
      <c r="B5" s="5">
        <v>492025.5</v>
      </c>
    </row>
    <row r="6" spans="1:2" x14ac:dyDescent="0.15">
      <c r="A6">
        <v>2022</v>
      </c>
      <c r="B6" s="5">
        <v>474854.7</v>
      </c>
    </row>
    <row r="7" spans="1:2" x14ac:dyDescent="0.15">
      <c r="A7">
        <v>2023</v>
      </c>
      <c r="B7" s="5">
        <v>470940.67</v>
      </c>
    </row>
    <row r="8" spans="1:2" x14ac:dyDescent="0.15">
      <c r="A8">
        <v>2024</v>
      </c>
      <c r="B8" s="5">
        <v>605487.01</v>
      </c>
    </row>
    <row r="9" spans="1:2" x14ac:dyDescent="0.15">
      <c r="A9">
        <v>2025</v>
      </c>
      <c r="B9" s="5">
        <v>375153.84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tabSelected="1" workbookViewId="0">
      <selection activeCell="I23" sqref="I23"/>
    </sheetView>
  </sheetViews>
  <sheetFormatPr defaultRowHeight="13.5" x14ac:dyDescent="0.15"/>
  <cols>
    <col min="1" max="1" width="13" customWidth="1"/>
    <col min="3" max="3" width="12.125" customWidth="1"/>
  </cols>
  <sheetData>
    <row r="1" spans="1:3" x14ac:dyDescent="0.15">
      <c r="A1" t="s">
        <v>85</v>
      </c>
      <c r="B1" t="s">
        <v>75</v>
      </c>
      <c r="C1" t="s">
        <v>86</v>
      </c>
    </row>
    <row r="2" spans="1:3" x14ac:dyDescent="0.15">
      <c r="A2" t="s">
        <v>76</v>
      </c>
      <c r="B2">
        <v>2023</v>
      </c>
      <c r="C2">
        <v>80754.89</v>
      </c>
    </row>
    <row r="3" spans="1:3" x14ac:dyDescent="0.15">
      <c r="A3" t="s">
        <v>77</v>
      </c>
      <c r="B3">
        <v>2023</v>
      </c>
      <c r="C3">
        <v>17379.48</v>
      </c>
    </row>
    <row r="4" spans="1:3" x14ac:dyDescent="0.15">
      <c r="A4" t="s">
        <v>78</v>
      </c>
      <c r="B4">
        <v>2023</v>
      </c>
      <c r="C4">
        <v>42490.2</v>
      </c>
    </row>
    <row r="5" spans="1:3" x14ac:dyDescent="0.15">
      <c r="A5" t="s">
        <v>79</v>
      </c>
      <c r="B5">
        <v>2023</v>
      </c>
      <c r="C5">
        <v>68818</v>
      </c>
    </row>
    <row r="6" spans="1:3" x14ac:dyDescent="0.15">
      <c r="A6" t="s">
        <v>80</v>
      </c>
      <c r="B6">
        <v>2023</v>
      </c>
      <c r="C6">
        <v>35487.9</v>
      </c>
    </row>
    <row r="7" spans="1:3" x14ac:dyDescent="0.15">
      <c r="A7" t="s">
        <v>81</v>
      </c>
      <c r="B7">
        <v>2023</v>
      </c>
      <c r="C7">
        <v>91060.2</v>
      </c>
    </row>
    <row r="8" spans="1:3" x14ac:dyDescent="0.15">
      <c r="A8" t="s">
        <v>82</v>
      </c>
      <c r="B8">
        <v>2023</v>
      </c>
      <c r="C8">
        <v>0</v>
      </c>
    </row>
    <row r="9" spans="1:3" x14ac:dyDescent="0.15">
      <c r="A9" t="s">
        <v>83</v>
      </c>
      <c r="B9">
        <v>2023</v>
      </c>
      <c r="C9">
        <v>134950</v>
      </c>
    </row>
    <row r="10" spans="1:3" x14ac:dyDescent="0.15">
      <c r="A10" t="s">
        <v>76</v>
      </c>
      <c r="B10">
        <v>2024</v>
      </c>
      <c r="C10">
        <v>84064.4</v>
      </c>
    </row>
    <row r="11" spans="1:3" x14ac:dyDescent="0.15">
      <c r="A11" t="s">
        <v>77</v>
      </c>
      <c r="B11">
        <v>2024</v>
      </c>
      <c r="C11">
        <v>25829.64</v>
      </c>
    </row>
    <row r="12" spans="1:3" x14ac:dyDescent="0.15">
      <c r="A12" t="s">
        <v>78</v>
      </c>
      <c r="B12">
        <v>2024</v>
      </c>
      <c r="C12">
        <v>3353.03</v>
      </c>
    </row>
    <row r="13" spans="1:3" x14ac:dyDescent="0.15">
      <c r="A13" t="s">
        <v>79</v>
      </c>
      <c r="B13">
        <v>2024</v>
      </c>
      <c r="C13">
        <v>168284.5</v>
      </c>
    </row>
    <row r="14" spans="1:3" x14ac:dyDescent="0.15">
      <c r="A14" t="s">
        <v>80</v>
      </c>
      <c r="B14">
        <v>2024</v>
      </c>
      <c r="C14">
        <v>61996.3</v>
      </c>
    </row>
    <row r="15" spans="1:3" x14ac:dyDescent="0.15">
      <c r="A15" t="s">
        <v>81</v>
      </c>
      <c r="B15">
        <v>2024</v>
      </c>
      <c r="C15">
        <v>126047.14</v>
      </c>
    </row>
    <row r="16" spans="1:3" x14ac:dyDescent="0.15">
      <c r="A16" t="s">
        <v>82</v>
      </c>
      <c r="B16">
        <v>2024</v>
      </c>
      <c r="C16">
        <v>0</v>
      </c>
    </row>
    <row r="17" spans="1:3" x14ac:dyDescent="0.15">
      <c r="A17" t="s">
        <v>83</v>
      </c>
      <c r="B17">
        <v>2024</v>
      </c>
      <c r="C17">
        <v>135730</v>
      </c>
    </row>
    <row r="18" spans="1:3" x14ac:dyDescent="0.15">
      <c r="A18" t="s">
        <v>76</v>
      </c>
      <c r="B18">
        <v>2025</v>
      </c>
      <c r="C18">
        <v>43964.18</v>
      </c>
    </row>
    <row r="19" spans="1:3" x14ac:dyDescent="0.15">
      <c r="A19" t="s">
        <v>77</v>
      </c>
      <c r="B19">
        <v>2025</v>
      </c>
      <c r="C19">
        <v>12708.9</v>
      </c>
    </row>
    <row r="20" spans="1:3" x14ac:dyDescent="0.15">
      <c r="A20" t="s">
        <v>78</v>
      </c>
      <c r="B20">
        <v>2025</v>
      </c>
      <c r="C20">
        <v>18846</v>
      </c>
    </row>
    <row r="21" spans="1:3" x14ac:dyDescent="0.15">
      <c r="A21" t="s">
        <v>79</v>
      </c>
      <c r="B21">
        <v>2025</v>
      </c>
      <c r="C21">
        <v>100167.8</v>
      </c>
    </row>
    <row r="22" spans="1:3" x14ac:dyDescent="0.15">
      <c r="A22" t="s">
        <v>80</v>
      </c>
      <c r="B22">
        <v>2025</v>
      </c>
      <c r="C22">
        <v>36451.699999999997</v>
      </c>
    </row>
    <row r="23" spans="1:3" x14ac:dyDescent="0.15">
      <c r="A23" t="s">
        <v>81</v>
      </c>
      <c r="B23">
        <v>2025</v>
      </c>
      <c r="C23">
        <v>30170.7</v>
      </c>
    </row>
    <row r="24" spans="1:3" x14ac:dyDescent="0.15">
      <c r="A24" t="s">
        <v>82</v>
      </c>
      <c r="B24">
        <v>2025</v>
      </c>
      <c r="C24">
        <v>58010</v>
      </c>
    </row>
    <row r="25" spans="1:3" x14ac:dyDescent="0.15">
      <c r="A25" t="s">
        <v>83</v>
      </c>
      <c r="B25">
        <v>2025</v>
      </c>
      <c r="C25">
        <v>25675</v>
      </c>
    </row>
    <row r="26" spans="1:3" x14ac:dyDescent="0.15">
      <c r="A26" t="s">
        <v>84</v>
      </c>
      <c r="B26">
        <v>2025</v>
      </c>
      <c r="C26">
        <v>49160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Metrics</vt:lpstr>
      <vt:lpstr>ChargingChart</vt:lpstr>
      <vt:lpstr>IncomeChart</vt:lpstr>
      <vt:lpstr>today</vt:lpstr>
      <vt:lpstr>csdjzqs</vt:lpstr>
      <vt:lpstr>ndzsrqs</vt:lpstr>
      <vt:lpstr>bksr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2025-08-31T01:43:39Z</dcterms:modified>
</cp:coreProperties>
</file>