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4" i="1" l="1"/>
  <c r="M34" i="1" s="1"/>
  <c r="L34" i="1" s="1"/>
  <c r="H33" i="1"/>
  <c r="J32" i="1"/>
  <c r="M32" i="1" s="1"/>
  <c r="L32" i="1" s="1"/>
  <c r="J31" i="1"/>
  <c r="M31" i="1" s="1"/>
  <c r="L31" i="1" s="1"/>
  <c r="J30" i="1"/>
  <c r="M30" i="1" s="1"/>
  <c r="L30" i="1" s="1"/>
  <c r="M11" i="1"/>
  <c r="M12" i="1" s="1"/>
  <c r="M8" i="1"/>
  <c r="H35" i="1" l="1"/>
  <c r="J35" i="1" s="1"/>
  <c r="M35" i="1" s="1"/>
  <c r="L35" i="1" s="1"/>
  <c r="J33" i="1"/>
  <c r="M33" i="1" s="1"/>
  <c r="L33" i="1" s="1"/>
</calcChain>
</file>

<file path=xl/sharedStrings.xml><?xml version="1.0" encoding="utf-8"?>
<sst xmlns="http://schemas.openxmlformats.org/spreadsheetml/2006/main" count="117" uniqueCount="100">
  <si>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</si>
  <si>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</si>
  <si>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结算周期:2025年02月01日至02月28日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</si>
  <si>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</si>
  <si>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</si>
  <si>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</si>
  <si>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</si>
  <si>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</si>
  <si>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</si>
  <si>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</si>
  <si>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</si>
  <si>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</si>
  <si>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</si>
  <si>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</si>
  <si>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</si>
  <si>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</si>
  <si>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</si>
  <si>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</si>
  <si>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</si>
  <si>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</si>
  <si>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</si>
  <si>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</si>
  <si>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</si>
  <si>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</si>
  <si>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</si>
  <si>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</si>
  <si>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</si>
  <si>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</si>
  <si>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</si>
  <si>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</si>
  <si>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</si>
  <si>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</si>
  <si>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</si>
  <si>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</si>
  <si>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</si>
  <si>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</si>
  <si>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</si>
  <si>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</si>
  <si>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</si>
  <si>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</si>
  <si>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</si>
  <si>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</si>
  <si>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</si>
  <si>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</si>
  <si>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</si>
  <si>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</si>
  <si>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</si>
  <si>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</si>
  <si>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</si>
  <si>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</si>
  <si>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</si>
  <si>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</si>
  <si>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</si>
  <si>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</si>
  <si>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</si>
  <si>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</si>
  <si>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</si>
  <si>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</si>
  <si>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</si>
  <si>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</si>
  <si>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</si>
  <si>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</si>
  <si>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</si>
  <si>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</si>
  <si>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四方坪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</si>
  <si>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</si>
  <si>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</si>
  <si>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</si>
  <si>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</si>
  <si>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</si>
  <si>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</si>
  <si>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</si>
  <si>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</si>
  <si>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</si>
  <si>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</si>
  <si>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</si>
  <si>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</si>
  <si>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</si>
  <si>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</si>
  <si>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</si>
  <si>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</si>
  <si>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</si>
  <si>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四方坪</t>
    <phoneticPr fontId="3" type="noConversion"/>
  </si>
  <si>
    <t>总    计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</si>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</sst>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" workbookViewId="0">
      <selection activeCell="J42" sqref="J42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252044.07</v>
      </c>
      <c r="E5" s="2">
        <v>143776.69</v>
      </c>
      <c r="F5" s="2">
        <v>76227.67</v>
      </c>
      <c r="G5" s="5">
        <v>8364.3700000000008</v>
      </c>
      <c r="H5" s="53">
        <v>9786</v>
      </c>
      <c r="I5" s="55"/>
      <c r="J5" s="2"/>
      <c r="K5" s="6">
        <v>2722.42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18</v>
      </c>
      <c r="D6" s="2">
        <v>75157.47</v>
      </c>
      <c r="E6" s="2">
        <v>40539.47</v>
      </c>
      <c r="F6" s="2">
        <v>23258.370000000003</v>
      </c>
      <c r="G6" s="5">
        <v>2378.9</v>
      </c>
      <c r="H6" s="53">
        <v>2931</v>
      </c>
      <c r="I6" s="55"/>
      <c r="J6" s="2"/>
      <c r="K6" s="6">
        <v>830.66</v>
      </c>
      <c r="L6" s="7" t="s">
        <v>21</v>
      </c>
      <c r="M6" s="8">
        <v>1600</v>
      </c>
    </row>
    <row r="7" spans="1:17" x14ac:dyDescent="0.15">
      <c r="A7" s="105"/>
      <c r="B7" s="4" t="s">
        <v>22</v>
      </c>
      <c r="C7" s="2" t="s">
        <v>18</v>
      </c>
      <c r="D7" s="2">
        <v>5427.64</v>
      </c>
      <c r="E7" s="9">
        <v>2558.94</v>
      </c>
      <c r="F7" s="9">
        <v>1675.08</v>
      </c>
      <c r="G7" s="10">
        <v>192.78</v>
      </c>
      <c r="H7" s="106">
        <v>210</v>
      </c>
      <c r="I7" s="84"/>
      <c r="J7" s="9"/>
      <c r="K7" s="6">
        <v>59.82</v>
      </c>
      <c r="L7" s="9" t="s">
        <v>23</v>
      </c>
      <c r="M7" s="9">
        <v>150</v>
      </c>
      <c r="N7" s="11"/>
    </row>
    <row r="8" spans="1:17" x14ac:dyDescent="0.15">
      <c r="A8" s="97" t="s">
        <v>24</v>
      </c>
      <c r="B8" s="98"/>
      <c r="C8" s="99"/>
      <c r="D8" s="12">
        <v>332629.18</v>
      </c>
      <c r="E8" s="12">
        <v>186875.1</v>
      </c>
      <c r="F8" s="12">
        <v>101161.12</v>
      </c>
      <c r="G8" s="12">
        <v>10936.05</v>
      </c>
      <c r="H8" s="92">
        <v>12927</v>
      </c>
      <c r="I8" s="61"/>
      <c r="J8" s="13"/>
      <c r="K8" s="14">
        <v>3612.9</v>
      </c>
      <c r="L8" s="15" t="s">
        <v>25</v>
      </c>
      <c r="M8" s="15">
        <f>SUM(M5:M7)</f>
        <v>8990</v>
      </c>
      <c r="O8" s="16"/>
    </row>
    <row r="9" spans="1:17" x14ac:dyDescent="0.15">
      <c r="A9" s="81" t="s">
        <v>26</v>
      </c>
      <c r="B9" s="89" t="s">
        <v>27</v>
      </c>
      <c r="C9" s="2" t="s">
        <v>18</v>
      </c>
      <c r="D9" s="2">
        <v>28130.57</v>
      </c>
      <c r="E9" s="2">
        <v>17427.400000000001</v>
      </c>
      <c r="F9" s="2">
        <v>5915.26</v>
      </c>
      <c r="G9" s="5">
        <v>745.13</v>
      </c>
      <c r="H9" s="53">
        <v>965</v>
      </c>
      <c r="I9" s="55"/>
      <c r="J9" s="2"/>
      <c r="K9" s="6">
        <v>211.26</v>
      </c>
      <c r="L9" s="2" t="s">
        <v>28</v>
      </c>
      <c r="M9" s="2">
        <v>960</v>
      </c>
      <c r="O9" s="16"/>
      <c r="P9" s="16"/>
    </row>
    <row r="10" spans="1:17" x14ac:dyDescent="0.15">
      <c r="A10" s="82"/>
      <c r="B10" s="89"/>
      <c r="C10" s="2" t="s">
        <v>29</v>
      </c>
      <c r="D10" s="2">
        <v>102829.42</v>
      </c>
      <c r="E10" s="2">
        <v>62649.81</v>
      </c>
      <c r="F10" s="2">
        <v>22138.45</v>
      </c>
      <c r="G10" s="5">
        <v>2584.33</v>
      </c>
      <c r="H10" s="53">
        <v>3180</v>
      </c>
      <c r="I10" s="55"/>
      <c r="J10" s="2"/>
      <c r="K10" s="6">
        <v>790.66</v>
      </c>
      <c r="L10" s="2" t="s">
        <v>30</v>
      </c>
      <c r="M10" s="2">
        <v>1200</v>
      </c>
      <c r="O10" s="16"/>
      <c r="P10" s="16"/>
      <c r="Q10" s="16"/>
    </row>
    <row r="11" spans="1:17" x14ac:dyDescent="0.15">
      <c r="A11" s="59" t="s">
        <v>31</v>
      </c>
      <c r="B11" s="60"/>
      <c r="C11" s="61"/>
      <c r="D11" s="12">
        <v>130959.99</v>
      </c>
      <c r="E11" s="12">
        <v>80077.210000000006</v>
      </c>
      <c r="F11" s="12">
        <v>28053.71</v>
      </c>
      <c r="G11" s="12">
        <v>3329.46</v>
      </c>
      <c r="H11" s="92">
        <v>4145</v>
      </c>
      <c r="I11" s="61"/>
      <c r="J11" s="12">
        <v>0</v>
      </c>
      <c r="K11" s="14">
        <v>1001.92</v>
      </c>
      <c r="L11" s="15" t="s">
        <v>32</v>
      </c>
      <c r="M11" s="15">
        <f>SUM(M9:M10)</f>
        <v>2160</v>
      </c>
    </row>
    <row r="12" spans="1:17" x14ac:dyDescent="0.15">
      <c r="A12" s="67" t="s">
        <v>33</v>
      </c>
      <c r="B12" s="68"/>
      <c r="C12" s="69"/>
      <c r="D12" s="17">
        <v>463589.17</v>
      </c>
      <c r="E12" s="17">
        <v>266952.31</v>
      </c>
      <c r="F12" s="17">
        <v>129214.83</v>
      </c>
      <c r="G12" s="17">
        <v>14265.51</v>
      </c>
      <c r="H12" s="93">
        <v>17072</v>
      </c>
      <c r="I12" s="69"/>
      <c r="J12" s="17">
        <v>0</v>
      </c>
      <c r="K12" s="18">
        <v>4614.82</v>
      </c>
      <c r="L12" s="19" t="s">
        <v>34</v>
      </c>
      <c r="M12" s="19">
        <f>M11+M8</f>
        <v>11150</v>
      </c>
    </row>
    <row r="13" spans="1:17" x14ac:dyDescent="0.15">
      <c r="A13" s="94" t="s">
        <v>35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36</v>
      </c>
      <c r="B14" s="53" t="s">
        <v>37</v>
      </c>
      <c r="C14" s="55"/>
      <c r="D14" s="3" t="s">
        <v>38</v>
      </c>
      <c r="E14" s="3" t="s">
        <v>39</v>
      </c>
      <c r="F14" s="20" t="s">
        <v>40</v>
      </c>
      <c r="G14" s="3" t="s">
        <v>41</v>
      </c>
      <c r="H14" s="87" t="s">
        <v>42</v>
      </c>
      <c r="I14" s="55"/>
      <c r="J14" s="2" t="s">
        <v>43</v>
      </c>
      <c r="K14" s="3" t="s">
        <v>44</v>
      </c>
      <c r="L14" s="21" t="s">
        <v>45</v>
      </c>
      <c r="M14" s="3" t="s">
        <v>46</v>
      </c>
    </row>
    <row r="15" spans="1:17" x14ac:dyDescent="0.15">
      <c r="A15" s="81" t="s">
        <v>47</v>
      </c>
      <c r="B15" s="88" t="s">
        <v>48</v>
      </c>
      <c r="C15" s="89"/>
      <c r="D15" s="2">
        <v>279660</v>
      </c>
      <c r="E15" s="2">
        <v>157930.06</v>
      </c>
      <c r="F15" s="2">
        <v>-1087.47</v>
      </c>
      <c r="G15" s="5">
        <v>27615.93</v>
      </c>
      <c r="H15" s="90">
        <v>986.28</v>
      </c>
      <c r="I15" s="91"/>
      <c r="J15" s="22">
        <v>9.8699999999999996E-2</v>
      </c>
      <c r="K15" s="6">
        <v>0.56000000000000005</v>
      </c>
      <c r="L15" s="23">
        <v>0.62</v>
      </c>
      <c r="M15" s="22">
        <v>5.1799999999999999E-2</v>
      </c>
    </row>
    <row r="16" spans="1:17" x14ac:dyDescent="0.15">
      <c r="A16" s="82"/>
      <c r="B16" s="88" t="s">
        <v>49</v>
      </c>
      <c r="C16" s="89"/>
      <c r="D16" s="2">
        <v>87750</v>
      </c>
      <c r="E16" s="2">
        <v>47516.39</v>
      </c>
      <c r="F16" s="2">
        <v>-325.93</v>
      </c>
      <c r="G16" s="5">
        <v>12592.53</v>
      </c>
      <c r="H16" s="90">
        <v>449.73</v>
      </c>
      <c r="I16" s="91"/>
      <c r="J16" s="22">
        <v>0.14349999999999999</v>
      </c>
      <c r="K16" s="6">
        <v>0.54</v>
      </c>
      <c r="L16" s="23">
        <v>0.63</v>
      </c>
      <c r="M16" s="22">
        <v>6.9900000000000004E-2</v>
      </c>
      <c r="O16" s="24"/>
    </row>
    <row r="17" spans="1:13" x14ac:dyDescent="0.15">
      <c r="A17" s="59" t="s">
        <v>50</v>
      </c>
      <c r="B17" s="60"/>
      <c r="C17" s="61"/>
      <c r="D17" s="12">
        <v>367410</v>
      </c>
      <c r="E17" s="12">
        <v>205446.45</v>
      </c>
      <c r="F17" s="12">
        <v>-1413.4</v>
      </c>
      <c r="G17" s="12">
        <v>40208.46</v>
      </c>
      <c r="H17" s="65">
        <v>1436.02</v>
      </c>
      <c r="I17" s="66"/>
      <c r="J17" s="25">
        <v>0.1094</v>
      </c>
      <c r="K17" s="14">
        <v>0.56000000000000005</v>
      </c>
      <c r="L17" s="26">
        <v>0.62</v>
      </c>
      <c r="M17" s="27">
        <v>5.5100000000000003E-2</v>
      </c>
    </row>
    <row r="18" spans="1:13" x14ac:dyDescent="0.15">
      <c r="A18" s="13" t="s">
        <v>51</v>
      </c>
      <c r="B18" s="64" t="s">
        <v>52</v>
      </c>
      <c r="C18" s="61"/>
      <c r="D18" s="13">
        <v>144870</v>
      </c>
      <c r="E18" s="13">
        <v>87415.84</v>
      </c>
      <c r="F18" s="13">
        <v>-605.37</v>
      </c>
      <c r="G18" s="12">
        <v>13910.01</v>
      </c>
      <c r="H18" s="65">
        <v>496.79</v>
      </c>
      <c r="I18" s="66"/>
      <c r="J18" s="25">
        <v>9.6000000000000002E-2</v>
      </c>
      <c r="K18" s="14">
        <v>0.6</v>
      </c>
      <c r="L18" s="26">
        <v>0.66</v>
      </c>
      <c r="M18" s="27">
        <v>9.0200000000000002E-2</v>
      </c>
    </row>
    <row r="19" spans="1:13" x14ac:dyDescent="0.15">
      <c r="A19" s="67" t="s">
        <v>53</v>
      </c>
      <c r="B19" s="68"/>
      <c r="C19" s="69"/>
      <c r="D19" s="17">
        <v>512280</v>
      </c>
      <c r="E19" s="17">
        <v>292862.28999999998</v>
      </c>
      <c r="F19" s="17">
        <v>-2018.77</v>
      </c>
      <c r="G19" s="17">
        <v>54118.47</v>
      </c>
      <c r="H19" s="70">
        <v>1932.8</v>
      </c>
      <c r="I19" s="71"/>
      <c r="J19" s="28">
        <v>0.1056</v>
      </c>
      <c r="K19" s="18">
        <v>0.56999999999999995</v>
      </c>
      <c r="L19" s="29">
        <v>0.63</v>
      </c>
      <c r="M19" s="22">
        <v>6.1899999999999997E-2</v>
      </c>
    </row>
    <row r="20" spans="1:13" x14ac:dyDescent="0.15">
      <c r="A20" s="48" t="s">
        <v>54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36</v>
      </c>
      <c r="B21" s="53" t="s">
        <v>37</v>
      </c>
      <c r="C21" s="55"/>
      <c r="D21" s="3" t="s">
        <v>55</v>
      </c>
      <c r="E21" s="3" t="s">
        <v>56</v>
      </c>
      <c r="F21" s="3" t="s">
        <v>57</v>
      </c>
      <c r="G21" s="3" t="s">
        <v>58</v>
      </c>
      <c r="H21" s="87" t="s">
        <v>59</v>
      </c>
      <c r="I21" s="55"/>
      <c r="J21" s="3" t="s">
        <v>60</v>
      </c>
      <c r="K21" s="3" t="s">
        <v>61</v>
      </c>
      <c r="L21" s="21" t="s">
        <v>62</v>
      </c>
      <c r="M21" s="3" t="s">
        <v>63</v>
      </c>
    </row>
    <row r="22" spans="1:13" x14ac:dyDescent="0.15">
      <c r="A22" s="81" t="s">
        <v>64</v>
      </c>
      <c r="B22" s="83" t="s">
        <v>65</v>
      </c>
      <c r="C22" s="84"/>
      <c r="D22" s="30">
        <v>2.96</v>
      </c>
      <c r="E22" s="31">
        <v>0.12330000000000001</v>
      </c>
      <c r="F22" s="30">
        <v>89.12</v>
      </c>
      <c r="G22" s="30">
        <v>26.95</v>
      </c>
      <c r="H22" s="85">
        <v>30.13</v>
      </c>
      <c r="I22" s="86"/>
      <c r="J22" s="30">
        <v>3.46</v>
      </c>
      <c r="K22" s="30">
        <v>25.76</v>
      </c>
      <c r="L22" s="32">
        <v>51.28</v>
      </c>
      <c r="M22" s="2">
        <v>0.87</v>
      </c>
    </row>
    <row r="23" spans="1:13" x14ac:dyDescent="0.15">
      <c r="A23" s="82"/>
      <c r="B23" s="83" t="s">
        <v>66</v>
      </c>
      <c r="C23" s="84"/>
      <c r="D23" s="30">
        <v>3.54</v>
      </c>
      <c r="E23" s="31">
        <v>0.14749999999999999</v>
      </c>
      <c r="F23" s="30">
        <v>116.7</v>
      </c>
      <c r="G23" s="30">
        <v>36.119999999999997</v>
      </c>
      <c r="H23" s="85">
        <v>31.59</v>
      </c>
      <c r="I23" s="86"/>
      <c r="J23" s="30">
        <v>4.55</v>
      </c>
      <c r="K23" s="30">
        <v>25.64</v>
      </c>
      <c r="L23" s="32">
        <v>48.7</v>
      </c>
      <c r="M23" s="2">
        <v>0.85</v>
      </c>
    </row>
    <row r="24" spans="1:13" x14ac:dyDescent="0.15">
      <c r="A24" s="59" t="s">
        <v>67</v>
      </c>
      <c r="B24" s="60"/>
      <c r="C24" s="61"/>
      <c r="D24" s="14">
        <v>3.05</v>
      </c>
      <c r="E24" s="25">
        <v>0.12709999999999999</v>
      </c>
      <c r="F24" s="14">
        <v>93.54</v>
      </c>
      <c r="G24" s="14">
        <v>28.45</v>
      </c>
      <c r="H24" s="65">
        <v>30.42</v>
      </c>
      <c r="I24" s="66"/>
      <c r="J24" s="14">
        <v>3.64</v>
      </c>
      <c r="K24" s="14">
        <v>25.73</v>
      </c>
      <c r="L24" s="33">
        <v>50.76</v>
      </c>
      <c r="M24" s="15">
        <v>0.87</v>
      </c>
    </row>
    <row r="25" spans="1:13" x14ac:dyDescent="0.15">
      <c r="A25" s="13" t="s">
        <v>51</v>
      </c>
      <c r="B25" s="64" t="s">
        <v>52</v>
      </c>
      <c r="C25" s="61"/>
      <c r="D25" s="14">
        <v>3.3</v>
      </c>
      <c r="E25" s="25">
        <v>0.13750000000000001</v>
      </c>
      <c r="F25" s="14">
        <v>129.91999999999999</v>
      </c>
      <c r="G25" s="14">
        <v>27.83</v>
      </c>
      <c r="H25" s="65">
        <v>39.33</v>
      </c>
      <c r="I25" s="66"/>
      <c r="J25" s="14">
        <v>4.1100000000000003</v>
      </c>
      <c r="K25" s="14">
        <v>31.59</v>
      </c>
      <c r="L25" s="33">
        <v>48.19</v>
      </c>
      <c r="M25" s="15">
        <v>0.83</v>
      </c>
    </row>
    <row r="26" spans="1:13" x14ac:dyDescent="0.15">
      <c r="A26" s="67" t="s">
        <v>68</v>
      </c>
      <c r="B26" s="68"/>
      <c r="C26" s="69"/>
      <c r="D26" s="18">
        <v>3.11</v>
      </c>
      <c r="E26" s="28">
        <v>0.12959999999999999</v>
      </c>
      <c r="F26" s="18">
        <v>101.58</v>
      </c>
      <c r="G26" s="18">
        <v>28.31</v>
      </c>
      <c r="H26" s="70">
        <v>32.5</v>
      </c>
      <c r="I26" s="71"/>
      <c r="J26" s="18">
        <v>3.74</v>
      </c>
      <c r="K26" s="18">
        <v>27.15</v>
      </c>
      <c r="L26" s="34">
        <v>50.14</v>
      </c>
      <c r="M26" s="19">
        <v>0.85</v>
      </c>
    </row>
    <row r="27" spans="1:13" x14ac:dyDescent="0.15">
      <c r="A27" s="48" t="s">
        <v>69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36</v>
      </c>
      <c r="B28" s="72" t="s">
        <v>37</v>
      </c>
      <c r="C28" s="73"/>
      <c r="D28" s="76" t="s">
        <v>70</v>
      </c>
      <c r="E28" s="78" t="s">
        <v>71</v>
      </c>
      <c r="F28" s="79"/>
      <c r="G28" s="79"/>
      <c r="H28" s="79"/>
      <c r="I28" s="79"/>
      <c r="J28" s="80"/>
      <c r="K28" s="78" t="s">
        <v>72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73</v>
      </c>
      <c r="F29" s="35" t="s">
        <v>74</v>
      </c>
      <c r="G29" s="35" t="s">
        <v>75</v>
      </c>
      <c r="H29" s="36" t="s">
        <v>76</v>
      </c>
      <c r="I29" s="35" t="s">
        <v>77</v>
      </c>
      <c r="J29" s="37" t="s">
        <v>78</v>
      </c>
      <c r="K29" s="3" t="s">
        <v>79</v>
      </c>
      <c r="L29" s="23" t="s">
        <v>80</v>
      </c>
      <c r="M29" s="35" t="s">
        <v>81</v>
      </c>
    </row>
    <row r="30" spans="1:13" x14ac:dyDescent="0.15">
      <c r="A30" s="57" t="s">
        <v>82</v>
      </c>
      <c r="B30" s="56" t="s">
        <v>65</v>
      </c>
      <c r="C30" s="56"/>
      <c r="D30" s="5">
        <v>220004.36</v>
      </c>
      <c r="E30" s="5">
        <v>156842.59</v>
      </c>
      <c r="F30" s="10">
        <v>3049.11</v>
      </c>
      <c r="G30" s="10">
        <v>1320.03</v>
      </c>
      <c r="H30" s="9">
        <v>583.12</v>
      </c>
      <c r="I30" s="38"/>
      <c r="J30" s="10">
        <f>IFERROR((I30+H30+G30+F30+E30),"")</f>
        <v>161794.85</v>
      </c>
      <c r="K30" s="2">
        <v>0.25</v>
      </c>
      <c r="L30" s="39">
        <f>IFERROR((M30/D30),"")</f>
        <v>0.26458343825549629</v>
      </c>
      <c r="M30" s="40">
        <f>IFERROR((D30-J30),"")</f>
        <v>58209.50999999998</v>
      </c>
    </row>
    <row r="31" spans="1:13" x14ac:dyDescent="0.15">
      <c r="A31" s="57"/>
      <c r="B31" s="56" t="s">
        <v>66</v>
      </c>
      <c r="C31" s="56"/>
      <c r="D31" s="5">
        <v>63797.84</v>
      </c>
      <c r="E31" s="5">
        <v>47190.46</v>
      </c>
      <c r="F31" s="10">
        <v>930.33</v>
      </c>
      <c r="G31" s="9">
        <v>382.79</v>
      </c>
      <c r="H31" s="9">
        <v>679.56</v>
      </c>
      <c r="I31" s="38"/>
      <c r="J31" s="10">
        <f t="shared" ref="J31:J34" si="0">IFERROR((I31+H31+G31+F31+E31),"")</f>
        <v>49183.14</v>
      </c>
      <c r="K31" s="2">
        <v>0.22</v>
      </c>
      <c r="L31" s="39">
        <f t="shared" ref="L31:L35" si="1">IFERROR((M31/D31),"")</f>
        <v>0.22907828854393814</v>
      </c>
      <c r="M31" s="40">
        <f t="shared" ref="M31:M34" si="2">IFERROR((D31-J31),"")</f>
        <v>14614.699999999997</v>
      </c>
    </row>
    <row r="32" spans="1:13" x14ac:dyDescent="0.15">
      <c r="A32" s="57"/>
      <c r="B32" s="58" t="s">
        <v>22</v>
      </c>
      <c r="C32" s="56"/>
      <c r="D32" s="5">
        <v>4234.0200000000004</v>
      </c>
      <c r="E32" s="2">
        <v>2558.94</v>
      </c>
      <c r="F32" s="9">
        <v>67</v>
      </c>
      <c r="G32" s="9">
        <v>25.4</v>
      </c>
      <c r="H32" s="9">
        <v>56.58</v>
      </c>
      <c r="I32" s="38"/>
      <c r="J32" s="10">
        <f t="shared" si="0"/>
        <v>2707.92</v>
      </c>
      <c r="K32" s="2">
        <v>0.22</v>
      </c>
      <c r="L32" s="39">
        <f t="shared" si="1"/>
        <v>0.36043759831082522</v>
      </c>
      <c r="M32" s="40">
        <f t="shared" si="2"/>
        <v>1526.1000000000004</v>
      </c>
    </row>
    <row r="33" spans="1:13" x14ac:dyDescent="0.15">
      <c r="A33" s="59" t="s">
        <v>24</v>
      </c>
      <c r="B33" s="60"/>
      <c r="C33" s="61"/>
      <c r="D33" s="12">
        <v>288036.21999999997</v>
      </c>
      <c r="E33" s="12">
        <v>206591.99</v>
      </c>
      <c r="F33" s="12">
        <v>4046.44</v>
      </c>
      <c r="G33" s="12">
        <v>1728.22</v>
      </c>
      <c r="H33" s="13">
        <f>H30+H31+H32</f>
        <v>1319.2599999999998</v>
      </c>
      <c r="I33" s="13"/>
      <c r="J33" s="12">
        <f>IFERROR((I33+H33+G33+F33+E33),"")</f>
        <v>213685.91</v>
      </c>
      <c r="K33" s="15">
        <v>0.25</v>
      </c>
      <c r="L33" s="41">
        <f t="shared" si="1"/>
        <v>0.25812833538782026</v>
      </c>
      <c r="M33" s="42">
        <f t="shared" si="2"/>
        <v>74350.309999999969</v>
      </c>
    </row>
    <row r="34" spans="1:13" x14ac:dyDescent="0.15">
      <c r="A34" s="13" t="s">
        <v>26</v>
      </c>
      <c r="B34" s="62" t="s">
        <v>27</v>
      </c>
      <c r="C34" s="63"/>
      <c r="D34" s="12">
        <v>108130.92</v>
      </c>
      <c r="E34" s="12">
        <v>86810.47</v>
      </c>
      <c r="F34" s="13">
        <v>0</v>
      </c>
      <c r="G34" s="13">
        <v>648.79</v>
      </c>
      <c r="H34" s="13">
        <v>335.18</v>
      </c>
      <c r="I34" s="13"/>
      <c r="J34" s="12">
        <f t="shared" si="0"/>
        <v>87794.44</v>
      </c>
      <c r="K34" s="15">
        <v>0.17</v>
      </c>
      <c r="L34" s="41">
        <f t="shared" si="1"/>
        <v>0.18807275476801635</v>
      </c>
      <c r="M34" s="42">
        <f t="shared" si="2"/>
        <v>20336.479999999996</v>
      </c>
    </row>
    <row r="35" spans="1:13" x14ac:dyDescent="0.15">
      <c r="A35" s="47" t="s">
        <v>83</v>
      </c>
      <c r="B35" s="47"/>
      <c r="C35" s="47"/>
      <c r="D35" s="17">
        <v>396167.14</v>
      </c>
      <c r="E35" s="17">
        <v>293402.46000000002</v>
      </c>
      <c r="F35" s="17">
        <v>4046.44</v>
      </c>
      <c r="G35" s="17">
        <v>2377.0100000000002</v>
      </c>
      <c r="H35" s="19">
        <f>H34+H33</f>
        <v>1654.4399999999998</v>
      </c>
      <c r="I35" s="19"/>
      <c r="J35" s="17">
        <f>IFERROR((I35+H35+G35+F35+E35),"")</f>
        <v>301480.35000000003</v>
      </c>
      <c r="K35" s="19">
        <v>0.22</v>
      </c>
      <c r="L35" s="43">
        <f t="shared" si="1"/>
        <v>0.23900717762709944</v>
      </c>
      <c r="M35" s="44">
        <f>IFERROR((D35-J35),"")</f>
        <v>94686.789999999979</v>
      </c>
    </row>
    <row r="36" spans="1:13" x14ac:dyDescent="0.15">
      <c r="A36" s="48" t="s">
        <v>84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4</v>
      </c>
      <c r="B37" s="53" t="s">
        <v>85</v>
      </c>
      <c r="C37" s="54"/>
      <c r="D37" s="54"/>
      <c r="E37" s="55"/>
      <c r="F37" s="53" t="s">
        <v>86</v>
      </c>
      <c r="G37" s="54"/>
      <c r="H37" s="54"/>
      <c r="I37" s="54"/>
      <c r="J37" s="55"/>
      <c r="K37" s="56" t="s">
        <v>87</v>
      </c>
      <c r="L37" s="56"/>
      <c r="M37" s="56"/>
    </row>
    <row r="38" spans="1:13" x14ac:dyDescent="0.15">
      <c r="A38" s="52"/>
      <c r="B38" s="2" t="s">
        <v>88</v>
      </c>
      <c r="C38" s="2" t="s">
        <v>89</v>
      </c>
      <c r="D38" s="2" t="s">
        <v>90</v>
      </c>
      <c r="E38" s="2" t="s">
        <v>91</v>
      </c>
      <c r="F38" s="2" t="s">
        <v>92</v>
      </c>
      <c r="G38" s="2" t="s">
        <v>93</v>
      </c>
      <c r="H38" s="56" t="s">
        <v>94</v>
      </c>
      <c r="I38" s="56"/>
      <c r="J38" s="2" t="s">
        <v>95</v>
      </c>
      <c r="K38" s="2" t="s">
        <v>96</v>
      </c>
      <c r="L38" s="2" t="s">
        <v>97</v>
      </c>
      <c r="M38" s="2" t="s">
        <v>98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45"/>
      <c r="I39" s="46"/>
      <c r="J39" s="22"/>
      <c r="K39" s="2"/>
      <c r="L39" s="2"/>
      <c r="M39" s="2"/>
    </row>
    <row r="40" spans="1:13" x14ac:dyDescent="0.15">
      <c r="A40" s="2" t="s">
        <v>99</v>
      </c>
      <c r="B40" s="22"/>
      <c r="C40" s="22"/>
      <c r="D40" s="22"/>
      <c r="E40" s="22"/>
      <c r="F40" s="2"/>
      <c r="G40" s="2"/>
      <c r="H40" s="45"/>
      <c r="I40" s="46"/>
      <c r="J40" s="22"/>
      <c r="K40" s="8"/>
      <c r="L40" s="2"/>
      <c r="M40" s="22"/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2025-08-11T04:29:06Z</dcterms:modified>
</cp:coreProperties>
</file>