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0" i="1" l="1"/>
  <c r="M30" i="1" s="1"/>
  <c r="G33" i="1"/>
  <c r="G35" i="1" s="1"/>
  <c r="J34" i="1" l="1"/>
  <c r="M34" i="1" s="1"/>
  <c r="L34" i="1" s="1"/>
  <c r="H33" i="1"/>
  <c r="J33" i="1" s="1"/>
  <c r="M33" i="1" s="1"/>
  <c r="L33" i="1" s="1"/>
  <c r="J32" i="1"/>
  <c r="M32" i="1" s="1"/>
  <c r="L32" i="1" s="1"/>
  <c r="J31" i="1"/>
  <c r="M31" i="1" s="1"/>
  <c r="L31" i="1" s="1"/>
  <c r="L30" i="1"/>
  <c r="M11" i="1"/>
  <c r="M12" i="1" s="1"/>
  <c r="M8" i="1"/>
  <c r="H35" i="1" l="1"/>
  <c r="J35" i="1" s="1"/>
  <c r="M35" i="1" s="1"/>
  <c r="L35" i="1" s="1"/>
</calcChain>
</file>

<file path=xl/sharedStrings.xml><?xml version="1.0" encoding="utf-8"?>
<sst xmlns="http://schemas.openxmlformats.org/spreadsheetml/2006/main" count="99" uniqueCount="86">
  <si>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</si>
  <si>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</si>
  <si>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结算周期:2025年08月01日至08月31日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</si>
  <si>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</si>
  <si>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</si>
  <si>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</si>
  <si>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</si>
  <si>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</si>
  <si>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</si>
  <si>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</si>
  <si>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</si>
  <si>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</si>
  <si>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</si>
  <si>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</si>
  <si>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</si>
  <si>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</si>
  <si>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</si>
  <si>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</si>
  <si>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</si>
  <si>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</si>
  <si>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</si>
  <si>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</si>
  <si>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</si>
  <si>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</si>
  <si>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</si>
  <si>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</si>
  <si>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</si>
  <si>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</si>
  <si>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特来电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</si>
  <si>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</si>
  <si>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</si>
  <si>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</si>
  <si>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</si>
  <si>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</si>
  <si>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</si>
  <si>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</si>
  <si>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</si>
  <si>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</si>
  <si>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</si>
  <si>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</si>
  <si>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</si>
  <si>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</si>
  <si>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</si>
  <si>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</si>
  <si>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</si>
  <si>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</si>
  <si>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</si>
  <si>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</si>
  <si>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</si>
  <si>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</si>
  <si>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</si>
  <si>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</si>
  <si>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</si>
  <si>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</si>
  <si>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</si>
  <si>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</si>
  <si>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</si>
  <si>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</si>
  <si>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</si>
  <si>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</si>
  <si>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</si>
  <si>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</si>
  <si>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四方坪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</si>
  <si>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</si>
  <si>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</si>
  <si>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</si>
  <si>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</si>
  <si>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</si>
  <si>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</si>
  <si>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</si>
  <si>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</si>
  <si>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</si>
  <si>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</si>
  <si>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</si>
  <si>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</si>
  <si>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</si>
  <si>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</si>
  <si>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</si>
  <si>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</si>
  <si>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</si>
  <si>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四方坪</t>
    <phoneticPr fontId="3" type="noConversion"/>
  </si>
  <si>
    <t>4303103737893</t>
    <phoneticPr fontId="3" type="noConversion"/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</si>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</sst>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5"/>
  <sheetViews>
    <sheetView tabSelected="1" workbookViewId="0">
      <selection activeCell="P14" sqref="P14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7" x14ac:dyDescent="0.1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 t="s">
        <v>2</v>
      </c>
      <c r="M2" s="51"/>
    </row>
    <row r="3" spans="1:17" x14ac:dyDescent="0.15">
      <c r="A3" s="52" t="s">
        <v>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55" t="s">
        <v>11</v>
      </c>
      <c r="I4" s="47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45" t="s">
        <v>16</v>
      </c>
      <c r="B5" s="4" t="s">
        <v>17</v>
      </c>
      <c r="C5" s="2" t="s">
        <v>18</v>
      </c>
      <c r="D5" s="2">
        <v>281640.28000000003</v>
      </c>
      <c r="E5" s="2">
        <v>148319.51999999999</v>
      </c>
      <c r="F5" s="2">
        <v>96490.75</v>
      </c>
      <c r="G5" s="5">
        <v>8019.78</v>
      </c>
      <c r="H5" s="46">
        <v>11394</v>
      </c>
      <c r="I5" s="47"/>
      <c r="J5" s="2"/>
      <c r="K5" s="6">
        <v>3112.6</v>
      </c>
      <c r="L5" s="2" t="s">
        <v>19</v>
      </c>
      <c r="M5" s="2">
        <v>7240</v>
      </c>
    </row>
    <row r="6" spans="1:17" x14ac:dyDescent="0.15">
      <c r="A6" s="45"/>
      <c r="B6" s="4" t="s">
        <v>20</v>
      </c>
      <c r="C6" s="2" t="s">
        <v>18</v>
      </c>
      <c r="D6" s="2">
        <v>82349</v>
      </c>
      <c r="E6" s="2">
        <v>41397.660000000003</v>
      </c>
      <c r="F6" s="2">
        <v>28638.799999999999</v>
      </c>
      <c r="G6" s="5">
        <v>2298.9499999999998</v>
      </c>
      <c r="H6" s="46">
        <v>3460</v>
      </c>
      <c r="I6" s="47"/>
      <c r="J6" s="2"/>
      <c r="K6" s="6">
        <v>923.83</v>
      </c>
      <c r="L6" s="7" t="s">
        <v>21</v>
      </c>
      <c r="M6" s="8">
        <v>1600</v>
      </c>
    </row>
    <row r="7" spans="1:17" x14ac:dyDescent="0.15">
      <c r="A7" s="45"/>
      <c r="B7" s="4" t="s">
        <v>22</v>
      </c>
      <c r="C7" s="2" t="s">
        <v>18</v>
      </c>
      <c r="D7" s="2">
        <v>6357.12</v>
      </c>
      <c r="E7" s="9">
        <v>2867.69</v>
      </c>
      <c r="F7" s="9">
        <v>2234.69</v>
      </c>
      <c r="G7" s="10">
        <v>201.08</v>
      </c>
      <c r="H7" s="48">
        <v>247</v>
      </c>
      <c r="I7" s="49"/>
      <c r="J7" s="9"/>
      <c r="K7" s="6">
        <v>72.09</v>
      </c>
      <c r="L7" s="9" t="s">
        <v>23</v>
      </c>
      <c r="M7" s="9">
        <v>150</v>
      </c>
      <c r="N7" s="11"/>
    </row>
    <row r="8" spans="1:17" x14ac:dyDescent="0.15">
      <c r="A8" s="56" t="s">
        <v>24</v>
      </c>
      <c r="B8" s="57"/>
      <c r="C8" s="58"/>
      <c r="D8" s="12">
        <v>370346.4</v>
      </c>
      <c r="E8" s="12">
        <v>192584.87</v>
      </c>
      <c r="F8" s="12">
        <v>127364.24</v>
      </c>
      <c r="G8" s="12">
        <v>10519.81</v>
      </c>
      <c r="H8" s="59">
        <v>15101</v>
      </c>
      <c r="I8" s="60"/>
      <c r="J8" s="13"/>
      <c r="K8" s="14">
        <v>4108.5200000000004</v>
      </c>
      <c r="L8" s="15" t="s">
        <v>25</v>
      </c>
      <c r="M8" s="15">
        <f>SUM(M5:M7)</f>
        <v>8990</v>
      </c>
      <c r="O8" s="16"/>
    </row>
    <row r="9" spans="1:17" x14ac:dyDescent="0.15">
      <c r="A9" s="61" t="s">
        <v>26</v>
      </c>
      <c r="B9" s="63" t="s">
        <v>27</v>
      </c>
      <c r="C9" s="2" t="s">
        <v>28</v>
      </c>
      <c r="D9" s="2">
        <v>36490.15</v>
      </c>
      <c r="E9" s="2">
        <v>22361.1</v>
      </c>
      <c r="F9" s="2">
        <v>8919.36</v>
      </c>
      <c r="G9" s="5">
        <v>888.13</v>
      </c>
      <c r="H9" s="46">
        <v>1300</v>
      </c>
      <c r="I9" s="47"/>
      <c r="J9" s="2">
        <v>170.19</v>
      </c>
      <c r="K9" s="6">
        <v>287.72000000000003</v>
      </c>
      <c r="L9" s="2" t="s">
        <v>29</v>
      </c>
      <c r="M9" s="2">
        <v>960</v>
      </c>
      <c r="O9" s="16"/>
      <c r="P9" s="16"/>
    </row>
    <row r="10" spans="1:17" x14ac:dyDescent="0.15">
      <c r="A10" s="62"/>
      <c r="B10" s="63"/>
      <c r="C10" s="2" t="s">
        <v>30</v>
      </c>
      <c r="D10" s="2">
        <v>116785.79</v>
      </c>
      <c r="E10" s="2">
        <v>68143.73</v>
      </c>
      <c r="F10" s="2">
        <v>29439.52</v>
      </c>
      <c r="G10" s="5">
        <v>2619.65</v>
      </c>
      <c r="H10" s="46">
        <v>4071</v>
      </c>
      <c r="I10" s="47"/>
      <c r="J10" s="2">
        <v>549.30999999999995</v>
      </c>
      <c r="K10" s="6">
        <v>949.66</v>
      </c>
      <c r="L10" s="2" t="s">
        <v>31</v>
      </c>
      <c r="M10" s="2">
        <v>1200</v>
      </c>
      <c r="O10" s="16"/>
      <c r="P10" s="16"/>
      <c r="Q10" s="16"/>
    </row>
    <row r="11" spans="1:17" x14ac:dyDescent="0.15">
      <c r="A11" s="64" t="s">
        <v>32</v>
      </c>
      <c r="B11" s="65"/>
      <c r="C11" s="60"/>
      <c r="D11" s="12">
        <v>153275.94</v>
      </c>
      <c r="E11" s="12">
        <v>90504.83</v>
      </c>
      <c r="F11" s="12">
        <v>38358.879999999997</v>
      </c>
      <c r="G11" s="12">
        <v>3507.78</v>
      </c>
      <c r="H11" s="59">
        <v>5371</v>
      </c>
      <c r="I11" s="60"/>
      <c r="J11" s="12">
        <v>719.5</v>
      </c>
      <c r="K11" s="14">
        <v>1237.3800000000001</v>
      </c>
      <c r="L11" s="15" t="s">
        <v>33</v>
      </c>
      <c r="M11" s="15">
        <f>SUM(M9:M10)</f>
        <v>2160</v>
      </c>
    </row>
    <row r="12" spans="1:17" x14ac:dyDescent="0.15">
      <c r="A12" s="68" t="s">
        <v>34</v>
      </c>
      <c r="B12" s="69"/>
      <c r="C12" s="70"/>
      <c r="D12" s="17">
        <v>523622.34</v>
      </c>
      <c r="E12" s="17">
        <v>283089.7</v>
      </c>
      <c r="F12" s="17">
        <v>165723.12</v>
      </c>
      <c r="G12" s="17">
        <v>14027.59</v>
      </c>
      <c r="H12" s="71">
        <v>20472</v>
      </c>
      <c r="I12" s="70"/>
      <c r="J12" s="17">
        <v>719.5</v>
      </c>
      <c r="K12" s="18">
        <v>5345.9</v>
      </c>
      <c r="L12" s="19" t="s">
        <v>35</v>
      </c>
      <c r="M12" s="19">
        <f>M11+M8</f>
        <v>11150</v>
      </c>
    </row>
    <row r="13" spans="1:17" x14ac:dyDescent="0.15">
      <c r="A13" s="72" t="s">
        <v>36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7" ht="27" x14ac:dyDescent="0.15">
      <c r="A14" s="2" t="s">
        <v>37</v>
      </c>
      <c r="B14" s="46" t="s">
        <v>38</v>
      </c>
      <c r="C14" s="47"/>
      <c r="D14" s="3" t="s">
        <v>39</v>
      </c>
      <c r="E14" s="3" t="s">
        <v>40</v>
      </c>
      <c r="F14" s="20" t="s">
        <v>41</v>
      </c>
      <c r="G14" s="3" t="s">
        <v>42</v>
      </c>
      <c r="H14" s="55" t="s">
        <v>43</v>
      </c>
      <c r="I14" s="47"/>
      <c r="J14" s="2" t="s">
        <v>44</v>
      </c>
      <c r="K14" s="3" t="s">
        <v>45</v>
      </c>
      <c r="L14" s="21" t="s">
        <v>46</v>
      </c>
      <c r="M14" s="3" t="s">
        <v>47</v>
      </c>
    </row>
    <row r="15" spans="1:17" x14ac:dyDescent="0.15">
      <c r="A15" s="61" t="s">
        <v>16</v>
      </c>
      <c r="B15" s="75" t="s">
        <v>17</v>
      </c>
      <c r="C15" s="63"/>
      <c r="D15" s="2">
        <v>313980</v>
      </c>
      <c r="E15" s="2">
        <v>164646.72</v>
      </c>
      <c r="F15" s="2">
        <v>-675.56</v>
      </c>
      <c r="G15" s="5">
        <v>32339.72</v>
      </c>
      <c r="H15" s="76">
        <v>1043.22</v>
      </c>
      <c r="I15" s="77"/>
      <c r="J15" s="22">
        <v>0.10299999999999999</v>
      </c>
      <c r="K15" s="6">
        <v>0.52</v>
      </c>
      <c r="L15" s="23">
        <v>0.57999999999999996</v>
      </c>
      <c r="M15" s="22">
        <v>5.2299999999999999E-2</v>
      </c>
    </row>
    <row r="16" spans="1:17" x14ac:dyDescent="0.15">
      <c r="A16" s="62"/>
      <c r="B16" s="75" t="s">
        <v>20</v>
      </c>
      <c r="C16" s="63"/>
      <c r="D16" s="2">
        <v>92640</v>
      </c>
      <c r="E16" s="2">
        <v>46480.549999999996</v>
      </c>
      <c r="F16" s="2">
        <v>-316.47000000000003</v>
      </c>
      <c r="G16" s="5">
        <v>10291</v>
      </c>
      <c r="H16" s="76">
        <v>331.97</v>
      </c>
      <c r="I16" s="77"/>
      <c r="J16" s="22">
        <v>0.1111</v>
      </c>
      <c r="K16" s="6">
        <v>0.5</v>
      </c>
      <c r="L16" s="23">
        <v>0.56000000000000005</v>
      </c>
      <c r="M16" s="22">
        <v>6.9199999999999998E-2</v>
      </c>
      <c r="O16" s="24"/>
    </row>
    <row r="17" spans="1:13" x14ac:dyDescent="0.15">
      <c r="A17" s="64" t="s">
        <v>48</v>
      </c>
      <c r="B17" s="65"/>
      <c r="C17" s="60"/>
      <c r="D17" s="12">
        <v>406620</v>
      </c>
      <c r="E17" s="12">
        <v>211127.27</v>
      </c>
      <c r="F17" s="12">
        <v>-992.03</v>
      </c>
      <c r="G17" s="12">
        <v>42630.720000000001</v>
      </c>
      <c r="H17" s="66">
        <v>1375.18</v>
      </c>
      <c r="I17" s="67"/>
      <c r="J17" s="25">
        <v>0.1048</v>
      </c>
      <c r="K17" s="14">
        <v>0.52</v>
      </c>
      <c r="L17" s="26">
        <v>0.57999999999999996</v>
      </c>
      <c r="M17" s="27">
        <v>5.5399999999999998E-2</v>
      </c>
    </row>
    <row r="18" spans="1:13" x14ac:dyDescent="0.15">
      <c r="A18" s="13" t="s">
        <v>49</v>
      </c>
      <c r="B18" s="78" t="s">
        <v>50</v>
      </c>
      <c r="C18" s="60"/>
      <c r="D18" s="13">
        <v>168840</v>
      </c>
      <c r="E18" s="13">
        <v>98483.8</v>
      </c>
      <c r="F18" s="13">
        <v>-680.06</v>
      </c>
      <c r="G18" s="12">
        <v>15564.06</v>
      </c>
      <c r="H18" s="66">
        <v>502.07</v>
      </c>
      <c r="I18" s="67"/>
      <c r="J18" s="25">
        <v>9.2200000000000004E-2</v>
      </c>
      <c r="K18" s="14">
        <v>0.57999999999999996</v>
      </c>
      <c r="L18" s="26">
        <v>0.64</v>
      </c>
      <c r="M18" s="27">
        <v>9.5399999999999999E-2</v>
      </c>
    </row>
    <row r="19" spans="1:13" x14ac:dyDescent="0.15">
      <c r="A19" s="68" t="s">
        <v>51</v>
      </c>
      <c r="B19" s="69"/>
      <c r="C19" s="70"/>
      <c r="D19" s="17">
        <v>575460</v>
      </c>
      <c r="E19" s="17">
        <v>309611.07</v>
      </c>
      <c r="F19" s="17">
        <v>-1672.09</v>
      </c>
      <c r="G19" s="17">
        <v>58194.78</v>
      </c>
      <c r="H19" s="79">
        <v>1877.25</v>
      </c>
      <c r="I19" s="80"/>
      <c r="J19" s="28">
        <v>0.1011</v>
      </c>
      <c r="K19" s="18">
        <v>0.54</v>
      </c>
      <c r="L19" s="29">
        <v>0.59</v>
      </c>
      <c r="M19" s="22">
        <v>6.3100000000000003E-2</v>
      </c>
    </row>
    <row r="20" spans="1:13" x14ac:dyDescent="0.15">
      <c r="A20" s="81" t="s">
        <v>52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3"/>
    </row>
    <row r="21" spans="1:13" ht="27" x14ac:dyDescent="0.15">
      <c r="A21" s="2" t="s">
        <v>37</v>
      </c>
      <c r="B21" s="46" t="s">
        <v>38</v>
      </c>
      <c r="C21" s="47"/>
      <c r="D21" s="3" t="s">
        <v>53</v>
      </c>
      <c r="E21" s="3" t="s">
        <v>54</v>
      </c>
      <c r="F21" s="3" t="s">
        <v>55</v>
      </c>
      <c r="G21" s="3" t="s">
        <v>56</v>
      </c>
      <c r="H21" s="55" t="s">
        <v>57</v>
      </c>
      <c r="I21" s="47"/>
      <c r="J21" s="3" t="s">
        <v>58</v>
      </c>
      <c r="K21" s="3" t="s">
        <v>59</v>
      </c>
      <c r="L21" s="21" t="s">
        <v>60</v>
      </c>
      <c r="M21" s="3" t="s">
        <v>61</v>
      </c>
    </row>
    <row r="22" spans="1:13" x14ac:dyDescent="0.15">
      <c r="A22" s="61" t="s">
        <v>62</v>
      </c>
      <c r="B22" s="84" t="s">
        <v>63</v>
      </c>
      <c r="C22" s="49"/>
      <c r="D22" s="30">
        <v>2.56</v>
      </c>
      <c r="E22" s="31">
        <v>0.1067</v>
      </c>
      <c r="F22" s="30">
        <v>89.95</v>
      </c>
      <c r="G22" s="30">
        <v>30.82</v>
      </c>
      <c r="H22" s="85">
        <v>35.119999999999997</v>
      </c>
      <c r="I22" s="86"/>
      <c r="J22" s="30">
        <v>3.64</v>
      </c>
      <c r="K22" s="30">
        <v>24.72</v>
      </c>
      <c r="L22" s="32">
        <v>42.23</v>
      </c>
      <c r="M22" s="2">
        <v>0.87</v>
      </c>
    </row>
    <row r="23" spans="1:13" x14ac:dyDescent="0.15">
      <c r="A23" s="62"/>
      <c r="B23" s="84" t="s">
        <v>64</v>
      </c>
      <c r="C23" s="49"/>
      <c r="D23" s="30">
        <v>3.09</v>
      </c>
      <c r="E23" s="31">
        <v>0.1288</v>
      </c>
      <c r="F23" s="30">
        <v>115.5</v>
      </c>
      <c r="G23" s="30">
        <v>40.17</v>
      </c>
      <c r="H23" s="85">
        <v>35.82</v>
      </c>
      <c r="I23" s="86"/>
      <c r="J23" s="30">
        <v>4.8499999999999996</v>
      </c>
      <c r="K23" s="30">
        <v>23.8</v>
      </c>
      <c r="L23" s="32">
        <v>39.869999999999997</v>
      </c>
      <c r="M23" s="2">
        <v>0.85</v>
      </c>
    </row>
    <row r="24" spans="1:13" x14ac:dyDescent="0.15">
      <c r="A24" s="64" t="s">
        <v>65</v>
      </c>
      <c r="B24" s="65"/>
      <c r="C24" s="60"/>
      <c r="D24" s="14">
        <v>2.65</v>
      </c>
      <c r="E24" s="25">
        <v>0.1104</v>
      </c>
      <c r="F24" s="14">
        <v>94.07</v>
      </c>
      <c r="G24" s="14">
        <v>32.35</v>
      </c>
      <c r="H24" s="66">
        <v>35.200000000000003</v>
      </c>
      <c r="I24" s="67"/>
      <c r="J24" s="14">
        <v>3.84</v>
      </c>
      <c r="K24" s="14">
        <v>24.52</v>
      </c>
      <c r="L24" s="33">
        <v>41.8</v>
      </c>
      <c r="M24" s="15">
        <v>0.86</v>
      </c>
    </row>
    <row r="25" spans="1:13" x14ac:dyDescent="0.15">
      <c r="A25" s="13" t="s">
        <v>49</v>
      </c>
      <c r="B25" s="78" t="s">
        <v>50</v>
      </c>
      <c r="C25" s="60"/>
      <c r="D25" s="14">
        <v>3.14</v>
      </c>
      <c r="E25" s="25">
        <v>0.1308</v>
      </c>
      <c r="F25" s="14">
        <v>137.34</v>
      </c>
      <c r="G25" s="14">
        <v>34.369999999999997</v>
      </c>
      <c r="H25" s="66">
        <v>43.7</v>
      </c>
      <c r="I25" s="67"/>
      <c r="J25" s="14">
        <v>4.8099999999999996</v>
      </c>
      <c r="K25" s="14">
        <v>28.54</v>
      </c>
      <c r="L25" s="33">
        <v>39.19</v>
      </c>
      <c r="M25" s="15">
        <v>0.84</v>
      </c>
    </row>
    <row r="26" spans="1:13" x14ac:dyDescent="0.15">
      <c r="A26" s="68" t="s">
        <v>66</v>
      </c>
      <c r="B26" s="69"/>
      <c r="C26" s="70"/>
      <c r="D26" s="18">
        <v>2.76</v>
      </c>
      <c r="E26" s="28">
        <v>0.115</v>
      </c>
      <c r="F26" s="18">
        <v>103.63</v>
      </c>
      <c r="G26" s="18">
        <v>32.799999999999997</v>
      </c>
      <c r="H26" s="79">
        <v>37.33</v>
      </c>
      <c r="I26" s="80"/>
      <c r="J26" s="18">
        <v>4.05</v>
      </c>
      <c r="K26" s="18">
        <v>25.58</v>
      </c>
      <c r="L26" s="34">
        <v>41.11</v>
      </c>
      <c r="M26" s="19">
        <v>0.86</v>
      </c>
    </row>
    <row r="27" spans="1:13" x14ac:dyDescent="0.15">
      <c r="A27" s="81" t="s">
        <v>67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3"/>
    </row>
    <row r="28" spans="1:13" x14ac:dyDescent="0.15">
      <c r="A28" s="89" t="s">
        <v>37</v>
      </c>
      <c r="B28" s="91" t="s">
        <v>38</v>
      </c>
      <c r="C28" s="92"/>
      <c r="D28" s="95" t="s">
        <v>68</v>
      </c>
      <c r="E28" s="97" t="s">
        <v>69</v>
      </c>
      <c r="F28" s="98"/>
      <c r="G28" s="98"/>
      <c r="H28" s="98"/>
      <c r="I28" s="98"/>
      <c r="J28" s="99"/>
      <c r="K28" s="97" t="s">
        <v>70</v>
      </c>
      <c r="L28" s="98"/>
      <c r="M28" s="99"/>
    </row>
    <row r="29" spans="1:13" ht="27" x14ac:dyDescent="0.15">
      <c r="A29" s="90"/>
      <c r="B29" s="93"/>
      <c r="C29" s="94"/>
      <c r="D29" s="96"/>
      <c r="E29" s="35" t="s">
        <v>71</v>
      </c>
      <c r="F29" s="35" t="s">
        <v>72</v>
      </c>
      <c r="G29" s="35" t="s">
        <v>73</v>
      </c>
      <c r="H29" s="36" t="s">
        <v>74</v>
      </c>
      <c r="I29" s="35" t="s">
        <v>75</v>
      </c>
      <c r="J29" s="37" t="s">
        <v>76</v>
      </c>
      <c r="K29" s="3" t="s">
        <v>77</v>
      </c>
      <c r="L29" s="23" t="s">
        <v>78</v>
      </c>
      <c r="M29" s="35" t="s">
        <v>79</v>
      </c>
    </row>
    <row r="30" spans="1:13" x14ac:dyDescent="0.15">
      <c r="A30" s="100" t="s">
        <v>80</v>
      </c>
      <c r="B30" s="101" t="s">
        <v>63</v>
      </c>
      <c r="C30" s="101"/>
      <c r="D30" s="5">
        <v>244810.27</v>
      </c>
      <c r="E30" s="5">
        <v>163971.16</v>
      </c>
      <c r="F30" s="10">
        <v>3848.71</v>
      </c>
      <c r="G30" s="10">
        <v>1464.33</v>
      </c>
      <c r="H30" s="9">
        <v>965.36</v>
      </c>
      <c r="I30" s="38"/>
      <c r="J30" s="10">
        <f>IFERROR((I30+H30+G30+F30+E30),"")</f>
        <v>170249.56</v>
      </c>
      <c r="K30" s="2">
        <v>0.28999999999999998</v>
      </c>
      <c r="L30" s="39">
        <f>IFERROR((M30/D30),"")</f>
        <v>0.30456528641547592</v>
      </c>
      <c r="M30" s="40">
        <f>IFERROR((D30-J30),"")</f>
        <v>74560.709999999992</v>
      </c>
    </row>
    <row r="31" spans="1:13" x14ac:dyDescent="0.15">
      <c r="A31" s="100"/>
      <c r="B31" s="101" t="s">
        <v>64</v>
      </c>
      <c r="C31" s="101"/>
      <c r="D31" s="5">
        <v>70036.460000000006</v>
      </c>
      <c r="E31" s="5">
        <v>46164.08</v>
      </c>
      <c r="F31" s="10">
        <v>1144.26</v>
      </c>
      <c r="G31" s="10">
        <v>419.47</v>
      </c>
      <c r="H31" s="9">
        <v>352.13</v>
      </c>
      <c r="I31" s="38"/>
      <c r="J31" s="10">
        <f t="shared" ref="J31:J34" si="0">IFERROR((I31+H31+G31+F31+E31),"")</f>
        <v>48079.94</v>
      </c>
      <c r="K31" s="2">
        <v>0.28999999999999998</v>
      </c>
      <c r="L31" s="39">
        <f t="shared" ref="L31:L35" si="1">IFERROR((M31/D31),"")</f>
        <v>0.31350128204652267</v>
      </c>
      <c r="M31" s="40">
        <f t="shared" ref="M31:M34" si="2">IFERROR((D31-J31),"")</f>
        <v>21956.520000000004</v>
      </c>
    </row>
    <row r="32" spans="1:13" x14ac:dyDescent="0.15">
      <c r="A32" s="100"/>
      <c r="B32" s="102" t="s">
        <v>81</v>
      </c>
      <c r="C32" s="101"/>
      <c r="D32" s="5">
        <v>5102.38</v>
      </c>
      <c r="E32" s="2">
        <v>2867.69</v>
      </c>
      <c r="F32" s="9">
        <v>89.1</v>
      </c>
      <c r="G32" s="10">
        <v>30.47</v>
      </c>
      <c r="H32" s="9">
        <v>134.51</v>
      </c>
      <c r="I32" s="38"/>
      <c r="J32" s="10">
        <f t="shared" si="0"/>
        <v>3121.77</v>
      </c>
      <c r="K32" s="2">
        <v>0.28999999999999998</v>
      </c>
      <c r="L32" s="39">
        <f t="shared" si="1"/>
        <v>0.38817375420882022</v>
      </c>
      <c r="M32" s="40">
        <f t="shared" si="2"/>
        <v>1980.6100000000001</v>
      </c>
    </row>
    <row r="33" spans="1:13" x14ac:dyDescent="0.15">
      <c r="A33" s="64" t="s">
        <v>82</v>
      </c>
      <c r="B33" s="65"/>
      <c r="C33" s="60"/>
      <c r="D33" s="12">
        <v>319949.11</v>
      </c>
      <c r="E33" s="12">
        <v>213002.93</v>
      </c>
      <c r="F33" s="12">
        <v>5082.07</v>
      </c>
      <c r="G33" s="12">
        <f>G30+G31+G32</f>
        <v>1914.27</v>
      </c>
      <c r="H33" s="13">
        <f>H30+H31+H32</f>
        <v>1452</v>
      </c>
      <c r="I33" s="13"/>
      <c r="J33" s="12">
        <f>IFERROR((I33+H33+G33+F33+E33),"")</f>
        <v>221451.27</v>
      </c>
      <c r="K33" s="15">
        <v>0.28000000000000003</v>
      </c>
      <c r="L33" s="41">
        <f t="shared" si="1"/>
        <v>0.30785470851911417</v>
      </c>
      <c r="M33" s="42">
        <f t="shared" si="2"/>
        <v>98497.84</v>
      </c>
    </row>
    <row r="34" spans="1:13" x14ac:dyDescent="0.15">
      <c r="A34" s="13" t="s">
        <v>83</v>
      </c>
      <c r="B34" s="87" t="s">
        <v>84</v>
      </c>
      <c r="C34" s="88"/>
      <c r="D34" s="12">
        <v>129583.21</v>
      </c>
      <c r="E34" s="12">
        <v>97803.74</v>
      </c>
      <c r="F34" s="13">
        <v>0</v>
      </c>
      <c r="G34" s="13">
        <v>773.18</v>
      </c>
      <c r="H34" s="13">
        <v>755.1</v>
      </c>
      <c r="I34" s="13"/>
      <c r="J34" s="12">
        <f t="shared" si="0"/>
        <v>99332.02</v>
      </c>
      <c r="K34" s="15">
        <v>0.2</v>
      </c>
      <c r="L34" s="41">
        <f t="shared" si="1"/>
        <v>0.23344991993947364</v>
      </c>
      <c r="M34" s="42">
        <f t="shared" si="2"/>
        <v>30251.190000000002</v>
      </c>
    </row>
    <row r="35" spans="1:13" x14ac:dyDescent="0.15">
      <c r="A35" s="103" t="s">
        <v>85</v>
      </c>
      <c r="B35" s="103"/>
      <c r="C35" s="103"/>
      <c r="D35" s="17">
        <v>449532.32</v>
      </c>
      <c r="E35" s="17">
        <v>310806.67</v>
      </c>
      <c r="F35" s="17">
        <v>5082.07</v>
      </c>
      <c r="G35" s="17">
        <f>G33+G34</f>
        <v>2687.45</v>
      </c>
      <c r="H35" s="19">
        <f>H34+H33</f>
        <v>2207.1</v>
      </c>
      <c r="I35" s="19"/>
      <c r="J35" s="17">
        <f>IFERROR((I35+H35+G35+F35+E35),"")</f>
        <v>320783.28999999998</v>
      </c>
      <c r="K35" s="19">
        <v>0.27</v>
      </c>
      <c r="L35" s="43">
        <f t="shared" si="1"/>
        <v>0.28640661476798829</v>
      </c>
      <c r="M35" s="44">
        <f>IFERROR((D35-J35),"")</f>
        <v>128749.03000000003</v>
      </c>
    </row>
  </sheetData>
  <mergeCells count="60">
    <mergeCell ref="A35:C35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8:C8"/>
    <mergeCell ref="H8:I8"/>
    <mergeCell ref="A9:A10"/>
    <mergeCell ref="B9:B10"/>
    <mergeCell ref="H9:I9"/>
    <mergeCell ref="H10:I10"/>
    <mergeCell ref="A5:A7"/>
    <mergeCell ref="H5:I5"/>
    <mergeCell ref="H6:I6"/>
    <mergeCell ref="H7:I7"/>
    <mergeCell ref="A1:M1"/>
    <mergeCell ref="A2:K2"/>
    <mergeCell ref="L2:M2"/>
    <mergeCell ref="A3:M3"/>
    <mergeCell ref="H4:I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2025-09-05T02:35:33Z</dcterms:modified>
</cp:coreProperties>
</file>