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adoop性能分析" sheetId="2" r:id="rId1"/>
    <sheet name="MPI性能分析表1" sheetId="4" r:id="rId2"/>
    <sheet name="MPI性能分析表2" sheetId="6" r:id="rId3"/>
    <sheet name="Hadoop与MPI计算时间比较" sheetId="7" r:id="rId4"/>
  </sheets>
  <calcPr calcId="144525"/>
</workbook>
</file>

<file path=xl/calcChain.xml><?xml version="1.0" encoding="utf-8"?>
<calcChain xmlns="http://schemas.openxmlformats.org/spreadsheetml/2006/main">
  <c r="C22" i="7" l="1"/>
  <c r="E21" i="7"/>
  <c r="E22" i="7" s="1"/>
  <c r="E20" i="7"/>
  <c r="D21" i="7"/>
  <c r="D22" i="7" s="1"/>
  <c r="C21" i="7"/>
  <c r="B21" i="7"/>
  <c r="B22" i="7" s="1"/>
  <c r="B3" i="7"/>
  <c r="B5" i="7" s="1"/>
  <c r="F4" i="7"/>
  <c r="F5" i="7" s="1"/>
  <c r="E4" i="7"/>
  <c r="E5" i="7" s="1"/>
  <c r="D4" i="7"/>
  <c r="D5" i="7" s="1"/>
  <c r="C4" i="7"/>
  <c r="C5" i="7" s="1"/>
  <c r="B4" i="7"/>
  <c r="D2" i="4" l="1"/>
  <c r="G2" i="4"/>
  <c r="J2" i="4"/>
  <c r="M2" i="4"/>
  <c r="P2" i="4"/>
  <c r="S2" i="4"/>
  <c r="D3" i="4"/>
  <c r="G3" i="4"/>
  <c r="J3" i="4"/>
  <c r="M3" i="4"/>
  <c r="P3" i="4"/>
  <c r="S3" i="4"/>
  <c r="D4" i="4"/>
  <c r="G4" i="4"/>
  <c r="J4" i="4"/>
  <c r="M4" i="4"/>
  <c r="P4" i="4"/>
  <c r="S4" i="4"/>
  <c r="D5" i="4"/>
  <c r="G5" i="4"/>
  <c r="J5" i="4"/>
  <c r="M5" i="4"/>
  <c r="P5" i="4"/>
  <c r="S5" i="4"/>
  <c r="D6" i="4"/>
  <c r="G6" i="4"/>
  <c r="J6" i="4"/>
  <c r="M6" i="4"/>
  <c r="P6" i="4"/>
  <c r="S6" i="4"/>
</calcChain>
</file>

<file path=xl/sharedStrings.xml><?xml version="1.0" encoding="utf-8"?>
<sst xmlns="http://schemas.openxmlformats.org/spreadsheetml/2006/main" count="68" uniqueCount="28">
  <si>
    <t xml:space="preserve">      数据量
  精度</t>
    <phoneticPr fontId="1" type="noConversion"/>
  </si>
  <si>
    <t xml:space="preserve">      精度
  进程数</t>
    <phoneticPr fontId="1" type="noConversion"/>
  </si>
  <si>
    <t>I/O</t>
    <phoneticPr fontId="1" type="noConversion"/>
  </si>
  <si>
    <t>compute</t>
    <phoneticPr fontId="1" type="noConversion"/>
  </si>
  <si>
    <t>sum</t>
    <phoneticPr fontId="1" type="noConversion"/>
  </si>
  <si>
    <t>为什么随着精度的改变，I/O时间基本不变：猜想可能是文本IO时间要大于网络I/O时间，总的I/O时间主要是开始是读取文本内容，而之后的网络I/O时间只发送少量数据序号，以及少量中间计算量。</t>
    <phoneticPr fontId="1" type="noConversion"/>
  </si>
  <si>
    <t>sum</t>
    <phoneticPr fontId="1" type="noConversion"/>
  </si>
  <si>
    <t>400000个点，一维坐标点</t>
    <phoneticPr fontId="1" type="noConversion"/>
  </si>
  <si>
    <t>I/O</t>
    <phoneticPr fontId="1" type="noConversion"/>
  </si>
  <si>
    <t>compute</t>
    <phoneticPr fontId="1" type="noConversion"/>
  </si>
  <si>
    <t xml:space="preserve">      数据量
  进程数</t>
    <phoneticPr fontId="1" type="noConversion"/>
  </si>
  <si>
    <t>I/O时间随着数据量的增大而增大，但是与集群规模关系比较少，与算法相关，不同算法可能会有很大的差异。</t>
    <phoneticPr fontId="1" type="noConversion"/>
  </si>
  <si>
    <t>注：相同集群规模，阈值精度0.01</t>
    <phoneticPr fontId="1" type="noConversion"/>
  </si>
  <si>
    <t>Hadoop与MPI计算时间与数据规模关系表</t>
    <phoneticPr fontId="1" type="noConversion"/>
  </si>
  <si>
    <t>Hadoop</t>
    <phoneticPr fontId="1" type="noConversion"/>
  </si>
  <si>
    <t>MPI</t>
    <phoneticPr fontId="1" type="noConversion"/>
  </si>
  <si>
    <t>Hadoop/MPI</t>
    <phoneticPr fontId="1" type="noConversion"/>
  </si>
  <si>
    <t>Hadoop</t>
    <phoneticPr fontId="1" type="noConversion"/>
  </si>
  <si>
    <t>Hadoop与MPI计算时间与计算精度关系表规模</t>
    <phoneticPr fontId="1" type="noConversion"/>
  </si>
  <si>
    <t>注：相同规模集群，400000规模数据量</t>
    <phoneticPr fontId="1" type="noConversion"/>
  </si>
  <si>
    <t>数据规模</t>
    <phoneticPr fontId="1" type="noConversion"/>
  </si>
  <si>
    <t>计算精度</t>
    <phoneticPr fontId="1" type="noConversion"/>
  </si>
  <si>
    <t xml:space="preserve">      数据规模
  进程数</t>
    <phoneticPr fontId="1" type="noConversion"/>
  </si>
  <si>
    <t>MPI I/O时间与数据规模关系表</t>
    <phoneticPr fontId="1" type="noConversion"/>
  </si>
  <si>
    <t>MPI 计算时间与数据规模关系表</t>
    <phoneticPr fontId="1" type="noConversion"/>
  </si>
  <si>
    <t>MPI I/O时间与集群规模关系图</t>
    <phoneticPr fontId="1" type="noConversion"/>
  </si>
  <si>
    <t>MPI 计算时间与集群精度（规模）关系表</t>
    <phoneticPr fontId="1" type="noConversion"/>
  </si>
  <si>
    <t>MPI 总时间与集群规模关系图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</si>
</sst>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000"/>
    <numFmt numFmtId="177" formatCode="0.0_ "/>
    <numFmt numFmtId="178" formatCode="0.0000_ "/>
    <numFmt numFmtId="179" formatCode="0.0_);[Red]\(0.0\)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8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3">
    <xf numFmtId="0" fontId="0" fillId="0" borderId="0" xfId="0"/>
    <xf numFmtId="176" fontId="0" fillId="3" borderId="2" xfId="0" applyNumberFormat="1" applyFill="1" applyBorder="1" applyAlignment="1">
      <alignment horizontal="justify" vertical="justify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76" fontId="0" fillId="3" borderId="4" xfId="0" applyNumberFormat="1" applyFill="1" applyBorder="1" applyAlignment="1">
      <alignment horizontal="center" vertical="justify" wrapText="1"/>
    </xf>
    <xf numFmtId="176" fontId="0" fillId="3" borderId="5" xfId="0" applyNumberFormat="1" applyFill="1" applyBorder="1" applyAlignment="1">
      <alignment horizontal="center" vertical="justify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 baseline="0"/>
              <a:t> 计算时间与数据规模关系图</a:t>
            </a:r>
            <a:endParaRPr lang="zh-CN" altLang="en-US" sz="1200"/>
          </a:p>
        </c:rich>
      </c:tx>
      <c:layout>
        <c:manualLayout>
          <c:xMode val="edge"/>
          <c:yMode val="edge"/>
          <c:x val="0.25871086556169431"/>
          <c:y val="6.83760683760683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37035425820394"/>
          <c:y val="0.20551764362787986"/>
          <c:w val="0.54526490818481943"/>
          <c:h val="0.6917220390186269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Hadoop性能分析!$B$6:$F$6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Hadoop性能分析!$B$7:$F$7</c:f>
              <c:numCache>
                <c:formatCode>0.0_ </c:formatCode>
                <c:ptCount val="5"/>
                <c:pt idx="0">
                  <c:v>1398.4</c:v>
                </c:pt>
                <c:pt idx="1">
                  <c:v>1888.9</c:v>
                </c:pt>
                <c:pt idx="2">
                  <c:v>1909.3</c:v>
                </c:pt>
                <c:pt idx="3">
                  <c:v>2377.1999999999998</c:v>
                </c:pt>
                <c:pt idx="4">
                  <c:v>3351.9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Hadoop性能分析!$B$6:$F$6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Hadoop性能分析!$B$8:$F$8</c:f>
              <c:numCache>
                <c:formatCode>0.0_ 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Hadoop性能分析!$B$6:$F$6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Hadoop性能分析!$B$9:$F$9</c:f>
              <c:numCache>
                <c:formatCode>0.0_ </c:formatCode>
                <c:ptCount val="5"/>
                <c:pt idx="0">
                  <c:v>20495.599999999999</c:v>
                </c:pt>
                <c:pt idx="1">
                  <c:v>25281</c:v>
                </c:pt>
                <c:pt idx="2">
                  <c:v>42860</c:v>
                </c:pt>
                <c:pt idx="3">
                  <c:v>74050.399999999994</c:v>
                </c:pt>
                <c:pt idx="4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4928"/>
        <c:axId val="98686848"/>
      </c:lineChart>
      <c:catAx>
        <c:axId val="986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6330002948526465"/>
              <c:y val="0.852920265308716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8686848"/>
        <c:crosses val="autoZero"/>
        <c:auto val="1"/>
        <c:lblAlgn val="ctr"/>
        <c:lblOffset val="100"/>
        <c:noMultiLvlLbl val="0"/>
      </c:catAx>
      <c:valAx>
        <c:axId val="986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574431321084864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868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792157886341"/>
          <c:y val="0.20775736366287548"/>
          <c:w val="0.23998781920215775"/>
          <c:h val="0.20607308701796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/>
              <a:t>与</a:t>
            </a:r>
            <a:r>
              <a:rPr lang="en-US" altLang="zh-CN" sz="1200"/>
              <a:t>MPI</a:t>
            </a:r>
            <a:r>
              <a:rPr lang="zh-CN" altLang="en-US" sz="1200"/>
              <a:t>计算时间与数据规模关系图</a:t>
            </a:r>
          </a:p>
        </c:rich>
      </c:tx>
      <c:layout>
        <c:manualLayout>
          <c:xMode val="edge"/>
          <c:yMode val="edge"/>
          <c:x val="0.1806458880139982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Hadoop</c:v>
          </c:tx>
          <c:invertIfNegative val="0"/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Hadoop与MPI计算时间比较!$B$3:$F$3</c:f>
              <c:numCache>
                <c:formatCode>0.0_);[Red]\(0.0\)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</c:ser>
        <c:ser>
          <c:idx val="1"/>
          <c:order val="1"/>
          <c:tx>
            <c:v>MPI</c:v>
          </c:tx>
          <c:invertIfNegative val="0"/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Hadoop与MPI计算时间比较!$B$4:$F$4</c:f>
              <c:numCache>
                <c:formatCode>0.0_);[Red]\(0.0\)</c:formatCode>
                <c:ptCount val="5"/>
                <c:pt idx="0">
                  <c:v>130</c:v>
                </c:pt>
                <c:pt idx="1">
                  <c:v>256.7</c:v>
                </c:pt>
                <c:pt idx="2">
                  <c:v>728.5</c:v>
                </c:pt>
                <c:pt idx="3">
                  <c:v>1096.3000000000002</c:v>
                </c:pt>
                <c:pt idx="4">
                  <c:v>2847.6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89184"/>
        <c:axId val="104590720"/>
      </c:barChart>
      <c:catAx>
        <c:axId val="104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859877515310586"/>
              <c:y val="0.87962962962962965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104590720"/>
        <c:crosses val="autoZero"/>
        <c:auto val="1"/>
        <c:lblAlgn val="ctr"/>
        <c:lblOffset val="100"/>
        <c:noMultiLvlLbl val="0"/>
      </c:catAx>
      <c:valAx>
        <c:axId val="104590720"/>
        <c:scaling>
          <c:orientation val="minMax"/>
          <c:max val="5000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1045891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222222222222223E-2"/>
                <c:y val="9.3067220764071146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zh-CN" altLang="en-US"/>
                    <a:t>时间</a:t>
                  </a:r>
                  <a:r>
                    <a:rPr lang="en-US" altLang="zh-CN"/>
                    <a:t>(X1000ms)</a:t>
                  </a:r>
                  <a:endParaRPr lang="zh-CN" altLang="en-US"/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Hadoop</a:t>
            </a:r>
            <a:r>
              <a:rPr lang="zh-CN" altLang="en-US" sz="1200"/>
              <a:t>与</a:t>
            </a:r>
            <a:r>
              <a:rPr lang="en-US" altLang="en-US" sz="1200"/>
              <a:t>MPI</a:t>
            </a:r>
            <a:r>
              <a:rPr lang="zh-CN" altLang="en-US" sz="1200"/>
              <a:t>计算时间比率图</a:t>
            </a:r>
            <a:endParaRPr lang="en-US" alt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6531277340332459"/>
          <c:w val="0.57733048993875768"/>
          <c:h val="0.62611475648877224"/>
        </c:manualLayout>
      </c:layout>
      <c:lineChart>
        <c:grouping val="standard"/>
        <c:varyColors val="0"/>
        <c:ser>
          <c:idx val="0"/>
          <c:order val="0"/>
          <c:tx>
            <c:v>Hadoop/MPI</c:v>
          </c:tx>
          <c:marker>
            <c:symbol val="none"/>
          </c:marker>
          <c:cat>
            <c:numRef>
              <c:f>Hadoop与MPI计算时间比较!$B$19:$E$19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Hadoop与MPI计算时间比较!$B$22:$E$22</c:f>
              <c:numCache>
                <c:formatCode>General</c:formatCode>
                <c:ptCount val="4"/>
                <c:pt idx="0">
                  <c:v>3.7088189588189584</c:v>
                </c:pt>
                <c:pt idx="1">
                  <c:v>29.843936190659235</c:v>
                </c:pt>
                <c:pt idx="2">
                  <c:v>80.217106494478742</c:v>
                </c:pt>
                <c:pt idx="3">
                  <c:v>200.62760055478503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66112"/>
        <c:axId val="180267648"/>
      </c:lineChart>
      <c:catAx>
        <c:axId val="1802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8562576552930896"/>
              <c:y val="0.814814814814814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7648"/>
        <c:crosses val="autoZero"/>
        <c:auto val="1"/>
        <c:lblAlgn val="ctr"/>
        <c:lblOffset val="100"/>
        <c:noMultiLvlLbl val="0"/>
      </c:catAx>
      <c:valAx>
        <c:axId val="18026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比率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7.863626421697285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en-US" sz="1200"/>
              <a:t>Hadoop</a:t>
            </a:r>
            <a:r>
              <a:rPr lang="zh-CN" altLang="en-US" sz="1200"/>
              <a:t>与</a:t>
            </a:r>
            <a:r>
              <a:rPr lang="en-US" altLang="en-US" sz="1200"/>
              <a:t>MPI</a:t>
            </a:r>
            <a:r>
              <a:rPr lang="zh-CN" altLang="en-US" sz="1200"/>
              <a:t>计算时间比率图</a:t>
            </a:r>
            <a:endParaRPr lang="en-US" altLang="en-US" sz="1200"/>
          </a:p>
        </c:rich>
      </c:tx>
      <c:layout>
        <c:manualLayout>
          <c:xMode val="edge"/>
          <c:yMode val="edge"/>
          <c:x val="0.2698471128608924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Hadoop/MPI</c:v>
          </c:tx>
          <c:marker>
            <c:symbol val="none"/>
          </c:marker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Hadoop与MPI计算时间比较!$B$5:$F$5</c:f>
              <c:numCache>
                <c:formatCode>0.0_);[Red]\(0.0\)</c:formatCode>
                <c:ptCount val="5"/>
                <c:pt idx="0">
                  <c:v>62.441538461538457</c:v>
                </c:pt>
                <c:pt idx="1">
                  <c:v>42.664199454616281</c:v>
                </c:pt>
                <c:pt idx="2">
                  <c:v>21.314756348661632</c:v>
                </c:pt>
                <c:pt idx="3">
                  <c:v>25.622822220195197</c:v>
                </c:pt>
                <c:pt idx="4">
                  <c:v>17.406096361848576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6704"/>
        <c:axId val="180858240"/>
      </c:lineChart>
      <c:catAx>
        <c:axId val="1808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5054943132108498"/>
              <c:y val="0.84722222222222221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180858240"/>
        <c:crosses val="autoZero"/>
        <c:auto val="1"/>
        <c:lblAlgn val="ctr"/>
        <c:lblOffset val="100"/>
        <c:noMultiLvlLbl val="0"/>
      </c:catAx>
      <c:valAx>
        <c:axId val="18085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比率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196959755030618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1808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 </a:t>
            </a:r>
            <a:r>
              <a:rPr lang="zh-CN" altLang="en-US" sz="1200"/>
              <a:t>计算时间与计算精度关系图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14129483814522"/>
          <c:y val="0.13473388743073783"/>
          <c:w val="0.47627537182852142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数据规模：100000</c:v>
          </c:tx>
          <c:cat>
            <c:numRef>
              <c:f>Hadoop性能分析!$A$7:$A$9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Hadoop性能分析!$B$7:$B$9</c:f>
              <c:numCache>
                <c:formatCode>0.0_ </c:formatCode>
                <c:ptCount val="3"/>
                <c:pt idx="0">
                  <c:v>1398.4</c:v>
                </c:pt>
                <c:pt idx="1">
                  <c:v>8117.4</c:v>
                </c:pt>
                <c:pt idx="2">
                  <c:v>20495.599999999999</c:v>
                </c:pt>
              </c:numCache>
            </c:numRef>
          </c:val>
          <c:smooth val="0"/>
        </c:ser>
        <c:ser>
          <c:idx val="1"/>
          <c:order val="1"/>
          <c:tx>
            <c:v>数据规模：200000</c:v>
          </c:tx>
          <c:cat>
            <c:numRef>
              <c:f>Hadoop性能分析!$A$7:$A$9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Hadoop性能分析!$C$7:$C$9</c:f>
              <c:numCache>
                <c:formatCode>0.0_ </c:formatCode>
                <c:ptCount val="3"/>
                <c:pt idx="0">
                  <c:v>1888.9</c:v>
                </c:pt>
                <c:pt idx="1">
                  <c:v>10951.9</c:v>
                </c:pt>
                <c:pt idx="2">
                  <c:v>25281</c:v>
                </c:pt>
              </c:numCache>
            </c:numRef>
          </c:val>
          <c:smooth val="0"/>
        </c:ser>
        <c:ser>
          <c:idx val="2"/>
          <c:order val="2"/>
          <c:tx>
            <c:v>数据规模：400000</c:v>
          </c:tx>
          <c:cat>
            <c:numRef>
              <c:f>Hadoop性能分析!$A$7:$A$9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Hadoop性能分析!$D$7:$D$9</c:f>
              <c:numCache>
                <c:formatCode>0.0_ </c:formatCode>
                <c:ptCount val="3"/>
                <c:pt idx="0">
                  <c:v>1909.3</c:v>
                </c:pt>
                <c:pt idx="1">
                  <c:v>15527.8</c:v>
                </c:pt>
                <c:pt idx="2">
                  <c:v>42860</c:v>
                </c:pt>
              </c:numCache>
            </c:numRef>
          </c:val>
          <c:smooth val="0"/>
        </c:ser>
        <c:ser>
          <c:idx val="3"/>
          <c:order val="3"/>
          <c:tx>
            <c:v>数据规模：800000</c:v>
          </c:tx>
          <c:cat>
            <c:numRef>
              <c:f>Hadoop性能分析!$A$7:$A$9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Hadoop性能分析!$E$7:$E$9</c:f>
              <c:numCache>
                <c:formatCode>0.0_ </c:formatCode>
                <c:ptCount val="3"/>
                <c:pt idx="0">
                  <c:v>2377.1999999999998</c:v>
                </c:pt>
                <c:pt idx="1">
                  <c:v>28090.3</c:v>
                </c:pt>
                <c:pt idx="2">
                  <c:v>74050.399999999994</c:v>
                </c:pt>
              </c:numCache>
            </c:numRef>
          </c:val>
          <c:smooth val="0"/>
        </c:ser>
        <c:ser>
          <c:idx val="4"/>
          <c:order val="4"/>
          <c:tx>
            <c:v>数据规模：1600000</c:v>
          </c:tx>
          <c:cat>
            <c:numRef>
              <c:f>Hadoop性能分析!$A$7:$A$9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Hadoop性能分析!$F$7:$F$9</c:f>
              <c:numCache>
                <c:formatCode>0.0_ </c:formatCode>
                <c:ptCount val="3"/>
                <c:pt idx="0">
                  <c:v>3351.9</c:v>
                </c:pt>
                <c:pt idx="1">
                  <c:v>49565.599999999999</c:v>
                </c:pt>
                <c:pt idx="2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43680"/>
        <c:axId val="149111936"/>
      </c:lineChart>
      <c:catAx>
        <c:axId val="1047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074455380577428"/>
              <c:y val="0.83796296296296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11936"/>
        <c:crosses val="autoZero"/>
        <c:auto val="1"/>
        <c:lblAlgn val="ctr"/>
        <c:lblOffset val="100"/>
        <c:noMultiLvlLbl val="0"/>
      </c:catAx>
      <c:valAx>
        <c:axId val="14911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1047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I/O</a:t>
            </a:r>
            <a:r>
              <a:rPr lang="zh-CN" altLang="en-US" sz="1200"/>
              <a:t>时间与集群规模关系图</a:t>
            </a:r>
          </a:p>
        </c:rich>
      </c:tx>
      <c:layout>
        <c:manualLayout>
          <c:xMode val="edge"/>
          <c:yMode val="edge"/>
          <c:x val="0.26984711286089241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44685039370078"/>
          <c:y val="0.14399314668999708"/>
          <c:w val="0.52559470691163601"/>
          <c:h val="0.72613808690580339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MPI性能分析表1!$B$21:$B$25</c:f>
              <c:numCache>
                <c:formatCode>0.0_ </c:formatCode>
                <c:ptCount val="5"/>
                <c:pt idx="0">
                  <c:v>516</c:v>
                </c:pt>
                <c:pt idx="1">
                  <c:v>521.59999999999991</c:v>
                </c:pt>
                <c:pt idx="2">
                  <c:v>520.4</c:v>
                </c:pt>
                <c:pt idx="3">
                  <c:v>517.80000000000007</c:v>
                </c:pt>
                <c:pt idx="4">
                  <c:v>514.1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MPI性能分析表1!$C$21:$C$25</c:f>
              <c:numCache>
                <c:formatCode>0.0_ </c:formatCode>
                <c:ptCount val="5"/>
                <c:pt idx="0">
                  <c:v>513.29999999999995</c:v>
                </c:pt>
                <c:pt idx="1">
                  <c:v>519.59999999999991</c:v>
                </c:pt>
                <c:pt idx="2">
                  <c:v>522.29999999999995</c:v>
                </c:pt>
                <c:pt idx="3">
                  <c:v>508.4</c:v>
                </c:pt>
                <c:pt idx="4">
                  <c:v>517.5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MPI性能分析表1!$D$21:$D$25</c:f>
              <c:numCache>
                <c:formatCode>0.0_ </c:formatCode>
                <c:ptCount val="5"/>
                <c:pt idx="0">
                  <c:v>556.6</c:v>
                </c:pt>
                <c:pt idx="1">
                  <c:v>508</c:v>
                </c:pt>
                <c:pt idx="2">
                  <c:v>539.29999999999995</c:v>
                </c:pt>
                <c:pt idx="3">
                  <c:v>522.59999999999991</c:v>
                </c:pt>
                <c:pt idx="4">
                  <c:v>518.1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MPI性能分析表1!$E$21:$E$25</c:f>
              <c:numCache>
                <c:formatCode>0.0_ </c:formatCode>
                <c:ptCount val="5"/>
                <c:pt idx="0">
                  <c:v>522.5</c:v>
                </c:pt>
                <c:pt idx="1">
                  <c:v>540</c:v>
                </c:pt>
                <c:pt idx="2">
                  <c:v>523</c:v>
                </c:pt>
                <c:pt idx="3">
                  <c:v>529.29999999999995</c:v>
                </c:pt>
                <c:pt idx="4">
                  <c:v>546.20000000000005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MPI性能分析表1!$F$21:$F$25</c:f>
              <c:numCache>
                <c:formatCode>0.0_ </c:formatCode>
                <c:ptCount val="5"/>
                <c:pt idx="0">
                  <c:v>520.70000000000005</c:v>
                </c:pt>
                <c:pt idx="1">
                  <c:v>522.9</c:v>
                </c:pt>
                <c:pt idx="2">
                  <c:v>531.90000000000009</c:v>
                </c:pt>
                <c:pt idx="3">
                  <c:v>507</c:v>
                </c:pt>
                <c:pt idx="4">
                  <c:v>527.20000000000005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MPI性能分析表1!$G$21:$G$25</c:f>
              <c:numCache>
                <c:formatCode>0.0_ </c:formatCode>
                <c:ptCount val="5"/>
                <c:pt idx="0">
                  <c:v>521.59999999999991</c:v>
                </c:pt>
                <c:pt idx="1">
                  <c:v>511</c:v>
                </c:pt>
                <c:pt idx="2">
                  <c:v>530.1</c:v>
                </c:pt>
                <c:pt idx="3">
                  <c:v>520.80000000000007</c:v>
                </c:pt>
                <c:pt idx="4">
                  <c:v>523.59999999999991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0816"/>
        <c:axId val="99020800"/>
      </c:lineChart>
      <c:catAx>
        <c:axId val="99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73707742782152219"/>
              <c:y val="0.84722222222222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20800"/>
        <c:crosses val="autoZero"/>
        <c:auto val="1"/>
        <c:lblAlgn val="ctr"/>
        <c:lblOffset val="100"/>
        <c:noMultiLvlLbl val="0"/>
      </c:catAx>
      <c:valAx>
        <c:axId val="9902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9E-3"/>
              <c:y val="8.9388305628463088E-2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901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26377952755901"/>
          <c:y val="0.24884842519685038"/>
          <c:w val="0.29706955380577427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8573928258968"/>
          <c:y val="0.18565981335666376"/>
          <c:w val="0.51151137357830267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MPI性能分析表1!$B$38:$B$42</c:f>
              <c:numCache>
                <c:formatCode>0.0_ </c:formatCode>
                <c:ptCount val="5"/>
                <c:pt idx="0">
                  <c:v>9.7000000000000011</c:v>
                </c:pt>
                <c:pt idx="1">
                  <c:v>4.8</c:v>
                </c:pt>
                <c:pt idx="2">
                  <c:v>3</c:v>
                </c:pt>
                <c:pt idx="3">
                  <c:v>1.3</c:v>
                </c:pt>
                <c:pt idx="4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MPI性能分析表1!$C$38:$C$42</c:f>
              <c:numCache>
                <c:formatCode>0.0_ </c:formatCode>
                <c:ptCount val="5"/>
                <c:pt idx="0">
                  <c:v>40.4</c:v>
                </c:pt>
                <c:pt idx="1">
                  <c:v>21.7</c:v>
                </c:pt>
                <c:pt idx="2">
                  <c:v>10.4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MPI性能分析表1!$D$38:$D$42</c:f>
              <c:numCache>
                <c:formatCode>0.0_ </c:formatCode>
                <c:ptCount val="5"/>
                <c:pt idx="0">
                  <c:v>249.9</c:v>
                </c:pt>
                <c:pt idx="1">
                  <c:v>125.2</c:v>
                </c:pt>
                <c:pt idx="2">
                  <c:v>62.8</c:v>
                </c:pt>
                <c:pt idx="3">
                  <c:v>32.099999999999994</c:v>
                </c:pt>
                <c:pt idx="4">
                  <c:v>16.2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MPI性能分析表1!$E$38:$E$42</c:f>
              <c:numCache>
                <c:formatCode>0.0_ </c:formatCode>
                <c:ptCount val="5"/>
                <c:pt idx="0">
                  <c:v>474.6</c:v>
                </c:pt>
                <c:pt idx="1">
                  <c:v>237</c:v>
                </c:pt>
                <c:pt idx="2">
                  <c:v>119</c:v>
                </c:pt>
                <c:pt idx="3">
                  <c:v>60.1</c:v>
                </c:pt>
                <c:pt idx="4">
                  <c:v>30.599999999999998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MPI性能分析表1!$F$38:$F$42</c:f>
              <c:numCache>
                <c:formatCode>0.0_ </c:formatCode>
                <c:ptCount val="5"/>
                <c:pt idx="0">
                  <c:v>724</c:v>
                </c:pt>
                <c:pt idx="1">
                  <c:v>305.09999999999997</c:v>
                </c:pt>
                <c:pt idx="2">
                  <c:v>181.9</c:v>
                </c:pt>
                <c:pt idx="3">
                  <c:v>93.899999999999991</c:v>
                </c:pt>
                <c:pt idx="4">
                  <c:v>46.6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MPI性能分析表1!$G$38:$G$42</c:f>
              <c:numCache>
                <c:formatCode>0.0_ </c:formatCode>
                <c:ptCount val="5"/>
                <c:pt idx="0">
                  <c:v>1132.4000000000001</c:v>
                </c:pt>
                <c:pt idx="1">
                  <c:v>648.20000000000005</c:v>
                </c:pt>
                <c:pt idx="2">
                  <c:v>329.7</c:v>
                </c:pt>
                <c:pt idx="3">
                  <c:v>157.1</c:v>
                </c:pt>
                <c:pt idx="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664"/>
        <c:axId val="98919552"/>
      </c:lineChart>
      <c:catAx>
        <c:axId val="989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78867475940507425"/>
              <c:y val="0.856481481481481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919552"/>
        <c:crosses val="autoZero"/>
        <c:auto val="1"/>
        <c:lblAlgn val="ctr"/>
        <c:lblOffset val="100"/>
        <c:noMultiLvlLbl val="0"/>
      </c:catAx>
      <c:valAx>
        <c:axId val="9891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3333333333333332E-3"/>
              <c:y val="0.19818460192475937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89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总时间与集群规模关系图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43285214348208"/>
          <c:y val="0.12084499854184894"/>
          <c:w val="0.53260870516185477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MPI性能分析表1!$B$57:$B$61</c:f>
              <c:numCache>
                <c:formatCode>0.0_ </c:formatCode>
                <c:ptCount val="5"/>
                <c:pt idx="0">
                  <c:v>525.70000000000005</c:v>
                </c:pt>
                <c:pt idx="1">
                  <c:v>526.4</c:v>
                </c:pt>
                <c:pt idx="2">
                  <c:v>523.4</c:v>
                </c:pt>
                <c:pt idx="3">
                  <c:v>519.1</c:v>
                </c:pt>
                <c:pt idx="4">
                  <c:v>514.80000000000007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MPI性能分析表1!$C$57:$C$61</c:f>
              <c:numCache>
                <c:formatCode>0.0_ </c:formatCode>
                <c:ptCount val="5"/>
                <c:pt idx="0">
                  <c:v>553.69999999999993</c:v>
                </c:pt>
                <c:pt idx="1">
                  <c:v>541.29999999999995</c:v>
                </c:pt>
                <c:pt idx="2">
                  <c:v>532.69999999999993</c:v>
                </c:pt>
                <c:pt idx="3">
                  <c:v>513.69999999999993</c:v>
                </c:pt>
                <c:pt idx="4">
                  <c:v>520.29999999999995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MPI性能分析表1!$D$57:$D$61</c:f>
              <c:numCache>
                <c:formatCode>0.0_ </c:formatCode>
                <c:ptCount val="5"/>
                <c:pt idx="0">
                  <c:v>806.5</c:v>
                </c:pt>
                <c:pt idx="1">
                  <c:v>633.19999999999993</c:v>
                </c:pt>
                <c:pt idx="2">
                  <c:v>602.1</c:v>
                </c:pt>
                <c:pt idx="3">
                  <c:v>554.69999999999993</c:v>
                </c:pt>
                <c:pt idx="4">
                  <c:v>534.29999999999995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MPI性能分析表1!$E$57:$E$61</c:f>
              <c:numCache>
                <c:formatCode>0.0_ </c:formatCode>
                <c:ptCount val="5"/>
                <c:pt idx="0">
                  <c:v>997.1</c:v>
                </c:pt>
                <c:pt idx="1">
                  <c:v>777</c:v>
                </c:pt>
                <c:pt idx="2">
                  <c:v>642</c:v>
                </c:pt>
                <c:pt idx="3">
                  <c:v>589.40000000000009</c:v>
                </c:pt>
                <c:pt idx="4">
                  <c:v>576.79999999999995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MPI性能分析表1!$F$57:$F$61</c:f>
              <c:numCache>
                <c:formatCode>0.0_ </c:formatCode>
                <c:ptCount val="5"/>
                <c:pt idx="0">
                  <c:v>1244.6999999999998</c:v>
                </c:pt>
                <c:pt idx="1">
                  <c:v>828.00000000000011</c:v>
                </c:pt>
                <c:pt idx="2">
                  <c:v>713.8</c:v>
                </c:pt>
                <c:pt idx="3">
                  <c:v>600.9</c:v>
                </c:pt>
                <c:pt idx="4">
                  <c:v>573.79999999999995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MPI性能分析表1!$G$57:$G$61</c:f>
              <c:numCache>
                <c:formatCode>0.0_ </c:formatCode>
                <c:ptCount val="5"/>
                <c:pt idx="0">
                  <c:v>1654</c:v>
                </c:pt>
                <c:pt idx="1">
                  <c:v>1159.2</c:v>
                </c:pt>
                <c:pt idx="2">
                  <c:v>859.8</c:v>
                </c:pt>
                <c:pt idx="3">
                  <c:v>677.90000000000009</c:v>
                </c:pt>
                <c:pt idx="4">
                  <c:v>595.59999999999991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9952"/>
        <c:axId val="99551488"/>
      </c:lineChart>
      <c:catAx>
        <c:axId val="995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68023031496062991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551488"/>
        <c:crosses val="autoZero"/>
        <c:auto val="1"/>
        <c:lblAlgn val="ctr"/>
        <c:lblOffset val="100"/>
        <c:noMultiLvlLbl val="0"/>
      </c:catAx>
      <c:valAx>
        <c:axId val="9955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995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计算时间与计算精度关系图</a:t>
            </a:r>
          </a:p>
        </c:rich>
      </c:tx>
      <c:layout>
        <c:manualLayout>
          <c:xMode val="edge"/>
          <c:yMode val="edge"/>
          <c:x val="0.24405555555555561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43285214348207"/>
          <c:y val="0.14399314668999708"/>
          <c:w val="0.64337270341207353"/>
          <c:h val="0.74002697579469234"/>
        </c:manualLayout>
      </c:layout>
      <c:lineChart>
        <c:grouping val="standard"/>
        <c:varyColors val="0"/>
        <c:ser>
          <c:idx val="0"/>
          <c:order val="0"/>
          <c:tx>
            <c:v>1个线程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MPI性能分析表1!$B$38:$G$38</c:f>
              <c:numCache>
                <c:formatCode>0.0_ </c:formatCode>
                <c:ptCount val="6"/>
                <c:pt idx="0">
                  <c:v>9.7000000000000011</c:v>
                </c:pt>
                <c:pt idx="1">
                  <c:v>40.4</c:v>
                </c:pt>
                <c:pt idx="2">
                  <c:v>249.9</c:v>
                </c:pt>
                <c:pt idx="3">
                  <c:v>474.6</c:v>
                </c:pt>
                <c:pt idx="4">
                  <c:v>724</c:v>
                </c:pt>
                <c:pt idx="5">
                  <c:v>1132.4000000000001</c:v>
                </c:pt>
              </c:numCache>
            </c:numRef>
          </c:val>
          <c:smooth val="0"/>
        </c:ser>
        <c:ser>
          <c:idx val="1"/>
          <c:order val="1"/>
          <c:tx>
            <c:v>2个线程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MPI性能分析表1!$B$39:$G$39</c:f>
              <c:numCache>
                <c:formatCode>0.0_ </c:formatCode>
                <c:ptCount val="6"/>
                <c:pt idx="0">
                  <c:v>4.8</c:v>
                </c:pt>
                <c:pt idx="1">
                  <c:v>21.7</c:v>
                </c:pt>
                <c:pt idx="2">
                  <c:v>125.2</c:v>
                </c:pt>
                <c:pt idx="3">
                  <c:v>237</c:v>
                </c:pt>
                <c:pt idx="4">
                  <c:v>305.09999999999997</c:v>
                </c:pt>
                <c:pt idx="5">
                  <c:v>648.20000000000005</c:v>
                </c:pt>
              </c:numCache>
            </c:numRef>
          </c:val>
          <c:smooth val="0"/>
        </c:ser>
        <c:ser>
          <c:idx val="2"/>
          <c:order val="2"/>
          <c:tx>
            <c:v>4个线程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MPI性能分析表1!$B$40:$G$40</c:f>
              <c:numCache>
                <c:formatCode>0.0_ </c:formatCode>
                <c:ptCount val="6"/>
                <c:pt idx="0">
                  <c:v>3</c:v>
                </c:pt>
                <c:pt idx="1">
                  <c:v>10.4</c:v>
                </c:pt>
                <c:pt idx="2">
                  <c:v>62.8</c:v>
                </c:pt>
                <c:pt idx="3">
                  <c:v>119</c:v>
                </c:pt>
                <c:pt idx="4">
                  <c:v>181.9</c:v>
                </c:pt>
                <c:pt idx="5">
                  <c:v>329.7</c:v>
                </c:pt>
              </c:numCache>
            </c:numRef>
          </c:val>
          <c:smooth val="0"/>
        </c:ser>
        <c:ser>
          <c:idx val="3"/>
          <c:order val="3"/>
          <c:tx>
            <c:v>8个线程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MPI性能分析表1!$B$41:$G$41</c:f>
              <c:numCache>
                <c:formatCode>0.0_ </c:formatCode>
                <c:ptCount val="6"/>
                <c:pt idx="0">
                  <c:v>1.3</c:v>
                </c:pt>
                <c:pt idx="1">
                  <c:v>5.3</c:v>
                </c:pt>
                <c:pt idx="2">
                  <c:v>32.099999999999994</c:v>
                </c:pt>
                <c:pt idx="3">
                  <c:v>60.1</c:v>
                </c:pt>
                <c:pt idx="4">
                  <c:v>93.899999999999991</c:v>
                </c:pt>
                <c:pt idx="5">
                  <c:v>157.1</c:v>
                </c:pt>
              </c:numCache>
            </c:numRef>
          </c:val>
          <c:smooth val="0"/>
        </c:ser>
        <c:ser>
          <c:idx val="4"/>
          <c:order val="4"/>
          <c:tx>
            <c:v>16个线程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MPI性能分析表1!$B$42:$G$42</c:f>
              <c:numCache>
                <c:formatCode>0.0_ </c:formatCode>
                <c:ptCount val="6"/>
                <c:pt idx="0">
                  <c:v>0.7</c:v>
                </c:pt>
                <c:pt idx="1">
                  <c:v>2.8</c:v>
                </c:pt>
                <c:pt idx="2">
                  <c:v>16.2</c:v>
                </c:pt>
                <c:pt idx="3">
                  <c:v>30.599999999999998</c:v>
                </c:pt>
                <c:pt idx="4">
                  <c:v>46.6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6576"/>
        <c:axId val="149914752"/>
      </c:lineChart>
      <c:catAx>
        <c:axId val="1498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7228587051618547"/>
              <c:y val="0.85648148148148151"/>
            </c:manualLayout>
          </c:layout>
          <c:overlay val="0"/>
        </c:title>
        <c:majorTickMark val="out"/>
        <c:minorTickMark val="none"/>
        <c:tickLblPos val="nextTo"/>
        <c:crossAx val="149914752"/>
        <c:crosses val="autoZero"/>
        <c:auto val="1"/>
        <c:lblAlgn val="ctr"/>
        <c:lblOffset val="100"/>
        <c:noMultiLvlLbl val="0"/>
      </c:catAx>
      <c:valAx>
        <c:axId val="14991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1842957130358705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498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I/O</a:t>
            </a:r>
            <a:r>
              <a:rPr lang="zh-CN" altLang="en-US" sz="1200"/>
              <a:t>时间与数据规模关系图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5325240594925635"/>
          <c:w val="0.59667825896762905"/>
          <c:h val="0.71224919801691455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MPI性能分析表2!$B$25:$F$25</c:f>
              <c:numCache>
                <c:formatCode>General</c:formatCode>
                <c:ptCount val="5"/>
                <c:pt idx="0">
                  <c:v>128.80000000000001</c:v>
                </c:pt>
                <c:pt idx="1">
                  <c:v>256.79999999999995</c:v>
                </c:pt>
                <c:pt idx="2">
                  <c:v>513.1</c:v>
                </c:pt>
                <c:pt idx="3">
                  <c:v>1483.2</c:v>
                </c:pt>
                <c:pt idx="4">
                  <c:v>2051.2999999999997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MPI性能分析表2!$B$26:$F$26</c:f>
              <c:numCache>
                <c:formatCode>General</c:formatCode>
                <c:ptCount val="5"/>
                <c:pt idx="0">
                  <c:v>128.89999999999998</c:v>
                </c:pt>
                <c:pt idx="1">
                  <c:v>257.40000000000003</c:v>
                </c:pt>
                <c:pt idx="2">
                  <c:v>548.29999999999995</c:v>
                </c:pt>
                <c:pt idx="3">
                  <c:v>1082.3</c:v>
                </c:pt>
                <c:pt idx="4">
                  <c:v>2214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MPI性能分析表2!$B$27:$F$27</c:f>
              <c:numCache>
                <c:formatCode>General</c:formatCode>
                <c:ptCount val="5"/>
                <c:pt idx="0">
                  <c:v>127.7</c:v>
                </c:pt>
                <c:pt idx="1">
                  <c:v>264.7</c:v>
                </c:pt>
                <c:pt idx="2">
                  <c:v>508.8</c:v>
                </c:pt>
                <c:pt idx="3">
                  <c:v>1008.4</c:v>
                </c:pt>
                <c:pt idx="4">
                  <c:v>2066.5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MPI性能分析表2!$B$28:$F$28</c:f>
              <c:numCache>
                <c:formatCode>General</c:formatCode>
                <c:ptCount val="5"/>
                <c:pt idx="0">
                  <c:v>128.5</c:v>
                </c:pt>
                <c:pt idx="1">
                  <c:v>257.10000000000002</c:v>
                </c:pt>
                <c:pt idx="2">
                  <c:v>519.80000000000007</c:v>
                </c:pt>
                <c:pt idx="3">
                  <c:v>1016.5</c:v>
                </c:pt>
                <c:pt idx="4">
                  <c:v>2091.2000000000003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MPI性能分析表2!$B$29:$F$29</c:f>
              <c:numCache>
                <c:formatCode>General</c:formatCode>
                <c:ptCount val="5"/>
                <c:pt idx="0">
                  <c:v>129.20000000000002</c:v>
                </c:pt>
                <c:pt idx="1">
                  <c:v>255.2</c:v>
                </c:pt>
                <c:pt idx="2">
                  <c:v>745.7</c:v>
                </c:pt>
                <c:pt idx="3">
                  <c:v>1090.9000000000001</c:v>
                </c:pt>
                <c:pt idx="4">
                  <c:v>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2016"/>
        <c:axId val="98321152"/>
      </c:lineChart>
      <c:catAx>
        <c:axId val="982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827187226596674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321152"/>
        <c:crosses val="autoZero"/>
        <c:auto val="1"/>
        <c:lblAlgn val="ctr"/>
        <c:lblOffset val="100"/>
        <c:noMultiLvlLbl val="0"/>
      </c:catAx>
      <c:valAx>
        <c:axId val="9832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28740157480314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40507436570429"/>
          <c:y val="0.13156616936040891"/>
          <c:w val="0.65242825896762902"/>
          <c:h val="0.74051422848459736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MPI性能分析表2!$B$41:$F$41</c:f>
              <c:numCache>
                <c:formatCode>General</c:formatCode>
                <c:ptCount val="5"/>
                <c:pt idx="0">
                  <c:v>10.3</c:v>
                </c:pt>
                <c:pt idx="1">
                  <c:v>20.299999999999997</c:v>
                </c:pt>
                <c:pt idx="2">
                  <c:v>40.700000000000003</c:v>
                </c:pt>
                <c:pt idx="3">
                  <c:v>80.400000000000006</c:v>
                </c:pt>
                <c:pt idx="4">
                  <c:v>161.80000000000001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MPI性能分析表2!$B$42:$F$42</c:f>
              <c:numCache>
                <c:formatCode>General</c:formatCode>
                <c:ptCount val="5"/>
                <c:pt idx="0">
                  <c:v>5.2</c:v>
                </c:pt>
                <c:pt idx="1">
                  <c:v>10.200000000000001</c:v>
                </c:pt>
                <c:pt idx="2">
                  <c:v>20.299999999999997</c:v>
                </c:pt>
                <c:pt idx="3">
                  <c:v>40.4</c:v>
                </c:pt>
                <c:pt idx="4">
                  <c:v>81.3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MPI性能分析表2!$B$43:$F$43</c:f>
              <c:numCache>
                <c:formatCode>General</c:formatCode>
                <c:ptCount val="5"/>
                <c:pt idx="0">
                  <c:v>2.6</c:v>
                </c:pt>
                <c:pt idx="1">
                  <c:v>5.2</c:v>
                </c:pt>
                <c:pt idx="2">
                  <c:v>10.3</c:v>
                </c:pt>
                <c:pt idx="3">
                  <c:v>20.400000000000002</c:v>
                </c:pt>
                <c:pt idx="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MPI性能分析表2!$B$44:$F$44</c:f>
              <c:numCache>
                <c:formatCode>General</c:formatCode>
                <c:ptCount val="5"/>
                <c:pt idx="0">
                  <c:v>1.4</c:v>
                </c:pt>
                <c:pt idx="1">
                  <c:v>2.7</c:v>
                </c:pt>
                <c:pt idx="2">
                  <c:v>5.3</c:v>
                </c:pt>
                <c:pt idx="3">
                  <c:v>10.4</c:v>
                </c:pt>
                <c:pt idx="4">
                  <c:v>20.8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MPI性能分析表2!$B$39:$F$39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MPI性能分析表2!$B$45:$F$45</c:f>
              <c:numCache>
                <c:formatCode>General</c:formatCode>
                <c:ptCount val="5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5.4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7360"/>
        <c:axId val="99333248"/>
      </c:lineChart>
      <c:catAx>
        <c:axId val="993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117475940507431"/>
              <c:y val="0.912037037037037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33248"/>
        <c:crosses val="autoZero"/>
        <c:auto val="1"/>
        <c:lblAlgn val="ctr"/>
        <c:lblOffset val="100"/>
        <c:noMultiLvlLbl val="0"/>
      </c:catAx>
      <c:valAx>
        <c:axId val="9933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9E-3"/>
              <c:y val="7.54306534051664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</a:t>
            </a:r>
            <a:r>
              <a:rPr lang="zh-CN" altLang="en-US" sz="1200"/>
              <a:t>计算时间与集群规模关系图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40507436570429"/>
          <c:y val="0.13936351706036745"/>
          <c:w val="0.64390048118985121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v>10万数据集</c:v>
          </c:tx>
          <c:cat>
            <c:numRef>
              <c:f>MPI性能分析表2!$A$41:$A$45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MPI性能分析表2!$B$41:$B$45</c:f>
              <c:numCache>
                <c:formatCode>General</c:formatCode>
                <c:ptCount val="5"/>
                <c:pt idx="0">
                  <c:v>10.3</c:v>
                </c:pt>
                <c:pt idx="1">
                  <c:v>5.2</c:v>
                </c:pt>
                <c:pt idx="2">
                  <c:v>2.6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20万数据集</c:v>
          </c:tx>
          <c:cat>
            <c:numRef>
              <c:f>MPI性能分析表2!$A$41:$A$45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MPI性能分析表2!$C$41:$C$45</c:f>
              <c:numCache>
                <c:formatCode>General</c:formatCode>
                <c:ptCount val="5"/>
                <c:pt idx="0">
                  <c:v>20.299999999999997</c:v>
                </c:pt>
                <c:pt idx="1">
                  <c:v>10.200000000000001</c:v>
                </c:pt>
                <c:pt idx="2">
                  <c:v>5.2</c:v>
                </c:pt>
                <c:pt idx="3">
                  <c:v>2.7</c:v>
                </c:pt>
                <c:pt idx="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v>40万数据集</c:v>
          </c:tx>
          <c:cat>
            <c:numRef>
              <c:f>MPI性能分析表2!$A$41:$A$45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MPI性能分析表2!$D$41:$D$45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20.299999999999997</c:v>
                </c:pt>
                <c:pt idx="2">
                  <c:v>10.3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v>80万数据集</c:v>
          </c:tx>
          <c:cat>
            <c:numRef>
              <c:f>MPI性能分析表2!$A$41:$A$45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MPI性能分析表2!$E$41:$E$45</c:f>
              <c:numCache>
                <c:formatCode>General</c:formatCode>
                <c:ptCount val="5"/>
                <c:pt idx="0">
                  <c:v>80.400000000000006</c:v>
                </c:pt>
                <c:pt idx="1">
                  <c:v>40.4</c:v>
                </c:pt>
                <c:pt idx="2">
                  <c:v>20.400000000000002</c:v>
                </c:pt>
                <c:pt idx="3">
                  <c:v>10.4</c:v>
                </c:pt>
                <c:pt idx="4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v>160万数据集</c:v>
          </c:tx>
          <c:cat>
            <c:numRef>
              <c:f>MPI性能分析表2!$A$41:$A$45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MPI性能分析表2!$F$41:$F$45</c:f>
              <c:numCache>
                <c:formatCode>General</c:formatCode>
                <c:ptCount val="5"/>
                <c:pt idx="0">
                  <c:v>161.80000000000001</c:v>
                </c:pt>
                <c:pt idx="1">
                  <c:v>81.3</c:v>
                </c:pt>
                <c:pt idx="2">
                  <c:v>41</c:v>
                </c:pt>
                <c:pt idx="3">
                  <c:v>20.8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28224"/>
        <c:axId val="99429760"/>
      </c:lineChart>
      <c:catAx>
        <c:axId val="994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8189663167104112"/>
              <c:y val="0.870370370370370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29760"/>
        <c:crosses val="autoZero"/>
        <c:auto val="1"/>
        <c:lblAlgn val="ctr"/>
        <c:lblOffset val="100"/>
        <c:noMultiLvlLbl val="0"/>
      </c:catAx>
      <c:valAx>
        <c:axId val="9942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5555555555555558E-3"/>
              <c:y val="0.100962379702537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2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30555555555568"/>
          <c:y val="0.29070683872849229"/>
          <c:w val="0.2200277777777777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10</xdr:row>
      <xdr:rowOff>85725</xdr:rowOff>
    </xdr:from>
    <xdr:to>
      <xdr:col>14</xdr:col>
      <xdr:colOff>76199</xdr:colOff>
      <xdr:row>29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10</xdr:row>
      <xdr:rowOff>85725</xdr:rowOff>
    </xdr:from>
    <xdr:to>
      <xdr:col>5</xdr:col>
      <xdr:colOff>638175</xdr:colOff>
      <xdr:row>26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85725</xdr:rowOff>
    </xdr:from>
    <xdr:to>
      <xdr:col>15</xdr:col>
      <xdr:colOff>38100</xdr:colOff>
      <xdr:row>32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35</xdr:row>
      <xdr:rowOff>9525</xdr:rowOff>
    </xdr:from>
    <xdr:to>
      <xdr:col>21</xdr:col>
      <xdr:colOff>66675</xdr:colOff>
      <xdr:row>51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53</xdr:row>
      <xdr:rowOff>47625</xdr:rowOff>
    </xdr:from>
    <xdr:to>
      <xdr:col>15</xdr:col>
      <xdr:colOff>114300</xdr:colOff>
      <xdr:row>69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35</xdr:row>
      <xdr:rowOff>47625</xdr:rowOff>
    </xdr:from>
    <xdr:to>
      <xdr:col>13</xdr:col>
      <xdr:colOff>619125</xdr:colOff>
      <xdr:row>51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18</xdr:row>
      <xdr:rowOff>57150</xdr:rowOff>
    </xdr:from>
    <xdr:to>
      <xdr:col>15</xdr:col>
      <xdr:colOff>333375</xdr:colOff>
      <xdr:row>34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46</xdr:row>
      <xdr:rowOff>152400</xdr:rowOff>
    </xdr:from>
    <xdr:to>
      <xdr:col>6</xdr:col>
      <xdr:colOff>504825</xdr:colOff>
      <xdr:row>63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47</xdr:row>
      <xdr:rowOff>38100</xdr:rowOff>
    </xdr:from>
    <xdr:to>
      <xdr:col>13</xdr:col>
      <xdr:colOff>533400</xdr:colOff>
      <xdr:row>63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114300</xdr:rowOff>
    </xdr:from>
    <xdr:to>
      <xdr:col>12</xdr:col>
      <xdr:colOff>571500</xdr:colOff>
      <xdr:row>16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19</xdr:row>
      <xdr:rowOff>161925</xdr:rowOff>
    </xdr:from>
    <xdr:to>
      <xdr:col>11</xdr:col>
      <xdr:colOff>628650</xdr:colOff>
      <xdr:row>35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152400</xdr:rowOff>
    </xdr:from>
    <xdr:to>
      <xdr:col>19</xdr:col>
      <xdr:colOff>514350</xdr:colOff>
      <xdr:row>16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1" sqref="C31"/>
    </sheetView>
  </sheetViews>
  <sheetFormatPr defaultRowHeight="13.5"/>
  <cols>
    <col min="1" max="1" width="15.25" customWidth="1"/>
    <col min="2" max="5" width="9.5" bestFit="1" customWidth="1"/>
    <col min="6" max="6" width="10.5" bestFit="1" customWidth="1"/>
  </cols>
  <sheetData>
    <row r="1" spans="1:6" ht="35.25" customHeight="1">
      <c r="B1">
        <v>1</v>
      </c>
      <c r="C1">
        <v>2</v>
      </c>
      <c r="D1">
        <v>4</v>
      </c>
      <c r="E1">
        <v>8</v>
      </c>
      <c r="F1">
        <v>16</v>
      </c>
    </row>
    <row r="2" spans="1:6" ht="18.75" customHeight="1">
      <c r="A2">
        <v>1</v>
      </c>
      <c r="B2">
        <v>13984</v>
      </c>
      <c r="C2">
        <v>18889</v>
      </c>
      <c r="D2">
        <v>19093</v>
      </c>
      <c r="E2">
        <v>23772</v>
      </c>
      <c r="F2">
        <v>33519</v>
      </c>
    </row>
    <row r="3" spans="1:6" ht="17.25" customHeight="1">
      <c r="A3">
        <v>0.1</v>
      </c>
      <c r="B3">
        <v>81174</v>
      </c>
      <c r="C3">
        <v>109519</v>
      </c>
      <c r="D3">
        <v>155278</v>
      </c>
      <c r="E3">
        <v>280903</v>
      </c>
      <c r="F3">
        <v>495656</v>
      </c>
    </row>
    <row r="4" spans="1:6" ht="20.25" customHeight="1">
      <c r="A4">
        <v>0.01</v>
      </c>
      <c r="B4">
        <v>204956</v>
      </c>
      <c r="C4">
        <v>252810</v>
      </c>
      <c r="D4">
        <v>428600</v>
      </c>
      <c r="E4">
        <v>740504</v>
      </c>
      <c r="F4">
        <v>1419248</v>
      </c>
    </row>
    <row r="5" spans="1:6" ht="20.25" customHeight="1"/>
    <row r="6" spans="1:6" ht="27">
      <c r="A6" s="1" t="s">
        <v>0</v>
      </c>
      <c r="B6" s="3">
        <v>100000</v>
      </c>
      <c r="C6" s="3">
        <v>200000</v>
      </c>
      <c r="D6" s="3">
        <v>400000</v>
      </c>
      <c r="E6" s="3">
        <v>800000</v>
      </c>
      <c r="F6" s="3">
        <v>1600000</v>
      </c>
    </row>
    <row r="7" spans="1:6">
      <c r="A7" s="2">
        <v>1</v>
      </c>
      <c r="B7" s="4">
        <v>1398.4</v>
      </c>
      <c r="C7" s="4">
        <v>1888.9</v>
      </c>
      <c r="D7" s="4">
        <v>1909.3</v>
      </c>
      <c r="E7" s="4">
        <v>2377.1999999999998</v>
      </c>
      <c r="F7" s="4">
        <v>3351.9</v>
      </c>
    </row>
    <row r="8" spans="1:6">
      <c r="A8" s="2">
        <v>0.1</v>
      </c>
      <c r="B8" s="4">
        <v>8117.4</v>
      </c>
      <c r="C8" s="4">
        <v>10951.9</v>
      </c>
      <c r="D8" s="4">
        <v>15527.8</v>
      </c>
      <c r="E8" s="4">
        <v>28090.3</v>
      </c>
      <c r="F8" s="4">
        <v>49565.599999999999</v>
      </c>
    </row>
    <row r="9" spans="1:6">
      <c r="A9" s="2">
        <v>0.01</v>
      </c>
      <c r="B9" s="4">
        <v>20495.599999999999</v>
      </c>
      <c r="C9" s="4">
        <v>25281</v>
      </c>
      <c r="D9" s="4">
        <v>42860</v>
      </c>
      <c r="E9" s="4">
        <v>74050.399999999994</v>
      </c>
      <c r="F9" s="4">
        <v>141924.79999999999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28" workbookViewId="0">
      <selection activeCell="D51" sqref="D51"/>
    </sheetView>
  </sheetViews>
  <sheetFormatPr defaultRowHeight="13.5"/>
  <cols>
    <col min="1" max="1" width="13.375" customWidth="1"/>
    <col min="2" max="2" width="12.125" customWidth="1"/>
  </cols>
  <sheetData>
    <row r="1" spans="1:19" ht="27">
      <c r="A1" s="1" t="s">
        <v>1</v>
      </c>
      <c r="B1" s="12">
        <v>1</v>
      </c>
      <c r="C1" s="9"/>
      <c r="D1" s="9"/>
      <c r="E1" s="9">
        <v>0.1</v>
      </c>
      <c r="F1" s="9"/>
      <c r="G1" s="9"/>
      <c r="H1" s="9">
        <v>0.01</v>
      </c>
      <c r="I1" s="9"/>
      <c r="J1" s="9"/>
      <c r="K1" s="9">
        <v>1E-3</v>
      </c>
      <c r="L1" s="9"/>
      <c r="M1" s="9"/>
      <c r="N1" s="9">
        <v>1E-4</v>
      </c>
      <c r="O1" s="9"/>
      <c r="P1" s="9"/>
      <c r="Q1" s="9">
        <v>1.0000000000000001E-5</v>
      </c>
      <c r="R1" s="9"/>
      <c r="S1" s="9"/>
    </row>
    <row r="2" spans="1:19" ht="27" customHeight="1">
      <c r="A2">
        <v>1</v>
      </c>
      <c r="B2" s="5">
        <v>0.51600000000000001</v>
      </c>
      <c r="C2" s="5">
        <v>9.7000000000000003E-3</v>
      </c>
      <c r="D2" s="5">
        <f>B2+C2</f>
        <v>0.52570000000000006</v>
      </c>
      <c r="E2" s="5">
        <v>0.51329999999999998</v>
      </c>
      <c r="F2" s="5">
        <v>4.0399999999999998E-2</v>
      </c>
      <c r="G2" s="5">
        <f>E2+F2</f>
        <v>0.55369999999999997</v>
      </c>
      <c r="H2" s="5">
        <v>0.55659999999999998</v>
      </c>
      <c r="I2" s="5">
        <v>0.24990000000000001</v>
      </c>
      <c r="J2" s="5">
        <f>H2+I2</f>
        <v>0.80649999999999999</v>
      </c>
      <c r="K2" s="5">
        <v>0.52249999999999996</v>
      </c>
      <c r="L2" s="5">
        <v>0.47460000000000002</v>
      </c>
      <c r="M2" s="5">
        <f>K2+L2</f>
        <v>0.99709999999999999</v>
      </c>
      <c r="N2" s="5">
        <v>0.52070000000000005</v>
      </c>
      <c r="O2" s="5">
        <v>0.72399999999999998</v>
      </c>
      <c r="P2" s="5">
        <f>N2+O2</f>
        <v>1.2446999999999999</v>
      </c>
      <c r="Q2" s="5">
        <v>0.52159999999999995</v>
      </c>
      <c r="R2" s="5">
        <v>1.1324000000000001</v>
      </c>
      <c r="S2" s="5">
        <f>Q2+R2</f>
        <v>1.6539999999999999</v>
      </c>
    </row>
    <row r="3" spans="1:19">
      <c r="A3">
        <v>2</v>
      </c>
      <c r="B3" s="5">
        <v>0.52159999999999995</v>
      </c>
      <c r="C3" s="5">
        <v>4.7999999999999996E-3</v>
      </c>
      <c r="D3" s="5">
        <f>B3+C3</f>
        <v>0.52639999999999998</v>
      </c>
      <c r="E3" s="5">
        <v>0.51959999999999995</v>
      </c>
      <c r="F3" s="5">
        <v>2.1700000000000001E-2</v>
      </c>
      <c r="G3" s="5">
        <f>E3+F3</f>
        <v>0.5413</v>
      </c>
      <c r="H3" s="5">
        <v>0.50800000000000001</v>
      </c>
      <c r="I3" s="5">
        <v>0.12520000000000001</v>
      </c>
      <c r="J3" s="5">
        <f>H3+I3</f>
        <v>0.63319999999999999</v>
      </c>
      <c r="K3" s="5">
        <v>0.54</v>
      </c>
      <c r="L3" s="5">
        <v>0.23699999999999999</v>
      </c>
      <c r="M3" s="5">
        <f>K3+L3</f>
        <v>0.77700000000000002</v>
      </c>
      <c r="N3" s="5">
        <v>0.52290000000000003</v>
      </c>
      <c r="O3" s="5">
        <v>0.30509999999999998</v>
      </c>
      <c r="P3" s="5">
        <f>N3+O3</f>
        <v>0.82800000000000007</v>
      </c>
      <c r="Q3" s="5">
        <v>0.51100000000000001</v>
      </c>
      <c r="R3" s="5">
        <v>0.6482</v>
      </c>
      <c r="S3" s="5">
        <f>Q3+R3</f>
        <v>1.1592</v>
      </c>
    </row>
    <row r="4" spans="1:19">
      <c r="A4">
        <v>4</v>
      </c>
      <c r="B4" s="5">
        <v>0.52039999999999997</v>
      </c>
      <c r="C4" s="5">
        <v>3.0000000000000001E-3</v>
      </c>
      <c r="D4" s="5">
        <f>B4+C4</f>
        <v>0.52339999999999998</v>
      </c>
      <c r="E4" s="5">
        <v>0.52229999999999999</v>
      </c>
      <c r="F4" s="5">
        <v>1.04E-2</v>
      </c>
      <c r="G4" s="5">
        <f>E4+F4</f>
        <v>0.53269999999999995</v>
      </c>
      <c r="H4" s="5">
        <v>0.5393</v>
      </c>
      <c r="I4" s="5">
        <v>6.2799999999999995E-2</v>
      </c>
      <c r="J4" s="5">
        <f>H4+I4</f>
        <v>0.60209999999999997</v>
      </c>
      <c r="K4" s="5">
        <v>0.52300000000000002</v>
      </c>
      <c r="L4" s="5">
        <v>0.11899999999999999</v>
      </c>
      <c r="M4" s="5">
        <f>K4+L4</f>
        <v>0.64200000000000002</v>
      </c>
      <c r="N4" s="5">
        <v>0.53190000000000004</v>
      </c>
      <c r="O4" s="5">
        <v>0.18190000000000001</v>
      </c>
      <c r="P4" s="5">
        <f>N4+O4</f>
        <v>0.71379999999999999</v>
      </c>
      <c r="Q4" s="5">
        <v>0.53010000000000002</v>
      </c>
      <c r="R4" s="5">
        <v>0.32969999999999999</v>
      </c>
      <c r="S4" s="5">
        <f>Q4+R4</f>
        <v>0.85980000000000001</v>
      </c>
    </row>
    <row r="5" spans="1:19">
      <c r="A5">
        <v>8</v>
      </c>
      <c r="B5" s="5">
        <v>0.51780000000000004</v>
      </c>
      <c r="C5" s="5">
        <v>1.2999999999999999E-3</v>
      </c>
      <c r="D5" s="5">
        <f>B5+C5</f>
        <v>0.51910000000000001</v>
      </c>
      <c r="E5" s="5">
        <v>0.50839999999999996</v>
      </c>
      <c r="F5" s="5">
        <v>5.3E-3</v>
      </c>
      <c r="G5" s="5">
        <f>E5+F5</f>
        <v>0.51369999999999993</v>
      </c>
      <c r="H5" s="5">
        <v>0.52259999999999995</v>
      </c>
      <c r="I5" s="5">
        <v>3.2099999999999997E-2</v>
      </c>
      <c r="J5" s="5">
        <f>H5+I5</f>
        <v>0.55469999999999997</v>
      </c>
      <c r="K5" s="5">
        <v>0.52929999999999999</v>
      </c>
      <c r="L5" s="5">
        <v>6.0100000000000001E-2</v>
      </c>
      <c r="M5" s="5">
        <f>K5+L5</f>
        <v>0.58940000000000003</v>
      </c>
      <c r="N5" s="5">
        <v>0.50700000000000001</v>
      </c>
      <c r="O5" s="5">
        <v>9.3899999999999997E-2</v>
      </c>
      <c r="P5" s="5">
        <f>N5+O5</f>
        <v>0.60089999999999999</v>
      </c>
      <c r="Q5" s="5">
        <v>0.52080000000000004</v>
      </c>
      <c r="R5" s="5">
        <v>0.15709999999999999</v>
      </c>
      <c r="S5" s="5">
        <f>Q5+R5</f>
        <v>0.67790000000000006</v>
      </c>
    </row>
    <row r="6" spans="1:19">
      <c r="A6">
        <v>16</v>
      </c>
      <c r="B6" s="5">
        <v>0.5141</v>
      </c>
      <c r="C6" s="5">
        <v>6.9999999999999999E-4</v>
      </c>
      <c r="D6" s="5">
        <f>B6+C6</f>
        <v>0.51480000000000004</v>
      </c>
      <c r="E6" s="5">
        <v>0.51749999999999996</v>
      </c>
      <c r="F6" s="5">
        <v>2.8E-3</v>
      </c>
      <c r="G6" s="5">
        <f>E6+F6</f>
        <v>0.52029999999999998</v>
      </c>
      <c r="H6" s="5">
        <v>0.5181</v>
      </c>
      <c r="I6" s="5">
        <v>1.6199999999999999E-2</v>
      </c>
      <c r="J6" s="5">
        <f>H6+I6</f>
        <v>0.5343</v>
      </c>
      <c r="K6" s="5">
        <v>0.54620000000000002</v>
      </c>
      <c r="L6" s="5">
        <v>3.0599999999999999E-2</v>
      </c>
      <c r="M6" s="5">
        <f>K6+L6</f>
        <v>0.57679999999999998</v>
      </c>
      <c r="N6" s="5">
        <v>0.5272</v>
      </c>
      <c r="O6" s="5">
        <v>4.6600000000000003E-2</v>
      </c>
      <c r="P6" s="5">
        <f>N6+O6</f>
        <v>0.57379999999999998</v>
      </c>
      <c r="Q6" s="5">
        <v>0.52359999999999995</v>
      </c>
      <c r="R6" s="5">
        <v>7.1999999999999995E-2</v>
      </c>
      <c r="S6" s="5">
        <f>Q6+R6</f>
        <v>0.59559999999999991</v>
      </c>
    </row>
    <row r="7" spans="1:19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K8" t="s">
        <v>7</v>
      </c>
    </row>
    <row r="9" spans="1:19">
      <c r="A9" s="10" t="s">
        <v>1</v>
      </c>
      <c r="B9" s="13">
        <v>1</v>
      </c>
      <c r="C9" s="9"/>
      <c r="D9" s="9"/>
      <c r="E9" s="9">
        <v>0.1</v>
      </c>
      <c r="F9" s="9"/>
      <c r="G9" s="9"/>
      <c r="H9" s="9">
        <v>0.01</v>
      </c>
      <c r="I9" s="9"/>
      <c r="J9" s="9"/>
      <c r="K9" s="9">
        <v>1E-3</v>
      </c>
      <c r="L9" s="9"/>
      <c r="M9" s="9"/>
      <c r="N9" s="9">
        <v>1E-4</v>
      </c>
      <c r="O9" s="9"/>
      <c r="P9" s="9"/>
      <c r="Q9" s="9">
        <v>1.0000000000000001E-5</v>
      </c>
      <c r="R9" s="9"/>
      <c r="S9" s="9"/>
    </row>
    <row r="10" spans="1:19">
      <c r="A10" s="11"/>
      <c r="B10" s="8" t="s">
        <v>2</v>
      </c>
      <c r="C10" s="6" t="s">
        <v>3</v>
      </c>
      <c r="D10" s="6" t="s">
        <v>6</v>
      </c>
      <c r="E10" s="8" t="s">
        <v>2</v>
      </c>
      <c r="F10" s="6" t="s">
        <v>3</v>
      </c>
      <c r="G10" s="6" t="s">
        <v>4</v>
      </c>
      <c r="H10" s="8" t="s">
        <v>2</v>
      </c>
      <c r="I10" s="6" t="s">
        <v>3</v>
      </c>
      <c r="J10" s="6" t="s">
        <v>4</v>
      </c>
      <c r="K10" s="8" t="s">
        <v>2</v>
      </c>
      <c r="L10" s="6" t="s">
        <v>3</v>
      </c>
      <c r="M10" s="6" t="s">
        <v>4</v>
      </c>
      <c r="N10" s="8" t="s">
        <v>2</v>
      </c>
      <c r="O10" s="6" t="s">
        <v>3</v>
      </c>
      <c r="P10" s="6" t="s">
        <v>4</v>
      </c>
      <c r="Q10" s="8" t="s">
        <v>2</v>
      </c>
      <c r="R10" s="6" t="s">
        <v>3</v>
      </c>
      <c r="S10" s="6" t="s">
        <v>4</v>
      </c>
    </row>
    <row r="11" spans="1:19">
      <c r="A11">
        <v>1</v>
      </c>
      <c r="B11" s="7">
        <v>516</v>
      </c>
      <c r="C11" s="7">
        <v>9.7000000000000011</v>
      </c>
      <c r="D11" s="7">
        <v>525.70000000000005</v>
      </c>
      <c r="E11" s="7">
        <v>513.29999999999995</v>
      </c>
      <c r="F11" s="7">
        <v>40.4</v>
      </c>
      <c r="G11" s="7">
        <v>553.69999999999993</v>
      </c>
      <c r="H11" s="7">
        <v>556.6</v>
      </c>
      <c r="I11" s="7">
        <v>249.9</v>
      </c>
      <c r="J11" s="7">
        <v>806.5</v>
      </c>
      <c r="K11" s="7">
        <v>522.5</v>
      </c>
      <c r="L11" s="7">
        <v>474.6</v>
      </c>
      <c r="M11" s="7">
        <v>997.1</v>
      </c>
      <c r="N11" s="7">
        <v>520.70000000000005</v>
      </c>
      <c r="O11" s="7">
        <v>724</v>
      </c>
      <c r="P11" s="7">
        <v>1244.6999999999998</v>
      </c>
      <c r="Q11" s="7">
        <v>521.59999999999991</v>
      </c>
      <c r="R11" s="7">
        <v>1132.4000000000001</v>
      </c>
      <c r="S11" s="7">
        <v>1654</v>
      </c>
    </row>
    <row r="12" spans="1:19">
      <c r="A12">
        <v>2</v>
      </c>
      <c r="B12" s="7">
        <v>521.59999999999991</v>
      </c>
      <c r="C12" s="7">
        <v>4.8</v>
      </c>
      <c r="D12" s="7">
        <v>526.4</v>
      </c>
      <c r="E12" s="7">
        <v>519.59999999999991</v>
      </c>
      <c r="F12" s="7">
        <v>21.7</v>
      </c>
      <c r="G12" s="7">
        <v>541.29999999999995</v>
      </c>
      <c r="H12" s="7">
        <v>508</v>
      </c>
      <c r="I12" s="7">
        <v>125.2</v>
      </c>
      <c r="J12" s="7">
        <v>633.19999999999993</v>
      </c>
      <c r="K12" s="7">
        <v>540</v>
      </c>
      <c r="L12" s="7">
        <v>237</v>
      </c>
      <c r="M12" s="7">
        <v>777</v>
      </c>
      <c r="N12" s="7">
        <v>522.9</v>
      </c>
      <c r="O12" s="7">
        <v>305.09999999999997</v>
      </c>
      <c r="P12" s="7">
        <v>828.00000000000011</v>
      </c>
      <c r="Q12" s="7">
        <v>511</v>
      </c>
      <c r="R12" s="7">
        <v>648.20000000000005</v>
      </c>
      <c r="S12" s="7">
        <v>1159.2</v>
      </c>
    </row>
    <row r="13" spans="1:19" ht="13.5" customHeight="1">
      <c r="A13">
        <v>4</v>
      </c>
      <c r="B13" s="7">
        <v>520.4</v>
      </c>
      <c r="C13" s="7">
        <v>3</v>
      </c>
      <c r="D13" s="7">
        <v>523.4</v>
      </c>
      <c r="E13" s="7">
        <v>522.29999999999995</v>
      </c>
      <c r="F13" s="7">
        <v>10.4</v>
      </c>
      <c r="G13" s="7">
        <v>532.69999999999993</v>
      </c>
      <c r="H13" s="7">
        <v>539.29999999999995</v>
      </c>
      <c r="I13" s="7">
        <v>62.8</v>
      </c>
      <c r="J13" s="7">
        <v>602.1</v>
      </c>
      <c r="K13" s="7">
        <v>523</v>
      </c>
      <c r="L13" s="7">
        <v>119</v>
      </c>
      <c r="M13" s="7">
        <v>642</v>
      </c>
      <c r="N13" s="7">
        <v>531.90000000000009</v>
      </c>
      <c r="O13" s="7">
        <v>181.9</v>
      </c>
      <c r="P13" s="7">
        <v>713.8</v>
      </c>
      <c r="Q13" s="7">
        <v>530.1</v>
      </c>
      <c r="R13" s="7">
        <v>329.7</v>
      </c>
      <c r="S13" s="7">
        <v>859.8</v>
      </c>
    </row>
    <row r="14" spans="1:19">
      <c r="A14">
        <v>8</v>
      </c>
      <c r="B14" s="7">
        <v>517.80000000000007</v>
      </c>
      <c r="C14" s="7">
        <v>1.3</v>
      </c>
      <c r="D14" s="7">
        <v>519.1</v>
      </c>
      <c r="E14" s="7">
        <v>508.4</v>
      </c>
      <c r="F14" s="7">
        <v>5.3</v>
      </c>
      <c r="G14" s="7">
        <v>513.69999999999993</v>
      </c>
      <c r="H14" s="7">
        <v>522.59999999999991</v>
      </c>
      <c r="I14" s="7">
        <v>32.099999999999994</v>
      </c>
      <c r="J14" s="7">
        <v>554.69999999999993</v>
      </c>
      <c r="K14" s="7">
        <v>529.29999999999995</v>
      </c>
      <c r="L14" s="7">
        <v>60.1</v>
      </c>
      <c r="M14" s="7">
        <v>589.40000000000009</v>
      </c>
      <c r="N14" s="7">
        <v>507</v>
      </c>
      <c r="O14" s="7">
        <v>93.899999999999991</v>
      </c>
      <c r="P14" s="7">
        <v>600.9</v>
      </c>
      <c r="Q14" s="7">
        <v>520.80000000000007</v>
      </c>
      <c r="R14" s="7">
        <v>157.1</v>
      </c>
      <c r="S14" s="7">
        <v>677.90000000000009</v>
      </c>
    </row>
    <row r="15" spans="1:19">
      <c r="A15">
        <v>16</v>
      </c>
      <c r="B15" s="7">
        <v>514.1</v>
      </c>
      <c r="C15" s="7">
        <v>0.7</v>
      </c>
      <c r="D15" s="7">
        <v>514.80000000000007</v>
      </c>
      <c r="E15" s="7">
        <v>517.5</v>
      </c>
      <c r="F15" s="7">
        <v>2.8</v>
      </c>
      <c r="G15" s="7">
        <v>520.29999999999995</v>
      </c>
      <c r="H15" s="7">
        <v>518.1</v>
      </c>
      <c r="I15" s="7">
        <v>16.2</v>
      </c>
      <c r="J15" s="7">
        <v>534.29999999999995</v>
      </c>
      <c r="K15" s="7">
        <v>546.20000000000005</v>
      </c>
      <c r="L15" s="7">
        <v>30.599999999999998</v>
      </c>
      <c r="M15" s="7">
        <v>576.79999999999995</v>
      </c>
      <c r="N15" s="7">
        <v>527.20000000000005</v>
      </c>
      <c r="O15" s="7">
        <v>46.6</v>
      </c>
      <c r="P15" s="7">
        <v>573.79999999999995</v>
      </c>
      <c r="Q15" s="7">
        <v>523.59999999999991</v>
      </c>
      <c r="R15" s="7">
        <v>72</v>
      </c>
      <c r="S15" s="7">
        <v>595.59999999999991</v>
      </c>
    </row>
    <row r="18" spans="1:17">
      <c r="A18" s="9" t="s">
        <v>25</v>
      </c>
      <c r="B18" s="9"/>
      <c r="C18" s="9"/>
      <c r="D18" s="9"/>
      <c r="E18" s="9"/>
      <c r="F18" s="9"/>
      <c r="G18" s="9"/>
    </row>
    <row r="19" spans="1:17">
      <c r="A19" s="10" t="s">
        <v>1</v>
      </c>
      <c r="B19" s="12">
        <v>1</v>
      </c>
      <c r="C19" s="9">
        <v>0.1</v>
      </c>
      <c r="D19" s="9">
        <v>0.01</v>
      </c>
      <c r="E19" s="9">
        <v>1E-3</v>
      </c>
      <c r="F19" s="9">
        <v>1E-4</v>
      </c>
      <c r="G19" s="9">
        <v>1.0000000000000001E-5</v>
      </c>
    </row>
    <row r="20" spans="1:17">
      <c r="A20" s="11"/>
      <c r="B20" s="12"/>
      <c r="C20" s="9"/>
      <c r="D20" s="9"/>
      <c r="E20" s="9"/>
      <c r="F20" s="9"/>
      <c r="G20" s="9"/>
    </row>
    <row r="21" spans="1:17">
      <c r="A21">
        <v>1</v>
      </c>
      <c r="B21" s="7">
        <v>516</v>
      </c>
      <c r="C21" s="7">
        <v>513.29999999999995</v>
      </c>
      <c r="D21" s="7">
        <v>556.6</v>
      </c>
      <c r="E21" s="7">
        <v>522.5</v>
      </c>
      <c r="F21" s="7">
        <v>520.70000000000005</v>
      </c>
      <c r="G21" s="7">
        <v>521.59999999999991</v>
      </c>
    </row>
    <row r="22" spans="1:17">
      <c r="A22">
        <v>2</v>
      </c>
      <c r="B22" s="7">
        <v>521.59999999999991</v>
      </c>
      <c r="C22" s="7">
        <v>519.59999999999991</v>
      </c>
      <c r="D22" s="7">
        <v>508</v>
      </c>
      <c r="E22" s="7">
        <v>540</v>
      </c>
      <c r="F22" s="7">
        <v>522.9</v>
      </c>
      <c r="G22" s="7">
        <v>511</v>
      </c>
      <c r="Q22" t="s">
        <v>5</v>
      </c>
    </row>
    <row r="23" spans="1:17">
      <c r="A23">
        <v>4</v>
      </c>
      <c r="B23" s="7">
        <v>520.4</v>
      </c>
      <c r="C23" s="7">
        <v>522.29999999999995</v>
      </c>
      <c r="D23" s="7">
        <v>539.29999999999995</v>
      </c>
      <c r="E23" s="7">
        <v>523</v>
      </c>
      <c r="F23" s="7">
        <v>531.90000000000009</v>
      </c>
      <c r="G23" s="7">
        <v>530.1</v>
      </c>
    </row>
    <row r="24" spans="1:17">
      <c r="A24">
        <v>8</v>
      </c>
      <c r="B24" s="7">
        <v>517.80000000000007</v>
      </c>
      <c r="C24" s="7">
        <v>508.4</v>
      </c>
      <c r="D24" s="7">
        <v>522.59999999999991</v>
      </c>
      <c r="E24" s="7">
        <v>529.29999999999995</v>
      </c>
      <c r="F24" s="7">
        <v>507</v>
      </c>
      <c r="G24" s="7">
        <v>520.80000000000007</v>
      </c>
    </row>
    <row r="25" spans="1:17">
      <c r="A25">
        <v>16</v>
      </c>
      <c r="B25" s="7">
        <v>514.1</v>
      </c>
      <c r="C25" s="7">
        <v>517.5</v>
      </c>
      <c r="D25" s="7">
        <v>518.1</v>
      </c>
      <c r="E25" s="7">
        <v>546.20000000000005</v>
      </c>
      <c r="F25" s="7">
        <v>527.20000000000005</v>
      </c>
      <c r="G25" s="7">
        <v>523.59999999999991</v>
      </c>
    </row>
    <row r="35" spans="1:7">
      <c r="A35" s="9" t="s">
        <v>26</v>
      </c>
      <c r="B35" s="9"/>
      <c r="C35" s="9"/>
      <c r="D35" s="9"/>
      <c r="E35" s="9"/>
      <c r="F35" s="9"/>
      <c r="G35" s="9"/>
    </row>
    <row r="36" spans="1:7">
      <c r="A36" s="10" t="s">
        <v>1</v>
      </c>
      <c r="B36" s="12">
        <v>1</v>
      </c>
      <c r="C36" s="9">
        <v>0.1</v>
      </c>
      <c r="D36" s="9">
        <v>0.01</v>
      </c>
      <c r="E36" s="9">
        <v>1E-3</v>
      </c>
      <c r="F36" s="9">
        <v>1E-4</v>
      </c>
      <c r="G36" s="9">
        <v>1.0000000000000001E-5</v>
      </c>
    </row>
    <row r="37" spans="1:7">
      <c r="A37" s="11"/>
      <c r="B37" s="12"/>
      <c r="C37" s="9"/>
      <c r="D37" s="9"/>
      <c r="E37" s="9"/>
      <c r="F37" s="9"/>
      <c r="G37" s="9"/>
    </row>
    <row r="38" spans="1:7">
      <c r="A38">
        <v>1</v>
      </c>
      <c r="B38" s="7">
        <v>9.7000000000000011</v>
      </c>
      <c r="C38" s="7">
        <v>40.4</v>
      </c>
      <c r="D38" s="7">
        <v>249.9</v>
      </c>
      <c r="E38" s="7">
        <v>474.6</v>
      </c>
      <c r="F38" s="7">
        <v>724</v>
      </c>
      <c r="G38" s="7">
        <v>1132.4000000000001</v>
      </c>
    </row>
    <row r="39" spans="1:7">
      <c r="A39">
        <v>2</v>
      </c>
      <c r="B39" s="7">
        <v>4.8</v>
      </c>
      <c r="C39" s="7">
        <v>21.7</v>
      </c>
      <c r="D39" s="7">
        <v>125.2</v>
      </c>
      <c r="E39" s="7">
        <v>237</v>
      </c>
      <c r="F39" s="7">
        <v>305.09999999999997</v>
      </c>
      <c r="G39" s="7">
        <v>648.20000000000005</v>
      </c>
    </row>
    <row r="40" spans="1:7">
      <c r="A40">
        <v>4</v>
      </c>
      <c r="B40" s="7">
        <v>3</v>
      </c>
      <c r="C40" s="7">
        <v>10.4</v>
      </c>
      <c r="D40" s="7">
        <v>62.8</v>
      </c>
      <c r="E40" s="7">
        <v>119</v>
      </c>
      <c r="F40" s="7">
        <v>181.9</v>
      </c>
      <c r="G40" s="7">
        <v>329.7</v>
      </c>
    </row>
    <row r="41" spans="1:7">
      <c r="A41">
        <v>8</v>
      </c>
      <c r="B41" s="7">
        <v>1.3</v>
      </c>
      <c r="C41" s="7">
        <v>5.3</v>
      </c>
      <c r="D41" s="7">
        <v>32.099999999999994</v>
      </c>
      <c r="E41" s="7">
        <v>60.1</v>
      </c>
      <c r="F41" s="7">
        <v>93.899999999999991</v>
      </c>
      <c r="G41" s="7">
        <v>157.1</v>
      </c>
    </row>
    <row r="42" spans="1:7">
      <c r="A42">
        <v>16</v>
      </c>
      <c r="B42" s="7">
        <v>0.7</v>
      </c>
      <c r="C42" s="7">
        <v>2.8</v>
      </c>
      <c r="D42" s="7">
        <v>16.2</v>
      </c>
      <c r="E42" s="7">
        <v>30.599999999999998</v>
      </c>
      <c r="F42" s="7">
        <v>46.6</v>
      </c>
      <c r="G42" s="7">
        <v>72</v>
      </c>
    </row>
    <row r="54" spans="1:7">
      <c r="A54" s="9" t="s">
        <v>27</v>
      </c>
      <c r="B54" s="9"/>
      <c r="C54" s="9"/>
      <c r="D54" s="9"/>
      <c r="E54" s="9"/>
      <c r="F54" s="9"/>
      <c r="G54" s="9"/>
    </row>
    <row r="55" spans="1:7">
      <c r="A55" s="10" t="s">
        <v>1</v>
      </c>
      <c r="B55" s="12">
        <v>1</v>
      </c>
      <c r="C55" s="9">
        <v>0.1</v>
      </c>
      <c r="D55" s="9">
        <v>0.01</v>
      </c>
      <c r="E55" s="9">
        <v>1E-3</v>
      </c>
      <c r="F55" s="9">
        <v>1E-4</v>
      </c>
      <c r="G55" s="9">
        <v>1.0000000000000001E-5</v>
      </c>
    </row>
    <row r="56" spans="1:7">
      <c r="A56" s="11"/>
      <c r="B56" s="12"/>
      <c r="C56" s="9"/>
      <c r="D56" s="9"/>
      <c r="E56" s="9"/>
      <c r="F56" s="9"/>
      <c r="G56" s="9"/>
    </row>
    <row r="57" spans="1:7">
      <c r="A57">
        <v>1</v>
      </c>
      <c r="B57" s="7">
        <v>525.70000000000005</v>
      </c>
      <c r="C57" s="7">
        <v>553.69999999999993</v>
      </c>
      <c r="D57" s="7">
        <v>806.5</v>
      </c>
      <c r="E57" s="7">
        <v>997.1</v>
      </c>
      <c r="F57" s="7">
        <v>1244.6999999999998</v>
      </c>
      <c r="G57" s="7">
        <v>1654</v>
      </c>
    </row>
    <row r="58" spans="1:7">
      <c r="A58">
        <v>2</v>
      </c>
      <c r="B58" s="7">
        <v>526.4</v>
      </c>
      <c r="C58" s="7">
        <v>541.29999999999995</v>
      </c>
      <c r="D58" s="7">
        <v>633.19999999999993</v>
      </c>
      <c r="E58" s="7">
        <v>777</v>
      </c>
      <c r="F58" s="7">
        <v>828.00000000000011</v>
      </c>
      <c r="G58" s="7">
        <v>1159.2</v>
      </c>
    </row>
    <row r="59" spans="1:7">
      <c r="A59">
        <v>4</v>
      </c>
      <c r="B59" s="7">
        <v>523.4</v>
      </c>
      <c r="C59" s="7">
        <v>532.69999999999993</v>
      </c>
      <c r="D59" s="7">
        <v>602.1</v>
      </c>
      <c r="E59" s="7">
        <v>642</v>
      </c>
      <c r="F59" s="7">
        <v>713.8</v>
      </c>
      <c r="G59" s="7">
        <v>859.8</v>
      </c>
    </row>
    <row r="60" spans="1:7">
      <c r="A60">
        <v>8</v>
      </c>
      <c r="B60" s="7">
        <v>519.1</v>
      </c>
      <c r="C60" s="7">
        <v>513.69999999999993</v>
      </c>
      <c r="D60" s="7">
        <v>554.69999999999993</v>
      </c>
      <c r="E60" s="7">
        <v>589.40000000000009</v>
      </c>
      <c r="F60" s="7">
        <v>600.9</v>
      </c>
      <c r="G60" s="7">
        <v>677.90000000000009</v>
      </c>
    </row>
    <row r="61" spans="1:7">
      <c r="A61">
        <v>16</v>
      </c>
      <c r="B61" s="7">
        <v>514.80000000000007</v>
      </c>
      <c r="C61" s="7">
        <v>520.29999999999995</v>
      </c>
      <c r="D61" s="7">
        <v>534.29999999999995</v>
      </c>
      <c r="E61" s="7">
        <v>576.79999999999995</v>
      </c>
      <c r="F61" s="7">
        <v>573.79999999999995</v>
      </c>
      <c r="G61" s="7">
        <v>595.59999999999991</v>
      </c>
    </row>
  </sheetData>
  <mergeCells count="37">
    <mergeCell ref="G55:G56"/>
    <mergeCell ref="A54:G54"/>
    <mergeCell ref="B55:B56"/>
    <mergeCell ref="C55:C56"/>
    <mergeCell ref="D55:D56"/>
    <mergeCell ref="E55:E56"/>
    <mergeCell ref="F55:F56"/>
    <mergeCell ref="G19:G20"/>
    <mergeCell ref="A18:G18"/>
    <mergeCell ref="B36:B37"/>
    <mergeCell ref="C36:C37"/>
    <mergeCell ref="D36:D37"/>
    <mergeCell ref="E36:E37"/>
    <mergeCell ref="F36:F37"/>
    <mergeCell ref="G36:G37"/>
    <mergeCell ref="A35:G35"/>
    <mergeCell ref="B19:B20"/>
    <mergeCell ref="C19:C20"/>
    <mergeCell ref="D19:D20"/>
    <mergeCell ref="E19:E20"/>
    <mergeCell ref="F19:F20"/>
    <mergeCell ref="Q1:S1"/>
    <mergeCell ref="A19:A20"/>
    <mergeCell ref="A36:A37"/>
    <mergeCell ref="A55:A56"/>
    <mergeCell ref="B1:D1"/>
    <mergeCell ref="E1:G1"/>
    <mergeCell ref="H1:J1"/>
    <mergeCell ref="K1:M1"/>
    <mergeCell ref="N1:P1"/>
    <mergeCell ref="A9:A10"/>
    <mergeCell ref="B9:D9"/>
    <mergeCell ref="E9:G9"/>
    <mergeCell ref="H9:J9"/>
    <mergeCell ref="K9:M9"/>
    <mergeCell ref="N9:P9"/>
    <mergeCell ref="Q9:S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6" workbookViewId="0">
      <selection activeCell="H65" sqref="H65"/>
    </sheetView>
  </sheetViews>
  <sheetFormatPr defaultRowHeight="13.5"/>
  <cols>
    <col min="1" max="1" width="14.25" customWidth="1"/>
  </cols>
  <sheetData>
    <row r="1" spans="1:11">
      <c r="A1" s="10" t="s">
        <v>10</v>
      </c>
      <c r="B1">
        <v>100000</v>
      </c>
      <c r="D1">
        <v>200000</v>
      </c>
      <c r="F1">
        <v>400000</v>
      </c>
      <c r="H1">
        <v>800000</v>
      </c>
      <c r="J1">
        <v>1600000</v>
      </c>
    </row>
    <row r="2" spans="1:11">
      <c r="A2" s="11"/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  <c r="I2" t="s">
        <v>9</v>
      </c>
      <c r="J2" t="s">
        <v>8</v>
      </c>
      <c r="K2" t="s">
        <v>9</v>
      </c>
    </row>
    <row r="3" spans="1:11">
      <c r="A3">
        <v>1</v>
      </c>
      <c r="B3">
        <v>0.1288</v>
      </c>
      <c r="C3">
        <v>1.03E-2</v>
      </c>
      <c r="D3">
        <v>0.25679999999999997</v>
      </c>
      <c r="E3">
        <v>2.0299999999999999E-2</v>
      </c>
      <c r="F3">
        <v>0.5131</v>
      </c>
      <c r="G3">
        <v>4.07E-2</v>
      </c>
      <c r="H3">
        <v>1.4832000000000001</v>
      </c>
      <c r="I3">
        <v>8.0399999999999999E-2</v>
      </c>
      <c r="J3">
        <v>2.0512999999999999</v>
      </c>
      <c r="K3">
        <v>0.1618</v>
      </c>
    </row>
    <row r="4" spans="1:11">
      <c r="A4">
        <v>2</v>
      </c>
      <c r="B4">
        <v>0.12889999999999999</v>
      </c>
      <c r="C4">
        <v>5.1999999999999998E-3</v>
      </c>
      <c r="D4">
        <v>0.25740000000000002</v>
      </c>
      <c r="E4">
        <v>1.0200000000000001E-2</v>
      </c>
      <c r="F4">
        <v>0.54830000000000001</v>
      </c>
      <c r="G4">
        <v>2.0299999999999999E-2</v>
      </c>
      <c r="H4">
        <v>1.0823</v>
      </c>
      <c r="I4">
        <v>4.0399999999999998E-2</v>
      </c>
      <c r="J4">
        <v>2.214</v>
      </c>
      <c r="K4">
        <v>8.1299999999999997E-2</v>
      </c>
    </row>
    <row r="5" spans="1:11">
      <c r="A5">
        <v>4</v>
      </c>
      <c r="B5">
        <v>0.12770000000000001</v>
      </c>
      <c r="C5">
        <v>2.5999999999999999E-3</v>
      </c>
      <c r="D5">
        <v>0.26469999999999999</v>
      </c>
      <c r="E5">
        <v>5.1999999999999998E-3</v>
      </c>
      <c r="F5">
        <v>0.50880000000000003</v>
      </c>
      <c r="G5">
        <v>1.03E-2</v>
      </c>
      <c r="H5">
        <v>1.0084</v>
      </c>
      <c r="I5">
        <v>2.0400000000000001E-2</v>
      </c>
      <c r="J5">
        <v>2.0665</v>
      </c>
      <c r="K5">
        <v>4.1000000000000002E-2</v>
      </c>
    </row>
    <row r="6" spans="1:11">
      <c r="A6">
        <v>8</v>
      </c>
      <c r="B6">
        <v>0.1285</v>
      </c>
      <c r="C6">
        <v>1.4E-3</v>
      </c>
      <c r="D6">
        <v>0.2571</v>
      </c>
      <c r="E6">
        <v>2.7000000000000001E-3</v>
      </c>
      <c r="F6">
        <v>0.51980000000000004</v>
      </c>
      <c r="G6">
        <v>5.3E-3</v>
      </c>
      <c r="H6">
        <v>1.0165</v>
      </c>
      <c r="I6">
        <v>1.04E-2</v>
      </c>
      <c r="J6">
        <v>2.0912000000000002</v>
      </c>
      <c r="K6">
        <v>2.0799999999999999E-2</v>
      </c>
    </row>
    <row r="7" spans="1:11">
      <c r="A7">
        <v>16</v>
      </c>
      <c r="B7">
        <v>0.12920000000000001</v>
      </c>
      <c r="C7">
        <v>8.0000000000000004E-4</v>
      </c>
      <c r="D7">
        <v>0.25519999999999998</v>
      </c>
      <c r="E7">
        <v>1.5E-3</v>
      </c>
      <c r="F7">
        <v>0.74570000000000003</v>
      </c>
      <c r="G7">
        <v>2.8E-3</v>
      </c>
      <c r="H7">
        <v>1.0909</v>
      </c>
      <c r="I7">
        <v>5.4000000000000003E-3</v>
      </c>
      <c r="J7">
        <v>2.8370000000000002</v>
      </c>
      <c r="K7">
        <v>1.06E-2</v>
      </c>
    </row>
    <row r="10" spans="1:11">
      <c r="A10" s="10" t="s">
        <v>10</v>
      </c>
      <c r="B10">
        <v>100000</v>
      </c>
      <c r="D10">
        <v>200000</v>
      </c>
      <c r="F10">
        <v>400000</v>
      </c>
      <c r="H10">
        <v>800000</v>
      </c>
      <c r="J10">
        <v>1600000</v>
      </c>
    </row>
    <row r="11" spans="1:11">
      <c r="A11" s="11"/>
      <c r="B11" t="s">
        <v>8</v>
      </c>
      <c r="C11" t="s">
        <v>9</v>
      </c>
      <c r="D11" t="s">
        <v>8</v>
      </c>
      <c r="E11" t="s">
        <v>9</v>
      </c>
      <c r="F11" t="s">
        <v>8</v>
      </c>
      <c r="G11" t="s">
        <v>9</v>
      </c>
      <c r="H11" t="s">
        <v>8</v>
      </c>
      <c r="I11" t="s">
        <v>9</v>
      </c>
      <c r="J11" t="s">
        <v>8</v>
      </c>
      <c r="K11" t="s">
        <v>9</v>
      </c>
    </row>
    <row r="12" spans="1:11">
      <c r="A12">
        <v>1</v>
      </c>
      <c r="B12">
        <v>128.80000000000001</v>
      </c>
      <c r="C12">
        <v>10.3</v>
      </c>
      <c r="D12">
        <v>256.79999999999995</v>
      </c>
      <c r="E12">
        <v>20.299999999999997</v>
      </c>
      <c r="F12">
        <v>513.1</v>
      </c>
      <c r="G12">
        <v>40.700000000000003</v>
      </c>
      <c r="H12">
        <v>1483.2</v>
      </c>
      <c r="I12">
        <v>80.400000000000006</v>
      </c>
      <c r="J12">
        <v>2051.2999999999997</v>
      </c>
      <c r="K12">
        <v>161.80000000000001</v>
      </c>
    </row>
    <row r="13" spans="1:11">
      <c r="A13">
        <v>2</v>
      </c>
      <c r="B13">
        <v>128.89999999999998</v>
      </c>
      <c r="C13">
        <v>5.2</v>
      </c>
      <c r="D13">
        <v>257.40000000000003</v>
      </c>
      <c r="E13">
        <v>10.200000000000001</v>
      </c>
      <c r="F13">
        <v>548.29999999999995</v>
      </c>
      <c r="G13">
        <v>20.299999999999997</v>
      </c>
      <c r="H13">
        <v>1082.3</v>
      </c>
      <c r="I13">
        <v>40.4</v>
      </c>
      <c r="J13">
        <v>2214</v>
      </c>
      <c r="K13">
        <v>81.3</v>
      </c>
    </row>
    <row r="14" spans="1:11">
      <c r="A14">
        <v>4</v>
      </c>
      <c r="B14">
        <v>127.7</v>
      </c>
      <c r="C14">
        <v>2.6</v>
      </c>
      <c r="D14">
        <v>264.7</v>
      </c>
      <c r="E14">
        <v>5.2</v>
      </c>
      <c r="F14">
        <v>508.8</v>
      </c>
      <c r="G14">
        <v>10.3</v>
      </c>
      <c r="H14">
        <v>1008.4</v>
      </c>
      <c r="I14">
        <v>20.400000000000002</v>
      </c>
      <c r="J14">
        <v>2066.5</v>
      </c>
      <c r="K14">
        <v>41</v>
      </c>
    </row>
    <row r="15" spans="1:11">
      <c r="A15">
        <v>8</v>
      </c>
      <c r="B15">
        <v>128.5</v>
      </c>
      <c r="C15">
        <v>1.4</v>
      </c>
      <c r="D15">
        <v>257.10000000000002</v>
      </c>
      <c r="E15">
        <v>2.7</v>
      </c>
      <c r="F15">
        <v>519.80000000000007</v>
      </c>
      <c r="G15">
        <v>5.3</v>
      </c>
      <c r="H15">
        <v>1016.5</v>
      </c>
      <c r="I15">
        <v>10.4</v>
      </c>
      <c r="J15">
        <v>2091.2000000000003</v>
      </c>
      <c r="K15">
        <v>20.8</v>
      </c>
    </row>
    <row r="16" spans="1:11">
      <c r="A16">
        <v>16</v>
      </c>
      <c r="B16">
        <v>129.20000000000002</v>
      </c>
      <c r="C16">
        <v>0.8</v>
      </c>
      <c r="D16">
        <v>255.2</v>
      </c>
      <c r="E16">
        <v>1.5</v>
      </c>
      <c r="F16">
        <v>745.7</v>
      </c>
      <c r="G16">
        <v>2.8</v>
      </c>
      <c r="H16">
        <v>1090.9000000000001</v>
      </c>
      <c r="I16">
        <v>5.4</v>
      </c>
      <c r="J16">
        <v>2837</v>
      </c>
      <c r="K16">
        <v>10.6</v>
      </c>
    </row>
    <row r="22" spans="1:8" ht="24" customHeight="1">
      <c r="A22" s="22" t="s">
        <v>23</v>
      </c>
      <c r="B22" s="22"/>
      <c r="C22" s="22"/>
      <c r="D22" s="22"/>
      <c r="E22" s="22"/>
      <c r="F22" s="22"/>
    </row>
    <row r="23" spans="1:8">
      <c r="A23" s="10" t="s">
        <v>22</v>
      </c>
      <c r="B23" s="12">
        <v>100000</v>
      </c>
      <c r="C23" s="9">
        <v>200000</v>
      </c>
      <c r="D23" s="9">
        <v>400000</v>
      </c>
      <c r="E23" s="9">
        <v>800000</v>
      </c>
      <c r="F23" s="9">
        <v>1600000</v>
      </c>
    </row>
    <row r="24" spans="1:8">
      <c r="A24" s="11"/>
      <c r="B24" s="12"/>
      <c r="C24" s="9"/>
      <c r="D24" s="9"/>
      <c r="E24" s="9"/>
      <c r="F24" s="9"/>
    </row>
    <row r="25" spans="1:8">
      <c r="A25">
        <v>1</v>
      </c>
      <c r="B25">
        <v>128.80000000000001</v>
      </c>
      <c r="C25">
        <v>256.79999999999995</v>
      </c>
      <c r="D25">
        <v>513.1</v>
      </c>
      <c r="E25">
        <v>1483.2</v>
      </c>
      <c r="F25">
        <v>2051.2999999999997</v>
      </c>
    </row>
    <row r="26" spans="1:8">
      <c r="A26">
        <v>2</v>
      </c>
      <c r="B26">
        <v>128.89999999999998</v>
      </c>
      <c r="C26">
        <v>257.40000000000003</v>
      </c>
      <c r="D26">
        <v>548.29999999999995</v>
      </c>
      <c r="E26">
        <v>1082.3</v>
      </c>
      <c r="F26">
        <v>2214</v>
      </c>
    </row>
    <row r="27" spans="1:8">
      <c r="A27">
        <v>4</v>
      </c>
      <c r="B27">
        <v>127.7</v>
      </c>
      <c r="C27">
        <v>264.7</v>
      </c>
      <c r="D27">
        <v>508.8</v>
      </c>
      <c r="E27">
        <v>1008.4</v>
      </c>
      <c r="F27">
        <v>2066.5</v>
      </c>
    </row>
    <row r="28" spans="1:8">
      <c r="A28">
        <v>8</v>
      </c>
      <c r="B28">
        <v>128.5</v>
      </c>
      <c r="C28">
        <v>257.10000000000002</v>
      </c>
      <c r="D28">
        <v>519.80000000000007</v>
      </c>
      <c r="E28">
        <v>1016.5</v>
      </c>
      <c r="F28">
        <v>2091.2000000000003</v>
      </c>
    </row>
    <row r="29" spans="1:8">
      <c r="A29">
        <v>16</v>
      </c>
      <c r="B29">
        <v>129.20000000000002</v>
      </c>
      <c r="C29">
        <v>255.2</v>
      </c>
      <c r="D29">
        <v>745.7</v>
      </c>
      <c r="E29">
        <v>1090.9000000000001</v>
      </c>
      <c r="F29">
        <v>2837</v>
      </c>
    </row>
    <row r="32" spans="1:8" ht="13.5" customHeight="1">
      <c r="A32" s="14" t="s">
        <v>11</v>
      </c>
      <c r="B32" s="14"/>
      <c r="C32" s="14"/>
      <c r="D32" s="14"/>
      <c r="E32" s="14"/>
      <c r="F32" s="14"/>
      <c r="G32" s="14"/>
      <c r="H32" s="14"/>
    </row>
    <row r="33" spans="1:8">
      <c r="A33" s="14"/>
      <c r="B33" s="14"/>
      <c r="C33" s="14"/>
      <c r="D33" s="14"/>
      <c r="E33" s="14"/>
      <c r="F33" s="14"/>
      <c r="G33" s="14"/>
      <c r="H33" s="14"/>
    </row>
    <row r="34" spans="1:8">
      <c r="A34" s="14"/>
      <c r="B34" s="14"/>
      <c r="C34" s="14"/>
      <c r="D34" s="14"/>
      <c r="E34" s="14"/>
      <c r="F34" s="14"/>
      <c r="G34" s="14"/>
      <c r="H34" s="14"/>
    </row>
    <row r="38" spans="1:8">
      <c r="A38" s="22" t="s">
        <v>24</v>
      </c>
      <c r="B38" s="22"/>
      <c r="C38" s="22"/>
      <c r="D38" s="22"/>
      <c r="E38" s="22"/>
      <c r="F38" s="22"/>
    </row>
    <row r="39" spans="1:8">
      <c r="A39" s="10" t="s">
        <v>10</v>
      </c>
      <c r="B39" s="12">
        <v>100000</v>
      </c>
      <c r="C39" s="9">
        <v>200000</v>
      </c>
      <c r="D39" s="9">
        <v>400000</v>
      </c>
      <c r="E39" s="9">
        <v>800000</v>
      </c>
      <c r="F39" s="9">
        <v>1600000</v>
      </c>
    </row>
    <row r="40" spans="1:8">
      <c r="A40" s="11"/>
      <c r="B40" s="12"/>
      <c r="C40" s="9"/>
      <c r="D40" s="9"/>
      <c r="E40" s="9"/>
      <c r="F40" s="9"/>
    </row>
    <row r="41" spans="1:8">
      <c r="A41">
        <v>1</v>
      </c>
      <c r="B41">
        <v>10.3</v>
      </c>
      <c r="C41">
        <v>20.299999999999997</v>
      </c>
      <c r="D41">
        <v>40.700000000000003</v>
      </c>
      <c r="E41">
        <v>80.400000000000006</v>
      </c>
      <c r="F41">
        <v>161.80000000000001</v>
      </c>
    </row>
    <row r="42" spans="1:8">
      <c r="A42">
        <v>2</v>
      </c>
      <c r="B42">
        <v>5.2</v>
      </c>
      <c r="C42">
        <v>10.200000000000001</v>
      </c>
      <c r="D42">
        <v>20.299999999999997</v>
      </c>
      <c r="E42">
        <v>40.4</v>
      </c>
      <c r="F42">
        <v>81.3</v>
      </c>
    </row>
    <row r="43" spans="1:8">
      <c r="A43">
        <v>4</v>
      </c>
      <c r="B43">
        <v>2.6</v>
      </c>
      <c r="C43">
        <v>5.2</v>
      </c>
      <c r="D43">
        <v>10.3</v>
      </c>
      <c r="E43">
        <v>20.400000000000002</v>
      </c>
      <c r="F43">
        <v>41</v>
      </c>
    </row>
    <row r="44" spans="1:8">
      <c r="A44">
        <v>8</v>
      </c>
      <c r="B44">
        <v>1.4</v>
      </c>
      <c r="C44">
        <v>2.7</v>
      </c>
      <c r="D44">
        <v>5.3</v>
      </c>
      <c r="E44">
        <v>10.4</v>
      </c>
      <c r="F44">
        <v>20.8</v>
      </c>
    </row>
    <row r="45" spans="1:8">
      <c r="A45">
        <v>16</v>
      </c>
      <c r="B45">
        <v>0.8</v>
      </c>
      <c r="C45">
        <v>1.5</v>
      </c>
      <c r="D45">
        <v>2.8</v>
      </c>
      <c r="E45">
        <v>5.4</v>
      </c>
      <c r="F45">
        <v>10.6</v>
      </c>
    </row>
  </sheetData>
  <mergeCells count="17">
    <mergeCell ref="F39:F40"/>
    <mergeCell ref="A10:A11"/>
    <mergeCell ref="A23:A24"/>
    <mergeCell ref="A32:H34"/>
    <mergeCell ref="A39:A40"/>
    <mergeCell ref="A1:A2"/>
    <mergeCell ref="A22:F22"/>
    <mergeCell ref="B23:B24"/>
    <mergeCell ref="C23:C24"/>
    <mergeCell ref="D23:D24"/>
    <mergeCell ref="E23:E24"/>
    <mergeCell ref="F23:F24"/>
    <mergeCell ref="A38:F38"/>
    <mergeCell ref="B39:B40"/>
    <mergeCell ref="C39:C40"/>
    <mergeCell ref="D39:D40"/>
    <mergeCell ref="E39:E4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B10" sqref="B10"/>
    </sheetView>
  </sheetViews>
  <sheetFormatPr defaultRowHeight="13.5"/>
  <cols>
    <col min="1" max="1" width="14.25" customWidth="1"/>
    <col min="2" max="2" width="9.25" bestFit="1" customWidth="1"/>
    <col min="3" max="4" width="9.625" bestFit="1" customWidth="1"/>
    <col min="5" max="5" width="10.625" bestFit="1" customWidth="1"/>
    <col min="6" max="6" width="9.5" bestFit="1" customWidth="1"/>
  </cols>
  <sheetData>
    <row r="1" spans="1:6">
      <c r="A1" s="18" t="s">
        <v>13</v>
      </c>
      <c r="B1" s="18"/>
      <c r="C1" s="18"/>
      <c r="D1" s="18"/>
      <c r="E1" s="18"/>
      <c r="F1" s="18"/>
    </row>
    <row r="2" spans="1:6">
      <c r="A2" s="21" t="s">
        <v>20</v>
      </c>
      <c r="B2" s="16">
        <v>100000</v>
      </c>
      <c r="C2" s="16">
        <v>200000</v>
      </c>
      <c r="D2" s="16">
        <v>400000</v>
      </c>
      <c r="E2" s="16">
        <v>800000</v>
      </c>
      <c r="F2" s="16">
        <v>1600000</v>
      </c>
    </row>
    <row r="3" spans="1:6">
      <c r="A3" s="19" t="s">
        <v>17</v>
      </c>
      <c r="B3" s="17">
        <f>8117.4</f>
        <v>8117.4</v>
      </c>
      <c r="C3" s="17">
        <v>10951.9</v>
      </c>
      <c r="D3" s="17">
        <v>15527.8</v>
      </c>
      <c r="E3" s="17">
        <v>28090.3</v>
      </c>
      <c r="F3" s="17">
        <v>49565.599999999999</v>
      </c>
    </row>
    <row r="4" spans="1:6">
      <c r="A4" s="19" t="s">
        <v>15</v>
      </c>
      <c r="B4" s="17">
        <f>(0.1292+0.0008)*1000</f>
        <v>130</v>
      </c>
      <c r="C4" s="17">
        <f>255.2+1.5</f>
        <v>256.7</v>
      </c>
      <c r="D4" s="17">
        <f>725.7+2.8</f>
        <v>728.5</v>
      </c>
      <c r="E4" s="17">
        <f>1090.9+5.4</f>
        <v>1096.3000000000002</v>
      </c>
      <c r="F4" s="17">
        <f>2837+10.6</f>
        <v>2847.6</v>
      </c>
    </row>
    <row r="5" spans="1:6">
      <c r="A5" s="19" t="s">
        <v>16</v>
      </c>
      <c r="B5" s="17">
        <f>B3/B4</f>
        <v>62.441538461538457</v>
      </c>
      <c r="C5" s="17">
        <f t="shared" ref="C5:F5" si="0">C3/C4</f>
        <v>42.664199454616281</v>
      </c>
      <c r="D5" s="17">
        <f t="shared" si="0"/>
        <v>21.314756348661632</v>
      </c>
      <c r="E5" s="17">
        <f t="shared" si="0"/>
        <v>25.622822220195197</v>
      </c>
      <c r="F5" s="17">
        <f t="shared" si="0"/>
        <v>17.406096361848576</v>
      </c>
    </row>
    <row r="6" spans="1:6">
      <c r="A6" s="15" t="s">
        <v>12</v>
      </c>
      <c r="B6" s="15"/>
      <c r="C6" s="15"/>
      <c r="D6" s="15"/>
      <c r="E6" s="15"/>
      <c r="F6" s="15"/>
    </row>
    <row r="18" spans="1:5">
      <c r="A18" s="18" t="s">
        <v>18</v>
      </c>
      <c r="B18" s="18"/>
      <c r="C18" s="18"/>
      <c r="D18" s="18"/>
      <c r="E18" s="18"/>
    </row>
    <row r="19" spans="1:5">
      <c r="A19" s="20" t="s">
        <v>21</v>
      </c>
      <c r="B19">
        <v>1</v>
      </c>
      <c r="C19">
        <v>0.1</v>
      </c>
      <c r="D19">
        <v>0.01</v>
      </c>
      <c r="E19">
        <v>1E-3</v>
      </c>
    </row>
    <row r="20" spans="1:5">
      <c r="A20" s="20" t="s">
        <v>14</v>
      </c>
      <c r="B20" s="7">
        <v>1909.3</v>
      </c>
      <c r="C20" s="7">
        <v>15527.8</v>
      </c>
      <c r="D20" s="7">
        <v>42860</v>
      </c>
      <c r="E20" s="7">
        <f>D20*2.7</f>
        <v>115722.00000000001</v>
      </c>
    </row>
    <row r="21" spans="1:5">
      <c r="A21" s="20" t="s">
        <v>15</v>
      </c>
      <c r="B21" s="7">
        <f>514.1+0.7</f>
        <v>514.80000000000007</v>
      </c>
      <c r="C21" s="7">
        <f>517.5+2.8</f>
        <v>520.29999999999995</v>
      </c>
      <c r="D21" s="7">
        <f>518.1+16.2</f>
        <v>534.30000000000007</v>
      </c>
      <c r="E21" s="7">
        <f>546.2+30.6</f>
        <v>576.80000000000007</v>
      </c>
    </row>
    <row r="22" spans="1:5">
      <c r="A22" s="20" t="s">
        <v>16</v>
      </c>
      <c r="B22">
        <f>B20/B21</f>
        <v>3.7088189588189584</v>
      </c>
      <c r="C22">
        <f t="shared" ref="C22:E22" si="1">C20/C21</f>
        <v>29.843936190659235</v>
      </c>
      <c r="D22">
        <f t="shared" si="1"/>
        <v>80.217106494478742</v>
      </c>
      <c r="E22">
        <f t="shared" si="1"/>
        <v>200.62760055478503</v>
      </c>
    </row>
    <row r="23" spans="1:5">
      <c r="A23" s="15" t="s">
        <v>19</v>
      </c>
      <c r="B23" s="15"/>
      <c r="C23" s="15"/>
      <c r="D23" s="15"/>
      <c r="E23" s="15"/>
    </row>
  </sheetData>
  <mergeCells count="4">
    <mergeCell ref="A1:F1"/>
    <mergeCell ref="A6:F6"/>
    <mergeCell ref="A18:E18"/>
    <mergeCell ref="A23:E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Hadoop性能分析</vt:lpstr>
      <vt:lpstr>MPI性能分析表1</vt:lpstr>
      <vt:lpstr>MPI性能分析表2</vt:lpstr>
      <vt:lpstr>Hadoop与MPI计算时间比较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2015-05-26T13:05:57Z</dcterms:modified>
</cp:coreProperties>
</file>