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hen\Documents\GitHub\SJTUInvesting\Stocks\Feb 22 2024 showcase\"/>
    </mc:Choice>
  </mc:AlternateContent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8" i="1" l="1"/>
  <c r="P22" i="1"/>
  <c r="O22" i="1"/>
  <c r="O23" i="1"/>
  <c r="P23" i="1" s="1"/>
  <c r="O24" i="1"/>
  <c r="O25" i="1"/>
  <c r="P25" i="1" s="1"/>
  <c r="J28" i="1"/>
  <c r="I28" i="1"/>
  <c r="I25" i="1"/>
  <c r="D25" i="1"/>
  <c r="I24" i="1"/>
  <c r="D24" i="1"/>
  <c r="I23" i="1"/>
  <c r="D23" i="1"/>
  <c r="I22" i="1"/>
  <c r="D22" i="1"/>
  <c r="J14" i="1" l="1"/>
  <c r="I14" i="1"/>
  <c r="D8" i="1"/>
  <c r="D9" i="1"/>
  <c r="D10" i="1"/>
  <c r="D11" i="1"/>
  <c r="I11" i="1"/>
  <c r="I10" i="1"/>
  <c r="I9" i="1"/>
  <c r="I8" i="1"/>
</calcChain>
</file>

<file path=xl/sharedStrings.xml><?xml version="1.0" encoding="utf-8"?>
<sst xmlns="http://schemas.openxmlformats.org/spreadsheetml/2006/main" count="40" uniqueCount="25">
  <si>
    <t>ID</t>
  </si>
  <si>
    <t>Name</t>
  </si>
  <si>
    <t>Filled price</t>
  </si>
  <si>
    <t>Stop price</t>
  </si>
  <si>
    <t>Total</t>
  </si>
  <si>
    <t>Stop loss amount</t>
  </si>
  <si>
    <t>Qty</t>
  </si>
  <si>
    <t>CHTR</t>
  </si>
  <si>
    <t>PYPL</t>
  </si>
  <si>
    <t>MO</t>
  </si>
  <si>
    <t>CCL</t>
  </si>
  <si>
    <t>commission</t>
  </si>
  <si>
    <t>Sold Date</t>
  </si>
  <si>
    <t>Sold price</t>
  </si>
  <si>
    <t>Sold shares</t>
  </si>
  <si>
    <t>Sold amount</t>
  </si>
  <si>
    <t>Gain/ Loss</t>
  </si>
  <si>
    <t xml:space="preserve">My first show case - Feb. 22 - Feb.27 2024 </t>
  </si>
  <si>
    <t>Column1</t>
  </si>
  <si>
    <t>Column2</t>
  </si>
  <si>
    <t>Column3</t>
  </si>
  <si>
    <t>Column4</t>
  </si>
  <si>
    <t>Column5</t>
  </si>
  <si>
    <t>Feb. 23, 2024</t>
  </si>
  <si>
    <t>Feb. 27,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</si>
</sst>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.0000_);_(&quot;$&quot;* \(#,##0.0000\);_(&quot;$&quot;* &quot;-&quot;????_);_(@_)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0" fillId="0" borderId="1" xfId="0" applyNumberFormat="1" applyBorder="1"/>
    <xf numFmtId="44" fontId="0" fillId="0" borderId="8" xfId="0" applyNumberFormat="1" applyBorder="1"/>
    <xf numFmtId="164" fontId="0" fillId="0" borderId="1" xfId="0" applyNumberFormat="1" applyBorder="1"/>
    <xf numFmtId="164" fontId="0" fillId="0" borderId="8" xfId="0" applyNumberFormat="1" applyBorder="1"/>
    <xf numFmtId="44" fontId="0" fillId="0" borderId="0" xfId="0" applyNumberFormat="1"/>
    <xf numFmtId="44" fontId="0" fillId="0" borderId="3" xfId="0" applyNumberFormat="1" applyBorder="1"/>
    <xf numFmtId="0" fontId="2" fillId="0" borderId="0" xfId="0" applyFont="1"/>
    <xf numFmtId="0" fontId="1" fillId="0" borderId="0" xfId="0" applyFont="1"/>
    <xf numFmtId="14" fontId="0" fillId="0" borderId="3" xfId="0" applyNumberFormat="1" applyBorder="1"/>
    <xf numFmtId="14" fontId="0" fillId="0" borderId="1" xfId="0" applyNumberFormat="1" applyBorder="1"/>
    <xf numFmtId="14" fontId="0" fillId="0" borderId="8" xfId="0" applyNumberFormat="1" applyBorder="1"/>
    <xf numFmtId="1" fontId="0" fillId="0" borderId="3" xfId="0" applyNumberFormat="1" applyBorder="1"/>
    <xf numFmtId="1" fontId="0" fillId="0" borderId="1" xfId="0" applyNumberFormat="1" applyBorder="1"/>
    <xf numFmtId="1" fontId="0" fillId="0" borderId="8" xfId="0" applyNumberFormat="1" applyBorder="1"/>
    <xf numFmtId="42" fontId="3" fillId="0" borderId="0" xfId="0" applyNumberFormat="1" applyFont="1"/>
  </cellXfs>
  <cellStyles count="1">
    <cellStyle name="Normal" xfId="0" builtinId="0"/>
  </cellStyles>
  <dxfs count="34"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(&quot;$&quot;* #,##0.0000_);_(&quot;$&quot;* \(#,##0.0000\);_(&quot;$&quot;* &quot;-&quot;??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(&quot;$&quot;* #,##0.0000_);_(&quot;$&quot;* \(#,##0.0000\);_(&quot;$&quot;* &quot;-&quot;??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D7:P11" totalsRowShown="0" headerRowDxfId="33" headerRowBorderDxfId="32" tableBorderDxfId="31" totalsRowBorderDxfId="30">
  <autoFilter ref="D7:P11"/>
  <tableColumns count="13">
    <tableColumn id="1" name="ID" dataDxfId="29">
      <calculatedColumnFormula>ROW(B8)-7</calculatedColumnFormula>
    </tableColumn>
    <tableColumn id="2" name="Name" dataDxfId="28"/>
    <tableColumn id="3" name="Qty" dataDxfId="27"/>
    <tableColumn id="4" name="Filled price" dataDxfId="26"/>
    <tableColumn id="5" name="Stop price" dataDxfId="25"/>
    <tableColumn id="6" name="Total" dataDxfId="24">
      <calculatedColumnFormula>F8*G8</calculatedColumnFormula>
    </tableColumn>
    <tableColumn id="7" name="Stop loss amount" dataDxfId="23"/>
    <tableColumn id="8" name="commission" dataDxfId="22"/>
    <tableColumn id="9" name="Column1" dataDxfId="21"/>
    <tableColumn id="10" name="Column2" dataDxfId="20"/>
    <tableColumn id="11" name="Column3" dataDxfId="19"/>
    <tableColumn id="12" name="Column4" dataDxfId="18"/>
    <tableColumn id="13" name="Column5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D21:P25" totalsRowShown="0" headerRowDxfId="16" headerRowBorderDxfId="14" tableBorderDxfId="15" totalsRowBorderDxfId="13">
  <autoFilter ref="D21:P25"/>
  <tableColumns count="13">
    <tableColumn id="1" name="ID" dataDxfId="12">
      <calculatedColumnFormula>ROW(B22)-7</calculatedColumnFormula>
    </tableColumn>
    <tableColumn id="2" name="Name" dataDxfId="11"/>
    <tableColumn id="3" name="Qty" dataDxfId="10"/>
    <tableColumn id="4" name="Filled price" dataDxfId="9"/>
    <tableColumn id="5" name="Stop price" dataDxfId="8"/>
    <tableColumn id="6" name="Total" dataDxfId="7">
      <calculatedColumnFormula>F22*G22</calculatedColumnFormula>
    </tableColumn>
    <tableColumn id="7" name="Stop loss amount" dataDxfId="6"/>
    <tableColumn id="8" name="commission" dataDxfId="5"/>
    <tableColumn id="9" name="Sold Date" dataDxfId="1"/>
    <tableColumn id="10" name="Sold price" dataDxfId="4"/>
    <tableColumn id="11" name="Sold shares" dataDxfId="0"/>
    <tableColumn id="12" name="Sold amount" dataDxfId="3">
      <calculatedColumnFormula>Table14[[#This Row],[Sold price]]*Table14[[#This Row],[Sold shares]]</calculatedColumnFormula>
    </tableColumn>
    <tableColumn id="13" name="Gain/ Loss" dataDxfId="2">
      <calculatedColumnFormula>Table14[[#This Row],[Sold amount]]-Table14[[#This Row],[Total]]-Table14[[#This Row],[commission]]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5:P28"/>
  <sheetViews>
    <sheetView tabSelected="1" topLeftCell="A4" workbookViewId="0">
      <selection activeCell="K25" sqref="K25"/>
    </sheetView>
  </sheetViews>
  <sheetFormatPr defaultRowHeight="15" x14ac:dyDescent="0.25"/>
  <cols>
    <col min="7" max="7" width="13.42578125" customWidth="1"/>
    <col min="8" max="8" width="12.42578125" customWidth="1"/>
    <col min="9" max="9" width="23" customWidth="1"/>
    <col min="10" max="10" width="20.85546875" customWidth="1"/>
    <col min="11" max="11" width="16.5703125" customWidth="1"/>
    <col min="12" max="12" width="13.85546875" customWidth="1"/>
    <col min="13" max="13" width="11.28515625" customWidth="1"/>
    <col min="15" max="15" width="10.5703125" bestFit="1" customWidth="1"/>
    <col min="16" max="16" width="20.7109375" customWidth="1"/>
  </cols>
  <sheetData>
    <row r="5" spans="4:16" ht="26.25" x14ac:dyDescent="0.4">
      <c r="D5" s="16" t="s">
        <v>17</v>
      </c>
      <c r="E5" s="16"/>
      <c r="F5" s="16"/>
      <c r="G5" s="16"/>
      <c r="H5" s="17"/>
      <c r="I5" s="17"/>
    </row>
    <row r="7" spans="4:16" x14ac:dyDescent="0.25">
      <c r="D7" s="1" t="s">
        <v>0</v>
      </c>
      <c r="E7" s="2" t="s">
        <v>1</v>
      </c>
      <c r="F7" s="2" t="s">
        <v>6</v>
      </c>
      <c r="G7" s="2" t="s">
        <v>2</v>
      </c>
      <c r="H7" s="2" t="s">
        <v>3</v>
      </c>
      <c r="I7" s="2" t="s">
        <v>4</v>
      </c>
      <c r="J7" s="2" t="s">
        <v>5</v>
      </c>
      <c r="K7" s="3" t="s">
        <v>11</v>
      </c>
      <c r="L7" s="2" t="s">
        <v>18</v>
      </c>
      <c r="M7" s="2" t="s">
        <v>19</v>
      </c>
      <c r="N7" s="2" t="s">
        <v>20</v>
      </c>
      <c r="O7" s="2" t="s">
        <v>21</v>
      </c>
      <c r="P7" s="2" t="s">
        <v>22</v>
      </c>
    </row>
    <row r="8" spans="4:16" x14ac:dyDescent="0.25">
      <c r="D8" s="4">
        <f t="shared" ref="D8:D11" si="0">ROW(B8)-7</f>
        <v>1</v>
      </c>
      <c r="E8" s="5" t="s">
        <v>7</v>
      </c>
      <c r="F8" s="5">
        <v>25</v>
      </c>
      <c r="G8" s="12">
        <v>292.74860000000001</v>
      </c>
      <c r="H8" s="10">
        <v>290</v>
      </c>
      <c r="I8" s="10">
        <f>F8*G8</f>
        <v>7318.7150000000001</v>
      </c>
      <c r="J8" s="10">
        <v>50</v>
      </c>
      <c r="K8" s="6">
        <v>4.95</v>
      </c>
      <c r="L8" s="15"/>
      <c r="M8" s="15"/>
      <c r="N8" s="15"/>
      <c r="O8" s="15"/>
      <c r="P8" s="15"/>
    </row>
    <row r="9" spans="4:16" x14ac:dyDescent="0.25">
      <c r="D9" s="4">
        <f t="shared" si="0"/>
        <v>2</v>
      </c>
      <c r="E9" s="5" t="s">
        <v>8</v>
      </c>
      <c r="F9" s="5">
        <v>20</v>
      </c>
      <c r="G9" s="12">
        <v>58.49</v>
      </c>
      <c r="H9" s="10">
        <v>57</v>
      </c>
      <c r="I9" s="10">
        <f>F9*G9</f>
        <v>1169.8</v>
      </c>
      <c r="J9" s="10">
        <v>20</v>
      </c>
      <c r="K9" s="6">
        <v>0</v>
      </c>
      <c r="L9" s="10"/>
      <c r="M9" s="10"/>
      <c r="N9" s="10"/>
      <c r="O9" s="10"/>
      <c r="P9" s="10"/>
    </row>
    <row r="10" spans="4:16" x14ac:dyDescent="0.25">
      <c r="D10" s="4">
        <f t="shared" si="0"/>
        <v>3</v>
      </c>
      <c r="E10" s="5" t="s">
        <v>9</v>
      </c>
      <c r="F10" s="5">
        <v>10</v>
      </c>
      <c r="G10" s="12">
        <v>40.840000000000003</v>
      </c>
      <c r="H10" s="10">
        <v>39</v>
      </c>
      <c r="I10" s="10">
        <f>F10*G10</f>
        <v>408.40000000000003</v>
      </c>
      <c r="J10" s="10">
        <v>10</v>
      </c>
      <c r="K10" s="6">
        <v>0</v>
      </c>
      <c r="L10" s="10"/>
      <c r="M10" s="10"/>
      <c r="N10" s="10"/>
      <c r="O10" s="10"/>
      <c r="P10" s="10"/>
    </row>
    <row r="11" spans="4:16" x14ac:dyDescent="0.25">
      <c r="D11" s="7">
        <f t="shared" si="0"/>
        <v>4</v>
      </c>
      <c r="E11" s="8" t="s">
        <v>10</v>
      </c>
      <c r="F11" s="8">
        <v>30</v>
      </c>
      <c r="G11" s="13">
        <v>15.275</v>
      </c>
      <c r="H11" s="11">
        <v>14</v>
      </c>
      <c r="I11" s="11">
        <f>F11*G11</f>
        <v>458.25</v>
      </c>
      <c r="J11" s="11">
        <v>30</v>
      </c>
      <c r="K11" s="9">
        <v>0</v>
      </c>
      <c r="L11" s="11"/>
      <c r="M11" s="11"/>
      <c r="N11" s="11"/>
      <c r="O11" s="11"/>
      <c r="P11" s="11"/>
    </row>
    <row r="14" spans="4:16" x14ac:dyDescent="0.25">
      <c r="F14" t="s">
        <v>4</v>
      </c>
      <c r="I14" s="14">
        <f>SUM(Table1[Total])</f>
        <v>9355.1649999999991</v>
      </c>
      <c r="J14" s="14">
        <f>SUM(Table1[Stop loss amount])</f>
        <v>110</v>
      </c>
    </row>
    <row r="21" spans="4:16" x14ac:dyDescent="0.25">
      <c r="D21" s="1" t="s">
        <v>0</v>
      </c>
      <c r="E21" s="2" t="s">
        <v>1</v>
      </c>
      <c r="F21" s="2" t="s">
        <v>6</v>
      </c>
      <c r="G21" s="2" t="s">
        <v>2</v>
      </c>
      <c r="H21" s="2" t="s">
        <v>3</v>
      </c>
      <c r="I21" s="2" t="s">
        <v>4</v>
      </c>
      <c r="J21" s="2" t="s">
        <v>5</v>
      </c>
      <c r="K21" s="3" t="s">
        <v>11</v>
      </c>
      <c r="L21" s="2" t="s">
        <v>12</v>
      </c>
      <c r="M21" s="2" t="s">
        <v>13</v>
      </c>
      <c r="N21" s="2" t="s">
        <v>14</v>
      </c>
      <c r="O21" s="2" t="s">
        <v>15</v>
      </c>
      <c r="P21" s="2" t="s">
        <v>16</v>
      </c>
    </row>
    <row r="22" spans="4:16" x14ac:dyDescent="0.25">
      <c r="D22" s="4">
        <f t="shared" ref="D22:D25" si="1">ROW(B22)-7</f>
        <v>15</v>
      </c>
      <c r="E22" s="5" t="s">
        <v>7</v>
      </c>
      <c r="F22" s="5">
        <v>25</v>
      </c>
      <c r="G22" s="12">
        <v>292.74860000000001</v>
      </c>
      <c r="H22" s="10">
        <v>290</v>
      </c>
      <c r="I22" s="10">
        <f>F22*G22</f>
        <v>7318.7150000000001</v>
      </c>
      <c r="J22" s="10">
        <v>50</v>
      </c>
      <c r="K22" s="6">
        <v>10</v>
      </c>
      <c r="L22" s="18" t="s">
        <v>23</v>
      </c>
      <c r="M22" s="15">
        <v>298</v>
      </c>
      <c r="N22" s="21">
        <v>25</v>
      </c>
      <c r="O22" s="15">
        <f>Table14[[#This Row],[Sold price]]*Table14[[#This Row],[Sold shares]]</f>
        <v>7450</v>
      </c>
      <c r="P22" s="15">
        <f>Table14[[#This Row],[Sold amount]]-Table14[[#This Row],[Total]]-Table14[[#This Row],[commission]]</f>
        <v>121.28499999999985</v>
      </c>
    </row>
    <row r="23" spans="4:16" x14ac:dyDescent="0.25">
      <c r="D23" s="4">
        <f t="shared" si="1"/>
        <v>16</v>
      </c>
      <c r="E23" s="5" t="s">
        <v>8</v>
      </c>
      <c r="F23" s="5">
        <v>20</v>
      </c>
      <c r="G23" s="12">
        <v>58.49</v>
      </c>
      <c r="H23" s="10">
        <v>57</v>
      </c>
      <c r="I23" s="10">
        <f>F23*G23</f>
        <v>1169.8</v>
      </c>
      <c r="J23" s="10">
        <v>20</v>
      </c>
      <c r="K23" s="6">
        <v>0</v>
      </c>
      <c r="L23" s="19" t="s">
        <v>24</v>
      </c>
      <c r="M23" s="10">
        <v>59.8</v>
      </c>
      <c r="N23" s="22">
        <v>20</v>
      </c>
      <c r="O23" s="10">
        <f>Table14[[#This Row],[Sold price]]*Table14[[#This Row],[Sold shares]]</f>
        <v>1196</v>
      </c>
      <c r="P23" s="10">
        <f>Table14[[#This Row],[Sold amount]]-Table14[[#This Row],[Total]]-Table14[[#This Row],[commission]]</f>
        <v>26.200000000000045</v>
      </c>
    </row>
    <row r="24" spans="4:16" x14ac:dyDescent="0.25">
      <c r="D24" s="4">
        <f t="shared" si="1"/>
        <v>17</v>
      </c>
      <c r="E24" s="5" t="s">
        <v>9</v>
      </c>
      <c r="F24" s="5">
        <v>10</v>
      </c>
      <c r="G24" s="12">
        <v>40.840000000000003</v>
      </c>
      <c r="H24" s="10">
        <v>39</v>
      </c>
      <c r="I24" s="10">
        <f>F24*G24</f>
        <v>408.40000000000003</v>
      </c>
      <c r="J24" s="10">
        <v>10</v>
      </c>
      <c r="K24" s="6">
        <v>0</v>
      </c>
      <c r="L24" s="19"/>
      <c r="M24" s="10"/>
      <c r="N24" s="22"/>
      <c r="O24" s="10">
        <f>Table14[[#This Row],[Sold price]]*Table14[[#This Row],[Sold shares]]</f>
        <v>0</v>
      </c>
      <c r="P24" s="10"/>
    </row>
    <row r="25" spans="4:16" x14ac:dyDescent="0.25">
      <c r="D25" s="7">
        <f t="shared" si="1"/>
        <v>18</v>
      </c>
      <c r="E25" s="8" t="s">
        <v>10</v>
      </c>
      <c r="F25" s="8">
        <v>30</v>
      </c>
      <c r="G25" s="13">
        <v>15.275</v>
      </c>
      <c r="H25" s="11">
        <v>14</v>
      </c>
      <c r="I25" s="11">
        <f>F25*G25</f>
        <v>458.25</v>
      </c>
      <c r="J25" s="11">
        <v>30</v>
      </c>
      <c r="K25" s="9">
        <v>0</v>
      </c>
      <c r="L25" s="20" t="s">
        <v>24</v>
      </c>
      <c r="M25" s="11">
        <v>15.8355</v>
      </c>
      <c r="N25" s="23">
        <v>30</v>
      </c>
      <c r="O25" s="11">
        <f>Table14[[#This Row],[Sold price]]*Table14[[#This Row],[Sold shares]]</f>
        <v>475.065</v>
      </c>
      <c r="P25" s="11">
        <f>Table14[[#This Row],[Sold amount]]-Table14[[#This Row],[Total]]-Table14[[#This Row],[commission]]</f>
        <v>16.814999999999998</v>
      </c>
    </row>
    <row r="28" spans="4:16" ht="26.25" x14ac:dyDescent="0.4">
      <c r="F28" t="s">
        <v>4</v>
      </c>
      <c r="I28" s="14">
        <f>SUM(Table14[Total])</f>
        <v>9355.1649999999991</v>
      </c>
      <c r="J28" s="14">
        <f>SUM(Table14[Stop loss amount])</f>
        <v>110</v>
      </c>
      <c r="P28" s="24">
        <f>SUM(Table14[Gain/ Loss])</f>
        <v>164.2999999999999</v>
      </c>
    </row>
  </sheetData>
  <pageMargins left="0.7" right="0.7" top="0.75" bottom="0.75" header="0.3" footer="0.3"/>
  <pageSetup scale="81" fitToHeight="0"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Jianmin Chen</dc:creator>
  <cp:lastModifiedBy>Jianmin Chen</cp:lastModifiedBy>
  <cp:lastPrinted>2024-02-22T20:36:43Z</cp:lastPrinted>
  <dcterms:created xsi:type="dcterms:W3CDTF">2015-06-05T18:17:20Z</dcterms:created>
  <dcterms:modified xsi:type="dcterms:W3CDTF">2024-02-27T20:40:33Z</dcterms:modified>
</cp:coreProperties>
</file>