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5875" windowHeight="11820" tabRatio="765" activeTab="7"/>
  </bookViews>
  <sheets>
    <sheet name="Sample Key DWP2013 incubations" sheetId="1" r:id="rId1"/>
    <sheet name="Sheet2" sheetId="3" r:id="rId2"/>
    <sheet name="DOC_inoculants" sheetId="4" r:id="rId3"/>
    <sheet name="C org transposed" sheetId="5" r:id="rId4"/>
    <sheet name="Sheet5" sheetId="6" r:id="rId5"/>
    <sheet name="DOC for JMP" sheetId="7" r:id="rId6"/>
    <sheet name="June 23, 2015" sheetId="8" r:id="rId7"/>
    <sheet name="post inc samples" sheetId="10" r:id="rId8"/>
  </sheets>
  <calcPr calcId="145621"/>
</workbook>
</file>

<file path=xl/calcChain.xml><?xml version="1.0" encoding="utf-8"?>
<calcChain xmlns="http://schemas.openxmlformats.org/spreadsheetml/2006/main">
  <c r="S3" i="10" l="1"/>
  <c r="T3" i="10"/>
  <c r="U3" i="10"/>
  <c r="V3" i="10"/>
  <c r="S4" i="10"/>
  <c r="T4" i="10"/>
  <c r="U4" i="10"/>
  <c r="V4" i="10"/>
  <c r="S5" i="10"/>
  <c r="T5" i="10"/>
  <c r="U5" i="10"/>
  <c r="V5" i="10"/>
  <c r="S6" i="10"/>
  <c r="T6" i="10"/>
  <c r="U6" i="10"/>
  <c r="V6" i="10"/>
  <c r="S7" i="10"/>
  <c r="T7" i="10"/>
  <c r="U7" i="10"/>
  <c r="V7" i="10"/>
  <c r="S8" i="10"/>
  <c r="T8" i="10"/>
  <c r="U8" i="10"/>
  <c r="V8" i="10"/>
  <c r="S9" i="10"/>
  <c r="T9" i="10"/>
  <c r="U9" i="10"/>
  <c r="V9" i="10"/>
  <c r="S10" i="10"/>
  <c r="T10" i="10"/>
  <c r="U10" i="10"/>
  <c r="V10" i="10"/>
  <c r="S11" i="10"/>
  <c r="T11" i="10"/>
  <c r="U11" i="10"/>
  <c r="V11" i="10"/>
  <c r="S12" i="10"/>
  <c r="T12" i="10"/>
  <c r="U12" i="10"/>
  <c r="V12" i="10"/>
  <c r="S13" i="10"/>
  <c r="T13" i="10"/>
  <c r="U13" i="10"/>
  <c r="V13" i="10"/>
  <c r="S14" i="10"/>
  <c r="T14" i="10"/>
  <c r="U14" i="10"/>
  <c r="V14" i="10"/>
  <c r="S15" i="10"/>
  <c r="T15" i="10"/>
  <c r="U15" i="10"/>
  <c r="V15" i="10"/>
  <c r="S16" i="10"/>
  <c r="T16" i="10"/>
  <c r="U16" i="10"/>
  <c r="V16" i="10"/>
  <c r="S17" i="10"/>
  <c r="T17" i="10"/>
  <c r="U17" i="10"/>
  <c r="V17" i="10"/>
  <c r="S18" i="10"/>
  <c r="T18" i="10"/>
  <c r="U18" i="10"/>
  <c r="V18" i="10"/>
  <c r="S19" i="10"/>
  <c r="T19" i="10"/>
  <c r="U19" i="10"/>
  <c r="V19" i="10"/>
  <c r="S20" i="10"/>
  <c r="T20" i="10"/>
  <c r="U20" i="10"/>
  <c r="V20" i="10"/>
  <c r="S21" i="10"/>
  <c r="T21" i="10"/>
  <c r="U21" i="10"/>
  <c r="V21" i="10"/>
  <c r="S22" i="10"/>
  <c r="T22" i="10"/>
  <c r="U22" i="10"/>
  <c r="V22" i="10"/>
  <c r="S23" i="10"/>
  <c r="T23" i="10"/>
  <c r="U23" i="10"/>
  <c r="V23" i="10"/>
  <c r="S24" i="10"/>
  <c r="T24" i="10"/>
  <c r="U24" i="10"/>
  <c r="V24" i="10"/>
  <c r="S25" i="10"/>
  <c r="T25" i="10"/>
  <c r="U25" i="10"/>
  <c r="V25" i="10"/>
  <c r="S26" i="10"/>
  <c r="T26" i="10"/>
  <c r="U26" i="10"/>
  <c r="V26" i="10"/>
  <c r="S27" i="10"/>
  <c r="T27" i="10"/>
  <c r="U27" i="10"/>
  <c r="V27" i="10"/>
  <c r="S28" i="10"/>
  <c r="T28" i="10"/>
  <c r="U28" i="10"/>
  <c r="V28" i="10"/>
  <c r="S29" i="10"/>
  <c r="T29" i="10"/>
  <c r="U29" i="10"/>
  <c r="V29" i="10"/>
  <c r="S30" i="10"/>
  <c r="T30" i="10"/>
  <c r="U30" i="10"/>
  <c r="V30" i="10"/>
  <c r="S31" i="10"/>
  <c r="T31" i="10"/>
  <c r="U31" i="10"/>
  <c r="V31" i="10"/>
  <c r="S32" i="10"/>
  <c r="T32" i="10"/>
  <c r="U32" i="10"/>
  <c r="V32" i="10"/>
  <c r="S33" i="10"/>
  <c r="T33" i="10"/>
  <c r="U33" i="10"/>
  <c r="V33" i="10"/>
  <c r="S34" i="10"/>
  <c r="T34" i="10"/>
  <c r="U34" i="10"/>
  <c r="V34" i="10"/>
  <c r="S35" i="10"/>
  <c r="T35" i="10"/>
  <c r="U35" i="10"/>
  <c r="V35" i="10"/>
  <c r="S36" i="10"/>
  <c r="T36" i="10"/>
  <c r="U36" i="10"/>
  <c r="V36" i="10"/>
  <c r="S37" i="10"/>
  <c r="T37" i="10"/>
  <c r="U37" i="10"/>
  <c r="V37" i="10"/>
  <c r="S38" i="10"/>
  <c r="T38" i="10"/>
  <c r="U38" i="10"/>
  <c r="V38" i="10"/>
  <c r="S39" i="10"/>
  <c r="T39" i="10"/>
  <c r="U39" i="10"/>
  <c r="V39" i="10"/>
  <c r="S40" i="10"/>
  <c r="T40" i="10"/>
  <c r="U40" i="10"/>
  <c r="V40" i="10"/>
  <c r="S41" i="10"/>
  <c r="T41" i="10"/>
  <c r="U41" i="10"/>
  <c r="V41" i="10"/>
  <c r="T2" i="10"/>
  <c r="U2" i="10"/>
  <c r="V2" i="10"/>
  <c r="O3" i="10"/>
  <c r="P3" i="10"/>
  <c r="Q3" i="10"/>
  <c r="R3" i="10"/>
  <c r="O4" i="10"/>
  <c r="P4" i="10"/>
  <c r="Q4" i="10"/>
  <c r="R4" i="10"/>
  <c r="O5" i="10"/>
  <c r="P5" i="10"/>
  <c r="Q5" i="10"/>
  <c r="R5" i="10"/>
  <c r="O6" i="10"/>
  <c r="P6" i="10"/>
  <c r="Q6" i="10"/>
  <c r="R6" i="10"/>
  <c r="O7" i="10"/>
  <c r="P7" i="10"/>
  <c r="Q7" i="10"/>
  <c r="R7" i="10"/>
  <c r="O8" i="10"/>
  <c r="P8" i="10"/>
  <c r="Q8" i="10"/>
  <c r="R8" i="10"/>
  <c r="O9" i="10"/>
  <c r="P9" i="10"/>
  <c r="Q9" i="10"/>
  <c r="R9" i="10"/>
  <c r="O10" i="10"/>
  <c r="P10" i="10"/>
  <c r="Q10" i="10"/>
  <c r="R10" i="10"/>
  <c r="O11" i="10"/>
  <c r="P11" i="10"/>
  <c r="Q11" i="10"/>
  <c r="R11" i="10"/>
  <c r="O12" i="10"/>
  <c r="P12" i="10"/>
  <c r="Q12" i="10"/>
  <c r="R12" i="10"/>
  <c r="O13" i="10"/>
  <c r="P13" i="10"/>
  <c r="Q13" i="10"/>
  <c r="R13" i="10"/>
  <c r="O14" i="10"/>
  <c r="P14" i="10"/>
  <c r="Q14" i="10"/>
  <c r="R14" i="10"/>
  <c r="O15" i="10"/>
  <c r="P15" i="10"/>
  <c r="Q15" i="10"/>
  <c r="R15" i="10"/>
  <c r="O16" i="10"/>
  <c r="P16" i="10"/>
  <c r="Q16" i="10"/>
  <c r="R16" i="10"/>
  <c r="O17" i="10"/>
  <c r="P17" i="10"/>
  <c r="Q17" i="10"/>
  <c r="R17" i="10"/>
  <c r="O18" i="10"/>
  <c r="P18" i="10"/>
  <c r="Q18" i="10"/>
  <c r="R18" i="10"/>
  <c r="O19" i="10"/>
  <c r="P19" i="10"/>
  <c r="Q19" i="10"/>
  <c r="R19" i="10"/>
  <c r="O20" i="10"/>
  <c r="P20" i="10"/>
  <c r="Q20" i="10"/>
  <c r="R20" i="10"/>
  <c r="O21" i="10"/>
  <c r="P21" i="10"/>
  <c r="Q21" i="10"/>
  <c r="R21" i="10"/>
  <c r="O22" i="10"/>
  <c r="P22" i="10"/>
  <c r="Q22" i="10"/>
  <c r="R22" i="10"/>
  <c r="O23" i="10"/>
  <c r="P23" i="10"/>
  <c r="Q23" i="10"/>
  <c r="R23" i="10"/>
  <c r="O24" i="10"/>
  <c r="P24" i="10"/>
  <c r="Q24" i="10"/>
  <c r="R24" i="10"/>
  <c r="O25" i="10"/>
  <c r="P25" i="10"/>
  <c r="Q25" i="10"/>
  <c r="R25" i="10"/>
  <c r="O26" i="10"/>
  <c r="P26" i="10"/>
  <c r="Q26" i="10"/>
  <c r="R26" i="10"/>
  <c r="O27" i="10"/>
  <c r="P27" i="10"/>
  <c r="Q27" i="10"/>
  <c r="R27" i="10"/>
  <c r="O28" i="10"/>
  <c r="P28" i="10"/>
  <c r="Q28" i="10"/>
  <c r="R28" i="10"/>
  <c r="O29" i="10"/>
  <c r="P29" i="10"/>
  <c r="Q29" i="10"/>
  <c r="R29" i="10"/>
  <c r="O30" i="10"/>
  <c r="P30" i="10"/>
  <c r="Q30" i="10"/>
  <c r="R30" i="10"/>
  <c r="O31" i="10"/>
  <c r="P31" i="10"/>
  <c r="Q31" i="10"/>
  <c r="R31" i="10"/>
  <c r="O32" i="10"/>
  <c r="P32" i="10"/>
  <c r="Q32" i="10"/>
  <c r="R32" i="10"/>
  <c r="O33" i="10"/>
  <c r="P33" i="10"/>
  <c r="Q33" i="10"/>
  <c r="R33" i="10"/>
  <c r="O34" i="10"/>
  <c r="P34" i="10"/>
  <c r="Q34" i="10"/>
  <c r="R34" i="10"/>
  <c r="O35" i="10"/>
  <c r="P35" i="10"/>
  <c r="Q35" i="10"/>
  <c r="R35" i="10"/>
  <c r="O36" i="10"/>
  <c r="P36" i="10"/>
  <c r="Q36" i="10"/>
  <c r="R36" i="10"/>
  <c r="O37" i="10"/>
  <c r="P37" i="10"/>
  <c r="Q37" i="10"/>
  <c r="R37" i="10"/>
  <c r="O38" i="10"/>
  <c r="P38" i="10"/>
  <c r="Q38" i="10"/>
  <c r="R38" i="10"/>
  <c r="O39" i="10"/>
  <c r="P39" i="10"/>
  <c r="Q39" i="10"/>
  <c r="R39" i="10"/>
  <c r="O40" i="10"/>
  <c r="P40" i="10"/>
  <c r="Q40" i="10"/>
  <c r="R40" i="10"/>
  <c r="O41" i="10"/>
  <c r="P41" i="10"/>
  <c r="Q41" i="10"/>
  <c r="R41" i="10"/>
  <c r="P2" i="10"/>
  <c r="Q2" i="10"/>
  <c r="R2" i="10"/>
  <c r="S2" i="10"/>
  <c r="O2" i="10"/>
  <c r="N41" i="10" l="1"/>
  <c r="L41" i="10"/>
  <c r="K41" i="10"/>
  <c r="M41" i="10" s="1"/>
  <c r="N40" i="10"/>
  <c r="L40" i="10"/>
  <c r="K40" i="10"/>
  <c r="M40" i="10" s="1"/>
  <c r="N39" i="10"/>
  <c r="L39" i="10"/>
  <c r="K39" i="10"/>
  <c r="M39" i="10" s="1"/>
  <c r="N38" i="10"/>
  <c r="L38" i="10"/>
  <c r="M38" i="10" s="1"/>
  <c r="K38" i="10"/>
  <c r="N37" i="10"/>
  <c r="L37" i="10"/>
  <c r="K37" i="10"/>
  <c r="M37" i="10" s="1"/>
  <c r="N36" i="10"/>
  <c r="L36" i="10"/>
  <c r="K36" i="10"/>
  <c r="M36" i="10" s="1"/>
  <c r="N35" i="10"/>
  <c r="L35" i="10"/>
  <c r="K35" i="10"/>
  <c r="M35" i="10" s="1"/>
  <c r="N34" i="10"/>
  <c r="L34" i="10"/>
  <c r="M34" i="10" s="1"/>
  <c r="K34" i="10"/>
  <c r="N33" i="10"/>
  <c r="L33" i="10"/>
  <c r="K33" i="10"/>
  <c r="M33" i="10" s="1"/>
  <c r="N32" i="10"/>
  <c r="L32" i="10"/>
  <c r="M32" i="10" s="1"/>
  <c r="K32" i="10"/>
  <c r="N31" i="10"/>
  <c r="L31" i="10"/>
  <c r="K31" i="10"/>
  <c r="M31" i="10" s="1"/>
  <c r="N30" i="10"/>
  <c r="L30" i="10"/>
  <c r="M30" i="10" s="1"/>
  <c r="K30" i="10"/>
  <c r="N29" i="10"/>
  <c r="L29" i="10"/>
  <c r="K29" i="10"/>
  <c r="N28" i="10"/>
  <c r="L28" i="10"/>
  <c r="K28" i="10"/>
  <c r="N27" i="10"/>
  <c r="L27" i="10"/>
  <c r="K27" i="10"/>
  <c r="M27" i="10" s="1"/>
  <c r="N26" i="10"/>
  <c r="L26" i="10"/>
  <c r="M26" i="10" s="1"/>
  <c r="K26" i="10"/>
  <c r="N25" i="10"/>
  <c r="L25" i="10"/>
  <c r="K25" i="10"/>
  <c r="N24" i="10"/>
  <c r="L24" i="10"/>
  <c r="K24" i="10"/>
  <c r="N23" i="10"/>
  <c r="L23" i="10"/>
  <c r="K23" i="10"/>
  <c r="M23" i="10" s="1"/>
  <c r="N22" i="10"/>
  <c r="L22" i="10"/>
  <c r="M22" i="10" s="1"/>
  <c r="K22" i="10"/>
  <c r="N21" i="10"/>
  <c r="L21" i="10"/>
  <c r="K21" i="10"/>
  <c r="N20" i="10"/>
  <c r="L20" i="10"/>
  <c r="M20" i="10" s="1"/>
  <c r="K20" i="10"/>
  <c r="N19" i="10"/>
  <c r="L19" i="10"/>
  <c r="K19" i="10"/>
  <c r="M19" i="10" s="1"/>
  <c r="N18" i="10"/>
  <c r="L18" i="10"/>
  <c r="M18" i="10" s="1"/>
  <c r="K18" i="10"/>
  <c r="N17" i="10"/>
  <c r="L17" i="10"/>
  <c r="K17" i="10"/>
  <c r="N16" i="10"/>
  <c r="L16" i="10"/>
  <c r="M16" i="10" s="1"/>
  <c r="K16" i="10"/>
  <c r="N15" i="10"/>
  <c r="L15" i="10"/>
  <c r="K15" i="10"/>
  <c r="M15" i="10" s="1"/>
  <c r="N14" i="10"/>
  <c r="L14" i="10"/>
  <c r="M14" i="10" s="1"/>
  <c r="K14" i="10"/>
  <c r="N13" i="10"/>
  <c r="L13" i="10"/>
  <c r="K13" i="10"/>
  <c r="N12" i="10"/>
  <c r="L12" i="10"/>
  <c r="M12" i="10" s="1"/>
  <c r="K12" i="10"/>
  <c r="N11" i="10"/>
  <c r="L11" i="10"/>
  <c r="K11" i="10"/>
  <c r="M11" i="10" s="1"/>
  <c r="N10" i="10"/>
  <c r="L10" i="10"/>
  <c r="M10" i="10" s="1"/>
  <c r="K10" i="10"/>
  <c r="N9" i="10"/>
  <c r="L9" i="10"/>
  <c r="K9" i="10"/>
  <c r="N8" i="10"/>
  <c r="L8" i="10"/>
  <c r="M8" i="10" s="1"/>
  <c r="K8" i="10"/>
  <c r="N7" i="10"/>
  <c r="L7" i="10"/>
  <c r="K7" i="10"/>
  <c r="M7" i="10" s="1"/>
  <c r="N6" i="10"/>
  <c r="L6" i="10"/>
  <c r="M6" i="10" s="1"/>
  <c r="K6" i="10"/>
  <c r="N5" i="10"/>
  <c r="L5" i="10"/>
  <c r="K5" i="10"/>
  <c r="N4" i="10"/>
  <c r="L4" i="10"/>
  <c r="M4" i="10" s="1"/>
  <c r="K4" i="10"/>
  <c r="N3" i="10"/>
  <c r="L3" i="10"/>
  <c r="K3" i="10"/>
  <c r="M3" i="10" s="1"/>
  <c r="N2" i="10"/>
  <c r="L2" i="10"/>
  <c r="M2" i="10" s="1"/>
  <c r="K2" i="10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M95" i="8"/>
  <c r="N95" i="8"/>
  <c r="L3" i="8"/>
  <c r="M3" i="8"/>
  <c r="N3" i="8"/>
  <c r="L4" i="8"/>
  <c r="M4" i="8"/>
  <c r="N4" i="8"/>
  <c r="L5" i="8"/>
  <c r="M5" i="8"/>
  <c r="N5" i="8"/>
  <c r="L6" i="8"/>
  <c r="M6" i="8"/>
  <c r="N6" i="8"/>
  <c r="L7" i="8"/>
  <c r="M7" i="8"/>
  <c r="N7" i="8"/>
  <c r="L8" i="8"/>
  <c r="M8" i="8"/>
  <c r="N8" i="8"/>
  <c r="L9" i="8"/>
  <c r="M9" i="8"/>
  <c r="N9" i="8"/>
  <c r="L12" i="8"/>
  <c r="M12" i="8"/>
  <c r="N12" i="8"/>
  <c r="L13" i="8"/>
  <c r="M13" i="8"/>
  <c r="N13" i="8"/>
  <c r="L14" i="8"/>
  <c r="M14" i="8"/>
  <c r="N14" i="8"/>
  <c r="L15" i="8"/>
  <c r="M15" i="8"/>
  <c r="N15" i="8"/>
  <c r="L16" i="8"/>
  <c r="M16" i="8"/>
  <c r="N16" i="8"/>
  <c r="L17" i="8"/>
  <c r="M17" i="8"/>
  <c r="N17" i="8"/>
  <c r="L18" i="8"/>
  <c r="M18" i="8"/>
  <c r="N18" i="8"/>
  <c r="L19" i="8"/>
  <c r="M19" i="8"/>
  <c r="N19" i="8"/>
  <c r="L20" i="8"/>
  <c r="M20" i="8"/>
  <c r="N20" i="8"/>
  <c r="L21" i="8"/>
  <c r="M21" i="8"/>
  <c r="N21" i="8"/>
  <c r="L22" i="8"/>
  <c r="M22" i="8"/>
  <c r="N22" i="8"/>
  <c r="L23" i="8"/>
  <c r="M23" i="8"/>
  <c r="N23" i="8"/>
  <c r="L24" i="8"/>
  <c r="M24" i="8"/>
  <c r="N24" i="8"/>
  <c r="L25" i="8"/>
  <c r="M25" i="8"/>
  <c r="N25" i="8"/>
  <c r="L26" i="8"/>
  <c r="M26" i="8"/>
  <c r="N26" i="8"/>
  <c r="L27" i="8"/>
  <c r="M27" i="8"/>
  <c r="N27" i="8"/>
  <c r="L28" i="8"/>
  <c r="M28" i="8"/>
  <c r="N28" i="8"/>
  <c r="L29" i="8"/>
  <c r="M29" i="8"/>
  <c r="N29" i="8"/>
  <c r="L30" i="8"/>
  <c r="M30" i="8"/>
  <c r="N30" i="8"/>
  <c r="L31" i="8"/>
  <c r="M31" i="8"/>
  <c r="N31" i="8"/>
  <c r="L32" i="8"/>
  <c r="M32" i="8"/>
  <c r="N32" i="8"/>
  <c r="L33" i="8"/>
  <c r="M33" i="8"/>
  <c r="N33" i="8"/>
  <c r="L34" i="8"/>
  <c r="M34" i="8"/>
  <c r="N34" i="8"/>
  <c r="L35" i="8"/>
  <c r="M35" i="8"/>
  <c r="N35" i="8"/>
  <c r="L36" i="8"/>
  <c r="M36" i="8"/>
  <c r="N36" i="8"/>
  <c r="L37" i="8"/>
  <c r="M37" i="8"/>
  <c r="N37" i="8"/>
  <c r="L38" i="8"/>
  <c r="M38" i="8"/>
  <c r="N38" i="8"/>
  <c r="L39" i="8"/>
  <c r="M39" i="8"/>
  <c r="N39" i="8"/>
  <c r="L40" i="8"/>
  <c r="M40" i="8"/>
  <c r="N40" i="8"/>
  <c r="L41" i="8"/>
  <c r="M41" i="8"/>
  <c r="N41" i="8"/>
  <c r="L42" i="8"/>
  <c r="M42" i="8"/>
  <c r="N42" i="8"/>
  <c r="L43" i="8"/>
  <c r="M43" i="8"/>
  <c r="N43" i="8"/>
  <c r="L44" i="8"/>
  <c r="M44" i="8"/>
  <c r="N44" i="8"/>
  <c r="L45" i="8"/>
  <c r="M45" i="8"/>
  <c r="N45" i="8"/>
  <c r="L46" i="8"/>
  <c r="M46" i="8"/>
  <c r="N46" i="8"/>
  <c r="L47" i="8"/>
  <c r="M47" i="8"/>
  <c r="N47" i="8"/>
  <c r="L48" i="8"/>
  <c r="M48" i="8"/>
  <c r="N48" i="8"/>
  <c r="L49" i="8"/>
  <c r="M49" i="8"/>
  <c r="N49" i="8"/>
  <c r="L50" i="8"/>
  <c r="M50" i="8"/>
  <c r="N50" i="8"/>
  <c r="L51" i="8"/>
  <c r="M51" i="8"/>
  <c r="N51" i="8"/>
  <c r="L52" i="8"/>
  <c r="M52" i="8"/>
  <c r="N52" i="8"/>
  <c r="L53" i="8"/>
  <c r="M53" i="8"/>
  <c r="N53" i="8"/>
  <c r="L54" i="8"/>
  <c r="M54" i="8"/>
  <c r="N54" i="8"/>
  <c r="L55" i="8"/>
  <c r="M55" i="8"/>
  <c r="N55" i="8"/>
  <c r="L56" i="8"/>
  <c r="M56" i="8"/>
  <c r="N56" i="8"/>
  <c r="L57" i="8"/>
  <c r="M57" i="8"/>
  <c r="N57" i="8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2" i="8"/>
  <c r="N2" i="8"/>
  <c r="L2" i="8"/>
  <c r="M5" i="10" l="1"/>
  <c r="M9" i="10"/>
  <c r="M13" i="10"/>
  <c r="M17" i="10"/>
  <c r="M21" i="10"/>
  <c r="M25" i="10"/>
  <c r="M29" i="10"/>
  <c r="M24" i="10"/>
  <c r="M28" i="10"/>
  <c r="E58" i="6"/>
  <c r="N51" i="1"/>
  <c r="V8" i="3"/>
  <c r="U8" i="3"/>
  <c r="T8" i="3"/>
  <c r="H3" i="5" l="1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I2" i="5"/>
  <c r="J2" i="5"/>
  <c r="H2" i="5"/>
  <c r="I3" i="4" l="1"/>
  <c r="K3" i="4"/>
  <c r="I4" i="4"/>
  <c r="K4" i="4"/>
  <c r="I5" i="4"/>
  <c r="K5" i="4"/>
  <c r="I6" i="4"/>
  <c r="K6" i="4"/>
  <c r="I7" i="4"/>
  <c r="K7" i="4"/>
  <c r="I8" i="4"/>
  <c r="K8" i="4"/>
  <c r="I9" i="4"/>
  <c r="K9" i="4"/>
  <c r="I10" i="4"/>
  <c r="K10" i="4"/>
  <c r="I11" i="4"/>
  <c r="K11" i="4"/>
  <c r="I12" i="4"/>
  <c r="K12" i="4"/>
  <c r="I13" i="4"/>
  <c r="K13" i="4"/>
  <c r="I14" i="4"/>
  <c r="K14" i="4"/>
  <c r="I15" i="4"/>
  <c r="K15" i="4"/>
  <c r="I16" i="4"/>
  <c r="K16" i="4"/>
  <c r="I17" i="4"/>
  <c r="K17" i="4"/>
  <c r="I18" i="4"/>
  <c r="K18" i="4"/>
  <c r="I19" i="4"/>
  <c r="K19" i="4"/>
  <c r="I20" i="4"/>
  <c r="K20" i="4"/>
  <c r="I21" i="4"/>
  <c r="K21" i="4"/>
  <c r="I22" i="4"/>
  <c r="K22" i="4"/>
  <c r="I23" i="4"/>
  <c r="K23" i="4"/>
  <c r="I24" i="4"/>
  <c r="K24" i="4"/>
  <c r="I25" i="4"/>
  <c r="K25" i="4"/>
  <c r="I26" i="4"/>
  <c r="K26" i="4"/>
  <c r="I27" i="4"/>
  <c r="K27" i="4"/>
  <c r="I28" i="4"/>
  <c r="K28" i="4"/>
  <c r="I29" i="4"/>
  <c r="K29" i="4"/>
  <c r="I30" i="4"/>
  <c r="K30" i="4"/>
  <c r="I31" i="4"/>
  <c r="K31" i="4"/>
  <c r="I32" i="4"/>
  <c r="K32" i="4"/>
  <c r="I33" i="4"/>
  <c r="K33" i="4"/>
  <c r="I34" i="4"/>
  <c r="K34" i="4"/>
  <c r="I35" i="4"/>
  <c r="K35" i="4"/>
  <c r="I36" i="4"/>
  <c r="K36" i="4"/>
  <c r="I37" i="4"/>
  <c r="K37" i="4"/>
  <c r="I38" i="4"/>
  <c r="K38" i="4"/>
  <c r="I39" i="4"/>
  <c r="K39" i="4"/>
  <c r="I40" i="4"/>
  <c r="K40" i="4"/>
  <c r="I41" i="4"/>
  <c r="K41" i="4"/>
  <c r="K2" i="4"/>
  <c r="I2" i="4"/>
  <c r="H41" i="4"/>
  <c r="J41" i="4" s="1"/>
  <c r="H40" i="4"/>
  <c r="J40" i="4" s="1"/>
  <c r="H39" i="4"/>
  <c r="J39" i="4" s="1"/>
  <c r="H38" i="4"/>
  <c r="J38" i="4" s="1"/>
  <c r="H37" i="4"/>
  <c r="J37" i="4" s="1"/>
  <c r="H36" i="4"/>
  <c r="J36" i="4" s="1"/>
  <c r="H35" i="4"/>
  <c r="J35" i="4" s="1"/>
  <c r="H34" i="4"/>
  <c r="J34" i="4" s="1"/>
  <c r="H33" i="4"/>
  <c r="J33" i="4" s="1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6" i="4" s="1"/>
  <c r="H25" i="4"/>
  <c r="J25" i="4" s="1"/>
  <c r="H24" i="4"/>
  <c r="J24" i="4" s="1"/>
  <c r="H23" i="4"/>
  <c r="J23" i="4" s="1"/>
  <c r="H22" i="4"/>
  <c r="J22" i="4" s="1"/>
  <c r="H21" i="4"/>
  <c r="J21" i="4" s="1"/>
  <c r="H20" i="4"/>
  <c r="J20" i="4" s="1"/>
  <c r="H19" i="4"/>
  <c r="J19" i="4" s="1"/>
  <c r="H18" i="4"/>
  <c r="J18" i="4" s="1"/>
  <c r="H17" i="4"/>
  <c r="J17" i="4" s="1"/>
  <c r="H16" i="4"/>
  <c r="J16" i="4" s="1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H7" i="4"/>
  <c r="J7" i="4" s="1"/>
  <c r="H6" i="4"/>
  <c r="J6" i="4" s="1"/>
  <c r="H5" i="4"/>
  <c r="J5" i="4" s="1"/>
  <c r="H4" i="4"/>
  <c r="J4" i="4" s="1"/>
  <c r="H3" i="4"/>
  <c r="J3" i="4" s="1"/>
  <c r="H2" i="4"/>
  <c r="J2" i="4" s="1"/>
  <c r="R3" i="3"/>
  <c r="R6" i="3"/>
  <c r="R7" i="3"/>
  <c r="R8" i="3"/>
  <c r="R9" i="3"/>
  <c r="R4" i="3"/>
  <c r="R5" i="3"/>
  <c r="R10" i="3"/>
  <c r="R11" i="3"/>
  <c r="R2" i="3"/>
  <c r="N71" i="3"/>
  <c r="N70" i="3"/>
  <c r="P13" i="3"/>
  <c r="P16" i="3"/>
  <c r="P17" i="3"/>
  <c r="P18" i="3"/>
  <c r="P19" i="3"/>
  <c r="P14" i="3"/>
  <c r="P15" i="3"/>
  <c r="P20" i="3"/>
  <c r="U20" i="3" s="1"/>
  <c r="P21" i="3"/>
  <c r="U21" i="3" s="1"/>
  <c r="P12" i="3"/>
  <c r="P9" i="3"/>
  <c r="U15" i="3" s="1"/>
  <c r="P3" i="3"/>
  <c r="P4" i="3"/>
  <c r="P5" i="3"/>
  <c r="P6" i="3"/>
  <c r="P7" i="3"/>
  <c r="P8" i="3"/>
  <c r="P2" i="3"/>
  <c r="U12" i="3" s="1"/>
  <c r="Q9" i="3"/>
  <c r="O9" i="3"/>
  <c r="Q13" i="3"/>
  <c r="Q16" i="3"/>
  <c r="Q17" i="3"/>
  <c r="Q18" i="3"/>
  <c r="Q19" i="3"/>
  <c r="Q14" i="3"/>
  <c r="Q15" i="3"/>
  <c r="Q20" i="3"/>
  <c r="Q21" i="3"/>
  <c r="Q12" i="3"/>
  <c r="Q3" i="3"/>
  <c r="Q4" i="3"/>
  <c r="Q5" i="3"/>
  <c r="Q6" i="3"/>
  <c r="Q7" i="3"/>
  <c r="Q8" i="3"/>
  <c r="Q2" i="3"/>
  <c r="U17" i="3" l="1"/>
  <c r="U16" i="3"/>
  <c r="U19" i="3"/>
  <c r="U13" i="3"/>
  <c r="U23" i="3" s="1"/>
  <c r="U18" i="3"/>
  <c r="U14" i="3"/>
  <c r="U22" i="3"/>
  <c r="O13" i="3" l="1"/>
  <c r="O16" i="3"/>
  <c r="O17" i="3"/>
  <c r="O18" i="3"/>
  <c r="O19" i="3"/>
  <c r="O14" i="3"/>
  <c r="O15" i="3"/>
  <c r="T15" i="3" s="1"/>
  <c r="O20" i="3"/>
  <c r="T20" i="3" s="1"/>
  <c r="O21" i="3"/>
  <c r="T21" i="3" s="1"/>
  <c r="O12" i="3"/>
  <c r="O3" i="3"/>
  <c r="T13" i="3" s="1"/>
  <c r="O4" i="3"/>
  <c r="T16" i="3" s="1"/>
  <c r="O5" i="3"/>
  <c r="O6" i="3"/>
  <c r="O7" i="3"/>
  <c r="T19" i="3" s="1"/>
  <c r="O8" i="3"/>
  <c r="T14" i="3" s="1"/>
  <c r="O2" i="3"/>
  <c r="T12" i="3" s="1"/>
  <c r="N12" i="3"/>
  <c r="N13" i="3"/>
  <c r="N16" i="3"/>
  <c r="N17" i="3"/>
  <c r="N18" i="3"/>
  <c r="N19" i="3"/>
  <c r="N14" i="3"/>
  <c r="N15" i="3"/>
  <c r="N20" i="3"/>
  <c r="N21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9" i="3"/>
  <c r="N8" i="3"/>
  <c r="N7" i="3"/>
  <c r="N6" i="3"/>
  <c r="N5" i="3"/>
  <c r="N4" i="3"/>
  <c r="N3" i="3"/>
  <c r="N2" i="3"/>
  <c r="T18" i="3" l="1"/>
  <c r="T17" i="3"/>
  <c r="T22" i="3"/>
  <c r="T23" i="3"/>
  <c r="S14" i="1"/>
  <c r="S13" i="1"/>
  <c r="S12" i="1"/>
  <c r="S11" i="1"/>
  <c r="S10" i="1"/>
  <c r="S9" i="1"/>
  <c r="S8" i="1"/>
  <c r="S7" i="1"/>
  <c r="S6" i="1"/>
  <c r="S5" i="1"/>
  <c r="S4" i="1"/>
  <c r="S3" i="1"/>
  <c r="S2" i="1"/>
  <c r="M3" i="1"/>
  <c r="M4" i="1"/>
  <c r="M5" i="1"/>
  <c r="M6" i="1"/>
  <c r="M7" i="1"/>
  <c r="M8" i="1"/>
  <c r="M9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2" i="1"/>
</calcChain>
</file>

<file path=xl/sharedStrings.xml><?xml version="1.0" encoding="utf-8"?>
<sst xmlns="http://schemas.openxmlformats.org/spreadsheetml/2006/main" count="2498" uniqueCount="177">
  <si>
    <t>Core</t>
  </si>
  <si>
    <t>inoculant</t>
  </si>
  <si>
    <t>concentration</t>
  </si>
  <si>
    <t xml:space="preserve">dilution </t>
  </si>
  <si>
    <t>pre-incubation</t>
  </si>
  <si>
    <t>11A</t>
  </si>
  <si>
    <t>15 mb</t>
  </si>
  <si>
    <t>1:50</t>
  </si>
  <si>
    <t>11C</t>
  </si>
  <si>
    <t>150 mb</t>
  </si>
  <si>
    <t>13A</t>
  </si>
  <si>
    <t>13C</t>
  </si>
  <si>
    <t>26A</t>
  </si>
  <si>
    <t>26C</t>
  </si>
  <si>
    <t>34A</t>
  </si>
  <si>
    <t>34C</t>
  </si>
  <si>
    <t>52A</t>
  </si>
  <si>
    <t>52C</t>
  </si>
  <si>
    <t>post-incubation</t>
  </si>
  <si>
    <t>control</t>
  </si>
  <si>
    <t>Strepto</t>
  </si>
  <si>
    <t>cellvibrio</t>
  </si>
  <si>
    <t>Tricho</t>
  </si>
  <si>
    <t xml:space="preserve"> +N post-incubation</t>
  </si>
  <si>
    <r>
      <t>200ul stock + 9.8ml 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</si>
  <si>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1ml stock, 9 ml 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</si>
  <si>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200ul sample + 9.8ml 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</si>
  <si>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400ul sample + 9.6ml 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</si>
  <si>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pre-incubation</t>
    </r>
    <r>
      <rPr>
        <sz val="11"/>
        <color rgb="FFFF0000"/>
        <rFont val="Calibri"/>
        <family val="2"/>
        <scheme val="minor"/>
      </rPr>
      <t xml:space="preserve"> </t>
    </r>
  </si>
  <si>
    <t>1:25</t>
  </si>
  <si>
    <t>400ul sample + 9.8ml H2O</t>
  </si>
  <si>
    <t>200ul stock + 9.8ml H2O</t>
  </si>
  <si>
    <t>34</t>
  </si>
  <si>
    <t>DOC/DON Sample #</t>
  </si>
  <si>
    <t>pre/post Incubation</t>
  </si>
  <si>
    <t xml:space="preserve">pore water tension </t>
  </si>
  <si>
    <t>core-pore id</t>
  </si>
  <si>
    <t>NA/pre</t>
  </si>
  <si>
    <t>94</t>
  </si>
  <si>
    <t>93</t>
  </si>
  <si>
    <t>&lt;0.2</t>
  </si>
  <si>
    <t>92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</si>
  <si>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</si>
  <si>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</si>
  <si>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</si>
  <si>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</si>
  <si>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</si>
  <si>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</si>
  <si>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</si>
  <si>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</si>
  <si>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</si>
  <si>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82</t>
  </si>
  <si>
    <t>81</t>
  </si>
  <si>
    <t>Empty Bottle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</si>
  <si>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</si>
  <si>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</si>
  <si>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</si>
  <si>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</si>
  <si>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</si>
  <si>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</si>
  <si>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</si>
  <si>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</si>
  <si>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</si>
  <si>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</si>
  <si>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</si>
  <si>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</si>
  <si>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</si>
  <si>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</si>
  <si>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</si>
  <si>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</si>
  <si>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</si>
  <si>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</si>
  <si>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</si>
  <si>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</si>
  <si>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</si>
  <si>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</si>
  <si>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</si>
  <si>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</si>
  <si>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</si>
  <si>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</si>
  <si>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</si>
  <si>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</si>
  <si>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</si>
  <si>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</si>
  <si>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</si>
  <si>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</si>
  <si>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</si>
  <si>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</si>
  <si>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</si>
  <si>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</si>
  <si>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</si>
  <si>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</si>
  <si>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</si>
  <si>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</si>
  <si>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</si>
  <si>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</si>
  <si>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</si>
  <si>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</si>
  <si>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</si>
  <si>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</si>
  <si>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</si>
  <si>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</si>
  <si>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</si>
  <si>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</si>
  <si>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</si>
  <si>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</si>
  <si>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</si>
  <si>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</si>
  <si>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</si>
  <si>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</si>
  <si>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</si>
  <si>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</si>
  <si>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</si>
  <si>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</si>
  <si>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</si>
  <si>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</si>
  <si>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</si>
  <si>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</si>
  <si>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</si>
  <si>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</si>
  <si>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</si>
  <si>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</si>
  <si>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8</t>
  </si>
  <si>
    <t>7</t>
  </si>
  <si>
    <t>6</t>
  </si>
  <si>
    <t>4</t>
  </si>
  <si>
    <t>TNb [mg/L]</t>
  </si>
  <si>
    <t>TC [mg/L]</t>
  </si>
  <si>
    <t xml:space="preserve"> TIC [mg/L]</t>
  </si>
  <si>
    <t>Sample Name</t>
  </si>
  <si>
    <t xml:space="preserve">organic carbon </t>
  </si>
  <si>
    <t>TC [mg/l]</t>
  </si>
  <si>
    <t>TIC [mg/l]</t>
  </si>
  <si>
    <t>TOC Diff [mg/l]</t>
  </si>
  <si>
    <t>TNb [mg/l]</t>
  </si>
  <si>
    <t>26X</t>
  </si>
  <si>
    <t>26Y</t>
  </si>
  <si>
    <t>26Z</t>
  </si>
  <si>
    <t>1:5</t>
  </si>
  <si>
    <t>1:10</t>
  </si>
  <si>
    <t>Wietsma Dilution</t>
  </si>
  <si>
    <t>my dilution</t>
  </si>
  <si>
    <t>200ul pore water  + 800 DI</t>
  </si>
  <si>
    <r>
      <t>C</t>
    </r>
    <r>
      <rPr>
        <b/>
        <vertAlign val="subscript"/>
        <sz val="12"/>
        <rFont val="Garamond"/>
        <family val="1"/>
      </rPr>
      <t>org</t>
    </r>
    <r>
      <rPr>
        <b/>
        <sz val="12"/>
        <rFont val="Garamond"/>
        <family val="1"/>
      </rPr>
      <t xml:space="preserve"> [mg/l]</t>
    </r>
  </si>
  <si>
    <r>
      <t xml:space="preserve"> C</t>
    </r>
    <r>
      <rPr>
        <b/>
        <vertAlign val="subscript"/>
        <sz val="12"/>
        <rFont val="Garamond"/>
        <family val="1"/>
      </rPr>
      <t xml:space="preserve">inorg </t>
    </r>
    <r>
      <rPr>
        <b/>
        <sz val="12"/>
        <rFont val="Garamond"/>
        <family val="1"/>
      </rPr>
      <t>[mg/L]</t>
    </r>
  </si>
  <si>
    <t>Total C [mg/L]</t>
  </si>
  <si>
    <t>tic-w</t>
  </si>
  <si>
    <t>tc-w</t>
  </si>
  <si>
    <t>toc-w</t>
  </si>
  <si>
    <t>1. no inoculant</t>
  </si>
  <si>
    <t>Streptomyces</t>
  </si>
  <si>
    <t>Cellvibrio</t>
  </si>
  <si>
    <t>Trichoderma</t>
  </si>
  <si>
    <r>
      <t>control C</t>
    </r>
    <r>
      <rPr>
        <b/>
        <vertAlign val="subscript"/>
        <sz val="12"/>
        <rFont val="Garamond"/>
        <family val="1"/>
      </rPr>
      <t>org</t>
    </r>
    <r>
      <rPr>
        <b/>
        <sz val="12"/>
        <rFont val="Garamond"/>
        <family val="1"/>
      </rPr>
      <t xml:space="preserve"> [mg/l]</t>
    </r>
  </si>
  <si>
    <r>
      <t>Strepto C</t>
    </r>
    <r>
      <rPr>
        <b/>
        <vertAlign val="subscript"/>
        <sz val="12"/>
        <rFont val="Garamond"/>
        <family val="1"/>
      </rPr>
      <t>org</t>
    </r>
    <r>
      <rPr>
        <b/>
        <sz val="12"/>
        <rFont val="Garamond"/>
        <family val="1"/>
      </rPr>
      <t xml:space="preserve"> [mg/l]</t>
    </r>
  </si>
  <si>
    <r>
      <t>Cellvibrio C</t>
    </r>
    <r>
      <rPr>
        <b/>
        <vertAlign val="subscript"/>
        <sz val="12"/>
        <rFont val="Garamond"/>
        <family val="1"/>
      </rPr>
      <t>org</t>
    </r>
    <r>
      <rPr>
        <b/>
        <sz val="12"/>
        <rFont val="Garamond"/>
        <family val="1"/>
      </rPr>
      <t xml:space="preserve"> [mg/l]</t>
    </r>
  </si>
  <si>
    <r>
      <t>Tricho C</t>
    </r>
    <r>
      <rPr>
        <b/>
        <vertAlign val="subscript"/>
        <sz val="12"/>
        <rFont val="Garamond"/>
        <family val="1"/>
      </rPr>
      <t>org</t>
    </r>
    <r>
      <rPr>
        <b/>
        <sz val="12"/>
        <rFont val="Garamond"/>
        <family val="1"/>
      </rPr>
      <t xml:space="preserve"> [mg/l]</t>
    </r>
  </si>
  <si>
    <t>strepto diff</t>
  </si>
  <si>
    <t>cellvibrio diff</t>
  </si>
  <si>
    <t>tricho diff</t>
  </si>
  <si>
    <t xml:space="preserve"> TOC [mg/L]</t>
  </si>
  <si>
    <t>na</t>
  </si>
  <si>
    <t>5</t>
  </si>
  <si>
    <t>9</t>
  </si>
  <si>
    <t>10</t>
  </si>
  <si>
    <t>corr TIC [mg/L]</t>
  </si>
  <si>
    <t>corr TC [mg/L]</t>
  </si>
  <si>
    <t>corr TNb [mg/L]</t>
  </si>
  <si>
    <t>corr TOC</t>
  </si>
  <si>
    <t>corr TIC [mg/mL]</t>
  </si>
  <si>
    <t>corr TC [mg/mL]</t>
  </si>
  <si>
    <t>corr TOC mg/ml</t>
  </si>
  <si>
    <t>corr TNb [mg/mL]</t>
  </si>
  <si>
    <t>total IC mg in vial</t>
  </si>
  <si>
    <t>total C mg in vial</t>
  </si>
  <si>
    <t>total OC mg in vial</t>
  </si>
  <si>
    <t>total N mg in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</si>
</sst>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name val="Arial"/>
      <family val="2"/>
    </font>
    <font>
      <sz val="12"/>
      <name val="Garamond"/>
      <family val="1"/>
    </font>
    <font>
      <b/>
      <sz val="12"/>
      <name val="Garamond"/>
      <family val="1"/>
    </font>
    <font>
      <sz val="8"/>
      <name val="Calibri"/>
      <family val="2"/>
      <scheme val="minor"/>
    </font>
    <font>
      <b/>
      <vertAlign val="subscript"/>
      <sz val="12"/>
      <name val="Garamond"/>
      <family val="1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3" fillId="0" borderId="0"/>
    <xf numFmtId="0" fontId="12" fillId="0" borderId="0"/>
    <xf numFmtId="0" fontId="2" fillId="0" borderId="0"/>
    <xf numFmtId="0" fontId="1" fillId="0" borderId="0"/>
  </cellStyleXfs>
  <cellXfs count="50">
    <xf numFmtId="0" fontId="0" fillId="0" borderId="0" xfId="0"/>
    <xf numFmtId="0" fontId="3" fillId="0" borderId="0" xfId="0" applyFont="1" applyBorder="1" applyAlignment="1">
      <alignment wrapText="1"/>
    </xf>
    <xf numFmtId="0" fontId="3" fillId="0" borderId="0" xfId="1" applyFont="1" applyBorder="1"/>
    <xf numFmtId="0" fontId="3" fillId="0" borderId="0" xfId="0" applyFont="1" applyBorder="1"/>
    <xf numFmtId="0" fontId="3" fillId="0" borderId="1" xfId="1" applyFont="1" applyBorder="1"/>
    <xf numFmtId="49" fontId="3" fillId="0" borderId="1" xfId="1" applyNumberFormat="1" applyFont="1" applyBorder="1"/>
    <xf numFmtId="0" fontId="9" fillId="0" borderId="0" xfId="1" applyFont="1" applyBorder="1"/>
    <xf numFmtId="0" fontId="9" fillId="0" borderId="1" xfId="1" applyFont="1" applyBorder="1"/>
    <xf numFmtId="0" fontId="11" fillId="0" borderId="1" xfId="1" applyFont="1" applyBorder="1"/>
    <xf numFmtId="0" fontId="7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3" fillId="0" borderId="1" xfId="1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1" xfId="1" applyFont="1" applyBorder="1" applyAlignment="1">
      <alignment horizontal="center" wrapText="1"/>
    </xf>
    <xf numFmtId="0" fontId="8" fillId="0" borderId="1" xfId="1" applyFont="1" applyBorder="1" applyAlignment="1">
      <alignment horizontal="center" wrapText="1"/>
    </xf>
    <xf numFmtId="0" fontId="13" fillId="0" borderId="0" xfId="4" applyFont="1" applyAlignment="1">
      <alignment horizontal="center"/>
    </xf>
    <xf numFmtId="2" fontId="13" fillId="0" borderId="0" xfId="4" applyNumberFormat="1" applyFont="1" applyAlignment="1">
      <alignment horizontal="center"/>
    </xf>
    <xf numFmtId="0" fontId="13" fillId="0" borderId="0" xfId="4" applyNumberFormat="1" applyFont="1" applyAlignment="1">
      <alignment horizontal="center"/>
    </xf>
    <xf numFmtId="0" fontId="14" fillId="0" borderId="0" xfId="4" applyFont="1" applyAlignment="1">
      <alignment horizontal="center"/>
    </xf>
    <xf numFmtId="2" fontId="14" fillId="0" borderId="0" xfId="4" applyNumberFormat="1" applyFont="1" applyAlignment="1">
      <alignment horizontal="center"/>
    </xf>
    <xf numFmtId="0" fontId="14" fillId="0" borderId="0" xfId="4" applyFont="1" applyAlignment="1">
      <alignment horizontal="center" vertical="center" wrapText="1"/>
    </xf>
    <xf numFmtId="2" fontId="14" fillId="0" borderId="0" xfId="4" applyNumberFormat="1" applyFont="1" applyAlignment="1">
      <alignment horizontal="center" vertical="center" wrapText="1"/>
    </xf>
    <xf numFmtId="2" fontId="3" fillId="0" borderId="0" xfId="0" applyNumberFormat="1" applyFont="1" applyBorder="1"/>
    <xf numFmtId="0" fontId="6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 wrapText="1"/>
    </xf>
    <xf numFmtId="20" fontId="9" fillId="0" borderId="0" xfId="1" applyNumberFormat="1" applyFont="1" applyBorder="1"/>
    <xf numFmtId="0" fontId="13" fillId="0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5" fillId="0" borderId="1" xfId="1" applyFont="1" applyBorder="1"/>
    <xf numFmtId="0" fontId="2" fillId="0" borderId="0" xfId="0" applyFont="1" applyBorder="1"/>
    <xf numFmtId="2" fontId="0" fillId="0" borderId="0" xfId="0" applyNumberFormat="1"/>
    <xf numFmtId="0" fontId="2" fillId="0" borderId="1" xfId="1" applyFont="1" applyBorder="1"/>
    <xf numFmtId="2" fontId="14" fillId="0" borderId="0" xfId="4" applyNumberFormat="1" applyFont="1" applyFill="1" applyAlignment="1">
      <alignment horizontal="center" vertical="center" wrapText="1"/>
    </xf>
    <xf numFmtId="2" fontId="17" fillId="0" borderId="0" xfId="0" applyNumberFormat="1" applyFont="1"/>
    <xf numFmtId="49" fontId="14" fillId="0" borderId="0" xfId="4" applyNumberFormat="1" applyFont="1" applyAlignment="1">
      <alignment horizontal="center" vertical="center" wrapText="1"/>
    </xf>
    <xf numFmtId="49" fontId="13" fillId="0" borderId="0" xfId="4" applyNumberFormat="1" applyFont="1" applyAlignment="1">
      <alignment horizontal="center"/>
    </xf>
    <xf numFmtId="49" fontId="3" fillId="0" borderId="0" xfId="0" applyNumberFormat="1" applyFont="1" applyBorder="1"/>
    <xf numFmtId="49" fontId="1" fillId="0" borderId="1" xfId="1" applyNumberFormat="1" applyFont="1" applyBorder="1"/>
    <xf numFmtId="0" fontId="1" fillId="0" borderId="1" xfId="1" applyFont="1" applyBorder="1"/>
    <xf numFmtId="49" fontId="1" fillId="0" borderId="1" xfId="1" applyNumberFormat="1" applyFont="1" applyBorder="1" applyAlignment="1">
      <alignment horizontal="center"/>
    </xf>
    <xf numFmtId="164" fontId="13" fillId="0" borderId="0" xfId="4" applyNumberFormat="1" applyFont="1" applyAlignment="1">
      <alignment horizontal="center"/>
    </xf>
    <xf numFmtId="164" fontId="0" fillId="0" borderId="0" xfId="0" applyNumberFormat="1"/>
  </cellXfs>
  <cellStyles count="7">
    <cellStyle name="Normal" xfId="0" builtinId="0"/>
    <cellStyle name="Normal 2" xfId="2"/>
    <cellStyle name="Normal 2 2" xfId="5"/>
    <cellStyle name="Normal 2 3" xfId="6"/>
    <cellStyle name="Normal 3" xfId="3"/>
    <cellStyle name="Normal 4" xfId="1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A16" zoomScaleNormal="100" workbookViewId="0">
      <selection activeCell="G98" sqref="G98"/>
    </sheetView>
  </sheetViews>
  <sheetFormatPr defaultRowHeight="15.75" x14ac:dyDescent="0.25"/>
  <cols>
    <col min="1" max="1" width="11" style="13" customWidth="1"/>
    <col min="2" max="2" width="9" style="16"/>
    <col min="3" max="3" width="17.375" style="2" customWidth="1"/>
    <col min="4" max="4" width="9" style="2"/>
    <col min="5" max="5" width="5.625" style="2" customWidth="1"/>
    <col min="6" max="6" width="10.125" style="2" customWidth="1"/>
    <col min="7" max="7" width="9" style="2"/>
    <col min="8" max="8" width="26.375" style="6" customWidth="1"/>
    <col min="9" max="9" width="14.25" customWidth="1"/>
    <col min="10" max="10" width="14.375" style="3" customWidth="1"/>
    <col min="11" max="11" width="9" style="3"/>
    <col min="12" max="12" width="9" style="44"/>
    <col min="13" max="16384" width="9" style="3"/>
  </cols>
  <sheetData>
    <row r="1" spans="1:20" s="1" customFormat="1" ht="41.25" customHeight="1" x14ac:dyDescent="0.25">
      <c r="A1" s="9" t="s">
        <v>33</v>
      </c>
      <c r="B1" s="17" t="s">
        <v>3</v>
      </c>
      <c r="C1" s="17" t="s">
        <v>34</v>
      </c>
      <c r="D1" s="17" t="s">
        <v>36</v>
      </c>
      <c r="E1" s="17" t="s">
        <v>0</v>
      </c>
      <c r="F1" s="17" t="s">
        <v>35</v>
      </c>
      <c r="G1" s="17" t="s">
        <v>1</v>
      </c>
      <c r="H1" s="18" t="s">
        <v>2</v>
      </c>
      <c r="I1" s="24" t="s">
        <v>129</v>
      </c>
      <c r="J1" s="25" t="s">
        <v>128</v>
      </c>
      <c r="K1" s="25" t="s">
        <v>127</v>
      </c>
      <c r="L1" s="42" t="s">
        <v>126</v>
      </c>
      <c r="M1" s="27" t="s">
        <v>130</v>
      </c>
      <c r="P1" s="28" t="s">
        <v>129</v>
      </c>
      <c r="Q1" s="28" t="s">
        <v>131</v>
      </c>
      <c r="R1" s="28" t="s">
        <v>132</v>
      </c>
      <c r="S1" s="28" t="s">
        <v>133</v>
      </c>
      <c r="T1" s="28" t="s">
        <v>134</v>
      </c>
    </row>
    <row r="2" spans="1:20" ht="18" x14ac:dyDescent="0.35">
      <c r="A2" s="10">
        <v>1</v>
      </c>
      <c r="B2" s="14" t="s">
        <v>7</v>
      </c>
      <c r="C2" s="4" t="s">
        <v>4</v>
      </c>
      <c r="D2" s="4" t="s">
        <v>5</v>
      </c>
      <c r="E2" s="5">
        <v>11</v>
      </c>
      <c r="F2" s="4" t="s">
        <v>6</v>
      </c>
      <c r="G2" s="4" t="s">
        <v>37</v>
      </c>
      <c r="H2" s="7" t="s">
        <v>24</v>
      </c>
      <c r="I2" s="19">
        <v>1</v>
      </c>
      <c r="J2" s="20">
        <v>2.7993333333333332</v>
      </c>
      <c r="K2" s="20">
        <v>3.6856666666666666</v>
      </c>
      <c r="L2" s="43" t="s">
        <v>40</v>
      </c>
      <c r="M2" s="26">
        <f>K2-J2</f>
        <v>0.88633333333333342</v>
      </c>
      <c r="P2" s="29" t="s">
        <v>5</v>
      </c>
      <c r="Q2" s="30">
        <v>30.975999999999999</v>
      </c>
      <c r="R2" s="30">
        <v>13.327999999999999</v>
      </c>
      <c r="S2" s="30">
        <f>Q2-R2</f>
        <v>17.648</v>
      </c>
      <c r="T2" s="30">
        <v>4.2080000000000002</v>
      </c>
    </row>
    <row r="3" spans="1:20" ht="18" x14ac:dyDescent="0.35">
      <c r="A3" s="10">
        <v>2</v>
      </c>
      <c r="B3" s="14" t="s">
        <v>7</v>
      </c>
      <c r="C3" s="4" t="s">
        <v>4</v>
      </c>
      <c r="D3" s="4" t="s">
        <v>8</v>
      </c>
      <c r="E3" s="5">
        <v>11</v>
      </c>
      <c r="F3" s="4" t="s">
        <v>9</v>
      </c>
      <c r="G3" s="4" t="s">
        <v>37</v>
      </c>
      <c r="H3" s="7" t="s">
        <v>24</v>
      </c>
      <c r="I3" s="19">
        <v>2</v>
      </c>
      <c r="J3" s="20">
        <v>2.3996666666666666</v>
      </c>
      <c r="K3" s="20">
        <v>5.5270000000000001</v>
      </c>
      <c r="L3" s="43" t="s">
        <v>40</v>
      </c>
      <c r="M3" s="26">
        <f t="shared" ref="M3:M66" si="0">K3-J3</f>
        <v>3.1273333333333335</v>
      </c>
      <c r="P3" s="29" t="s">
        <v>8</v>
      </c>
      <c r="Q3" s="30">
        <v>27.456</v>
      </c>
      <c r="R3" s="30">
        <v>14.336</v>
      </c>
      <c r="S3" s="30">
        <f t="shared" ref="S3:S14" si="1">Q3-R3</f>
        <v>13.12</v>
      </c>
      <c r="T3" s="30">
        <v>0.68799999999999994</v>
      </c>
    </row>
    <row r="4" spans="1:20" ht="18" x14ac:dyDescent="0.35">
      <c r="A4" s="10">
        <v>3</v>
      </c>
      <c r="B4" s="14" t="s">
        <v>7</v>
      </c>
      <c r="C4" s="4" t="s">
        <v>4</v>
      </c>
      <c r="D4" s="4" t="s">
        <v>10</v>
      </c>
      <c r="E4" s="5">
        <v>13</v>
      </c>
      <c r="F4" s="4" t="s">
        <v>6</v>
      </c>
      <c r="G4" s="4" t="s">
        <v>37</v>
      </c>
      <c r="H4" s="7" t="s">
        <v>24</v>
      </c>
      <c r="I4" s="21">
        <v>3</v>
      </c>
      <c r="J4" s="20">
        <v>1.6476666666666666</v>
      </c>
      <c r="K4" s="20">
        <v>3.3040000000000003</v>
      </c>
      <c r="L4" s="43" t="s">
        <v>40</v>
      </c>
      <c r="M4" s="26">
        <f t="shared" si="0"/>
        <v>1.6563333333333337</v>
      </c>
      <c r="P4" s="29" t="s">
        <v>12</v>
      </c>
      <c r="Q4" s="30">
        <v>24.288</v>
      </c>
      <c r="R4" s="30">
        <v>10.88</v>
      </c>
      <c r="S4" s="30">
        <f t="shared" si="1"/>
        <v>13.407999999999999</v>
      </c>
      <c r="T4" s="30">
        <v>0.496</v>
      </c>
    </row>
    <row r="5" spans="1:20" ht="18" x14ac:dyDescent="0.35">
      <c r="A5" s="10">
        <v>4</v>
      </c>
      <c r="B5" s="14" t="s">
        <v>7</v>
      </c>
      <c r="C5" s="4" t="s">
        <v>4</v>
      </c>
      <c r="D5" s="4" t="s">
        <v>11</v>
      </c>
      <c r="E5" s="5">
        <v>13</v>
      </c>
      <c r="F5" s="4" t="s">
        <v>9</v>
      </c>
      <c r="G5" s="4" t="s">
        <v>37</v>
      </c>
      <c r="H5" s="7" t="s">
        <v>24</v>
      </c>
      <c r="I5" s="19" t="s">
        <v>125</v>
      </c>
      <c r="J5" s="20">
        <v>2.0396666666666667</v>
      </c>
      <c r="K5" s="20">
        <v>4.2336666666666671</v>
      </c>
      <c r="L5" s="43" t="s">
        <v>40</v>
      </c>
      <c r="M5" s="26">
        <f t="shared" si="0"/>
        <v>2.1940000000000004</v>
      </c>
      <c r="P5" s="29" t="s">
        <v>13</v>
      </c>
      <c r="Q5" s="30">
        <v>37.776000000000003</v>
      </c>
      <c r="R5" s="30">
        <v>14.128</v>
      </c>
      <c r="S5" s="30">
        <f t="shared" si="1"/>
        <v>23.648000000000003</v>
      </c>
      <c r="T5" s="30">
        <v>1.248</v>
      </c>
    </row>
    <row r="6" spans="1:20" ht="18" x14ac:dyDescent="0.35">
      <c r="A6" s="10">
        <v>5</v>
      </c>
      <c r="B6" s="14" t="s">
        <v>7</v>
      </c>
      <c r="C6" s="4" t="s">
        <v>4</v>
      </c>
      <c r="D6" s="4" t="s">
        <v>12</v>
      </c>
      <c r="E6" s="5">
        <v>26</v>
      </c>
      <c r="F6" s="4" t="s">
        <v>6</v>
      </c>
      <c r="G6" s="4" t="s">
        <v>37</v>
      </c>
      <c r="H6" s="7" t="s">
        <v>24</v>
      </c>
      <c r="I6" s="21">
        <v>5</v>
      </c>
      <c r="J6" s="20">
        <v>1.4943333333333335</v>
      </c>
      <c r="K6" s="20">
        <v>2.8639999999999994</v>
      </c>
      <c r="L6" s="43" t="s">
        <v>40</v>
      </c>
      <c r="M6" s="26">
        <f t="shared" si="0"/>
        <v>1.3696666666666659</v>
      </c>
      <c r="P6" s="29" t="s">
        <v>14</v>
      </c>
      <c r="Q6" s="30">
        <v>32.752000000000002</v>
      </c>
      <c r="R6" s="30">
        <v>13.888</v>
      </c>
      <c r="S6" s="30">
        <f t="shared" si="1"/>
        <v>18.864000000000004</v>
      </c>
      <c r="T6" s="30">
        <v>1.0880000000000001</v>
      </c>
    </row>
    <row r="7" spans="1:20" ht="18" x14ac:dyDescent="0.35">
      <c r="A7" s="10">
        <v>6</v>
      </c>
      <c r="B7" s="14" t="s">
        <v>7</v>
      </c>
      <c r="C7" s="4" t="s">
        <v>4</v>
      </c>
      <c r="D7" s="4" t="s">
        <v>13</v>
      </c>
      <c r="E7" s="5">
        <v>26</v>
      </c>
      <c r="F7" s="4" t="s">
        <v>9</v>
      </c>
      <c r="G7" s="4" t="s">
        <v>37</v>
      </c>
      <c r="H7" s="7" t="s">
        <v>24</v>
      </c>
      <c r="I7" s="19" t="s">
        <v>124</v>
      </c>
      <c r="J7" s="20">
        <v>1.429</v>
      </c>
      <c r="K7" s="20">
        <v>3.2586666666666666</v>
      </c>
      <c r="L7" s="43" t="s">
        <v>40</v>
      </c>
      <c r="M7" s="26">
        <f t="shared" si="0"/>
        <v>1.8296666666666666</v>
      </c>
      <c r="P7" s="29" t="s">
        <v>15</v>
      </c>
      <c r="Q7" s="30">
        <v>45.968000000000004</v>
      </c>
      <c r="R7" s="30">
        <v>13.391999999999999</v>
      </c>
      <c r="S7" s="30">
        <f t="shared" si="1"/>
        <v>32.576000000000008</v>
      </c>
      <c r="T7" s="30">
        <v>2.016</v>
      </c>
    </row>
    <row r="8" spans="1:20" ht="18" x14ac:dyDescent="0.35">
      <c r="A8" s="10">
        <v>7</v>
      </c>
      <c r="B8" s="14" t="s">
        <v>7</v>
      </c>
      <c r="C8" s="4" t="s">
        <v>4</v>
      </c>
      <c r="D8" s="4" t="s">
        <v>14</v>
      </c>
      <c r="E8" s="5">
        <v>34</v>
      </c>
      <c r="F8" s="4" t="s">
        <v>6</v>
      </c>
      <c r="G8" s="4" t="s">
        <v>37</v>
      </c>
      <c r="H8" s="7" t="s">
        <v>24</v>
      </c>
      <c r="I8" s="19" t="s">
        <v>123</v>
      </c>
      <c r="J8" s="20">
        <v>1.647</v>
      </c>
      <c r="K8" s="20">
        <v>6.2753333333333332</v>
      </c>
      <c r="L8" s="43">
        <v>0.45800000000000002</v>
      </c>
      <c r="M8" s="26">
        <f t="shared" si="0"/>
        <v>4.628333333333333</v>
      </c>
      <c r="P8" s="29" t="s">
        <v>10</v>
      </c>
      <c r="Q8" s="30">
        <v>23.584</v>
      </c>
      <c r="R8" s="30">
        <v>10.432</v>
      </c>
      <c r="S8" s="30">
        <f t="shared" si="1"/>
        <v>13.151999999999999</v>
      </c>
      <c r="T8" s="30">
        <v>0.44800000000000001</v>
      </c>
    </row>
    <row r="9" spans="1:20" ht="18" x14ac:dyDescent="0.35">
      <c r="A9" s="10">
        <v>8</v>
      </c>
      <c r="B9" s="14" t="s">
        <v>7</v>
      </c>
      <c r="C9" s="4" t="s">
        <v>4</v>
      </c>
      <c r="D9" s="4" t="s">
        <v>14</v>
      </c>
      <c r="E9" s="5" t="s">
        <v>14</v>
      </c>
      <c r="F9" s="4" t="s">
        <v>6</v>
      </c>
      <c r="G9" s="4" t="s">
        <v>37</v>
      </c>
      <c r="H9" s="7" t="s">
        <v>25</v>
      </c>
      <c r="I9" s="19" t="s">
        <v>122</v>
      </c>
      <c r="J9" s="20">
        <v>3.4309999999999996</v>
      </c>
      <c r="K9" s="20">
        <v>13.131</v>
      </c>
      <c r="L9" s="43">
        <v>0.53333333333333333</v>
      </c>
      <c r="M9" s="26">
        <f t="shared" si="0"/>
        <v>9.7000000000000011</v>
      </c>
      <c r="P9" s="29" t="s">
        <v>11</v>
      </c>
      <c r="Q9" s="30">
        <v>22.431999999999999</v>
      </c>
      <c r="R9" s="30">
        <v>12.864000000000001</v>
      </c>
      <c r="S9" s="30">
        <f t="shared" si="1"/>
        <v>9.5679999999999978</v>
      </c>
      <c r="T9" s="30">
        <v>0.41599999999999998</v>
      </c>
    </row>
    <row r="10" spans="1:20" ht="18" x14ac:dyDescent="0.35">
      <c r="A10" s="10">
        <v>9</v>
      </c>
      <c r="B10" s="14" t="s">
        <v>7</v>
      </c>
      <c r="C10" s="4" t="s">
        <v>4</v>
      </c>
      <c r="D10" s="4" t="s">
        <v>16</v>
      </c>
      <c r="E10" s="5">
        <v>52</v>
      </c>
      <c r="F10" s="4" t="s">
        <v>6</v>
      </c>
      <c r="G10" s="4" t="s">
        <v>37</v>
      </c>
      <c r="H10" s="7" t="s">
        <v>24</v>
      </c>
      <c r="I10" s="19">
        <v>9</v>
      </c>
      <c r="J10" s="20" t="s">
        <v>53</v>
      </c>
      <c r="K10" s="20"/>
      <c r="L10" s="43"/>
      <c r="M10" s="26"/>
      <c r="P10" s="29" t="s">
        <v>16</v>
      </c>
      <c r="Q10" s="30">
        <v>21.488</v>
      </c>
      <c r="R10" s="30">
        <v>9.76</v>
      </c>
      <c r="S10" s="30">
        <f t="shared" si="1"/>
        <v>11.728</v>
      </c>
      <c r="T10" s="30">
        <v>0.35199999999999998</v>
      </c>
    </row>
    <row r="11" spans="1:20" ht="18" x14ac:dyDescent="0.35">
      <c r="A11" s="10">
        <v>10</v>
      </c>
      <c r="B11" s="14" t="s">
        <v>7</v>
      </c>
      <c r="C11" s="4" t="s">
        <v>4</v>
      </c>
      <c r="D11" s="4" t="s">
        <v>17</v>
      </c>
      <c r="E11" s="5">
        <v>52</v>
      </c>
      <c r="F11" s="4" t="s">
        <v>9</v>
      </c>
      <c r="G11" s="4" t="s">
        <v>37</v>
      </c>
      <c r="H11" s="7" t="s">
        <v>24</v>
      </c>
      <c r="I11" s="19">
        <v>10</v>
      </c>
      <c r="J11" s="20" t="s">
        <v>53</v>
      </c>
      <c r="K11" s="20"/>
      <c r="L11" s="43"/>
      <c r="M11" s="26"/>
      <c r="P11" s="29" t="s">
        <v>17</v>
      </c>
      <c r="Q11" s="30">
        <v>33.631999999999998</v>
      </c>
      <c r="R11" s="30">
        <v>9.5359999999999996</v>
      </c>
      <c r="S11" s="30">
        <f t="shared" si="1"/>
        <v>24.095999999999997</v>
      </c>
      <c r="T11" s="30">
        <v>1.1839999999999999</v>
      </c>
    </row>
    <row r="12" spans="1:20" ht="18" x14ac:dyDescent="0.35">
      <c r="A12" s="10">
        <v>11</v>
      </c>
      <c r="B12" s="14" t="s">
        <v>7</v>
      </c>
      <c r="C12" s="4" t="s">
        <v>18</v>
      </c>
      <c r="D12" s="4" t="s">
        <v>5</v>
      </c>
      <c r="E12" s="5">
        <v>11</v>
      </c>
      <c r="F12" s="4" t="s">
        <v>6</v>
      </c>
      <c r="G12" s="4" t="s">
        <v>19</v>
      </c>
      <c r="H12" s="7" t="s">
        <v>26</v>
      </c>
      <c r="I12" s="19" t="s">
        <v>121</v>
      </c>
      <c r="J12" s="20">
        <v>1.2106666666666666</v>
      </c>
      <c r="K12" s="20">
        <v>3.5619999999999998</v>
      </c>
      <c r="L12" s="43" t="s">
        <v>40</v>
      </c>
      <c r="M12" s="26">
        <f t="shared" si="0"/>
        <v>2.3513333333333333</v>
      </c>
      <c r="P12" s="29" t="s">
        <v>135</v>
      </c>
      <c r="Q12" s="30">
        <v>20.399999999999999</v>
      </c>
      <c r="R12" s="30">
        <v>9.6319999999999997</v>
      </c>
      <c r="S12" s="30">
        <f t="shared" si="1"/>
        <v>10.767999999999999</v>
      </c>
      <c r="T12" s="30">
        <v>2.8</v>
      </c>
    </row>
    <row r="13" spans="1:20" ht="18" x14ac:dyDescent="0.35">
      <c r="A13" s="10">
        <v>12</v>
      </c>
      <c r="B13" s="14" t="s">
        <v>7</v>
      </c>
      <c r="C13" s="4" t="s">
        <v>18</v>
      </c>
      <c r="D13" s="4" t="s">
        <v>8</v>
      </c>
      <c r="E13" s="5">
        <v>11</v>
      </c>
      <c r="F13" s="4" t="s">
        <v>9</v>
      </c>
      <c r="G13" s="4" t="s">
        <v>19</v>
      </c>
      <c r="H13" s="7" t="s">
        <v>26</v>
      </c>
      <c r="I13" s="19" t="s">
        <v>120</v>
      </c>
      <c r="J13" s="20">
        <v>1.3023333333333333</v>
      </c>
      <c r="K13" s="20">
        <v>2.2963333333333331</v>
      </c>
      <c r="L13" s="43" t="s">
        <v>40</v>
      </c>
      <c r="M13" s="26">
        <f t="shared" si="0"/>
        <v>0.99399999999999977</v>
      </c>
      <c r="P13" s="29" t="s">
        <v>136</v>
      </c>
      <c r="Q13" s="30">
        <v>19.295999999999999</v>
      </c>
      <c r="R13" s="30">
        <v>9.968</v>
      </c>
      <c r="S13" s="30">
        <f t="shared" si="1"/>
        <v>9.3279999999999994</v>
      </c>
      <c r="T13" s="30">
        <v>2.8479999999999999</v>
      </c>
    </row>
    <row r="14" spans="1:20" ht="18" x14ac:dyDescent="0.35">
      <c r="A14" s="10">
        <v>13</v>
      </c>
      <c r="B14" s="14" t="s">
        <v>7</v>
      </c>
      <c r="C14" s="4" t="s">
        <v>18</v>
      </c>
      <c r="D14" s="4" t="s">
        <v>10</v>
      </c>
      <c r="E14" s="5">
        <v>13</v>
      </c>
      <c r="F14" s="4" t="s">
        <v>6</v>
      </c>
      <c r="G14" s="4" t="s">
        <v>19</v>
      </c>
      <c r="H14" s="7" t="s">
        <v>26</v>
      </c>
      <c r="I14" s="19" t="s">
        <v>119</v>
      </c>
      <c r="J14" s="20">
        <v>1.0966666666666667</v>
      </c>
      <c r="K14" s="20">
        <v>2.2919999999999998</v>
      </c>
      <c r="L14" s="43" t="s">
        <v>40</v>
      </c>
      <c r="M14" s="26">
        <f t="shared" si="0"/>
        <v>1.1953333333333331</v>
      </c>
      <c r="P14" s="29" t="s">
        <v>137</v>
      </c>
      <c r="Q14" s="30">
        <v>17.408000000000001</v>
      </c>
      <c r="R14" s="30">
        <v>9.6159999999999997</v>
      </c>
      <c r="S14" s="30">
        <f t="shared" si="1"/>
        <v>7.7920000000000016</v>
      </c>
      <c r="T14" s="30">
        <v>0.4</v>
      </c>
    </row>
    <row r="15" spans="1:20" ht="18" x14ac:dyDescent="0.35">
      <c r="A15" s="10">
        <v>14</v>
      </c>
      <c r="B15" s="14" t="s">
        <v>7</v>
      </c>
      <c r="C15" s="4" t="s">
        <v>18</v>
      </c>
      <c r="D15" s="4" t="s">
        <v>11</v>
      </c>
      <c r="E15" s="5">
        <v>13</v>
      </c>
      <c r="F15" s="4" t="s">
        <v>9</v>
      </c>
      <c r="G15" s="4" t="s">
        <v>19</v>
      </c>
      <c r="H15" s="7" t="s">
        <v>26</v>
      </c>
      <c r="I15" s="19" t="s">
        <v>118</v>
      </c>
      <c r="J15" s="20">
        <v>1.2913333333333334</v>
      </c>
      <c r="K15" s="20">
        <v>2.6880000000000002</v>
      </c>
      <c r="L15" s="43" t="s">
        <v>40</v>
      </c>
      <c r="M15" s="26">
        <f t="shared" si="0"/>
        <v>1.3966666666666667</v>
      </c>
      <c r="P15" s="2"/>
      <c r="Q15" s="2"/>
      <c r="R15" s="2"/>
      <c r="S15" s="2"/>
      <c r="T15" s="2"/>
    </row>
    <row r="16" spans="1:20" s="2" customFormat="1" ht="18" x14ac:dyDescent="0.35">
      <c r="A16" s="10">
        <v>15</v>
      </c>
      <c r="B16" s="14" t="s">
        <v>7</v>
      </c>
      <c r="C16" s="4" t="s">
        <v>18</v>
      </c>
      <c r="D16" s="4" t="s">
        <v>12</v>
      </c>
      <c r="E16" s="5">
        <v>26</v>
      </c>
      <c r="F16" s="4" t="s">
        <v>6</v>
      </c>
      <c r="G16" s="4" t="s">
        <v>19</v>
      </c>
      <c r="H16" s="7" t="s">
        <v>26</v>
      </c>
      <c r="I16" s="19" t="s">
        <v>117</v>
      </c>
      <c r="J16" s="20">
        <v>1.226</v>
      </c>
      <c r="K16" s="20">
        <v>2.4236666666666671</v>
      </c>
      <c r="L16" s="43" t="s">
        <v>40</v>
      </c>
      <c r="M16" s="26">
        <f t="shared" si="0"/>
        <v>1.1976666666666671</v>
      </c>
    </row>
    <row r="17" spans="1:18" s="2" customFormat="1" ht="18" x14ac:dyDescent="0.35">
      <c r="A17" s="10">
        <v>16</v>
      </c>
      <c r="B17" s="14" t="s">
        <v>7</v>
      </c>
      <c r="C17" s="4" t="s">
        <v>18</v>
      </c>
      <c r="D17" s="4" t="s">
        <v>13</v>
      </c>
      <c r="E17" s="5">
        <v>26</v>
      </c>
      <c r="F17" s="4" t="s">
        <v>9</v>
      </c>
      <c r="G17" s="4" t="s">
        <v>19</v>
      </c>
      <c r="H17" s="7" t="s">
        <v>26</v>
      </c>
      <c r="I17" s="19" t="s">
        <v>116</v>
      </c>
      <c r="J17" s="20">
        <v>1.8046666666666666</v>
      </c>
      <c r="K17" s="20">
        <v>2.6906666666666665</v>
      </c>
      <c r="L17" s="43" t="s">
        <v>40</v>
      </c>
      <c r="M17" s="26">
        <f t="shared" si="0"/>
        <v>0.8859999999999999</v>
      </c>
    </row>
    <row r="18" spans="1:18" s="2" customFormat="1" ht="18" x14ac:dyDescent="0.35">
      <c r="A18" s="10">
        <v>17</v>
      </c>
      <c r="B18" s="14" t="s">
        <v>7</v>
      </c>
      <c r="C18" s="4" t="s">
        <v>18</v>
      </c>
      <c r="D18" s="4" t="s">
        <v>14</v>
      </c>
      <c r="E18" s="5">
        <v>34</v>
      </c>
      <c r="F18" s="4" t="s">
        <v>6</v>
      </c>
      <c r="G18" s="4" t="s">
        <v>19</v>
      </c>
      <c r="H18" s="7" t="s">
        <v>26</v>
      </c>
      <c r="I18" s="19" t="s">
        <v>115</v>
      </c>
      <c r="J18" s="20">
        <v>1.8253333333333333</v>
      </c>
      <c r="K18" s="20">
        <v>2.7356666666666669</v>
      </c>
      <c r="L18" s="43" t="s">
        <v>40</v>
      </c>
      <c r="M18" s="26">
        <f t="shared" si="0"/>
        <v>0.91033333333333366</v>
      </c>
    </row>
    <row r="19" spans="1:18" s="2" customFormat="1" ht="18" x14ac:dyDescent="0.35">
      <c r="A19" s="10">
        <v>18</v>
      </c>
      <c r="B19" s="14" t="s">
        <v>7</v>
      </c>
      <c r="C19" s="4" t="s">
        <v>18</v>
      </c>
      <c r="D19" s="4" t="s">
        <v>15</v>
      </c>
      <c r="E19" s="5">
        <v>34</v>
      </c>
      <c r="F19" s="4" t="s">
        <v>9</v>
      </c>
      <c r="G19" s="4" t="s">
        <v>19</v>
      </c>
      <c r="H19" s="7" t="s">
        <v>26</v>
      </c>
      <c r="I19" s="19" t="s">
        <v>114</v>
      </c>
      <c r="J19" s="20">
        <v>1.6059999999999999</v>
      </c>
      <c r="K19" s="20">
        <v>3.2503333333333337</v>
      </c>
      <c r="L19" s="43" t="s">
        <v>40</v>
      </c>
      <c r="M19" s="26">
        <f t="shared" si="0"/>
        <v>1.6443333333333339</v>
      </c>
      <c r="O19" s="20"/>
      <c r="P19" s="20"/>
      <c r="Q19" s="20"/>
      <c r="R19" s="26"/>
    </row>
    <row r="20" spans="1:18" s="2" customFormat="1" ht="18" x14ac:dyDescent="0.35">
      <c r="A20" s="10">
        <v>19</v>
      </c>
      <c r="B20" s="14" t="s">
        <v>7</v>
      </c>
      <c r="C20" s="4" t="s">
        <v>18</v>
      </c>
      <c r="D20" s="4" t="s">
        <v>16</v>
      </c>
      <c r="E20" s="5">
        <v>52</v>
      </c>
      <c r="F20" s="4" t="s">
        <v>6</v>
      </c>
      <c r="G20" s="4" t="s">
        <v>19</v>
      </c>
      <c r="H20" s="7" t="s">
        <v>26</v>
      </c>
      <c r="I20" s="19" t="s">
        <v>113</v>
      </c>
      <c r="J20" s="20">
        <v>1.9253333333333333</v>
      </c>
      <c r="K20" s="20">
        <v>2.4396666666666662</v>
      </c>
      <c r="L20" s="43" t="s">
        <v>40</v>
      </c>
      <c r="M20" s="26">
        <f t="shared" si="0"/>
        <v>0.51433333333333286</v>
      </c>
      <c r="O20" s="20"/>
      <c r="P20" s="20"/>
      <c r="Q20" s="20"/>
      <c r="R20" s="26"/>
    </row>
    <row r="21" spans="1:18" s="2" customFormat="1" ht="18" x14ac:dyDescent="0.35">
      <c r="A21" s="10">
        <v>20</v>
      </c>
      <c r="B21" s="14" t="s">
        <v>7</v>
      </c>
      <c r="C21" s="4" t="s">
        <v>18</v>
      </c>
      <c r="D21" s="4" t="s">
        <v>17</v>
      </c>
      <c r="E21" s="5">
        <v>52</v>
      </c>
      <c r="F21" s="4" t="s">
        <v>9</v>
      </c>
      <c r="G21" s="4" t="s">
        <v>19</v>
      </c>
      <c r="H21" s="7" t="s">
        <v>26</v>
      </c>
      <c r="I21" s="19" t="s">
        <v>112</v>
      </c>
      <c r="J21" s="20">
        <v>1.585</v>
      </c>
      <c r="K21" s="20">
        <v>4.72</v>
      </c>
      <c r="L21" s="43" t="s">
        <v>40</v>
      </c>
      <c r="M21" s="26">
        <f t="shared" si="0"/>
        <v>3.1349999999999998</v>
      </c>
    </row>
    <row r="22" spans="1:18" s="2" customFormat="1" ht="18" x14ac:dyDescent="0.35">
      <c r="A22" s="10">
        <v>21</v>
      </c>
      <c r="B22" s="14" t="s">
        <v>7</v>
      </c>
      <c r="C22" s="4" t="s">
        <v>18</v>
      </c>
      <c r="D22" s="4" t="s">
        <v>5</v>
      </c>
      <c r="E22" s="5">
        <v>11</v>
      </c>
      <c r="F22" s="4" t="s">
        <v>6</v>
      </c>
      <c r="G22" s="4" t="s">
        <v>20</v>
      </c>
      <c r="H22" s="7" t="s">
        <v>26</v>
      </c>
      <c r="I22" s="19" t="s">
        <v>111</v>
      </c>
      <c r="J22" s="20">
        <v>1.5536666666666665</v>
      </c>
      <c r="K22" s="20">
        <v>2.0876666666666668</v>
      </c>
      <c r="L22" s="43" t="s">
        <v>40</v>
      </c>
      <c r="M22" s="26">
        <f t="shared" si="0"/>
        <v>0.53400000000000025</v>
      </c>
    </row>
    <row r="23" spans="1:18" s="2" customFormat="1" ht="18" x14ac:dyDescent="0.35">
      <c r="A23" s="10">
        <v>22</v>
      </c>
      <c r="B23" s="14" t="s">
        <v>7</v>
      </c>
      <c r="C23" s="4" t="s">
        <v>18</v>
      </c>
      <c r="D23" s="4" t="s">
        <v>8</v>
      </c>
      <c r="E23" s="5">
        <v>11</v>
      </c>
      <c r="F23" s="4" t="s">
        <v>9</v>
      </c>
      <c r="G23" s="4" t="s">
        <v>20</v>
      </c>
      <c r="H23" s="7" t="s">
        <v>26</v>
      </c>
      <c r="I23" s="19" t="s">
        <v>110</v>
      </c>
      <c r="J23" s="20">
        <v>1.7886666666666666</v>
      </c>
      <c r="K23" s="20">
        <v>2.536</v>
      </c>
      <c r="L23" s="43" t="s">
        <v>40</v>
      </c>
      <c r="M23" s="26">
        <f t="shared" si="0"/>
        <v>0.7473333333333334</v>
      </c>
    </row>
    <row r="24" spans="1:18" s="2" customFormat="1" ht="18" x14ac:dyDescent="0.35">
      <c r="A24" s="10">
        <v>23</v>
      </c>
      <c r="B24" s="14" t="s">
        <v>7</v>
      </c>
      <c r="C24" s="4" t="s">
        <v>18</v>
      </c>
      <c r="D24" s="4" t="s">
        <v>10</v>
      </c>
      <c r="E24" s="5">
        <v>13</v>
      </c>
      <c r="F24" s="4" t="s">
        <v>6</v>
      </c>
      <c r="G24" s="4" t="s">
        <v>20</v>
      </c>
      <c r="H24" s="7" t="s">
        <v>26</v>
      </c>
      <c r="I24" s="19" t="s">
        <v>109</v>
      </c>
      <c r="J24" s="20">
        <v>1.5596666666666668</v>
      </c>
      <c r="K24" s="20">
        <v>2.9756666666666667</v>
      </c>
      <c r="L24" s="43" t="s">
        <v>40</v>
      </c>
      <c r="M24" s="26">
        <f t="shared" si="0"/>
        <v>1.4159999999999999</v>
      </c>
    </row>
    <row r="25" spans="1:18" s="2" customFormat="1" ht="18" x14ac:dyDescent="0.35">
      <c r="A25" s="10">
        <v>24</v>
      </c>
      <c r="B25" s="14" t="s">
        <v>7</v>
      </c>
      <c r="C25" s="4" t="s">
        <v>18</v>
      </c>
      <c r="D25" s="4" t="s">
        <v>11</v>
      </c>
      <c r="E25" s="5">
        <v>13</v>
      </c>
      <c r="F25" s="4" t="s">
        <v>9</v>
      </c>
      <c r="G25" s="4" t="s">
        <v>20</v>
      </c>
      <c r="H25" s="7" t="s">
        <v>26</v>
      </c>
      <c r="I25" s="19" t="s">
        <v>108</v>
      </c>
      <c r="J25" s="20">
        <v>1.6383333333333334</v>
      </c>
      <c r="K25" s="20">
        <v>2.4216666666666669</v>
      </c>
      <c r="L25" s="43" t="s">
        <v>40</v>
      </c>
      <c r="M25" s="26">
        <f t="shared" si="0"/>
        <v>0.78333333333333344</v>
      </c>
    </row>
    <row r="26" spans="1:18" s="2" customFormat="1" ht="18" x14ac:dyDescent="0.35">
      <c r="A26" s="10">
        <v>25</v>
      </c>
      <c r="B26" s="14" t="s">
        <v>7</v>
      </c>
      <c r="C26" s="4" t="s">
        <v>18</v>
      </c>
      <c r="D26" s="4" t="s">
        <v>12</v>
      </c>
      <c r="E26" s="5">
        <v>26</v>
      </c>
      <c r="F26" s="4" t="s">
        <v>6</v>
      </c>
      <c r="G26" s="4" t="s">
        <v>20</v>
      </c>
      <c r="H26" s="7" t="s">
        <v>26</v>
      </c>
      <c r="I26" s="19" t="s">
        <v>107</v>
      </c>
      <c r="J26" s="20">
        <v>1.1453333333333333</v>
      </c>
      <c r="K26" s="20">
        <v>2.1313333333333335</v>
      </c>
      <c r="L26" s="43" t="s">
        <v>40</v>
      </c>
      <c r="M26" s="26">
        <f t="shared" si="0"/>
        <v>0.98600000000000021</v>
      </c>
    </row>
    <row r="27" spans="1:18" s="2" customFormat="1" ht="18" x14ac:dyDescent="0.35">
      <c r="A27" s="10">
        <v>26</v>
      </c>
      <c r="B27" s="14" t="s">
        <v>7</v>
      </c>
      <c r="C27" s="4" t="s">
        <v>18</v>
      </c>
      <c r="D27" s="4" t="s">
        <v>13</v>
      </c>
      <c r="E27" s="5">
        <v>26</v>
      </c>
      <c r="F27" s="4" t="s">
        <v>9</v>
      </c>
      <c r="G27" s="4" t="s">
        <v>20</v>
      </c>
      <c r="H27" s="7" t="s">
        <v>26</v>
      </c>
      <c r="I27" s="19" t="s">
        <v>106</v>
      </c>
      <c r="J27" s="20">
        <v>1.1733333333333336</v>
      </c>
      <c r="K27" s="20">
        <v>2.5083333333333333</v>
      </c>
      <c r="L27" s="43" t="s">
        <v>40</v>
      </c>
      <c r="M27" s="26">
        <f t="shared" si="0"/>
        <v>1.3349999999999997</v>
      </c>
    </row>
    <row r="28" spans="1:18" s="2" customFormat="1" ht="18" x14ac:dyDescent="0.35">
      <c r="A28" s="10">
        <v>27</v>
      </c>
      <c r="B28" s="14" t="s">
        <v>7</v>
      </c>
      <c r="C28" s="4" t="s">
        <v>18</v>
      </c>
      <c r="D28" s="4" t="s">
        <v>14</v>
      </c>
      <c r="E28" s="5">
        <v>34</v>
      </c>
      <c r="F28" s="4" t="s">
        <v>6</v>
      </c>
      <c r="G28" s="4" t="s">
        <v>20</v>
      </c>
      <c r="H28" s="7" t="s">
        <v>26</v>
      </c>
      <c r="I28" s="19" t="s">
        <v>105</v>
      </c>
      <c r="J28" s="20">
        <v>1.1300000000000001</v>
      </c>
      <c r="K28" s="20">
        <v>2.4103333333333334</v>
      </c>
      <c r="L28" s="43" t="s">
        <v>40</v>
      </c>
      <c r="M28" s="26">
        <f t="shared" si="0"/>
        <v>1.2803333333333333</v>
      </c>
    </row>
    <row r="29" spans="1:18" s="2" customFormat="1" ht="18" x14ac:dyDescent="0.35">
      <c r="A29" s="10">
        <v>28</v>
      </c>
      <c r="B29" s="14" t="s">
        <v>7</v>
      </c>
      <c r="C29" s="4" t="s">
        <v>18</v>
      </c>
      <c r="D29" s="4" t="s">
        <v>15</v>
      </c>
      <c r="E29" s="5">
        <v>34</v>
      </c>
      <c r="F29" s="4" t="s">
        <v>9</v>
      </c>
      <c r="G29" s="4" t="s">
        <v>20</v>
      </c>
      <c r="H29" s="7" t="s">
        <v>26</v>
      </c>
      <c r="I29" s="19" t="s">
        <v>104</v>
      </c>
      <c r="J29" s="20">
        <v>1.4856666666666667</v>
      </c>
      <c r="K29" s="20">
        <v>2.9326666666666665</v>
      </c>
      <c r="L29" s="43" t="s">
        <v>40</v>
      </c>
      <c r="M29" s="26">
        <f t="shared" si="0"/>
        <v>1.4469999999999998</v>
      </c>
    </row>
    <row r="30" spans="1:18" s="2" customFormat="1" ht="18" x14ac:dyDescent="0.35">
      <c r="A30" s="10">
        <v>29</v>
      </c>
      <c r="B30" s="14" t="s">
        <v>7</v>
      </c>
      <c r="C30" s="4" t="s">
        <v>18</v>
      </c>
      <c r="D30" s="4" t="s">
        <v>16</v>
      </c>
      <c r="E30" s="5">
        <v>52</v>
      </c>
      <c r="F30" s="4" t="s">
        <v>6</v>
      </c>
      <c r="G30" s="4" t="s">
        <v>20</v>
      </c>
      <c r="H30" s="7" t="s">
        <v>26</v>
      </c>
      <c r="I30" s="19" t="s">
        <v>103</v>
      </c>
      <c r="J30" s="20">
        <v>1.3793333333333333</v>
      </c>
      <c r="K30" s="20">
        <v>2.1363333333333334</v>
      </c>
      <c r="L30" s="43" t="s">
        <v>40</v>
      </c>
      <c r="M30" s="26">
        <f t="shared" si="0"/>
        <v>0.75700000000000012</v>
      </c>
    </row>
    <row r="31" spans="1:18" s="2" customFormat="1" ht="18" x14ac:dyDescent="0.35">
      <c r="A31" s="10">
        <v>30</v>
      </c>
      <c r="B31" s="14" t="s">
        <v>7</v>
      </c>
      <c r="C31" s="4" t="s">
        <v>18</v>
      </c>
      <c r="D31" s="4" t="s">
        <v>17</v>
      </c>
      <c r="E31" s="5">
        <v>52</v>
      </c>
      <c r="F31" s="4" t="s">
        <v>9</v>
      </c>
      <c r="G31" s="4" t="s">
        <v>20</v>
      </c>
      <c r="H31" s="7" t="s">
        <v>26</v>
      </c>
      <c r="I31" s="19" t="s">
        <v>102</v>
      </c>
      <c r="J31" s="20">
        <v>1.1263333333333334</v>
      </c>
      <c r="K31" s="20">
        <v>2.3666666666666667</v>
      </c>
      <c r="L31" s="43" t="s">
        <v>40</v>
      </c>
      <c r="M31" s="26">
        <f t="shared" si="0"/>
        <v>1.2403333333333333</v>
      </c>
    </row>
    <row r="32" spans="1:18" s="2" customFormat="1" ht="18" x14ac:dyDescent="0.35">
      <c r="A32" s="10">
        <v>31</v>
      </c>
      <c r="B32" s="14" t="s">
        <v>7</v>
      </c>
      <c r="C32" s="4" t="s">
        <v>18</v>
      </c>
      <c r="D32" s="4" t="s">
        <v>5</v>
      </c>
      <c r="E32" s="5">
        <v>11</v>
      </c>
      <c r="F32" s="4" t="s">
        <v>6</v>
      </c>
      <c r="G32" s="4" t="s">
        <v>21</v>
      </c>
      <c r="H32" s="7" t="s">
        <v>26</v>
      </c>
      <c r="I32" s="19" t="s">
        <v>101</v>
      </c>
      <c r="J32" s="20">
        <v>1.0603333333333333</v>
      </c>
      <c r="K32" s="20">
        <v>2.0796666666666663</v>
      </c>
      <c r="L32" s="43">
        <v>0.38866666666666666</v>
      </c>
      <c r="M32" s="26">
        <f t="shared" si="0"/>
        <v>1.019333333333333</v>
      </c>
    </row>
    <row r="33" spans="1:13" s="2" customFormat="1" ht="18" x14ac:dyDescent="0.35">
      <c r="A33" s="10">
        <v>32</v>
      </c>
      <c r="B33" s="14" t="s">
        <v>7</v>
      </c>
      <c r="C33" s="4" t="s">
        <v>18</v>
      </c>
      <c r="D33" s="4" t="s">
        <v>8</v>
      </c>
      <c r="E33" s="5">
        <v>11</v>
      </c>
      <c r="F33" s="4" t="s">
        <v>9</v>
      </c>
      <c r="G33" s="4" t="s">
        <v>21</v>
      </c>
      <c r="H33" s="7" t="s">
        <v>26</v>
      </c>
      <c r="I33" s="19" t="s">
        <v>100</v>
      </c>
      <c r="J33" s="20">
        <v>1.4436666666666664</v>
      </c>
      <c r="K33" s="20">
        <v>2.4166666666666665</v>
      </c>
      <c r="L33" s="43">
        <v>0.40633333333333327</v>
      </c>
      <c r="M33" s="26">
        <f t="shared" si="0"/>
        <v>0.97300000000000009</v>
      </c>
    </row>
    <row r="34" spans="1:13" s="2" customFormat="1" ht="18" x14ac:dyDescent="0.35">
      <c r="A34" s="10">
        <v>33</v>
      </c>
      <c r="B34" s="14" t="s">
        <v>7</v>
      </c>
      <c r="C34" s="4" t="s">
        <v>18</v>
      </c>
      <c r="D34" s="4" t="s">
        <v>10</v>
      </c>
      <c r="E34" s="5">
        <v>13</v>
      </c>
      <c r="F34" s="4" t="s">
        <v>6</v>
      </c>
      <c r="G34" s="4" t="s">
        <v>21</v>
      </c>
      <c r="H34" s="7" t="s">
        <v>26</v>
      </c>
      <c r="I34" s="19" t="s">
        <v>99</v>
      </c>
      <c r="J34" s="20">
        <v>1.4219999999999999</v>
      </c>
      <c r="K34" s="20">
        <v>2.6219999999999999</v>
      </c>
      <c r="L34" s="43">
        <v>0.377</v>
      </c>
      <c r="M34" s="26">
        <f t="shared" si="0"/>
        <v>1.2</v>
      </c>
    </row>
    <row r="35" spans="1:13" s="2" customFormat="1" ht="18" x14ac:dyDescent="0.35">
      <c r="A35" s="10">
        <v>34</v>
      </c>
      <c r="B35" s="14" t="s">
        <v>7</v>
      </c>
      <c r="C35" s="4" t="s">
        <v>18</v>
      </c>
      <c r="D35" s="4" t="s">
        <v>11</v>
      </c>
      <c r="E35" s="5">
        <v>13</v>
      </c>
      <c r="F35" s="4" t="s">
        <v>9</v>
      </c>
      <c r="G35" s="4" t="s">
        <v>21</v>
      </c>
      <c r="H35" s="7" t="s">
        <v>26</v>
      </c>
      <c r="I35" s="19" t="s">
        <v>32</v>
      </c>
      <c r="J35" s="20">
        <v>1.3596666666666666</v>
      </c>
      <c r="K35" s="20">
        <v>2.5523333333333333</v>
      </c>
      <c r="L35" s="43">
        <v>0.37166666666666665</v>
      </c>
      <c r="M35" s="26">
        <f t="shared" si="0"/>
        <v>1.1926666666666668</v>
      </c>
    </row>
    <row r="36" spans="1:13" s="2" customFormat="1" ht="18" x14ac:dyDescent="0.35">
      <c r="A36" s="10">
        <v>35</v>
      </c>
      <c r="B36" s="14" t="s">
        <v>7</v>
      </c>
      <c r="C36" s="4" t="s">
        <v>18</v>
      </c>
      <c r="D36" s="4" t="s">
        <v>12</v>
      </c>
      <c r="E36" s="5">
        <v>26</v>
      </c>
      <c r="F36" s="4" t="s">
        <v>6</v>
      </c>
      <c r="G36" s="4" t="s">
        <v>21</v>
      </c>
      <c r="H36" s="7" t="s">
        <v>26</v>
      </c>
      <c r="I36" s="19" t="s">
        <v>98</v>
      </c>
      <c r="J36" s="20">
        <v>1.3266666666666669</v>
      </c>
      <c r="K36" s="20">
        <v>2.3960000000000004</v>
      </c>
      <c r="L36" s="43">
        <v>0.37166666666666665</v>
      </c>
      <c r="M36" s="26">
        <f t="shared" si="0"/>
        <v>1.0693333333333335</v>
      </c>
    </row>
    <row r="37" spans="1:13" s="2" customFormat="1" ht="18" x14ac:dyDescent="0.35">
      <c r="A37" s="10">
        <v>36</v>
      </c>
      <c r="B37" s="14" t="s">
        <v>7</v>
      </c>
      <c r="C37" s="4" t="s">
        <v>18</v>
      </c>
      <c r="D37" s="4" t="s">
        <v>13</v>
      </c>
      <c r="E37" s="5">
        <v>26</v>
      </c>
      <c r="F37" s="4" t="s">
        <v>9</v>
      </c>
      <c r="G37" s="4" t="s">
        <v>21</v>
      </c>
      <c r="H37" s="7" t="s">
        <v>26</v>
      </c>
      <c r="I37" s="19" t="s">
        <v>97</v>
      </c>
      <c r="J37" s="20">
        <v>1.6163333333333334</v>
      </c>
      <c r="K37" s="20">
        <v>2.8610000000000002</v>
      </c>
      <c r="L37" s="43">
        <v>0.41299999999999998</v>
      </c>
      <c r="M37" s="26">
        <f t="shared" si="0"/>
        <v>1.2446666666666668</v>
      </c>
    </row>
    <row r="38" spans="1:13" s="2" customFormat="1" ht="18" x14ac:dyDescent="0.35">
      <c r="A38" s="10">
        <v>37</v>
      </c>
      <c r="B38" s="14" t="s">
        <v>7</v>
      </c>
      <c r="C38" s="4" t="s">
        <v>18</v>
      </c>
      <c r="D38" s="4" t="s">
        <v>14</v>
      </c>
      <c r="E38" s="5">
        <v>34</v>
      </c>
      <c r="F38" s="4" t="s">
        <v>6</v>
      </c>
      <c r="G38" s="4" t="s">
        <v>21</v>
      </c>
      <c r="H38" s="7" t="s">
        <v>26</v>
      </c>
      <c r="I38" s="19" t="s">
        <v>96</v>
      </c>
      <c r="J38" s="20">
        <v>1.5366666666666664</v>
      </c>
      <c r="K38" s="20">
        <v>2.9216666666666669</v>
      </c>
      <c r="L38" s="43">
        <v>0.41299999999999998</v>
      </c>
      <c r="M38" s="26">
        <f t="shared" si="0"/>
        <v>1.3850000000000005</v>
      </c>
    </row>
    <row r="39" spans="1:13" s="2" customFormat="1" ht="18" x14ac:dyDescent="0.35">
      <c r="A39" s="10">
        <v>38</v>
      </c>
      <c r="B39" s="14" t="s">
        <v>7</v>
      </c>
      <c r="C39" s="4" t="s">
        <v>18</v>
      </c>
      <c r="D39" s="4" t="s">
        <v>15</v>
      </c>
      <c r="E39" s="5">
        <v>34</v>
      </c>
      <c r="F39" s="4" t="s">
        <v>9</v>
      </c>
      <c r="G39" s="4" t="s">
        <v>21</v>
      </c>
      <c r="H39" s="7" t="s">
        <v>26</v>
      </c>
      <c r="I39" s="19" t="s">
        <v>95</v>
      </c>
      <c r="J39" s="20">
        <v>1.429</v>
      </c>
      <c r="K39" s="20">
        <v>3.17</v>
      </c>
      <c r="L39" s="43">
        <v>0.42566666666666664</v>
      </c>
      <c r="M39" s="26">
        <f t="shared" si="0"/>
        <v>1.7409999999999999</v>
      </c>
    </row>
    <row r="40" spans="1:13" s="2" customFormat="1" ht="18" x14ac:dyDescent="0.35">
      <c r="A40" s="10">
        <v>39</v>
      </c>
      <c r="B40" s="14" t="s">
        <v>7</v>
      </c>
      <c r="C40" s="4" t="s">
        <v>18</v>
      </c>
      <c r="D40" s="4" t="s">
        <v>16</v>
      </c>
      <c r="E40" s="5">
        <v>52</v>
      </c>
      <c r="F40" s="4" t="s">
        <v>6</v>
      </c>
      <c r="G40" s="4" t="s">
        <v>21</v>
      </c>
      <c r="H40" s="7" t="s">
        <v>26</v>
      </c>
      <c r="I40" s="19" t="s">
        <v>94</v>
      </c>
      <c r="J40" s="20">
        <v>1.075</v>
      </c>
      <c r="K40" s="20">
        <v>2.0646666666666662</v>
      </c>
      <c r="L40" s="43">
        <v>0.38000000000000006</v>
      </c>
      <c r="M40" s="26">
        <f t="shared" si="0"/>
        <v>0.98966666666666625</v>
      </c>
    </row>
    <row r="41" spans="1:13" s="2" customFormat="1" ht="18" x14ac:dyDescent="0.35">
      <c r="A41" s="10">
        <v>40</v>
      </c>
      <c r="B41" s="14" t="s">
        <v>7</v>
      </c>
      <c r="C41" s="4" t="s">
        <v>18</v>
      </c>
      <c r="D41" s="4" t="s">
        <v>17</v>
      </c>
      <c r="E41" s="5">
        <v>52</v>
      </c>
      <c r="F41" s="4" t="s">
        <v>9</v>
      </c>
      <c r="G41" s="4" t="s">
        <v>21</v>
      </c>
      <c r="H41" s="7" t="s">
        <v>26</v>
      </c>
      <c r="I41" s="19" t="s">
        <v>93</v>
      </c>
      <c r="J41" s="20">
        <v>1.2956666666666667</v>
      </c>
      <c r="K41" s="20">
        <v>2.903</v>
      </c>
      <c r="L41" s="43">
        <v>0.39666666666666667</v>
      </c>
      <c r="M41" s="26">
        <f t="shared" si="0"/>
        <v>1.6073333333333333</v>
      </c>
    </row>
    <row r="42" spans="1:13" s="2" customFormat="1" ht="18" x14ac:dyDescent="0.35">
      <c r="A42" s="10">
        <v>41</v>
      </c>
      <c r="B42" s="14" t="s">
        <v>7</v>
      </c>
      <c r="C42" s="4" t="s">
        <v>18</v>
      </c>
      <c r="D42" s="4" t="s">
        <v>5</v>
      </c>
      <c r="E42" s="5">
        <v>11</v>
      </c>
      <c r="F42" s="4" t="s">
        <v>6</v>
      </c>
      <c r="G42" s="4" t="s">
        <v>22</v>
      </c>
      <c r="H42" s="7" t="s">
        <v>26</v>
      </c>
      <c r="I42" s="19" t="s">
        <v>92</v>
      </c>
      <c r="J42" s="20">
        <v>1.1006666666666669</v>
      </c>
      <c r="K42" s="20">
        <v>2.0423333333333331</v>
      </c>
      <c r="L42" s="43" t="s">
        <v>40</v>
      </c>
      <c r="M42" s="26">
        <f t="shared" si="0"/>
        <v>0.94166666666666621</v>
      </c>
    </row>
    <row r="43" spans="1:13" s="2" customFormat="1" ht="18" x14ac:dyDescent="0.35">
      <c r="A43" s="10">
        <v>42</v>
      </c>
      <c r="B43" s="14" t="s">
        <v>7</v>
      </c>
      <c r="C43" s="4" t="s">
        <v>18</v>
      </c>
      <c r="D43" s="4" t="s">
        <v>8</v>
      </c>
      <c r="E43" s="5">
        <v>11</v>
      </c>
      <c r="F43" s="4" t="s">
        <v>9</v>
      </c>
      <c r="G43" s="4" t="s">
        <v>22</v>
      </c>
      <c r="H43" s="7" t="s">
        <v>26</v>
      </c>
      <c r="I43" s="19" t="s">
        <v>91</v>
      </c>
      <c r="J43" s="20">
        <v>1.5276666666666667</v>
      </c>
      <c r="K43" s="20">
        <v>4.0373333333333337</v>
      </c>
      <c r="L43" s="43" t="s">
        <v>40</v>
      </c>
      <c r="M43" s="26">
        <f t="shared" si="0"/>
        <v>2.5096666666666669</v>
      </c>
    </row>
    <row r="44" spans="1:13" s="2" customFormat="1" ht="18" x14ac:dyDescent="0.35">
      <c r="A44" s="10">
        <v>43</v>
      </c>
      <c r="B44" s="14" t="s">
        <v>7</v>
      </c>
      <c r="C44" s="4" t="s">
        <v>18</v>
      </c>
      <c r="D44" s="4" t="s">
        <v>10</v>
      </c>
      <c r="E44" s="5">
        <v>13</v>
      </c>
      <c r="F44" s="4" t="s">
        <v>6</v>
      </c>
      <c r="G44" s="4" t="s">
        <v>22</v>
      </c>
      <c r="H44" s="7" t="s">
        <v>26</v>
      </c>
      <c r="I44" s="19" t="s">
        <v>90</v>
      </c>
      <c r="J44" s="20">
        <v>1.2826666666666666</v>
      </c>
      <c r="K44" s="20">
        <v>2.4193333333333333</v>
      </c>
      <c r="L44" s="43" t="s">
        <v>40</v>
      </c>
      <c r="M44" s="26">
        <f t="shared" si="0"/>
        <v>1.1366666666666667</v>
      </c>
    </row>
    <row r="45" spans="1:13" s="2" customFormat="1" ht="18" x14ac:dyDescent="0.35">
      <c r="A45" s="10">
        <v>44</v>
      </c>
      <c r="B45" s="14" t="s">
        <v>7</v>
      </c>
      <c r="C45" s="4" t="s">
        <v>18</v>
      </c>
      <c r="D45" s="4" t="s">
        <v>11</v>
      </c>
      <c r="E45" s="5">
        <v>13</v>
      </c>
      <c r="F45" s="4" t="s">
        <v>9</v>
      </c>
      <c r="G45" s="4" t="s">
        <v>22</v>
      </c>
      <c r="H45" s="7" t="s">
        <v>26</v>
      </c>
      <c r="I45" s="19" t="s">
        <v>89</v>
      </c>
      <c r="J45" s="20">
        <v>1.32</v>
      </c>
      <c r="K45" s="20">
        <v>2.3359999999999999</v>
      </c>
      <c r="L45" s="43" t="s">
        <v>40</v>
      </c>
      <c r="M45" s="26">
        <f t="shared" si="0"/>
        <v>1.0159999999999998</v>
      </c>
    </row>
    <row r="46" spans="1:13" s="2" customFormat="1" ht="18" x14ac:dyDescent="0.35">
      <c r="A46" s="10">
        <v>45</v>
      </c>
      <c r="B46" s="14" t="s">
        <v>7</v>
      </c>
      <c r="C46" s="4" t="s">
        <v>18</v>
      </c>
      <c r="D46" s="4" t="s">
        <v>12</v>
      </c>
      <c r="E46" s="5">
        <v>26</v>
      </c>
      <c r="F46" s="4" t="s">
        <v>6</v>
      </c>
      <c r="G46" s="4" t="s">
        <v>22</v>
      </c>
      <c r="H46" s="7" t="s">
        <v>26</v>
      </c>
      <c r="I46" s="19" t="s">
        <v>88</v>
      </c>
      <c r="J46" s="20">
        <v>1.2510000000000001</v>
      </c>
      <c r="K46" s="20">
        <v>2.335</v>
      </c>
      <c r="L46" s="43" t="s">
        <v>40</v>
      </c>
      <c r="M46" s="26">
        <f t="shared" si="0"/>
        <v>1.0839999999999999</v>
      </c>
    </row>
    <row r="47" spans="1:13" s="2" customFormat="1" ht="18" x14ac:dyDescent="0.35">
      <c r="A47" s="10">
        <v>46</v>
      </c>
      <c r="B47" s="14" t="s">
        <v>7</v>
      </c>
      <c r="C47" s="4" t="s">
        <v>18</v>
      </c>
      <c r="D47" s="4" t="s">
        <v>13</v>
      </c>
      <c r="E47" s="5">
        <v>26</v>
      </c>
      <c r="F47" s="4" t="s">
        <v>9</v>
      </c>
      <c r="G47" s="4" t="s">
        <v>22</v>
      </c>
      <c r="H47" s="7" t="s">
        <v>26</v>
      </c>
      <c r="I47" s="19" t="s">
        <v>87</v>
      </c>
      <c r="J47" s="20">
        <v>1.5449999999999999</v>
      </c>
      <c r="K47" s="20">
        <v>3.9876666666666671</v>
      </c>
      <c r="L47" s="43" t="s">
        <v>40</v>
      </c>
      <c r="M47" s="26">
        <f t="shared" si="0"/>
        <v>2.4426666666666672</v>
      </c>
    </row>
    <row r="48" spans="1:13" s="2" customFormat="1" ht="18" x14ac:dyDescent="0.35">
      <c r="A48" s="10">
        <v>47</v>
      </c>
      <c r="B48" s="14" t="s">
        <v>7</v>
      </c>
      <c r="C48" s="4" t="s">
        <v>18</v>
      </c>
      <c r="D48" s="4" t="s">
        <v>14</v>
      </c>
      <c r="E48" s="5">
        <v>34</v>
      </c>
      <c r="F48" s="4" t="s">
        <v>6</v>
      </c>
      <c r="G48" s="4" t="s">
        <v>22</v>
      </c>
      <c r="H48" s="7" t="s">
        <v>26</v>
      </c>
      <c r="I48" s="19" t="s">
        <v>86</v>
      </c>
      <c r="J48" s="20">
        <v>1.1209999999999998</v>
      </c>
      <c r="K48" s="20">
        <v>2.5880000000000005</v>
      </c>
      <c r="L48" s="43" t="s">
        <v>40</v>
      </c>
      <c r="M48" s="26">
        <f t="shared" si="0"/>
        <v>1.4670000000000007</v>
      </c>
    </row>
    <row r="49" spans="1:14" s="2" customFormat="1" ht="18" x14ac:dyDescent="0.35">
      <c r="A49" s="10">
        <v>48</v>
      </c>
      <c r="B49" s="14" t="s">
        <v>7</v>
      </c>
      <c r="C49" s="4" t="s">
        <v>18</v>
      </c>
      <c r="D49" s="4" t="s">
        <v>15</v>
      </c>
      <c r="E49" s="5">
        <v>34</v>
      </c>
      <c r="F49" s="4" t="s">
        <v>9</v>
      </c>
      <c r="G49" s="4" t="s">
        <v>22</v>
      </c>
      <c r="H49" s="7" t="s">
        <v>26</v>
      </c>
      <c r="I49" s="19" t="s">
        <v>85</v>
      </c>
      <c r="J49" s="20">
        <v>1.2343333333333335</v>
      </c>
      <c r="K49" s="20">
        <v>3.2243333333333335</v>
      </c>
      <c r="L49" s="43" t="s">
        <v>40</v>
      </c>
      <c r="M49" s="26">
        <f t="shared" si="0"/>
        <v>1.99</v>
      </c>
    </row>
    <row r="50" spans="1:14" s="2" customFormat="1" ht="18" x14ac:dyDescent="0.35">
      <c r="A50" s="10">
        <v>49</v>
      </c>
      <c r="B50" s="14" t="s">
        <v>7</v>
      </c>
      <c r="C50" s="4" t="s">
        <v>18</v>
      </c>
      <c r="D50" s="4" t="s">
        <v>16</v>
      </c>
      <c r="E50" s="5">
        <v>52</v>
      </c>
      <c r="F50" s="4" t="s">
        <v>6</v>
      </c>
      <c r="G50" s="4" t="s">
        <v>22</v>
      </c>
      <c r="H50" s="7" t="s">
        <v>26</v>
      </c>
      <c r="I50" s="19" t="s">
        <v>84</v>
      </c>
      <c r="J50" s="20">
        <v>1.3763333333333332</v>
      </c>
      <c r="K50" s="20">
        <v>2.6776666666666666</v>
      </c>
      <c r="L50" s="43" t="s">
        <v>40</v>
      </c>
      <c r="M50" s="26">
        <f t="shared" si="0"/>
        <v>1.3013333333333335</v>
      </c>
    </row>
    <row r="51" spans="1:14" s="2" customFormat="1" ht="18" x14ac:dyDescent="0.35">
      <c r="A51" s="10">
        <v>50</v>
      </c>
      <c r="B51" s="14" t="s">
        <v>7</v>
      </c>
      <c r="C51" s="4" t="s">
        <v>18</v>
      </c>
      <c r="D51" s="4" t="s">
        <v>17</v>
      </c>
      <c r="E51" s="5">
        <v>52</v>
      </c>
      <c r="F51" s="4" t="s">
        <v>9</v>
      </c>
      <c r="G51" s="4" t="s">
        <v>22</v>
      </c>
      <c r="H51" s="7" t="s">
        <v>26</v>
      </c>
      <c r="I51" s="19" t="s">
        <v>83</v>
      </c>
      <c r="J51" s="20">
        <v>1.3533333333333333</v>
      </c>
      <c r="K51" s="20">
        <v>3.0393333333333334</v>
      </c>
      <c r="L51" s="43" t="s">
        <v>40</v>
      </c>
      <c r="M51" s="26">
        <f t="shared" si="0"/>
        <v>1.6860000000000002</v>
      </c>
      <c r="N51" s="2">
        <f>COUNTIF(L2:L51, " &lt;0.2")</f>
        <v>0</v>
      </c>
    </row>
    <row r="52" spans="1:14" s="2" customFormat="1" x14ac:dyDescent="0.25">
      <c r="A52" s="11">
        <v>51</v>
      </c>
      <c r="B52" s="15" t="s">
        <v>29</v>
      </c>
      <c r="C52" s="4" t="s">
        <v>23</v>
      </c>
      <c r="D52" s="4" t="s">
        <v>5</v>
      </c>
      <c r="E52" s="5">
        <v>11</v>
      </c>
      <c r="F52" s="4" t="s">
        <v>6</v>
      </c>
      <c r="G52" s="4" t="s">
        <v>19</v>
      </c>
      <c r="H52" s="7" t="s">
        <v>30</v>
      </c>
      <c r="I52" s="19" t="s">
        <v>82</v>
      </c>
      <c r="J52" s="20">
        <v>1.3353333333333335</v>
      </c>
      <c r="K52" s="20">
        <v>4.2843333333333335</v>
      </c>
      <c r="L52" s="43" t="s">
        <v>40</v>
      </c>
      <c r="M52" s="26">
        <f t="shared" si="0"/>
        <v>2.9489999999999998</v>
      </c>
    </row>
    <row r="53" spans="1:14" s="2" customFormat="1" x14ac:dyDescent="0.25">
      <c r="A53" s="11">
        <v>52</v>
      </c>
      <c r="B53" s="15" t="s">
        <v>29</v>
      </c>
      <c r="C53" s="4" t="s">
        <v>23</v>
      </c>
      <c r="D53" s="4" t="s">
        <v>8</v>
      </c>
      <c r="E53" s="5">
        <v>11</v>
      </c>
      <c r="F53" s="4" t="s">
        <v>9</v>
      </c>
      <c r="G53" s="4" t="s">
        <v>19</v>
      </c>
      <c r="H53" s="7" t="s">
        <v>30</v>
      </c>
      <c r="I53" s="19" t="s">
        <v>81</v>
      </c>
      <c r="J53" s="20">
        <v>1.232</v>
      </c>
      <c r="K53" s="20">
        <v>2.9603333333333333</v>
      </c>
      <c r="L53" s="43" t="s">
        <v>40</v>
      </c>
      <c r="M53" s="26">
        <f t="shared" si="0"/>
        <v>1.7283333333333333</v>
      </c>
    </row>
    <row r="54" spans="1:14" s="2" customFormat="1" x14ac:dyDescent="0.25">
      <c r="A54" s="11">
        <v>53</v>
      </c>
      <c r="B54" s="15" t="s">
        <v>29</v>
      </c>
      <c r="C54" s="4" t="s">
        <v>23</v>
      </c>
      <c r="D54" s="4" t="s">
        <v>10</v>
      </c>
      <c r="E54" s="5">
        <v>13</v>
      </c>
      <c r="F54" s="4" t="s">
        <v>6</v>
      </c>
      <c r="G54" s="4" t="s">
        <v>19</v>
      </c>
      <c r="H54" s="7" t="s">
        <v>30</v>
      </c>
      <c r="I54" s="19" t="s">
        <v>80</v>
      </c>
      <c r="J54" s="20">
        <v>1.3603333333333334</v>
      </c>
      <c r="K54" s="20">
        <v>3.2080000000000002</v>
      </c>
      <c r="L54" s="43" t="s">
        <v>40</v>
      </c>
      <c r="M54" s="26">
        <f t="shared" si="0"/>
        <v>1.8476666666666668</v>
      </c>
    </row>
    <row r="55" spans="1:14" s="2" customFormat="1" x14ac:dyDescent="0.25">
      <c r="A55" s="11">
        <v>54</v>
      </c>
      <c r="B55" s="15" t="s">
        <v>29</v>
      </c>
      <c r="C55" s="4" t="s">
        <v>23</v>
      </c>
      <c r="D55" s="4" t="s">
        <v>11</v>
      </c>
      <c r="E55" s="5">
        <v>13</v>
      </c>
      <c r="F55" s="4" t="s">
        <v>9</v>
      </c>
      <c r="G55" s="4" t="s">
        <v>19</v>
      </c>
      <c r="H55" s="7" t="s">
        <v>30</v>
      </c>
      <c r="I55" s="19" t="s">
        <v>79</v>
      </c>
      <c r="J55" s="20">
        <v>1.498</v>
      </c>
      <c r="K55" s="20">
        <v>3.1940000000000004</v>
      </c>
      <c r="L55" s="43" t="s">
        <v>40</v>
      </c>
      <c r="M55" s="26">
        <f t="shared" si="0"/>
        <v>1.6960000000000004</v>
      </c>
    </row>
    <row r="56" spans="1:14" s="2" customFormat="1" x14ac:dyDescent="0.25">
      <c r="A56" s="11">
        <v>55</v>
      </c>
      <c r="B56" s="15" t="s">
        <v>29</v>
      </c>
      <c r="C56" s="4" t="s">
        <v>23</v>
      </c>
      <c r="D56" s="4" t="s">
        <v>12</v>
      </c>
      <c r="E56" s="5">
        <v>26</v>
      </c>
      <c r="F56" s="4" t="s">
        <v>6</v>
      </c>
      <c r="G56" s="4" t="s">
        <v>19</v>
      </c>
      <c r="H56" s="7" t="s">
        <v>30</v>
      </c>
      <c r="I56" s="19" t="s">
        <v>78</v>
      </c>
      <c r="J56" s="20">
        <v>1.4109999999999998</v>
      </c>
      <c r="K56" s="20">
        <v>2.9326666666666665</v>
      </c>
      <c r="L56" s="43" t="s">
        <v>40</v>
      </c>
      <c r="M56" s="26">
        <f t="shared" si="0"/>
        <v>1.5216666666666667</v>
      </c>
    </row>
    <row r="57" spans="1:14" s="2" customFormat="1" x14ac:dyDescent="0.25">
      <c r="A57" s="11">
        <v>56</v>
      </c>
      <c r="B57" s="15" t="s">
        <v>29</v>
      </c>
      <c r="C57" s="4" t="s">
        <v>23</v>
      </c>
      <c r="D57" s="4" t="s">
        <v>13</v>
      </c>
      <c r="E57" s="5">
        <v>26</v>
      </c>
      <c r="F57" s="4" t="s">
        <v>9</v>
      </c>
      <c r="G57" s="4" t="s">
        <v>19</v>
      </c>
      <c r="H57" s="7" t="s">
        <v>30</v>
      </c>
      <c r="I57" s="19" t="s">
        <v>77</v>
      </c>
      <c r="J57" s="20">
        <v>1.5696666666666665</v>
      </c>
      <c r="K57" s="20">
        <v>3.8830000000000005</v>
      </c>
      <c r="L57" s="43" t="s">
        <v>40</v>
      </c>
      <c r="M57" s="26">
        <f t="shared" si="0"/>
        <v>2.3133333333333339</v>
      </c>
    </row>
    <row r="58" spans="1:14" s="2" customFormat="1" x14ac:dyDescent="0.25">
      <c r="A58" s="11">
        <v>57</v>
      </c>
      <c r="B58" s="15" t="s">
        <v>29</v>
      </c>
      <c r="C58" s="4" t="s">
        <v>23</v>
      </c>
      <c r="D58" s="4" t="s">
        <v>14</v>
      </c>
      <c r="E58" s="5">
        <v>34</v>
      </c>
      <c r="F58" s="4" t="s">
        <v>6</v>
      </c>
      <c r="G58" s="4" t="s">
        <v>19</v>
      </c>
      <c r="H58" s="7" t="s">
        <v>30</v>
      </c>
      <c r="I58" s="19" t="s">
        <v>76</v>
      </c>
      <c r="J58" s="20">
        <v>1.9673333333333332</v>
      </c>
      <c r="K58" s="20">
        <v>3.674666666666667</v>
      </c>
      <c r="L58" s="43" t="s">
        <v>40</v>
      </c>
      <c r="M58" s="26">
        <f t="shared" si="0"/>
        <v>1.7073333333333338</v>
      </c>
    </row>
    <row r="59" spans="1:14" s="2" customFormat="1" x14ac:dyDescent="0.25">
      <c r="A59" s="11">
        <v>58</v>
      </c>
      <c r="B59" s="15" t="s">
        <v>29</v>
      </c>
      <c r="C59" s="4" t="s">
        <v>23</v>
      </c>
      <c r="D59" s="4" t="s">
        <v>15</v>
      </c>
      <c r="E59" s="5" t="s">
        <v>14</v>
      </c>
      <c r="F59" s="4" t="s">
        <v>6</v>
      </c>
      <c r="G59" s="4" t="s">
        <v>19</v>
      </c>
      <c r="H59" s="7" t="s">
        <v>30</v>
      </c>
      <c r="I59" s="19" t="s">
        <v>75</v>
      </c>
      <c r="J59" s="20">
        <v>1.2603333333333333</v>
      </c>
      <c r="K59" s="20">
        <v>6.0746666666666664</v>
      </c>
      <c r="L59" s="43">
        <v>0.53066666666666673</v>
      </c>
      <c r="M59" s="26">
        <f t="shared" si="0"/>
        <v>4.8143333333333329</v>
      </c>
    </row>
    <row r="60" spans="1:14" s="2" customFormat="1" x14ac:dyDescent="0.25">
      <c r="A60" s="11">
        <v>59</v>
      </c>
      <c r="B60" s="15" t="s">
        <v>29</v>
      </c>
      <c r="C60" s="4" t="s">
        <v>23</v>
      </c>
      <c r="D60" s="4" t="s">
        <v>16</v>
      </c>
      <c r="E60" s="5">
        <v>52</v>
      </c>
      <c r="F60" s="4" t="s">
        <v>6</v>
      </c>
      <c r="G60" s="4" t="s">
        <v>19</v>
      </c>
      <c r="H60" s="7" t="s">
        <v>30</v>
      </c>
      <c r="I60" s="19" t="s">
        <v>74</v>
      </c>
      <c r="J60" s="20">
        <v>1.107</v>
      </c>
      <c r="K60" s="20">
        <v>2.8109999999999999</v>
      </c>
      <c r="L60" s="43" t="s">
        <v>40</v>
      </c>
      <c r="M60" s="26">
        <f t="shared" si="0"/>
        <v>1.704</v>
      </c>
    </row>
    <row r="61" spans="1:14" s="2" customFormat="1" x14ac:dyDescent="0.25">
      <c r="A61" s="11">
        <v>60</v>
      </c>
      <c r="B61" s="15" t="s">
        <v>29</v>
      </c>
      <c r="C61" s="4" t="s">
        <v>23</v>
      </c>
      <c r="D61" s="4" t="s">
        <v>17</v>
      </c>
      <c r="E61" s="5">
        <v>52</v>
      </c>
      <c r="F61" s="4" t="s">
        <v>9</v>
      </c>
      <c r="G61" s="4" t="s">
        <v>19</v>
      </c>
      <c r="H61" s="7" t="s">
        <v>30</v>
      </c>
      <c r="I61" s="19" t="s">
        <v>73</v>
      </c>
      <c r="J61" s="20">
        <v>1.0196666666666667</v>
      </c>
      <c r="K61" s="20">
        <v>4.5350000000000001</v>
      </c>
      <c r="L61" s="43" t="s">
        <v>40</v>
      </c>
      <c r="M61" s="26">
        <f t="shared" si="0"/>
        <v>3.5153333333333334</v>
      </c>
    </row>
    <row r="62" spans="1:14" s="2" customFormat="1" x14ac:dyDescent="0.25">
      <c r="A62" s="11">
        <v>61</v>
      </c>
      <c r="B62" s="15" t="s">
        <v>29</v>
      </c>
      <c r="C62" s="4" t="s">
        <v>23</v>
      </c>
      <c r="D62" s="4" t="s">
        <v>5</v>
      </c>
      <c r="E62" s="5">
        <v>11</v>
      </c>
      <c r="F62" s="4" t="s">
        <v>6</v>
      </c>
      <c r="G62" s="4" t="s">
        <v>20</v>
      </c>
      <c r="H62" s="7" t="s">
        <v>30</v>
      </c>
      <c r="I62" s="19" t="s">
        <v>72</v>
      </c>
      <c r="J62" s="20">
        <v>1.3833333333333335</v>
      </c>
      <c r="K62" s="20">
        <v>2.7723333333333335</v>
      </c>
      <c r="L62" s="43">
        <v>0.23133333333333336</v>
      </c>
      <c r="M62" s="26">
        <f t="shared" si="0"/>
        <v>1.389</v>
      </c>
    </row>
    <row r="63" spans="1:14" s="2" customFormat="1" x14ac:dyDescent="0.25">
      <c r="A63" s="11">
        <v>62</v>
      </c>
      <c r="B63" s="15" t="s">
        <v>29</v>
      </c>
      <c r="C63" s="4" t="s">
        <v>23</v>
      </c>
      <c r="D63" s="4" t="s">
        <v>8</v>
      </c>
      <c r="E63" s="5">
        <v>11</v>
      </c>
      <c r="F63" s="4" t="s">
        <v>9</v>
      </c>
      <c r="G63" s="4" t="s">
        <v>20</v>
      </c>
      <c r="H63" s="7" t="s">
        <v>30</v>
      </c>
      <c r="I63" s="19" t="s">
        <v>71</v>
      </c>
      <c r="J63" s="20">
        <v>1.3780000000000001</v>
      </c>
      <c r="K63" s="20">
        <v>3.3003333333333331</v>
      </c>
      <c r="L63" s="43">
        <v>0.22500000000000001</v>
      </c>
      <c r="M63" s="26">
        <f t="shared" si="0"/>
        <v>1.922333333333333</v>
      </c>
    </row>
    <row r="64" spans="1:14" s="2" customFormat="1" x14ac:dyDescent="0.25">
      <c r="A64" s="11">
        <v>63</v>
      </c>
      <c r="B64" s="15" t="s">
        <v>29</v>
      </c>
      <c r="C64" s="4" t="s">
        <v>23</v>
      </c>
      <c r="D64" s="4" t="s">
        <v>10</v>
      </c>
      <c r="E64" s="5">
        <v>13</v>
      </c>
      <c r="F64" s="4" t="s">
        <v>6</v>
      </c>
      <c r="G64" s="4" t="s">
        <v>20</v>
      </c>
      <c r="H64" s="7" t="s">
        <v>30</v>
      </c>
      <c r="I64" s="19" t="s">
        <v>70</v>
      </c>
      <c r="J64" s="20">
        <v>1.5999999999999999</v>
      </c>
      <c r="K64" s="20">
        <v>3.6956666666666664</v>
      </c>
      <c r="L64" s="43">
        <v>0.22900000000000001</v>
      </c>
      <c r="M64" s="26">
        <f t="shared" si="0"/>
        <v>2.0956666666666663</v>
      </c>
    </row>
    <row r="65" spans="1:13" s="2" customFormat="1" x14ac:dyDescent="0.25">
      <c r="A65" s="11">
        <v>64</v>
      </c>
      <c r="B65" s="15" t="s">
        <v>29</v>
      </c>
      <c r="C65" s="4" t="s">
        <v>23</v>
      </c>
      <c r="D65" s="4" t="s">
        <v>11</v>
      </c>
      <c r="E65" s="5">
        <v>13</v>
      </c>
      <c r="F65" s="4" t="s">
        <v>9</v>
      </c>
      <c r="G65" s="4" t="s">
        <v>20</v>
      </c>
      <c r="H65" s="7" t="s">
        <v>30</v>
      </c>
      <c r="I65" s="19" t="s">
        <v>69</v>
      </c>
      <c r="J65" s="20">
        <v>1.526</v>
      </c>
      <c r="K65" s="20">
        <v>3.3590000000000004</v>
      </c>
      <c r="L65" s="43">
        <v>0.216</v>
      </c>
      <c r="M65" s="26">
        <f t="shared" si="0"/>
        <v>1.8330000000000004</v>
      </c>
    </row>
    <row r="66" spans="1:13" s="2" customFormat="1" x14ac:dyDescent="0.25">
      <c r="A66" s="11">
        <v>65</v>
      </c>
      <c r="B66" s="15" t="s">
        <v>29</v>
      </c>
      <c r="C66" s="4" t="s">
        <v>23</v>
      </c>
      <c r="D66" s="4" t="s">
        <v>12</v>
      </c>
      <c r="E66" s="5">
        <v>26</v>
      </c>
      <c r="F66" s="4" t="s">
        <v>6</v>
      </c>
      <c r="G66" s="4" t="s">
        <v>20</v>
      </c>
      <c r="H66" s="7" t="s">
        <v>30</v>
      </c>
      <c r="I66" s="19" t="s">
        <v>68</v>
      </c>
      <c r="J66" s="20">
        <v>1.1666666666666667</v>
      </c>
      <c r="K66" s="20">
        <v>3.4930000000000003</v>
      </c>
      <c r="L66" s="43">
        <v>0.24666666666666667</v>
      </c>
      <c r="M66" s="26">
        <f t="shared" si="0"/>
        <v>2.3263333333333334</v>
      </c>
    </row>
    <row r="67" spans="1:13" s="2" customFormat="1" x14ac:dyDescent="0.25">
      <c r="A67" s="11">
        <v>66</v>
      </c>
      <c r="B67" s="15" t="s">
        <v>29</v>
      </c>
      <c r="C67" s="4" t="s">
        <v>23</v>
      </c>
      <c r="D67" s="4" t="s">
        <v>13</v>
      </c>
      <c r="E67" s="5">
        <v>26</v>
      </c>
      <c r="F67" s="4" t="s">
        <v>9</v>
      </c>
      <c r="G67" s="4" t="s">
        <v>20</v>
      </c>
      <c r="H67" s="7" t="s">
        <v>30</v>
      </c>
      <c r="I67" s="19" t="s">
        <v>67</v>
      </c>
      <c r="J67" s="20">
        <v>1.53</v>
      </c>
      <c r="K67" s="20">
        <v>4.1419999999999995</v>
      </c>
      <c r="L67" s="43">
        <v>0.25133333333333335</v>
      </c>
      <c r="M67" s="26">
        <f t="shared" ref="M67:M95" si="2">K67-J67</f>
        <v>2.6119999999999992</v>
      </c>
    </row>
    <row r="68" spans="1:13" s="2" customFormat="1" x14ac:dyDescent="0.25">
      <c r="A68" s="11">
        <v>67</v>
      </c>
      <c r="B68" s="15" t="s">
        <v>29</v>
      </c>
      <c r="C68" s="4" t="s">
        <v>23</v>
      </c>
      <c r="D68" s="4" t="s">
        <v>14</v>
      </c>
      <c r="E68" s="5">
        <v>34</v>
      </c>
      <c r="F68" s="4" t="s">
        <v>6</v>
      </c>
      <c r="G68" s="4" t="s">
        <v>20</v>
      </c>
      <c r="H68" s="7" t="s">
        <v>30</v>
      </c>
      <c r="I68" s="19" t="s">
        <v>66</v>
      </c>
      <c r="J68" s="20">
        <v>1.3120000000000001</v>
      </c>
      <c r="K68" s="20">
        <v>3.8383333333333334</v>
      </c>
      <c r="L68" s="43">
        <v>0.21366666666666667</v>
      </c>
      <c r="M68" s="26">
        <f t="shared" si="2"/>
        <v>2.5263333333333335</v>
      </c>
    </row>
    <row r="69" spans="1:13" s="2" customFormat="1" x14ac:dyDescent="0.25">
      <c r="A69" s="11">
        <v>68</v>
      </c>
      <c r="B69" s="15" t="s">
        <v>29</v>
      </c>
      <c r="C69" s="4" t="s">
        <v>23</v>
      </c>
      <c r="D69" s="4" t="s">
        <v>15</v>
      </c>
      <c r="E69" s="5">
        <v>34</v>
      </c>
      <c r="F69" s="4" t="s">
        <v>9</v>
      </c>
      <c r="G69" s="4" t="s">
        <v>20</v>
      </c>
      <c r="H69" s="7" t="s">
        <v>30</v>
      </c>
      <c r="I69" s="19" t="s">
        <v>65</v>
      </c>
      <c r="J69" s="20">
        <v>1.476</v>
      </c>
      <c r="K69" s="20">
        <v>4.7023333333333328</v>
      </c>
      <c r="L69" s="43">
        <v>0.28099999999999997</v>
      </c>
      <c r="M69" s="26">
        <f t="shared" si="2"/>
        <v>3.2263333333333328</v>
      </c>
    </row>
    <row r="70" spans="1:13" s="2" customFormat="1" x14ac:dyDescent="0.25">
      <c r="A70" s="11">
        <v>69</v>
      </c>
      <c r="B70" s="15" t="s">
        <v>29</v>
      </c>
      <c r="C70" s="4" t="s">
        <v>23</v>
      </c>
      <c r="D70" s="4" t="s">
        <v>16</v>
      </c>
      <c r="E70" s="5">
        <v>52</v>
      </c>
      <c r="F70" s="4" t="s">
        <v>6</v>
      </c>
      <c r="G70" s="4" t="s">
        <v>20</v>
      </c>
      <c r="H70" s="7" t="s">
        <v>30</v>
      </c>
      <c r="I70" s="19" t="s">
        <v>64</v>
      </c>
      <c r="J70" s="20">
        <v>1.1100000000000001</v>
      </c>
      <c r="K70" s="20">
        <v>3.2073333333333331</v>
      </c>
      <c r="L70" s="43">
        <v>0.22866666666666668</v>
      </c>
      <c r="M70" s="26">
        <f t="shared" si="2"/>
        <v>2.0973333333333333</v>
      </c>
    </row>
    <row r="71" spans="1:13" s="2" customFormat="1" x14ac:dyDescent="0.25">
      <c r="A71" s="11">
        <v>70</v>
      </c>
      <c r="B71" s="15" t="s">
        <v>29</v>
      </c>
      <c r="C71" s="4" t="s">
        <v>23</v>
      </c>
      <c r="D71" s="4" t="s">
        <v>17</v>
      </c>
      <c r="E71" s="5">
        <v>52</v>
      </c>
      <c r="F71" s="4" t="s">
        <v>9</v>
      </c>
      <c r="G71" s="4" t="s">
        <v>20</v>
      </c>
      <c r="H71" s="7" t="s">
        <v>30</v>
      </c>
      <c r="I71" s="19" t="s">
        <v>63</v>
      </c>
      <c r="J71" s="20">
        <v>1.3556666666666668</v>
      </c>
      <c r="K71" s="20">
        <v>4.3340000000000005</v>
      </c>
      <c r="L71" s="43">
        <v>0.27433333333333337</v>
      </c>
      <c r="M71" s="26">
        <f t="shared" si="2"/>
        <v>2.9783333333333335</v>
      </c>
    </row>
    <row r="72" spans="1:13" s="2" customFormat="1" x14ac:dyDescent="0.25">
      <c r="A72" s="11">
        <v>71</v>
      </c>
      <c r="B72" s="15" t="s">
        <v>29</v>
      </c>
      <c r="C72" s="4" t="s">
        <v>23</v>
      </c>
      <c r="D72" s="4" t="s">
        <v>5</v>
      </c>
      <c r="E72" s="5">
        <v>11</v>
      </c>
      <c r="F72" s="4" t="s">
        <v>6</v>
      </c>
      <c r="G72" s="4" t="s">
        <v>21</v>
      </c>
      <c r="H72" s="7" t="s">
        <v>30</v>
      </c>
      <c r="I72" s="19" t="s">
        <v>62</v>
      </c>
      <c r="J72" s="20">
        <v>1.2966666666666666</v>
      </c>
      <c r="K72" s="20">
        <v>3.7163333333333335</v>
      </c>
      <c r="L72" s="43">
        <v>0.70033333333333336</v>
      </c>
      <c r="M72" s="26">
        <f t="shared" si="2"/>
        <v>2.4196666666666671</v>
      </c>
    </row>
    <row r="73" spans="1:13" s="2" customFormat="1" x14ac:dyDescent="0.25">
      <c r="A73" s="11">
        <v>72</v>
      </c>
      <c r="B73" s="15" t="s">
        <v>29</v>
      </c>
      <c r="C73" s="4" t="s">
        <v>23</v>
      </c>
      <c r="D73" s="4" t="s">
        <v>8</v>
      </c>
      <c r="E73" s="5">
        <v>11</v>
      </c>
      <c r="F73" s="4" t="s">
        <v>9</v>
      </c>
      <c r="G73" s="4" t="s">
        <v>21</v>
      </c>
      <c r="H73" s="7" t="s">
        <v>30</v>
      </c>
      <c r="I73" s="19" t="s">
        <v>61</v>
      </c>
      <c r="J73" s="20">
        <v>1.3959999999999999</v>
      </c>
      <c r="K73" s="20">
        <v>4.0163333333333329</v>
      </c>
      <c r="L73" s="43">
        <v>0.68699999999999994</v>
      </c>
      <c r="M73" s="26">
        <f t="shared" si="2"/>
        <v>2.620333333333333</v>
      </c>
    </row>
    <row r="74" spans="1:13" s="2" customFormat="1" x14ac:dyDescent="0.25">
      <c r="A74" s="11">
        <v>73</v>
      </c>
      <c r="B74" s="15" t="s">
        <v>29</v>
      </c>
      <c r="C74" s="4" t="s">
        <v>23</v>
      </c>
      <c r="D74" s="4" t="s">
        <v>10</v>
      </c>
      <c r="E74" s="5">
        <v>13</v>
      </c>
      <c r="F74" s="4" t="s">
        <v>6</v>
      </c>
      <c r="G74" s="4" t="s">
        <v>21</v>
      </c>
      <c r="H74" s="7" t="s">
        <v>30</v>
      </c>
      <c r="I74" s="19" t="s">
        <v>60</v>
      </c>
      <c r="J74" s="20">
        <v>1.6496666666666666</v>
      </c>
      <c r="K74" s="20">
        <v>4.4690000000000003</v>
      </c>
      <c r="L74" s="43">
        <v>0.61799999999999999</v>
      </c>
      <c r="M74" s="26">
        <f t="shared" si="2"/>
        <v>2.8193333333333337</v>
      </c>
    </row>
    <row r="75" spans="1:13" s="2" customFormat="1" x14ac:dyDescent="0.25">
      <c r="A75" s="11">
        <v>74</v>
      </c>
      <c r="B75" s="15" t="s">
        <v>29</v>
      </c>
      <c r="C75" s="4" t="s">
        <v>23</v>
      </c>
      <c r="D75" s="4" t="s">
        <v>11</v>
      </c>
      <c r="E75" s="5">
        <v>13</v>
      </c>
      <c r="F75" s="4" t="s">
        <v>9</v>
      </c>
      <c r="G75" s="4" t="s">
        <v>21</v>
      </c>
      <c r="H75" s="7" t="s">
        <v>30</v>
      </c>
      <c r="I75" s="19" t="s">
        <v>59</v>
      </c>
      <c r="J75" s="20">
        <v>1.2053333333333331</v>
      </c>
      <c r="K75" s="20">
        <v>3.996</v>
      </c>
      <c r="L75" s="43">
        <v>0.64699999999999991</v>
      </c>
      <c r="M75" s="26">
        <f t="shared" si="2"/>
        <v>2.7906666666666666</v>
      </c>
    </row>
    <row r="76" spans="1:13" s="2" customFormat="1" x14ac:dyDescent="0.25">
      <c r="A76" s="11">
        <v>75</v>
      </c>
      <c r="B76" s="15" t="s">
        <v>29</v>
      </c>
      <c r="C76" s="4" t="s">
        <v>23</v>
      </c>
      <c r="D76" s="4" t="s">
        <v>12</v>
      </c>
      <c r="E76" s="5">
        <v>26</v>
      </c>
      <c r="F76" s="4" t="s">
        <v>6</v>
      </c>
      <c r="G76" s="4" t="s">
        <v>21</v>
      </c>
      <c r="H76" s="7" t="s">
        <v>30</v>
      </c>
      <c r="I76" s="19" t="s">
        <v>58</v>
      </c>
      <c r="J76" s="20">
        <v>1.0636666666666665</v>
      </c>
      <c r="K76" s="20">
        <v>3.7746666666666666</v>
      </c>
      <c r="L76" s="43">
        <v>0.64333333333333342</v>
      </c>
      <c r="M76" s="26">
        <f t="shared" si="2"/>
        <v>2.7110000000000003</v>
      </c>
    </row>
    <row r="77" spans="1:13" s="2" customFormat="1" x14ac:dyDescent="0.25">
      <c r="A77" s="11">
        <v>76</v>
      </c>
      <c r="B77" s="15" t="s">
        <v>29</v>
      </c>
      <c r="C77" s="4" t="s">
        <v>23</v>
      </c>
      <c r="D77" s="4" t="s">
        <v>13</v>
      </c>
      <c r="E77" s="5">
        <v>26</v>
      </c>
      <c r="F77" s="4" t="s">
        <v>9</v>
      </c>
      <c r="G77" s="4" t="s">
        <v>21</v>
      </c>
      <c r="H77" s="7" t="s">
        <v>30</v>
      </c>
      <c r="I77" s="19" t="s">
        <v>57</v>
      </c>
      <c r="J77" s="20">
        <v>1.2483333333333333</v>
      </c>
      <c r="K77" s="20">
        <v>4.7376666666666667</v>
      </c>
      <c r="L77" s="43">
        <v>0.69966666666666655</v>
      </c>
      <c r="M77" s="26">
        <f t="shared" si="2"/>
        <v>3.4893333333333336</v>
      </c>
    </row>
    <row r="78" spans="1:13" s="2" customFormat="1" x14ac:dyDescent="0.25">
      <c r="A78" s="11">
        <v>77</v>
      </c>
      <c r="B78" s="15" t="s">
        <v>29</v>
      </c>
      <c r="C78" s="4" t="s">
        <v>23</v>
      </c>
      <c r="D78" s="4" t="s">
        <v>14</v>
      </c>
      <c r="E78" s="5">
        <v>34</v>
      </c>
      <c r="F78" s="4" t="s">
        <v>6</v>
      </c>
      <c r="G78" s="4" t="s">
        <v>21</v>
      </c>
      <c r="H78" s="7" t="s">
        <v>30</v>
      </c>
      <c r="I78" s="19" t="s">
        <v>56</v>
      </c>
      <c r="J78" s="20">
        <v>1.1940000000000002</v>
      </c>
      <c r="K78" s="20">
        <v>5.363666666666667</v>
      </c>
      <c r="L78" s="43">
        <v>0.81599999999999995</v>
      </c>
      <c r="M78" s="26">
        <f t="shared" si="2"/>
        <v>4.1696666666666671</v>
      </c>
    </row>
    <row r="79" spans="1:13" s="2" customFormat="1" x14ac:dyDescent="0.25">
      <c r="A79" s="11">
        <v>78</v>
      </c>
      <c r="B79" s="15" t="s">
        <v>29</v>
      </c>
      <c r="C79" s="4" t="s">
        <v>23</v>
      </c>
      <c r="D79" s="4" t="s">
        <v>15</v>
      </c>
      <c r="E79" s="5">
        <v>34</v>
      </c>
      <c r="F79" s="4" t="s">
        <v>9</v>
      </c>
      <c r="G79" s="4" t="s">
        <v>21</v>
      </c>
      <c r="H79" s="7" t="s">
        <v>30</v>
      </c>
      <c r="I79" s="19" t="s">
        <v>55</v>
      </c>
      <c r="J79" s="20">
        <v>1.268</v>
      </c>
      <c r="K79" s="20">
        <v>4.7793333333333337</v>
      </c>
      <c r="L79" s="43">
        <v>0.69366666666666665</v>
      </c>
      <c r="M79" s="26">
        <f t="shared" si="2"/>
        <v>3.5113333333333339</v>
      </c>
    </row>
    <row r="80" spans="1:13" s="2" customFormat="1" x14ac:dyDescent="0.25">
      <c r="A80" s="11">
        <v>79</v>
      </c>
      <c r="B80" s="15" t="s">
        <v>29</v>
      </c>
      <c r="C80" s="4" t="s">
        <v>23</v>
      </c>
      <c r="D80" s="4" t="s">
        <v>16</v>
      </c>
      <c r="E80" s="5">
        <v>52</v>
      </c>
      <c r="F80" s="4" t="s">
        <v>6</v>
      </c>
      <c r="G80" s="4" t="s">
        <v>21</v>
      </c>
      <c r="H80" s="7" t="s">
        <v>30</v>
      </c>
      <c r="I80" s="19" t="s">
        <v>54</v>
      </c>
      <c r="J80" s="20">
        <v>1.1879999999999999</v>
      </c>
      <c r="K80" s="20">
        <v>3.3119999999999998</v>
      </c>
      <c r="L80" s="43">
        <v>0.65200000000000002</v>
      </c>
      <c r="M80" s="26">
        <f t="shared" si="2"/>
        <v>2.1239999999999997</v>
      </c>
    </row>
    <row r="81" spans="1:20" s="2" customFormat="1" x14ac:dyDescent="0.25">
      <c r="A81" s="11">
        <v>80</v>
      </c>
      <c r="B81" s="15" t="s">
        <v>29</v>
      </c>
      <c r="C81" s="4" t="s">
        <v>23</v>
      </c>
      <c r="D81" s="4" t="s">
        <v>17</v>
      </c>
      <c r="E81" s="5">
        <v>52</v>
      </c>
      <c r="F81" s="4" t="s">
        <v>9</v>
      </c>
      <c r="G81" s="4" t="s">
        <v>21</v>
      </c>
      <c r="H81" s="7" t="s">
        <v>30</v>
      </c>
      <c r="I81" s="19">
        <v>80</v>
      </c>
      <c r="J81" s="20" t="s">
        <v>53</v>
      </c>
      <c r="K81" s="20"/>
      <c r="L81" s="43"/>
      <c r="M81" s="26"/>
      <c r="P81" s="3"/>
      <c r="Q81" s="3"/>
      <c r="R81" s="3"/>
      <c r="S81" s="3"/>
      <c r="T81" s="3"/>
    </row>
    <row r="82" spans="1:20" s="2" customFormat="1" x14ac:dyDescent="0.25">
      <c r="A82" s="11">
        <v>81</v>
      </c>
      <c r="B82" s="15" t="s">
        <v>29</v>
      </c>
      <c r="C82" s="4" t="s">
        <v>23</v>
      </c>
      <c r="D82" s="4" t="s">
        <v>5</v>
      </c>
      <c r="E82" s="5">
        <v>11</v>
      </c>
      <c r="F82" s="4" t="s">
        <v>6</v>
      </c>
      <c r="G82" s="4" t="s">
        <v>22</v>
      </c>
      <c r="H82" s="7" t="s">
        <v>30</v>
      </c>
      <c r="I82" s="19" t="s">
        <v>52</v>
      </c>
      <c r="J82" s="20">
        <v>1.0043333333333333</v>
      </c>
      <c r="K82" s="20">
        <v>2.798</v>
      </c>
      <c r="L82" s="43" t="s">
        <v>40</v>
      </c>
      <c r="M82" s="26">
        <f t="shared" si="2"/>
        <v>1.7936666666666667</v>
      </c>
      <c r="P82" s="3"/>
      <c r="Q82" s="3"/>
      <c r="R82" s="3"/>
      <c r="S82" s="3"/>
      <c r="T82" s="3"/>
    </row>
    <row r="83" spans="1:20" s="2" customFormat="1" x14ac:dyDescent="0.25">
      <c r="A83" s="11">
        <v>82</v>
      </c>
      <c r="B83" s="15" t="s">
        <v>29</v>
      </c>
      <c r="C83" s="4" t="s">
        <v>23</v>
      </c>
      <c r="D83" s="4" t="s">
        <v>8</v>
      </c>
      <c r="E83" s="5">
        <v>11</v>
      </c>
      <c r="F83" s="4" t="s">
        <v>9</v>
      </c>
      <c r="G83" s="4" t="s">
        <v>22</v>
      </c>
      <c r="H83" s="7" t="s">
        <v>30</v>
      </c>
      <c r="I83" s="19" t="s">
        <v>51</v>
      </c>
      <c r="J83" s="20">
        <v>2.8866666666666667</v>
      </c>
      <c r="K83" s="20">
        <v>6.2650000000000006</v>
      </c>
      <c r="L83" s="43">
        <v>0.40233333333333338</v>
      </c>
      <c r="M83" s="26">
        <f t="shared" si="2"/>
        <v>3.3783333333333339</v>
      </c>
      <c r="P83" s="3"/>
      <c r="Q83" s="3"/>
      <c r="R83" s="3"/>
      <c r="S83" s="3"/>
      <c r="T83" s="3"/>
    </row>
    <row r="84" spans="1:20" s="2" customFormat="1" x14ac:dyDescent="0.25">
      <c r="A84" s="11">
        <v>83</v>
      </c>
      <c r="B84" s="15" t="s">
        <v>29</v>
      </c>
      <c r="C84" s="4" t="s">
        <v>23</v>
      </c>
      <c r="D84" s="4" t="s">
        <v>10</v>
      </c>
      <c r="E84" s="5">
        <v>13</v>
      </c>
      <c r="F84" s="4" t="s">
        <v>6</v>
      </c>
      <c r="G84" s="4" t="s">
        <v>22</v>
      </c>
      <c r="H84" s="7" t="s">
        <v>30</v>
      </c>
      <c r="I84" s="19" t="s">
        <v>50</v>
      </c>
      <c r="J84" s="20">
        <v>1.1513333333333333</v>
      </c>
      <c r="K84" s="20">
        <v>3.1663333333333328</v>
      </c>
      <c r="L84" s="43">
        <v>0.20466666666666666</v>
      </c>
      <c r="M84" s="26">
        <f t="shared" si="2"/>
        <v>2.0149999999999997</v>
      </c>
      <c r="P84" s="3"/>
      <c r="Q84" s="3"/>
      <c r="R84" s="3"/>
      <c r="S84" s="3"/>
      <c r="T84" s="3"/>
    </row>
    <row r="85" spans="1:20" s="2" customFormat="1" x14ac:dyDescent="0.25">
      <c r="A85" s="11">
        <v>84</v>
      </c>
      <c r="B85" s="15" t="s">
        <v>29</v>
      </c>
      <c r="C85" s="4" t="s">
        <v>23</v>
      </c>
      <c r="D85" s="4" t="s">
        <v>11</v>
      </c>
      <c r="E85" s="5">
        <v>13</v>
      </c>
      <c r="F85" s="4" t="s">
        <v>9</v>
      </c>
      <c r="G85" s="4" t="s">
        <v>22</v>
      </c>
      <c r="H85" s="7" t="s">
        <v>30</v>
      </c>
      <c r="I85" s="19" t="s">
        <v>49</v>
      </c>
      <c r="J85" s="20">
        <v>1.1776666666666664</v>
      </c>
      <c r="K85" s="20">
        <v>2.5096666666666665</v>
      </c>
      <c r="L85" s="43" t="s">
        <v>40</v>
      </c>
      <c r="M85" s="26">
        <f t="shared" si="2"/>
        <v>1.3320000000000001</v>
      </c>
      <c r="P85" s="3"/>
      <c r="Q85" s="3"/>
      <c r="R85" s="3"/>
      <c r="S85" s="3"/>
      <c r="T85" s="3"/>
    </row>
    <row r="86" spans="1:20" s="2" customFormat="1" x14ac:dyDescent="0.25">
      <c r="A86" s="11">
        <v>85</v>
      </c>
      <c r="B86" s="15" t="s">
        <v>29</v>
      </c>
      <c r="C86" s="4" t="s">
        <v>23</v>
      </c>
      <c r="D86" s="4" t="s">
        <v>12</v>
      </c>
      <c r="E86" s="5">
        <v>26</v>
      </c>
      <c r="F86" s="4" t="s">
        <v>6</v>
      </c>
      <c r="G86" s="4" t="s">
        <v>22</v>
      </c>
      <c r="H86" s="7" t="s">
        <v>30</v>
      </c>
      <c r="I86" s="19" t="s">
        <v>48</v>
      </c>
      <c r="J86" s="20">
        <v>0.88200000000000001</v>
      </c>
      <c r="K86" s="20">
        <v>2.089</v>
      </c>
      <c r="L86" s="43" t="s">
        <v>40</v>
      </c>
      <c r="M86" s="26">
        <f t="shared" si="2"/>
        <v>1.2069999999999999</v>
      </c>
      <c r="P86" s="3"/>
      <c r="Q86" s="3"/>
      <c r="R86" s="3"/>
      <c r="S86" s="3"/>
      <c r="T86" s="3"/>
    </row>
    <row r="87" spans="1:20" s="2" customFormat="1" x14ac:dyDescent="0.25">
      <c r="A87" s="11">
        <v>86</v>
      </c>
      <c r="B87" s="15" t="s">
        <v>29</v>
      </c>
      <c r="C87" s="4" t="s">
        <v>23</v>
      </c>
      <c r="D87" s="4" t="s">
        <v>13</v>
      </c>
      <c r="E87" s="5">
        <v>26</v>
      </c>
      <c r="F87" s="4" t="s">
        <v>9</v>
      </c>
      <c r="G87" s="4" t="s">
        <v>22</v>
      </c>
      <c r="H87" s="7" t="s">
        <v>30</v>
      </c>
      <c r="I87" s="19" t="s">
        <v>47</v>
      </c>
      <c r="J87" s="20">
        <v>1.6283333333333332</v>
      </c>
      <c r="K87" s="20">
        <v>3.3653333333333335</v>
      </c>
      <c r="L87" s="43" t="s">
        <v>40</v>
      </c>
      <c r="M87" s="26">
        <f t="shared" si="2"/>
        <v>1.7370000000000003</v>
      </c>
      <c r="P87" s="3"/>
      <c r="Q87" s="3"/>
      <c r="R87" s="3"/>
      <c r="S87" s="3"/>
      <c r="T87" s="3"/>
    </row>
    <row r="88" spans="1:20" s="2" customFormat="1" x14ac:dyDescent="0.25">
      <c r="A88" s="11">
        <v>87</v>
      </c>
      <c r="B88" s="15" t="s">
        <v>29</v>
      </c>
      <c r="C88" s="4" t="s">
        <v>23</v>
      </c>
      <c r="D88" s="4" t="s">
        <v>14</v>
      </c>
      <c r="E88" s="5">
        <v>34</v>
      </c>
      <c r="F88" s="4" t="s">
        <v>6</v>
      </c>
      <c r="G88" s="4" t="s">
        <v>22</v>
      </c>
      <c r="H88" s="7" t="s">
        <v>30</v>
      </c>
      <c r="I88" s="19" t="s">
        <v>46</v>
      </c>
      <c r="J88" s="20">
        <v>1.5203333333333333</v>
      </c>
      <c r="K88" s="20">
        <v>3.200333333333333</v>
      </c>
      <c r="L88" s="43" t="s">
        <v>40</v>
      </c>
      <c r="M88" s="26">
        <f t="shared" si="2"/>
        <v>1.6799999999999997</v>
      </c>
      <c r="P88" s="3"/>
      <c r="Q88" s="3"/>
      <c r="R88" s="3"/>
      <c r="S88" s="3"/>
      <c r="T88" s="3"/>
    </row>
    <row r="89" spans="1:20" s="2" customFormat="1" x14ac:dyDescent="0.25">
      <c r="A89" s="11">
        <v>88</v>
      </c>
      <c r="B89" s="15" t="s">
        <v>29</v>
      </c>
      <c r="C89" s="4" t="s">
        <v>23</v>
      </c>
      <c r="D89" s="4" t="s">
        <v>15</v>
      </c>
      <c r="E89" s="5">
        <v>34</v>
      </c>
      <c r="F89" s="4" t="s">
        <v>9</v>
      </c>
      <c r="G89" s="4" t="s">
        <v>22</v>
      </c>
      <c r="H89" s="7" t="s">
        <v>30</v>
      </c>
      <c r="I89" s="19" t="s">
        <v>45</v>
      </c>
      <c r="J89" s="20">
        <v>1.2529999999999999</v>
      </c>
      <c r="K89" s="20">
        <v>3.7993333333333332</v>
      </c>
      <c r="L89" s="43" t="s">
        <v>40</v>
      </c>
      <c r="M89" s="26">
        <f t="shared" si="2"/>
        <v>2.5463333333333331</v>
      </c>
      <c r="P89" s="3"/>
      <c r="Q89" s="3"/>
      <c r="R89" s="3"/>
      <c r="S89" s="3"/>
      <c r="T89" s="3"/>
    </row>
    <row r="90" spans="1:20" s="2" customFormat="1" x14ac:dyDescent="0.25">
      <c r="A90" s="11">
        <v>89</v>
      </c>
      <c r="B90" s="15" t="s">
        <v>29</v>
      </c>
      <c r="C90" s="4" t="s">
        <v>23</v>
      </c>
      <c r="D90" s="4" t="s">
        <v>16</v>
      </c>
      <c r="E90" s="5">
        <v>52</v>
      </c>
      <c r="F90" s="4" t="s">
        <v>6</v>
      </c>
      <c r="G90" s="4" t="s">
        <v>22</v>
      </c>
      <c r="H90" s="7" t="s">
        <v>30</v>
      </c>
      <c r="I90" s="19" t="s">
        <v>44</v>
      </c>
      <c r="J90" s="20">
        <v>1.0763333333333334</v>
      </c>
      <c r="K90" s="20">
        <v>2.5986666666666665</v>
      </c>
      <c r="L90" s="43" t="s">
        <v>40</v>
      </c>
      <c r="M90" s="26">
        <f t="shared" si="2"/>
        <v>1.5223333333333331</v>
      </c>
      <c r="P90" s="3"/>
      <c r="Q90" s="3"/>
      <c r="R90" s="3"/>
      <c r="S90" s="3"/>
      <c r="T90" s="3"/>
    </row>
    <row r="91" spans="1:20" s="2" customFormat="1" x14ac:dyDescent="0.25">
      <c r="A91" s="11">
        <v>90</v>
      </c>
      <c r="B91" s="15" t="s">
        <v>29</v>
      </c>
      <c r="C91" s="4" t="s">
        <v>23</v>
      </c>
      <c r="D91" s="4" t="s">
        <v>17</v>
      </c>
      <c r="E91" s="5">
        <v>52</v>
      </c>
      <c r="F91" s="4" t="s">
        <v>9</v>
      </c>
      <c r="G91" s="4" t="s">
        <v>22</v>
      </c>
      <c r="H91" s="7" t="s">
        <v>30</v>
      </c>
      <c r="I91" s="19" t="s">
        <v>43</v>
      </c>
      <c r="J91" s="20">
        <v>0.38066666666666665</v>
      </c>
      <c r="K91" s="20">
        <v>1.5369999999999999</v>
      </c>
      <c r="L91" s="43" t="s">
        <v>40</v>
      </c>
      <c r="M91" s="26">
        <f t="shared" si="2"/>
        <v>1.1563333333333332</v>
      </c>
      <c r="P91" s="3"/>
      <c r="Q91" s="3"/>
      <c r="R91" s="3"/>
      <c r="S91" s="3"/>
      <c r="T91" s="3"/>
    </row>
    <row r="92" spans="1:20" s="2" customFormat="1" x14ac:dyDescent="0.25">
      <c r="A92" s="12">
        <v>91</v>
      </c>
      <c r="B92" s="15" t="s">
        <v>7</v>
      </c>
      <c r="C92" s="4" t="s">
        <v>28</v>
      </c>
      <c r="D92" s="4" t="s">
        <v>10</v>
      </c>
      <c r="E92" s="45" t="s">
        <v>119</v>
      </c>
      <c r="F92" s="4" t="s">
        <v>6</v>
      </c>
      <c r="G92" s="4" t="s">
        <v>19</v>
      </c>
      <c r="H92" s="8" t="s">
        <v>31</v>
      </c>
      <c r="I92" s="19" t="s">
        <v>42</v>
      </c>
      <c r="J92" s="20">
        <v>0.82433333333333347</v>
      </c>
      <c r="K92" s="20">
        <v>2.0023333333333331</v>
      </c>
      <c r="L92" s="43" t="s">
        <v>40</v>
      </c>
      <c r="M92" s="26">
        <f t="shared" si="2"/>
        <v>1.1779999999999995</v>
      </c>
      <c r="P92" s="3"/>
      <c r="Q92" s="3"/>
      <c r="R92" s="3"/>
      <c r="S92" s="3"/>
      <c r="T92" s="3"/>
    </row>
    <row r="93" spans="1:20" s="2" customFormat="1" x14ac:dyDescent="0.25">
      <c r="A93" s="12">
        <v>92</v>
      </c>
      <c r="B93" s="15" t="s">
        <v>7</v>
      </c>
      <c r="C93" s="4" t="s">
        <v>28</v>
      </c>
      <c r="D93" s="4" t="s">
        <v>10</v>
      </c>
      <c r="E93" s="45" t="s">
        <v>119</v>
      </c>
      <c r="F93" s="4" t="s">
        <v>9</v>
      </c>
      <c r="G93" s="4" t="s">
        <v>19</v>
      </c>
      <c r="H93" s="8" t="s">
        <v>31</v>
      </c>
      <c r="I93" s="19" t="s">
        <v>41</v>
      </c>
      <c r="J93" s="20">
        <v>0.93499999999999994</v>
      </c>
      <c r="K93" s="20">
        <v>2.1056666666666666</v>
      </c>
      <c r="L93" s="43" t="s">
        <v>40</v>
      </c>
      <c r="M93" s="26">
        <f t="shared" si="2"/>
        <v>1.1706666666666665</v>
      </c>
      <c r="P93" s="3"/>
      <c r="Q93" s="3"/>
      <c r="R93" s="3"/>
      <c r="S93" s="3"/>
      <c r="T93" s="3"/>
    </row>
    <row r="94" spans="1:20" s="2" customFormat="1" x14ac:dyDescent="0.25">
      <c r="A94" s="12">
        <v>93</v>
      </c>
      <c r="B94" s="15" t="s">
        <v>29</v>
      </c>
      <c r="C94" s="4" t="s">
        <v>23</v>
      </c>
      <c r="D94" s="4" t="s">
        <v>15</v>
      </c>
      <c r="E94" s="5" t="s">
        <v>32</v>
      </c>
      <c r="F94" s="4" t="s">
        <v>9</v>
      </c>
      <c r="G94" s="4" t="s">
        <v>21</v>
      </c>
      <c r="H94" s="7" t="s">
        <v>30</v>
      </c>
      <c r="I94" s="19" t="s">
        <v>39</v>
      </c>
      <c r="J94" s="20">
        <v>1.8160000000000001</v>
      </c>
      <c r="K94" s="20">
        <v>4.4799999999999995</v>
      </c>
      <c r="L94" s="43">
        <v>0.60033333333333327</v>
      </c>
      <c r="M94" s="26">
        <f t="shared" si="2"/>
        <v>2.6639999999999997</v>
      </c>
      <c r="P94" s="3"/>
      <c r="Q94" s="3"/>
      <c r="R94" s="3"/>
      <c r="S94" s="3"/>
      <c r="T94" s="3"/>
    </row>
    <row r="95" spans="1:20" s="2" customFormat="1" ht="18" x14ac:dyDescent="0.35">
      <c r="A95" s="12">
        <v>94</v>
      </c>
      <c r="B95" s="15" t="s">
        <v>29</v>
      </c>
      <c r="C95" s="4" t="s">
        <v>23</v>
      </c>
      <c r="D95" s="4" t="s">
        <v>15</v>
      </c>
      <c r="E95" s="5" t="s">
        <v>32</v>
      </c>
      <c r="F95" s="4" t="s">
        <v>9</v>
      </c>
      <c r="G95" s="4" t="s">
        <v>21</v>
      </c>
      <c r="H95" s="7" t="s">
        <v>27</v>
      </c>
      <c r="I95" s="19" t="s">
        <v>38</v>
      </c>
      <c r="J95" s="20">
        <v>1.1633333333333333</v>
      </c>
      <c r="K95" s="20">
        <v>3.8236666666666665</v>
      </c>
      <c r="L95" s="43">
        <v>0.71399999999999997</v>
      </c>
      <c r="M95" s="26">
        <f t="shared" si="2"/>
        <v>2.660333333333333</v>
      </c>
      <c r="P95" s="3"/>
      <c r="Q95" s="3"/>
      <c r="R95" s="3"/>
      <c r="S95" s="3"/>
      <c r="T95" s="3"/>
    </row>
    <row r="96" spans="1:20" x14ac:dyDescent="0.25">
      <c r="I96" s="3"/>
    </row>
    <row r="97" spans="9:9" x14ac:dyDescent="0.25">
      <c r="I97" s="3"/>
    </row>
    <row r="98" spans="9:9" x14ac:dyDescent="0.25">
      <c r="I98" s="3"/>
    </row>
    <row r="99" spans="9:9" x14ac:dyDescent="0.25">
      <c r="I99" s="3"/>
    </row>
    <row r="100" spans="9:9" x14ac:dyDescent="0.25">
      <c r="I100" s="3"/>
    </row>
    <row r="101" spans="9:9" x14ac:dyDescent="0.25">
      <c r="I101" s="3"/>
    </row>
    <row r="102" spans="9:9" x14ac:dyDescent="0.25">
      <c r="I102" s="3"/>
    </row>
    <row r="103" spans="9:9" x14ac:dyDescent="0.25">
      <c r="I103" s="3"/>
    </row>
    <row r="104" spans="9:9" x14ac:dyDescent="0.25">
      <c r="I104" s="3"/>
    </row>
    <row r="105" spans="9:9" x14ac:dyDescent="0.25">
      <c r="I105" s="3"/>
    </row>
    <row r="106" spans="9:9" x14ac:dyDescent="0.25">
      <c r="I10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E1" workbookViewId="0">
      <selection activeCell="T16" sqref="T16"/>
    </sheetView>
  </sheetViews>
  <sheetFormatPr defaultRowHeight="15.75" x14ac:dyDescent="0.25"/>
  <cols>
    <col min="8" max="8" width="21.875" customWidth="1"/>
    <col min="9" max="9" width="8.875" customWidth="1"/>
  </cols>
  <sheetData>
    <row r="1" spans="1:23" s="1" customFormat="1" ht="41.25" customHeight="1" x14ac:dyDescent="0.25">
      <c r="A1" s="9" t="s">
        <v>33</v>
      </c>
      <c r="B1" s="17" t="s">
        <v>141</v>
      </c>
      <c r="C1" s="17" t="s">
        <v>34</v>
      </c>
      <c r="D1" s="17" t="s">
        <v>36</v>
      </c>
      <c r="E1" s="17" t="s">
        <v>0</v>
      </c>
      <c r="F1" s="17" t="s">
        <v>35</v>
      </c>
      <c r="G1" s="17" t="s">
        <v>1</v>
      </c>
      <c r="H1" s="18" t="s">
        <v>2</v>
      </c>
      <c r="I1" s="32" t="s">
        <v>140</v>
      </c>
      <c r="J1" s="24" t="s">
        <v>129</v>
      </c>
      <c r="K1" s="25" t="s">
        <v>128</v>
      </c>
      <c r="L1" s="25" t="s">
        <v>127</v>
      </c>
      <c r="M1" s="25" t="s">
        <v>126</v>
      </c>
      <c r="N1" s="27" t="s">
        <v>130</v>
      </c>
      <c r="O1" s="25" t="s">
        <v>128</v>
      </c>
      <c r="P1" s="25" t="s">
        <v>127</v>
      </c>
      <c r="Q1" s="25" t="s">
        <v>126</v>
      </c>
      <c r="R1" s="28"/>
    </row>
    <row r="2" spans="1:23" s="3" customFormat="1" ht="18" x14ac:dyDescent="0.35">
      <c r="A2" s="10">
        <v>1</v>
      </c>
      <c r="B2" s="14" t="s">
        <v>7</v>
      </c>
      <c r="C2" s="4" t="s">
        <v>4</v>
      </c>
      <c r="D2" s="4" t="s">
        <v>5</v>
      </c>
      <c r="E2" s="5">
        <v>11</v>
      </c>
      <c r="F2" s="4" t="s">
        <v>6</v>
      </c>
      <c r="G2" s="4" t="s">
        <v>37</v>
      </c>
      <c r="H2" s="7" t="s">
        <v>24</v>
      </c>
      <c r="I2" s="6">
        <v>1</v>
      </c>
      <c r="J2" s="19">
        <v>1</v>
      </c>
      <c r="K2" s="20">
        <v>2.7993333333333332</v>
      </c>
      <c r="L2" s="20">
        <v>3.6856666666666666</v>
      </c>
      <c r="M2" s="20">
        <v>0.2</v>
      </c>
      <c r="N2" s="26">
        <f>L2-K2</f>
        <v>0.88633333333333342</v>
      </c>
      <c r="O2" s="26">
        <f>K2*50</f>
        <v>139.96666666666667</v>
      </c>
      <c r="P2" s="26">
        <f>L2*50</f>
        <v>184.28333333333333</v>
      </c>
      <c r="Q2" s="3">
        <f>M2*50</f>
        <v>10</v>
      </c>
      <c r="R2" s="3">
        <f>V12*5</f>
        <v>193.6</v>
      </c>
      <c r="S2" s="37"/>
    </row>
    <row r="3" spans="1:23" s="3" customFormat="1" ht="18" x14ac:dyDescent="0.35">
      <c r="A3" s="10">
        <v>2</v>
      </c>
      <c r="B3" s="14" t="s">
        <v>7</v>
      </c>
      <c r="C3" s="4" t="s">
        <v>4</v>
      </c>
      <c r="D3" s="4" t="s">
        <v>8</v>
      </c>
      <c r="E3" s="5">
        <v>11</v>
      </c>
      <c r="F3" s="4" t="s">
        <v>9</v>
      </c>
      <c r="G3" s="4" t="s">
        <v>37</v>
      </c>
      <c r="H3" s="7" t="s">
        <v>24</v>
      </c>
      <c r="I3" s="6">
        <v>1</v>
      </c>
      <c r="J3" s="19">
        <v>2</v>
      </c>
      <c r="K3" s="20">
        <v>2.3996666666666666</v>
      </c>
      <c r="L3" s="20">
        <v>5.5270000000000001</v>
      </c>
      <c r="M3" s="20">
        <v>0.2</v>
      </c>
      <c r="N3" s="26">
        <f t="shared" ref="N3:N61" si="0">L3-K3</f>
        <v>3.1273333333333335</v>
      </c>
      <c r="O3" s="26">
        <f t="shared" ref="O3:O8" si="1">K3*50</f>
        <v>119.98333333333333</v>
      </c>
      <c r="P3" s="26">
        <f t="shared" ref="P3:P8" si="2">L3*50</f>
        <v>276.35000000000002</v>
      </c>
      <c r="Q3" s="3">
        <f t="shared" ref="Q3:Q8" si="3">M3*50</f>
        <v>10</v>
      </c>
      <c r="R3" s="3">
        <f>V13*5</f>
        <v>171.6</v>
      </c>
    </row>
    <row r="4" spans="1:23" s="3" customFormat="1" ht="18" x14ac:dyDescent="0.35">
      <c r="A4" s="10">
        <v>3</v>
      </c>
      <c r="B4" s="14" t="s">
        <v>7</v>
      </c>
      <c r="C4" s="4" t="s">
        <v>4</v>
      </c>
      <c r="D4" s="4" t="s">
        <v>10</v>
      </c>
      <c r="E4" s="5">
        <v>13</v>
      </c>
      <c r="F4" s="4" t="s">
        <v>6</v>
      </c>
      <c r="G4" s="4" t="s">
        <v>37</v>
      </c>
      <c r="H4" s="7" t="s">
        <v>24</v>
      </c>
      <c r="I4" s="6">
        <v>1</v>
      </c>
      <c r="J4" s="21">
        <v>3</v>
      </c>
      <c r="K4" s="20">
        <v>1.6476666666666666</v>
      </c>
      <c r="L4" s="20">
        <v>3.3040000000000003</v>
      </c>
      <c r="M4" s="20">
        <v>0.2</v>
      </c>
      <c r="N4" s="26">
        <f t="shared" si="0"/>
        <v>1.6563333333333337</v>
      </c>
      <c r="O4" s="26">
        <f t="shared" si="1"/>
        <v>82.383333333333326</v>
      </c>
      <c r="P4" s="26">
        <f t="shared" si="2"/>
        <v>165.20000000000002</v>
      </c>
      <c r="Q4" s="3">
        <f t="shared" si="3"/>
        <v>10</v>
      </c>
      <c r="R4" s="3">
        <f>V18*5</f>
        <v>147.36666666666667</v>
      </c>
    </row>
    <row r="5" spans="1:23" s="3" customFormat="1" ht="18" x14ac:dyDescent="0.35">
      <c r="A5" s="10">
        <v>4</v>
      </c>
      <c r="B5" s="14" t="s">
        <v>7</v>
      </c>
      <c r="C5" s="4" t="s">
        <v>4</v>
      </c>
      <c r="D5" s="4" t="s">
        <v>11</v>
      </c>
      <c r="E5" s="5">
        <v>13</v>
      </c>
      <c r="F5" s="4" t="s">
        <v>9</v>
      </c>
      <c r="G5" s="4" t="s">
        <v>37</v>
      </c>
      <c r="H5" s="7" t="s">
        <v>24</v>
      </c>
      <c r="I5" s="6">
        <v>1</v>
      </c>
      <c r="J5" s="19" t="s">
        <v>125</v>
      </c>
      <c r="K5" s="20">
        <v>2.0396666666666667</v>
      </c>
      <c r="L5" s="20">
        <v>4.2336666666666671</v>
      </c>
      <c r="M5" s="20">
        <v>0.2</v>
      </c>
      <c r="N5" s="26">
        <f t="shared" si="0"/>
        <v>2.1940000000000004</v>
      </c>
      <c r="O5" s="26">
        <f t="shared" si="1"/>
        <v>101.98333333333333</v>
      </c>
      <c r="P5" s="26">
        <f t="shared" si="2"/>
        <v>211.68333333333337</v>
      </c>
      <c r="Q5" s="3">
        <f t="shared" si="3"/>
        <v>10</v>
      </c>
      <c r="R5" s="3">
        <f>V19*5</f>
        <v>140.16666666666666</v>
      </c>
    </row>
    <row r="6" spans="1:23" s="3" customFormat="1" ht="18" x14ac:dyDescent="0.35">
      <c r="A6" s="10">
        <v>5</v>
      </c>
      <c r="B6" s="14" t="s">
        <v>7</v>
      </c>
      <c r="C6" s="4" t="s">
        <v>4</v>
      </c>
      <c r="D6" s="4" t="s">
        <v>12</v>
      </c>
      <c r="E6" s="5">
        <v>26</v>
      </c>
      <c r="F6" s="4" t="s">
        <v>6</v>
      </c>
      <c r="G6" s="4" t="s">
        <v>37</v>
      </c>
      <c r="H6" s="7" t="s">
        <v>24</v>
      </c>
      <c r="I6" s="6">
        <v>1</v>
      </c>
      <c r="J6" s="21">
        <v>5</v>
      </c>
      <c r="K6" s="20">
        <v>1.4943333333333335</v>
      </c>
      <c r="L6" s="20">
        <v>2.8639999999999994</v>
      </c>
      <c r="M6" s="20">
        <v>0.2</v>
      </c>
      <c r="N6" s="26">
        <f t="shared" si="0"/>
        <v>1.3696666666666659</v>
      </c>
      <c r="O6" s="26">
        <f t="shared" si="1"/>
        <v>74.716666666666669</v>
      </c>
      <c r="P6" s="26">
        <f t="shared" si="2"/>
        <v>143.19999999999996</v>
      </c>
      <c r="Q6" s="3">
        <f t="shared" si="3"/>
        <v>10</v>
      </c>
      <c r="R6" s="3">
        <f>V14*5</f>
        <v>151.83333333333334</v>
      </c>
    </row>
    <row r="7" spans="1:23" s="3" customFormat="1" ht="18" x14ac:dyDescent="0.35">
      <c r="A7" s="10">
        <v>6</v>
      </c>
      <c r="B7" s="14" t="s">
        <v>7</v>
      </c>
      <c r="C7" s="4" t="s">
        <v>4</v>
      </c>
      <c r="D7" s="4" t="s">
        <v>13</v>
      </c>
      <c r="E7" s="5">
        <v>26</v>
      </c>
      <c r="F7" s="4" t="s">
        <v>9</v>
      </c>
      <c r="G7" s="4" t="s">
        <v>37</v>
      </c>
      <c r="H7" s="7" t="s">
        <v>24</v>
      </c>
      <c r="I7" s="6">
        <v>1</v>
      </c>
      <c r="J7" s="19" t="s">
        <v>124</v>
      </c>
      <c r="K7" s="20">
        <v>1.429</v>
      </c>
      <c r="L7" s="20">
        <v>3.2586666666666666</v>
      </c>
      <c r="M7" s="20">
        <v>0.2</v>
      </c>
      <c r="N7" s="26">
        <f t="shared" si="0"/>
        <v>1.8296666666666666</v>
      </c>
      <c r="O7" s="26">
        <f t="shared" si="1"/>
        <v>71.45</v>
      </c>
      <c r="P7" s="26">
        <f t="shared" si="2"/>
        <v>162.93333333333334</v>
      </c>
      <c r="Q7" s="3">
        <f t="shared" si="3"/>
        <v>10</v>
      </c>
      <c r="R7" s="3">
        <f>V15*5</f>
        <v>236.06666666666666</v>
      </c>
    </row>
    <row r="8" spans="1:23" s="3" customFormat="1" ht="18" x14ac:dyDescent="0.35">
      <c r="A8" s="10">
        <v>7</v>
      </c>
      <c r="B8" s="14" t="s">
        <v>7</v>
      </c>
      <c r="C8" s="4" t="s">
        <v>4</v>
      </c>
      <c r="D8" s="4" t="s">
        <v>14</v>
      </c>
      <c r="E8" s="5">
        <v>34</v>
      </c>
      <c r="F8" s="4" t="s">
        <v>6</v>
      </c>
      <c r="G8" s="4" t="s">
        <v>37</v>
      </c>
      <c r="H8" s="7" t="s">
        <v>24</v>
      </c>
      <c r="I8" s="6">
        <v>1</v>
      </c>
      <c r="J8" s="19" t="s">
        <v>123</v>
      </c>
      <c r="K8" s="20">
        <v>1.647</v>
      </c>
      <c r="L8" s="20">
        <v>6.2753333333333332</v>
      </c>
      <c r="M8" s="20">
        <v>0.45800000000000002</v>
      </c>
      <c r="N8" s="26">
        <f t="shared" si="0"/>
        <v>4.628333333333333</v>
      </c>
      <c r="O8" s="26">
        <f t="shared" si="1"/>
        <v>82.35</v>
      </c>
      <c r="P8" s="26">
        <f t="shared" si="2"/>
        <v>313.76666666666665</v>
      </c>
      <c r="Q8" s="3">
        <f t="shared" si="3"/>
        <v>22.900000000000002</v>
      </c>
      <c r="R8" s="3">
        <f>V16*5</f>
        <v>204.70000000000002</v>
      </c>
      <c r="T8" s="3">
        <f>K8*2</f>
        <v>3.294</v>
      </c>
      <c r="U8" s="3">
        <f>L8*2</f>
        <v>12.550666666666666</v>
      </c>
      <c r="V8" s="3">
        <f>M8*2</f>
        <v>0.91600000000000004</v>
      </c>
    </row>
    <row r="9" spans="1:23" s="3" customFormat="1" ht="18" x14ac:dyDescent="0.35">
      <c r="A9" s="10">
        <v>8</v>
      </c>
      <c r="B9" s="31" t="s">
        <v>139</v>
      </c>
      <c r="C9" s="4" t="s">
        <v>4</v>
      </c>
      <c r="D9" s="4" t="s">
        <v>14</v>
      </c>
      <c r="E9" s="5" t="s">
        <v>14</v>
      </c>
      <c r="F9" s="4" t="s">
        <v>6</v>
      </c>
      <c r="G9" s="4" t="s">
        <v>37</v>
      </c>
      <c r="H9" s="7" t="s">
        <v>25</v>
      </c>
      <c r="I9" s="6">
        <v>1</v>
      </c>
      <c r="J9" s="19" t="s">
        <v>122</v>
      </c>
      <c r="K9" s="20">
        <v>3.4309999999999996</v>
      </c>
      <c r="L9" s="20">
        <v>13.131</v>
      </c>
      <c r="M9" s="20">
        <v>0.53333333333333333</v>
      </c>
      <c r="N9" s="26">
        <f t="shared" si="0"/>
        <v>9.7000000000000011</v>
      </c>
      <c r="O9" s="26">
        <f>K9*10</f>
        <v>34.309999999999995</v>
      </c>
      <c r="P9" s="26">
        <f>L9*10</f>
        <v>131.31</v>
      </c>
      <c r="Q9" s="3">
        <f>M9*10</f>
        <v>5.333333333333333</v>
      </c>
      <c r="R9" s="3">
        <f>V17*5</f>
        <v>287.29999999999995</v>
      </c>
    </row>
    <row r="10" spans="1:23" s="3" customFormat="1" ht="18" x14ac:dyDescent="0.35">
      <c r="A10" s="10">
        <v>9</v>
      </c>
      <c r="B10" s="14" t="s">
        <v>7</v>
      </c>
      <c r="C10" s="4" t="s">
        <v>4</v>
      </c>
      <c r="D10" s="4" t="s">
        <v>16</v>
      </c>
      <c r="E10" s="5">
        <v>52</v>
      </c>
      <c r="F10" s="4" t="s">
        <v>6</v>
      </c>
      <c r="G10" s="4" t="s">
        <v>37</v>
      </c>
      <c r="H10" s="7" t="s">
        <v>24</v>
      </c>
      <c r="I10" s="6">
        <v>1</v>
      </c>
      <c r="J10" s="19">
        <v>9</v>
      </c>
      <c r="K10" s="20" t="s">
        <v>53</v>
      </c>
      <c r="L10" s="20"/>
      <c r="M10" s="20"/>
      <c r="N10" s="26"/>
      <c r="R10" s="3">
        <f>V20*5</f>
        <v>134.26666666666665</v>
      </c>
    </row>
    <row r="11" spans="1:23" s="3" customFormat="1" ht="18" x14ac:dyDescent="0.35">
      <c r="A11" s="10">
        <v>10</v>
      </c>
      <c r="B11" s="14" t="s">
        <v>7</v>
      </c>
      <c r="C11" s="4" t="s">
        <v>4</v>
      </c>
      <c r="D11" s="4" t="s">
        <v>17</v>
      </c>
      <c r="E11" s="5">
        <v>52</v>
      </c>
      <c r="F11" s="4" t="s">
        <v>9</v>
      </c>
      <c r="G11" s="4" t="s">
        <v>37</v>
      </c>
      <c r="H11" s="7" t="s">
        <v>24</v>
      </c>
      <c r="I11" s="6">
        <v>1</v>
      </c>
      <c r="J11" s="19">
        <v>10</v>
      </c>
      <c r="K11" s="20" t="s">
        <v>53</v>
      </c>
      <c r="L11" s="20"/>
      <c r="M11" s="20"/>
      <c r="N11" s="26"/>
      <c r="R11" s="3">
        <f>V21*5</f>
        <v>210.23333333333338</v>
      </c>
    </row>
    <row r="12" spans="1:23" s="3" customFormat="1" x14ac:dyDescent="0.25">
      <c r="A12" s="35">
        <v>42052</v>
      </c>
      <c r="B12" s="31" t="s">
        <v>138</v>
      </c>
      <c r="C12" s="46" t="s">
        <v>4</v>
      </c>
      <c r="D12" s="34" t="s">
        <v>5</v>
      </c>
      <c r="E12" s="34">
        <v>11</v>
      </c>
      <c r="F12" s="4" t="s">
        <v>6</v>
      </c>
      <c r="G12" s="4" t="s">
        <v>37</v>
      </c>
      <c r="H12" s="36" t="s">
        <v>142</v>
      </c>
      <c r="I12" s="33">
        <v>5.2777777777777778E-2</v>
      </c>
      <c r="K12" s="30">
        <v>13.327999999999999</v>
      </c>
      <c r="L12" s="30">
        <v>30.975999999999999</v>
      </c>
      <c r="M12" s="30">
        <v>4.2080000000000002</v>
      </c>
      <c r="N12" s="26">
        <f t="shared" si="0"/>
        <v>17.648</v>
      </c>
      <c r="O12" s="3">
        <f>K12*5</f>
        <v>66.64</v>
      </c>
      <c r="P12" s="3">
        <f>L12*5</f>
        <v>154.88</v>
      </c>
      <c r="Q12" s="3">
        <f>M12*5</f>
        <v>21.04</v>
      </c>
      <c r="R12" s="29"/>
      <c r="T12" s="3">
        <f>O2/O12</f>
        <v>2.1003401360544216</v>
      </c>
      <c r="U12" s="3">
        <f>P2/P12</f>
        <v>1.1898459022038568</v>
      </c>
      <c r="V12" s="30">
        <v>38.72</v>
      </c>
      <c r="W12" s="30">
        <v>16.666666666666668</v>
      </c>
    </row>
    <row r="13" spans="1:23" s="3" customFormat="1" x14ac:dyDescent="0.25">
      <c r="A13" s="35">
        <v>42052</v>
      </c>
      <c r="B13" s="31" t="s">
        <v>138</v>
      </c>
      <c r="C13" s="4" t="s">
        <v>4</v>
      </c>
      <c r="D13" s="34" t="s">
        <v>8</v>
      </c>
      <c r="E13" s="34">
        <v>11</v>
      </c>
      <c r="F13" s="4" t="s">
        <v>9</v>
      </c>
      <c r="G13" s="4" t="s">
        <v>37</v>
      </c>
      <c r="H13" s="36" t="s">
        <v>142</v>
      </c>
      <c r="I13" s="33">
        <v>5.2777777777777778E-2</v>
      </c>
      <c r="K13" s="30">
        <v>14.336</v>
      </c>
      <c r="L13" s="30">
        <v>27.456</v>
      </c>
      <c r="M13" s="30">
        <v>0.68799999999999994</v>
      </c>
      <c r="N13" s="26">
        <f t="shared" si="0"/>
        <v>13.12</v>
      </c>
      <c r="O13" s="3">
        <f t="shared" ref="O13:O21" si="4">K13*5</f>
        <v>71.680000000000007</v>
      </c>
      <c r="P13" s="3">
        <f t="shared" ref="P13:P21" si="5">L13*5</f>
        <v>137.28</v>
      </c>
      <c r="Q13" s="3">
        <f t="shared" ref="Q13:Q21" si="6">M13*5</f>
        <v>3.4399999999999995</v>
      </c>
      <c r="R13" s="29"/>
      <c r="T13" s="3">
        <f t="shared" ref="T13:U13" si="7">O3/O13</f>
        <v>1.6738746279761902</v>
      </c>
      <c r="U13" s="3">
        <f t="shared" si="7"/>
        <v>2.0130390442890445</v>
      </c>
      <c r="V13" s="30">
        <v>34.32</v>
      </c>
      <c r="W13" s="30">
        <v>17.926666666666666</v>
      </c>
    </row>
    <row r="14" spans="1:23" s="3" customFormat="1" x14ac:dyDescent="0.25">
      <c r="A14" s="35">
        <v>42052</v>
      </c>
      <c r="B14" s="31" t="s">
        <v>138</v>
      </c>
      <c r="C14" s="4" t="s">
        <v>4</v>
      </c>
      <c r="D14" s="34" t="s">
        <v>10</v>
      </c>
      <c r="E14" s="34">
        <v>13</v>
      </c>
      <c r="F14" s="4" t="s">
        <v>6</v>
      </c>
      <c r="G14" s="4" t="s">
        <v>37</v>
      </c>
      <c r="H14" s="36" t="s">
        <v>142</v>
      </c>
      <c r="I14" s="33">
        <v>5.2777777777777778E-2</v>
      </c>
      <c r="K14" s="30">
        <v>10.432</v>
      </c>
      <c r="L14" s="30">
        <v>23.584</v>
      </c>
      <c r="M14" s="30">
        <v>0.44800000000000001</v>
      </c>
      <c r="N14" s="26">
        <f>L14-K14</f>
        <v>13.151999999999999</v>
      </c>
      <c r="O14" s="3">
        <f t="shared" ref="O14:Q15" si="8">K14*5</f>
        <v>52.160000000000004</v>
      </c>
      <c r="P14" s="3">
        <f t="shared" si="8"/>
        <v>117.92</v>
      </c>
      <c r="Q14" s="3">
        <f t="shared" si="8"/>
        <v>2.2400000000000002</v>
      </c>
      <c r="R14" s="29"/>
      <c r="T14" s="3">
        <f>O8/O14</f>
        <v>1.5787960122699385</v>
      </c>
      <c r="U14" s="3">
        <f>P8/P14</f>
        <v>2.6608435097241068</v>
      </c>
      <c r="V14" s="30">
        <v>30.366666666666667</v>
      </c>
      <c r="W14" s="30">
        <v>13.613333333333333</v>
      </c>
    </row>
    <row r="15" spans="1:23" s="3" customFormat="1" x14ac:dyDescent="0.25">
      <c r="A15" s="35">
        <v>42052</v>
      </c>
      <c r="B15" s="31" t="s">
        <v>138</v>
      </c>
      <c r="C15" s="4" t="s">
        <v>4</v>
      </c>
      <c r="D15" s="34" t="s">
        <v>11</v>
      </c>
      <c r="E15" s="34">
        <v>13</v>
      </c>
      <c r="F15" s="4" t="s">
        <v>6</v>
      </c>
      <c r="G15" s="4" t="s">
        <v>37</v>
      </c>
      <c r="H15" s="36" t="s">
        <v>142</v>
      </c>
      <c r="I15" s="33">
        <v>5.2777777777777778E-2</v>
      </c>
      <c r="K15" s="30">
        <v>12.864000000000001</v>
      </c>
      <c r="L15" s="30">
        <v>22.431999999999999</v>
      </c>
      <c r="M15" s="30">
        <v>0.41599999999999998</v>
      </c>
      <c r="N15" s="26">
        <f>L15-K15</f>
        <v>9.5679999999999978</v>
      </c>
      <c r="O15" s="3">
        <f t="shared" si="8"/>
        <v>64.320000000000007</v>
      </c>
      <c r="P15" s="3">
        <f t="shared" si="8"/>
        <v>112.16</v>
      </c>
      <c r="Q15" s="3">
        <f t="shared" si="8"/>
        <v>2.08</v>
      </c>
      <c r="R15" s="29"/>
      <c r="T15" s="3">
        <f>O9/O15</f>
        <v>0.5334266169154227</v>
      </c>
      <c r="U15" s="3">
        <f>P9/P15</f>
        <v>1.1707382310984309</v>
      </c>
      <c r="V15" s="30">
        <v>47.213333333333331</v>
      </c>
      <c r="W15" s="30">
        <v>17.666666666666668</v>
      </c>
    </row>
    <row r="16" spans="1:23" s="3" customFormat="1" x14ac:dyDescent="0.25">
      <c r="A16" s="35">
        <v>42052</v>
      </c>
      <c r="B16" s="31" t="s">
        <v>138</v>
      </c>
      <c r="C16" s="4" t="s">
        <v>4</v>
      </c>
      <c r="D16" s="34" t="s">
        <v>12</v>
      </c>
      <c r="E16" s="34">
        <v>26</v>
      </c>
      <c r="F16" s="4" t="s">
        <v>6</v>
      </c>
      <c r="G16" s="4" t="s">
        <v>37</v>
      </c>
      <c r="H16" s="36" t="s">
        <v>142</v>
      </c>
      <c r="I16" s="33">
        <v>5.2777777777777778E-2</v>
      </c>
      <c r="K16" s="30">
        <v>10.88</v>
      </c>
      <c r="L16" s="30">
        <v>24.288</v>
      </c>
      <c r="M16" s="30">
        <v>0.496</v>
      </c>
      <c r="N16" s="26">
        <f t="shared" si="0"/>
        <v>13.407999999999999</v>
      </c>
      <c r="O16" s="3">
        <f t="shared" si="4"/>
        <v>54.400000000000006</v>
      </c>
      <c r="P16" s="3">
        <f t="shared" si="5"/>
        <v>121.44</v>
      </c>
      <c r="Q16" s="3">
        <f t="shared" si="6"/>
        <v>2.48</v>
      </c>
      <c r="R16" s="29"/>
      <c r="T16" s="3">
        <f t="shared" ref="T16:U19" si="9">O4/O16</f>
        <v>1.5143995098039214</v>
      </c>
      <c r="U16" s="3">
        <f t="shared" si="9"/>
        <v>1.36034255599473</v>
      </c>
      <c r="V16" s="30">
        <v>40.940000000000005</v>
      </c>
      <c r="W16" s="30">
        <v>17.353333333333332</v>
      </c>
    </row>
    <row r="17" spans="1:23" s="3" customFormat="1" x14ac:dyDescent="0.25">
      <c r="A17" s="35">
        <v>42052</v>
      </c>
      <c r="B17" s="31" t="s">
        <v>138</v>
      </c>
      <c r="C17" s="4" t="s">
        <v>4</v>
      </c>
      <c r="D17" s="34" t="s">
        <v>13</v>
      </c>
      <c r="E17" s="34">
        <v>26</v>
      </c>
      <c r="F17" s="4" t="s">
        <v>9</v>
      </c>
      <c r="G17" s="4" t="s">
        <v>37</v>
      </c>
      <c r="H17" s="36" t="s">
        <v>142</v>
      </c>
      <c r="I17" s="33">
        <v>5.2777777777777778E-2</v>
      </c>
      <c r="K17" s="30">
        <v>14.128</v>
      </c>
      <c r="L17" s="30">
        <v>37.776000000000003</v>
      </c>
      <c r="M17" s="30">
        <v>1.248</v>
      </c>
      <c r="N17" s="26">
        <f t="shared" si="0"/>
        <v>23.648000000000003</v>
      </c>
      <c r="O17" s="3">
        <f t="shared" si="4"/>
        <v>70.64</v>
      </c>
      <c r="P17" s="3">
        <f t="shared" si="5"/>
        <v>188.88000000000002</v>
      </c>
      <c r="Q17" s="3">
        <f t="shared" si="6"/>
        <v>6.24</v>
      </c>
      <c r="R17" s="29"/>
      <c r="T17" s="3">
        <f t="shared" si="9"/>
        <v>1.4437051717629295</v>
      </c>
      <c r="U17" s="3">
        <f t="shared" si="9"/>
        <v>1.12072921078639</v>
      </c>
      <c r="V17" s="30">
        <v>57.459999999999994</v>
      </c>
      <c r="W17" s="30">
        <v>16.733333333333334</v>
      </c>
    </row>
    <row r="18" spans="1:23" s="3" customFormat="1" x14ac:dyDescent="0.25">
      <c r="A18" s="35">
        <v>42052</v>
      </c>
      <c r="B18" s="31" t="s">
        <v>138</v>
      </c>
      <c r="C18" s="4" t="s">
        <v>4</v>
      </c>
      <c r="D18" s="34" t="s">
        <v>14</v>
      </c>
      <c r="E18" s="34">
        <v>34</v>
      </c>
      <c r="F18" s="4" t="s">
        <v>6</v>
      </c>
      <c r="G18" s="4" t="s">
        <v>37</v>
      </c>
      <c r="H18" s="36" t="s">
        <v>142</v>
      </c>
      <c r="I18" s="33">
        <v>5.2777777777777778E-2</v>
      </c>
      <c r="K18" s="30">
        <v>13.888</v>
      </c>
      <c r="L18" s="30">
        <v>32.752000000000002</v>
      </c>
      <c r="M18" s="30">
        <v>1.0880000000000001</v>
      </c>
      <c r="N18" s="26">
        <f t="shared" si="0"/>
        <v>18.864000000000004</v>
      </c>
      <c r="O18" s="3">
        <f t="shared" si="4"/>
        <v>69.44</v>
      </c>
      <c r="P18" s="3">
        <f t="shared" si="5"/>
        <v>163.76000000000002</v>
      </c>
      <c r="Q18" s="3">
        <f t="shared" si="6"/>
        <v>5.44</v>
      </c>
      <c r="R18" s="29"/>
      <c r="T18" s="3">
        <f t="shared" si="9"/>
        <v>1.0759888632872505</v>
      </c>
      <c r="U18" s="3">
        <f t="shared" si="9"/>
        <v>0.87445041524181699</v>
      </c>
      <c r="V18" s="30">
        <v>29.473333333333333</v>
      </c>
      <c r="W18" s="30">
        <v>13.046666666666667</v>
      </c>
    </row>
    <row r="19" spans="1:23" s="3" customFormat="1" x14ac:dyDescent="0.25">
      <c r="A19" s="35">
        <v>42052</v>
      </c>
      <c r="B19" s="31" t="s">
        <v>138</v>
      </c>
      <c r="C19" s="4" t="s">
        <v>4</v>
      </c>
      <c r="D19" s="34" t="s">
        <v>15</v>
      </c>
      <c r="E19" s="34">
        <v>34</v>
      </c>
      <c r="F19" s="4" t="s">
        <v>9</v>
      </c>
      <c r="G19" s="4" t="s">
        <v>37</v>
      </c>
      <c r="H19" s="36" t="s">
        <v>142</v>
      </c>
      <c r="I19" s="33">
        <v>5.2777777777777778E-2</v>
      </c>
      <c r="K19" s="30">
        <v>13.391999999999999</v>
      </c>
      <c r="L19" s="30">
        <v>45.968000000000004</v>
      </c>
      <c r="M19" s="30">
        <v>2.016</v>
      </c>
      <c r="N19" s="26">
        <f t="shared" si="0"/>
        <v>32.576000000000008</v>
      </c>
      <c r="O19" s="3">
        <f t="shared" si="4"/>
        <v>66.959999999999994</v>
      </c>
      <c r="P19" s="3">
        <f t="shared" si="5"/>
        <v>229.84000000000003</v>
      </c>
      <c r="Q19" s="3">
        <f t="shared" si="6"/>
        <v>10.08</v>
      </c>
      <c r="R19" s="29"/>
      <c r="T19" s="3">
        <f t="shared" si="9"/>
        <v>1.0670549581839905</v>
      </c>
      <c r="U19" s="3">
        <f t="shared" si="9"/>
        <v>0.70889894419306176</v>
      </c>
      <c r="V19" s="30">
        <v>28.033333333333331</v>
      </c>
      <c r="W19" s="30">
        <v>16.079999999999998</v>
      </c>
    </row>
    <row r="20" spans="1:23" s="3" customFormat="1" x14ac:dyDescent="0.25">
      <c r="A20" s="35">
        <v>42052</v>
      </c>
      <c r="B20" s="31" t="s">
        <v>138</v>
      </c>
      <c r="C20" s="4" t="s">
        <v>4</v>
      </c>
      <c r="D20" s="34" t="s">
        <v>16</v>
      </c>
      <c r="E20" s="34">
        <v>52</v>
      </c>
      <c r="F20" s="4" t="s">
        <v>6</v>
      </c>
      <c r="G20" s="4" t="s">
        <v>37</v>
      </c>
      <c r="H20" s="36" t="s">
        <v>142</v>
      </c>
      <c r="I20" s="33">
        <v>5.2777777777777778E-2</v>
      </c>
      <c r="K20" s="30">
        <v>9.76</v>
      </c>
      <c r="L20" s="30">
        <v>21.488</v>
      </c>
      <c r="M20" s="30">
        <v>0.35199999999999998</v>
      </c>
      <c r="N20" s="26">
        <f t="shared" si="0"/>
        <v>11.728</v>
      </c>
      <c r="O20" s="3">
        <f t="shared" si="4"/>
        <v>48.8</v>
      </c>
      <c r="P20" s="3">
        <f t="shared" si="5"/>
        <v>107.44</v>
      </c>
      <c r="Q20" s="3">
        <f t="shared" si="6"/>
        <v>1.7599999999999998</v>
      </c>
      <c r="R20" s="29"/>
      <c r="T20" s="3">
        <f>O10/O20</f>
        <v>0</v>
      </c>
      <c r="U20" s="3">
        <f>P10/P20</f>
        <v>0</v>
      </c>
      <c r="V20" s="30">
        <v>26.853333333333328</v>
      </c>
      <c r="W20" s="30">
        <v>12.206666666666665</v>
      </c>
    </row>
    <row r="21" spans="1:23" s="3" customFormat="1" x14ac:dyDescent="0.25">
      <c r="A21" s="35">
        <v>42052</v>
      </c>
      <c r="B21" s="31" t="s">
        <v>138</v>
      </c>
      <c r="C21" s="4" t="s">
        <v>4</v>
      </c>
      <c r="D21" s="34" t="s">
        <v>17</v>
      </c>
      <c r="E21" s="34">
        <v>52</v>
      </c>
      <c r="F21" s="4" t="s">
        <v>9</v>
      </c>
      <c r="G21" s="4" t="s">
        <v>37</v>
      </c>
      <c r="H21" s="36" t="s">
        <v>142</v>
      </c>
      <c r="I21" s="33">
        <v>5.2777777777777778E-2</v>
      </c>
      <c r="K21" s="30">
        <v>9.5359999999999996</v>
      </c>
      <c r="L21" s="30">
        <v>33.631999999999998</v>
      </c>
      <c r="M21" s="30">
        <v>1.1839999999999999</v>
      </c>
      <c r="N21" s="26">
        <f t="shared" si="0"/>
        <v>24.095999999999997</v>
      </c>
      <c r="O21" s="3">
        <f t="shared" si="4"/>
        <v>47.68</v>
      </c>
      <c r="P21" s="3">
        <f t="shared" si="5"/>
        <v>168.16</v>
      </c>
      <c r="Q21" s="3">
        <f t="shared" si="6"/>
        <v>5.92</v>
      </c>
      <c r="R21" s="29"/>
      <c r="T21" s="3">
        <f>O11/O21</f>
        <v>0</v>
      </c>
      <c r="U21" s="3">
        <f>P11/P21</f>
        <v>0</v>
      </c>
      <c r="V21" s="30">
        <v>42.046666666666674</v>
      </c>
      <c r="W21" s="30">
        <v>11.926666666666666</v>
      </c>
    </row>
    <row r="22" spans="1:23" s="3" customFormat="1" ht="18" x14ac:dyDescent="0.35">
      <c r="A22" s="10">
        <v>11</v>
      </c>
      <c r="B22" s="14" t="s">
        <v>7</v>
      </c>
      <c r="C22" s="4" t="s">
        <v>18</v>
      </c>
      <c r="D22" s="4" t="s">
        <v>5</v>
      </c>
      <c r="E22" s="5">
        <v>11</v>
      </c>
      <c r="F22" s="4" t="s">
        <v>6</v>
      </c>
      <c r="G22" s="4" t="s">
        <v>19</v>
      </c>
      <c r="H22" s="7" t="s">
        <v>26</v>
      </c>
      <c r="I22" s="6">
        <v>1</v>
      </c>
      <c r="J22" s="19" t="s">
        <v>121</v>
      </c>
      <c r="K22" s="20">
        <v>1.2106666666666666</v>
      </c>
      <c r="L22" s="20">
        <v>3.5619999999999998</v>
      </c>
      <c r="M22" s="20" t="s">
        <v>40</v>
      </c>
      <c r="N22" s="26">
        <f t="shared" si="0"/>
        <v>2.3513333333333333</v>
      </c>
      <c r="T22" s="3">
        <f>AVERAGE(T12:T14)</f>
        <v>1.7843369254335169</v>
      </c>
      <c r="U22" s="3">
        <f>AVERAGE(U12:U14)</f>
        <v>1.9545761520723357</v>
      </c>
    </row>
    <row r="23" spans="1:23" s="3" customFormat="1" ht="18" x14ac:dyDescent="0.35">
      <c r="A23" s="10">
        <v>12</v>
      </c>
      <c r="B23" s="14" t="s">
        <v>7</v>
      </c>
      <c r="C23" s="4" t="s">
        <v>18</v>
      </c>
      <c r="D23" s="4" t="s">
        <v>8</v>
      </c>
      <c r="E23" s="5">
        <v>11</v>
      </c>
      <c r="F23" s="4" t="s">
        <v>9</v>
      </c>
      <c r="G23" s="4" t="s">
        <v>19</v>
      </c>
      <c r="H23" s="7" t="s">
        <v>26</v>
      </c>
      <c r="I23" s="6">
        <v>1</v>
      </c>
      <c r="J23" s="19" t="s">
        <v>120</v>
      </c>
      <c r="K23" s="20">
        <v>1.3023333333333333</v>
      </c>
      <c r="L23" s="20">
        <v>2.2963333333333331</v>
      </c>
      <c r="M23" s="20" t="s">
        <v>40</v>
      </c>
      <c r="N23" s="26">
        <f t="shared" si="0"/>
        <v>0.99399999999999977</v>
      </c>
      <c r="T23" s="3">
        <f>STDEVA(T12:T14)</f>
        <v>0.27776520234398366</v>
      </c>
      <c r="U23" s="3">
        <f>STDEVA(U12:U14)</f>
        <v>0.73723939304498165</v>
      </c>
    </row>
    <row r="24" spans="1:23" s="3" customFormat="1" ht="18" x14ac:dyDescent="0.35">
      <c r="A24" s="10">
        <v>13</v>
      </c>
      <c r="B24" s="14" t="s">
        <v>7</v>
      </c>
      <c r="C24" s="4" t="s">
        <v>18</v>
      </c>
      <c r="D24" s="4" t="s">
        <v>10</v>
      </c>
      <c r="E24" s="5">
        <v>13</v>
      </c>
      <c r="F24" s="4" t="s">
        <v>6</v>
      </c>
      <c r="G24" s="4" t="s">
        <v>19</v>
      </c>
      <c r="H24" s="7" t="s">
        <v>26</v>
      </c>
      <c r="I24" s="6">
        <v>1</v>
      </c>
      <c r="J24" s="19" t="s">
        <v>119</v>
      </c>
      <c r="K24" s="20">
        <v>1.0966666666666667</v>
      </c>
      <c r="L24" s="20">
        <v>2.2919999999999998</v>
      </c>
      <c r="M24" s="20" t="s">
        <v>40</v>
      </c>
      <c r="N24" s="26">
        <f t="shared" si="0"/>
        <v>1.1953333333333331</v>
      </c>
    </row>
    <row r="25" spans="1:23" s="3" customFormat="1" ht="18" x14ac:dyDescent="0.35">
      <c r="A25" s="10">
        <v>14</v>
      </c>
      <c r="B25" s="14" t="s">
        <v>7</v>
      </c>
      <c r="C25" s="4" t="s">
        <v>18</v>
      </c>
      <c r="D25" s="4" t="s">
        <v>11</v>
      </c>
      <c r="E25" s="5">
        <v>13</v>
      </c>
      <c r="F25" s="4" t="s">
        <v>9</v>
      </c>
      <c r="G25" s="4" t="s">
        <v>19</v>
      </c>
      <c r="H25" s="7" t="s">
        <v>26</v>
      </c>
      <c r="I25" s="6">
        <v>1</v>
      </c>
      <c r="J25" s="19" t="s">
        <v>118</v>
      </c>
      <c r="K25" s="20">
        <v>1.2913333333333334</v>
      </c>
      <c r="L25" s="20">
        <v>2.6880000000000002</v>
      </c>
      <c r="M25" s="20" t="s">
        <v>40</v>
      </c>
      <c r="N25" s="26">
        <f t="shared" si="0"/>
        <v>1.3966666666666667</v>
      </c>
      <c r="R25" s="2"/>
    </row>
    <row r="26" spans="1:23" s="2" customFormat="1" ht="18" x14ac:dyDescent="0.35">
      <c r="A26" s="10">
        <v>15</v>
      </c>
      <c r="B26" s="14" t="s">
        <v>7</v>
      </c>
      <c r="C26" s="4" t="s">
        <v>18</v>
      </c>
      <c r="D26" s="4" t="s">
        <v>12</v>
      </c>
      <c r="E26" s="5">
        <v>26</v>
      </c>
      <c r="F26" s="4" t="s">
        <v>6</v>
      </c>
      <c r="G26" s="4" t="s">
        <v>19</v>
      </c>
      <c r="H26" s="7" t="s">
        <v>26</v>
      </c>
      <c r="I26" s="6">
        <v>1</v>
      </c>
      <c r="J26" s="19" t="s">
        <v>117</v>
      </c>
      <c r="K26" s="20">
        <v>1.226</v>
      </c>
      <c r="L26" s="20">
        <v>2.4236666666666671</v>
      </c>
      <c r="M26" s="20" t="s">
        <v>40</v>
      </c>
      <c r="N26" s="26">
        <f t="shared" si="0"/>
        <v>1.1976666666666671</v>
      </c>
    </row>
    <row r="27" spans="1:23" s="2" customFormat="1" ht="18" x14ac:dyDescent="0.35">
      <c r="A27" s="10">
        <v>16</v>
      </c>
      <c r="B27" s="14" t="s">
        <v>7</v>
      </c>
      <c r="C27" s="4" t="s">
        <v>18</v>
      </c>
      <c r="D27" s="4" t="s">
        <v>13</v>
      </c>
      <c r="E27" s="5">
        <v>26</v>
      </c>
      <c r="F27" s="4" t="s">
        <v>9</v>
      </c>
      <c r="G27" s="4" t="s">
        <v>19</v>
      </c>
      <c r="H27" s="7" t="s">
        <v>26</v>
      </c>
      <c r="I27" s="6">
        <v>1</v>
      </c>
      <c r="J27" s="19" t="s">
        <v>116</v>
      </c>
      <c r="K27" s="20">
        <v>1.8046666666666666</v>
      </c>
      <c r="L27" s="20">
        <v>2.6906666666666665</v>
      </c>
      <c r="M27" s="20" t="s">
        <v>40</v>
      </c>
      <c r="N27" s="26">
        <f t="shared" si="0"/>
        <v>0.8859999999999999</v>
      </c>
    </row>
    <row r="28" spans="1:23" s="2" customFormat="1" ht="18" x14ac:dyDescent="0.35">
      <c r="A28" s="10">
        <v>17</v>
      </c>
      <c r="B28" s="14" t="s">
        <v>7</v>
      </c>
      <c r="C28" s="4" t="s">
        <v>18</v>
      </c>
      <c r="D28" s="4" t="s">
        <v>14</v>
      </c>
      <c r="E28" s="5">
        <v>34</v>
      </c>
      <c r="F28" s="4" t="s">
        <v>6</v>
      </c>
      <c r="G28" s="4" t="s">
        <v>19</v>
      </c>
      <c r="H28" s="7" t="s">
        <v>26</v>
      </c>
      <c r="I28" s="6">
        <v>1</v>
      </c>
      <c r="J28" s="19" t="s">
        <v>115</v>
      </c>
      <c r="K28" s="20">
        <v>1.8253333333333333</v>
      </c>
      <c r="L28" s="20">
        <v>2.7356666666666669</v>
      </c>
      <c r="M28" s="20" t="s">
        <v>40</v>
      </c>
      <c r="N28" s="26">
        <f t="shared" si="0"/>
        <v>0.91033333333333366</v>
      </c>
      <c r="R28" s="29"/>
    </row>
    <row r="29" spans="1:23" s="2" customFormat="1" ht="18" x14ac:dyDescent="0.35">
      <c r="A29" s="10">
        <v>18</v>
      </c>
      <c r="B29" s="14" t="s">
        <v>7</v>
      </c>
      <c r="C29" s="4" t="s">
        <v>18</v>
      </c>
      <c r="D29" s="4" t="s">
        <v>15</v>
      </c>
      <c r="E29" s="5">
        <v>34</v>
      </c>
      <c r="F29" s="4" t="s">
        <v>9</v>
      </c>
      <c r="G29" s="4" t="s">
        <v>19</v>
      </c>
      <c r="H29" s="7" t="s">
        <v>26</v>
      </c>
      <c r="I29" s="6">
        <v>1</v>
      </c>
      <c r="J29" s="19" t="s">
        <v>114</v>
      </c>
      <c r="K29" s="20">
        <v>1.6059999999999999</v>
      </c>
      <c r="L29" s="20">
        <v>3.2503333333333337</v>
      </c>
      <c r="M29" s="20" t="s">
        <v>40</v>
      </c>
      <c r="N29" s="26">
        <f t="shared" si="0"/>
        <v>1.6443333333333339</v>
      </c>
      <c r="Q29" s="20"/>
      <c r="R29" s="29"/>
    </row>
    <row r="30" spans="1:23" s="2" customFormat="1" ht="18" x14ac:dyDescent="0.35">
      <c r="A30" s="10">
        <v>19</v>
      </c>
      <c r="B30" s="14" t="s">
        <v>7</v>
      </c>
      <c r="C30" s="4" t="s">
        <v>18</v>
      </c>
      <c r="D30" s="4" t="s">
        <v>16</v>
      </c>
      <c r="E30" s="5">
        <v>52</v>
      </c>
      <c r="F30" s="4" t="s">
        <v>6</v>
      </c>
      <c r="G30" s="4" t="s">
        <v>19</v>
      </c>
      <c r="H30" s="7" t="s">
        <v>26</v>
      </c>
      <c r="I30" s="6">
        <v>1</v>
      </c>
      <c r="J30" s="19" t="s">
        <v>113</v>
      </c>
      <c r="K30" s="20">
        <v>1.9253333333333333</v>
      </c>
      <c r="L30" s="20">
        <v>2.4396666666666662</v>
      </c>
      <c r="M30" s="20" t="s">
        <v>40</v>
      </c>
      <c r="N30" s="26">
        <f t="shared" si="0"/>
        <v>0.51433333333333286</v>
      </c>
      <c r="Q30" s="20"/>
      <c r="R30" s="29"/>
    </row>
    <row r="31" spans="1:23" s="2" customFormat="1" ht="18" x14ac:dyDescent="0.35">
      <c r="A31" s="10">
        <v>20</v>
      </c>
      <c r="B31" s="14" t="s">
        <v>7</v>
      </c>
      <c r="C31" s="4" t="s">
        <v>18</v>
      </c>
      <c r="D31" s="4" t="s">
        <v>17</v>
      </c>
      <c r="E31" s="5">
        <v>52</v>
      </c>
      <c r="F31" s="4" t="s">
        <v>9</v>
      </c>
      <c r="G31" s="4" t="s">
        <v>19</v>
      </c>
      <c r="H31" s="7" t="s">
        <v>26</v>
      </c>
      <c r="I31" s="6">
        <v>1</v>
      </c>
      <c r="J31" s="19" t="s">
        <v>112</v>
      </c>
      <c r="K31" s="20">
        <v>1.585</v>
      </c>
      <c r="L31" s="20">
        <v>4.72</v>
      </c>
      <c r="M31" s="20" t="s">
        <v>40</v>
      </c>
      <c r="N31" s="26">
        <f t="shared" si="0"/>
        <v>3.1349999999999998</v>
      </c>
    </row>
    <row r="32" spans="1:23" s="2" customFormat="1" ht="18" x14ac:dyDescent="0.35">
      <c r="A32" s="10">
        <v>21</v>
      </c>
      <c r="B32" s="14" t="s">
        <v>7</v>
      </c>
      <c r="C32" s="4" t="s">
        <v>18</v>
      </c>
      <c r="D32" s="4" t="s">
        <v>5</v>
      </c>
      <c r="E32" s="5">
        <v>11</v>
      </c>
      <c r="F32" s="4" t="s">
        <v>6</v>
      </c>
      <c r="G32" s="4" t="s">
        <v>20</v>
      </c>
      <c r="H32" s="7" t="s">
        <v>26</v>
      </c>
      <c r="I32" s="6">
        <v>1</v>
      </c>
      <c r="J32" s="19" t="s">
        <v>111</v>
      </c>
      <c r="K32" s="20">
        <v>1.5536666666666665</v>
      </c>
      <c r="L32" s="20">
        <v>2.0876666666666668</v>
      </c>
      <c r="M32" s="20" t="s">
        <v>40</v>
      </c>
      <c r="N32" s="26">
        <f t="shared" si="0"/>
        <v>0.53400000000000025</v>
      </c>
    </row>
    <row r="33" spans="1:14" s="2" customFormat="1" ht="18" x14ac:dyDescent="0.35">
      <c r="A33" s="10">
        <v>22</v>
      </c>
      <c r="B33" s="14" t="s">
        <v>7</v>
      </c>
      <c r="C33" s="4" t="s">
        <v>18</v>
      </c>
      <c r="D33" s="4" t="s">
        <v>8</v>
      </c>
      <c r="E33" s="5">
        <v>11</v>
      </c>
      <c r="F33" s="4" t="s">
        <v>9</v>
      </c>
      <c r="G33" s="4" t="s">
        <v>20</v>
      </c>
      <c r="H33" s="7" t="s">
        <v>26</v>
      </c>
      <c r="I33" s="6">
        <v>1</v>
      </c>
      <c r="J33" s="19" t="s">
        <v>110</v>
      </c>
      <c r="K33" s="20">
        <v>1.7886666666666666</v>
      </c>
      <c r="L33" s="20">
        <v>2.536</v>
      </c>
      <c r="M33" s="20" t="s">
        <v>40</v>
      </c>
      <c r="N33" s="26">
        <f t="shared" si="0"/>
        <v>0.7473333333333334</v>
      </c>
    </row>
    <row r="34" spans="1:14" s="2" customFormat="1" ht="18" x14ac:dyDescent="0.35">
      <c r="A34" s="10">
        <v>23</v>
      </c>
      <c r="B34" s="14" t="s">
        <v>7</v>
      </c>
      <c r="C34" s="4" t="s">
        <v>18</v>
      </c>
      <c r="D34" s="4" t="s">
        <v>10</v>
      </c>
      <c r="E34" s="5">
        <v>13</v>
      </c>
      <c r="F34" s="4" t="s">
        <v>6</v>
      </c>
      <c r="G34" s="4" t="s">
        <v>20</v>
      </c>
      <c r="H34" s="7" t="s">
        <v>26</v>
      </c>
      <c r="I34" s="6">
        <v>1</v>
      </c>
      <c r="J34" s="19" t="s">
        <v>109</v>
      </c>
      <c r="K34" s="20">
        <v>1.5596666666666668</v>
      </c>
      <c r="L34" s="20">
        <v>2.9756666666666667</v>
      </c>
      <c r="M34" s="20" t="s">
        <v>40</v>
      </c>
      <c r="N34" s="26">
        <f t="shared" si="0"/>
        <v>1.4159999999999999</v>
      </c>
    </row>
    <row r="35" spans="1:14" s="2" customFormat="1" ht="18" x14ac:dyDescent="0.35">
      <c r="A35" s="10">
        <v>24</v>
      </c>
      <c r="B35" s="14" t="s">
        <v>7</v>
      </c>
      <c r="C35" s="4" t="s">
        <v>18</v>
      </c>
      <c r="D35" s="4" t="s">
        <v>11</v>
      </c>
      <c r="E35" s="5">
        <v>13</v>
      </c>
      <c r="F35" s="4" t="s">
        <v>9</v>
      </c>
      <c r="G35" s="4" t="s">
        <v>20</v>
      </c>
      <c r="H35" s="7" t="s">
        <v>26</v>
      </c>
      <c r="I35" s="6">
        <v>1</v>
      </c>
      <c r="J35" s="19" t="s">
        <v>108</v>
      </c>
      <c r="K35" s="20">
        <v>1.6383333333333334</v>
      </c>
      <c r="L35" s="20">
        <v>2.4216666666666669</v>
      </c>
      <c r="M35" s="20" t="s">
        <v>40</v>
      </c>
      <c r="N35" s="26">
        <f t="shared" si="0"/>
        <v>0.78333333333333344</v>
      </c>
    </row>
    <row r="36" spans="1:14" s="2" customFormat="1" ht="18" x14ac:dyDescent="0.35">
      <c r="A36" s="10">
        <v>25</v>
      </c>
      <c r="B36" s="14" t="s">
        <v>7</v>
      </c>
      <c r="C36" s="4" t="s">
        <v>18</v>
      </c>
      <c r="D36" s="4" t="s">
        <v>12</v>
      </c>
      <c r="E36" s="5">
        <v>26</v>
      </c>
      <c r="F36" s="4" t="s">
        <v>6</v>
      </c>
      <c r="G36" s="4" t="s">
        <v>20</v>
      </c>
      <c r="H36" s="7" t="s">
        <v>26</v>
      </c>
      <c r="I36" s="6">
        <v>1</v>
      </c>
      <c r="J36" s="19" t="s">
        <v>107</v>
      </c>
      <c r="K36" s="20">
        <v>1.1453333333333333</v>
      </c>
      <c r="L36" s="20">
        <v>2.1313333333333335</v>
      </c>
      <c r="M36" s="20" t="s">
        <v>40</v>
      </c>
      <c r="N36" s="26">
        <f t="shared" si="0"/>
        <v>0.98600000000000021</v>
      </c>
    </row>
    <row r="37" spans="1:14" s="2" customFormat="1" ht="18" x14ac:dyDescent="0.35">
      <c r="A37" s="10">
        <v>26</v>
      </c>
      <c r="B37" s="14" t="s">
        <v>7</v>
      </c>
      <c r="C37" s="4" t="s">
        <v>18</v>
      </c>
      <c r="D37" s="4" t="s">
        <v>13</v>
      </c>
      <c r="E37" s="5">
        <v>26</v>
      </c>
      <c r="F37" s="4" t="s">
        <v>9</v>
      </c>
      <c r="G37" s="4" t="s">
        <v>20</v>
      </c>
      <c r="H37" s="7" t="s">
        <v>26</v>
      </c>
      <c r="I37" s="6">
        <v>1</v>
      </c>
      <c r="J37" s="19" t="s">
        <v>106</v>
      </c>
      <c r="K37" s="20">
        <v>1.1733333333333336</v>
      </c>
      <c r="L37" s="20">
        <v>2.5083333333333333</v>
      </c>
      <c r="M37" s="20" t="s">
        <v>40</v>
      </c>
      <c r="N37" s="26">
        <f t="shared" si="0"/>
        <v>1.3349999999999997</v>
      </c>
    </row>
    <row r="38" spans="1:14" s="2" customFormat="1" ht="18" x14ac:dyDescent="0.35">
      <c r="A38" s="10">
        <v>27</v>
      </c>
      <c r="B38" s="14" t="s">
        <v>7</v>
      </c>
      <c r="C38" s="4" t="s">
        <v>18</v>
      </c>
      <c r="D38" s="4" t="s">
        <v>14</v>
      </c>
      <c r="E38" s="5">
        <v>34</v>
      </c>
      <c r="F38" s="4" t="s">
        <v>6</v>
      </c>
      <c r="G38" s="4" t="s">
        <v>20</v>
      </c>
      <c r="H38" s="7" t="s">
        <v>26</v>
      </c>
      <c r="I38" s="6">
        <v>1</v>
      </c>
      <c r="J38" s="19" t="s">
        <v>105</v>
      </c>
      <c r="K38" s="20">
        <v>1.1300000000000001</v>
      </c>
      <c r="L38" s="20">
        <v>2.4103333333333334</v>
      </c>
      <c r="M38" s="20" t="s">
        <v>40</v>
      </c>
      <c r="N38" s="26">
        <f t="shared" si="0"/>
        <v>1.2803333333333333</v>
      </c>
    </row>
    <row r="39" spans="1:14" s="2" customFormat="1" ht="18" x14ac:dyDescent="0.35">
      <c r="A39" s="10">
        <v>28</v>
      </c>
      <c r="B39" s="14" t="s">
        <v>7</v>
      </c>
      <c r="C39" s="4" t="s">
        <v>18</v>
      </c>
      <c r="D39" s="4" t="s">
        <v>15</v>
      </c>
      <c r="E39" s="5">
        <v>34</v>
      </c>
      <c r="F39" s="4" t="s">
        <v>9</v>
      </c>
      <c r="G39" s="4" t="s">
        <v>20</v>
      </c>
      <c r="H39" s="7" t="s">
        <v>26</v>
      </c>
      <c r="I39" s="6">
        <v>1</v>
      </c>
      <c r="J39" s="19" t="s">
        <v>104</v>
      </c>
      <c r="K39" s="20">
        <v>1.4856666666666667</v>
      </c>
      <c r="L39" s="20">
        <v>2.9326666666666665</v>
      </c>
      <c r="M39" s="20" t="s">
        <v>40</v>
      </c>
      <c r="N39" s="26">
        <f t="shared" si="0"/>
        <v>1.4469999999999998</v>
      </c>
    </row>
    <row r="40" spans="1:14" s="2" customFormat="1" ht="18" x14ac:dyDescent="0.35">
      <c r="A40" s="10">
        <v>29</v>
      </c>
      <c r="B40" s="14" t="s">
        <v>7</v>
      </c>
      <c r="C40" s="4" t="s">
        <v>18</v>
      </c>
      <c r="D40" s="4" t="s">
        <v>16</v>
      </c>
      <c r="E40" s="5">
        <v>52</v>
      </c>
      <c r="F40" s="4" t="s">
        <v>6</v>
      </c>
      <c r="G40" s="4" t="s">
        <v>20</v>
      </c>
      <c r="H40" s="7" t="s">
        <v>26</v>
      </c>
      <c r="I40" s="6">
        <v>1</v>
      </c>
      <c r="J40" s="19" t="s">
        <v>103</v>
      </c>
      <c r="K40" s="20">
        <v>1.3793333333333333</v>
      </c>
      <c r="L40" s="20">
        <v>2.1363333333333334</v>
      </c>
      <c r="M40" s="20" t="s">
        <v>40</v>
      </c>
      <c r="N40" s="26">
        <f t="shared" si="0"/>
        <v>0.75700000000000012</v>
      </c>
    </row>
    <row r="41" spans="1:14" s="2" customFormat="1" ht="18" x14ac:dyDescent="0.35">
      <c r="A41" s="10">
        <v>30</v>
      </c>
      <c r="B41" s="14" t="s">
        <v>7</v>
      </c>
      <c r="C41" s="4" t="s">
        <v>18</v>
      </c>
      <c r="D41" s="4" t="s">
        <v>17</v>
      </c>
      <c r="E41" s="5">
        <v>52</v>
      </c>
      <c r="F41" s="4" t="s">
        <v>9</v>
      </c>
      <c r="G41" s="4" t="s">
        <v>20</v>
      </c>
      <c r="H41" s="7" t="s">
        <v>26</v>
      </c>
      <c r="I41" s="6">
        <v>1</v>
      </c>
      <c r="J41" s="19" t="s">
        <v>102</v>
      </c>
      <c r="K41" s="20">
        <v>1.1263333333333334</v>
      </c>
      <c r="L41" s="20">
        <v>2.3666666666666667</v>
      </c>
      <c r="M41" s="20" t="s">
        <v>40</v>
      </c>
      <c r="N41" s="26">
        <f t="shared" si="0"/>
        <v>1.2403333333333333</v>
      </c>
    </row>
    <row r="42" spans="1:14" s="2" customFormat="1" ht="18" x14ac:dyDescent="0.35">
      <c r="A42" s="10">
        <v>31</v>
      </c>
      <c r="B42" s="14" t="s">
        <v>7</v>
      </c>
      <c r="C42" s="4" t="s">
        <v>18</v>
      </c>
      <c r="D42" s="4" t="s">
        <v>5</v>
      </c>
      <c r="E42" s="5">
        <v>11</v>
      </c>
      <c r="F42" s="4" t="s">
        <v>6</v>
      </c>
      <c r="G42" s="4" t="s">
        <v>21</v>
      </c>
      <c r="H42" s="7" t="s">
        <v>26</v>
      </c>
      <c r="I42" s="6">
        <v>1</v>
      </c>
      <c r="J42" s="19" t="s">
        <v>101</v>
      </c>
      <c r="K42" s="20">
        <v>1.0603333333333333</v>
      </c>
      <c r="L42" s="20">
        <v>2.0796666666666663</v>
      </c>
      <c r="M42" s="20">
        <v>0.38866666666666666</v>
      </c>
      <c r="N42" s="26">
        <f t="shared" si="0"/>
        <v>1.019333333333333</v>
      </c>
    </row>
    <row r="43" spans="1:14" s="2" customFormat="1" ht="18" x14ac:dyDescent="0.35">
      <c r="A43" s="10">
        <v>32</v>
      </c>
      <c r="B43" s="14" t="s">
        <v>7</v>
      </c>
      <c r="C43" s="4" t="s">
        <v>18</v>
      </c>
      <c r="D43" s="4" t="s">
        <v>8</v>
      </c>
      <c r="E43" s="5">
        <v>11</v>
      </c>
      <c r="F43" s="4" t="s">
        <v>9</v>
      </c>
      <c r="G43" s="4" t="s">
        <v>21</v>
      </c>
      <c r="H43" s="7" t="s">
        <v>26</v>
      </c>
      <c r="I43" s="6">
        <v>1</v>
      </c>
      <c r="J43" s="19" t="s">
        <v>100</v>
      </c>
      <c r="K43" s="20">
        <v>1.4436666666666664</v>
      </c>
      <c r="L43" s="20">
        <v>2.4166666666666665</v>
      </c>
      <c r="M43" s="20">
        <v>0.40633333333333327</v>
      </c>
      <c r="N43" s="26">
        <f t="shared" si="0"/>
        <v>0.97300000000000009</v>
      </c>
    </row>
    <row r="44" spans="1:14" s="2" customFormat="1" ht="18" x14ac:dyDescent="0.35">
      <c r="A44" s="10">
        <v>33</v>
      </c>
      <c r="B44" s="14" t="s">
        <v>7</v>
      </c>
      <c r="C44" s="4" t="s">
        <v>18</v>
      </c>
      <c r="D44" s="4" t="s">
        <v>10</v>
      </c>
      <c r="E44" s="5">
        <v>13</v>
      </c>
      <c r="F44" s="4" t="s">
        <v>6</v>
      </c>
      <c r="G44" s="4" t="s">
        <v>21</v>
      </c>
      <c r="H44" s="7" t="s">
        <v>26</v>
      </c>
      <c r="I44" s="6">
        <v>1</v>
      </c>
      <c r="J44" s="19" t="s">
        <v>99</v>
      </c>
      <c r="K44" s="20">
        <v>1.4219999999999999</v>
      </c>
      <c r="L44" s="20">
        <v>2.6219999999999999</v>
      </c>
      <c r="M44" s="20">
        <v>0.377</v>
      </c>
      <c r="N44" s="26">
        <f t="shared" si="0"/>
        <v>1.2</v>
      </c>
    </row>
    <row r="45" spans="1:14" s="2" customFormat="1" ht="18" x14ac:dyDescent="0.35">
      <c r="A45" s="10">
        <v>34</v>
      </c>
      <c r="B45" s="14" t="s">
        <v>7</v>
      </c>
      <c r="C45" s="4" t="s">
        <v>18</v>
      </c>
      <c r="D45" s="4" t="s">
        <v>11</v>
      </c>
      <c r="E45" s="5">
        <v>13</v>
      </c>
      <c r="F45" s="4" t="s">
        <v>9</v>
      </c>
      <c r="G45" s="4" t="s">
        <v>21</v>
      </c>
      <c r="H45" s="7" t="s">
        <v>26</v>
      </c>
      <c r="I45" s="6">
        <v>1</v>
      </c>
      <c r="J45" s="19" t="s">
        <v>32</v>
      </c>
      <c r="K45" s="20">
        <v>1.3596666666666666</v>
      </c>
      <c r="L45" s="20">
        <v>2.5523333333333333</v>
      </c>
      <c r="M45" s="20">
        <v>0.37166666666666665</v>
      </c>
      <c r="N45" s="26">
        <f t="shared" si="0"/>
        <v>1.1926666666666668</v>
      </c>
    </row>
    <row r="46" spans="1:14" s="2" customFormat="1" ht="18" x14ac:dyDescent="0.35">
      <c r="A46" s="10">
        <v>35</v>
      </c>
      <c r="B46" s="14" t="s">
        <v>7</v>
      </c>
      <c r="C46" s="4" t="s">
        <v>18</v>
      </c>
      <c r="D46" s="4" t="s">
        <v>12</v>
      </c>
      <c r="E46" s="5">
        <v>26</v>
      </c>
      <c r="F46" s="4" t="s">
        <v>6</v>
      </c>
      <c r="G46" s="4" t="s">
        <v>21</v>
      </c>
      <c r="H46" s="7" t="s">
        <v>26</v>
      </c>
      <c r="I46" s="6">
        <v>1</v>
      </c>
      <c r="J46" s="19" t="s">
        <v>98</v>
      </c>
      <c r="K46" s="20">
        <v>1.3266666666666669</v>
      </c>
      <c r="L46" s="20">
        <v>2.3960000000000004</v>
      </c>
      <c r="M46" s="20">
        <v>0.37166666666666665</v>
      </c>
      <c r="N46" s="26">
        <f t="shared" si="0"/>
        <v>1.0693333333333335</v>
      </c>
    </row>
    <row r="47" spans="1:14" s="2" customFormat="1" ht="18" x14ac:dyDescent="0.35">
      <c r="A47" s="10">
        <v>36</v>
      </c>
      <c r="B47" s="14" t="s">
        <v>7</v>
      </c>
      <c r="C47" s="4" t="s">
        <v>18</v>
      </c>
      <c r="D47" s="4" t="s">
        <v>13</v>
      </c>
      <c r="E47" s="5">
        <v>26</v>
      </c>
      <c r="F47" s="4" t="s">
        <v>9</v>
      </c>
      <c r="G47" s="4" t="s">
        <v>21</v>
      </c>
      <c r="H47" s="7" t="s">
        <v>26</v>
      </c>
      <c r="I47" s="6">
        <v>1</v>
      </c>
      <c r="J47" s="19" t="s">
        <v>97</v>
      </c>
      <c r="K47" s="20">
        <v>1.6163333333333334</v>
      </c>
      <c r="L47" s="20">
        <v>2.8610000000000002</v>
      </c>
      <c r="M47" s="20">
        <v>0.41299999999999998</v>
      </c>
      <c r="N47" s="26">
        <f t="shared" si="0"/>
        <v>1.2446666666666668</v>
      </c>
    </row>
    <row r="48" spans="1:14" s="2" customFormat="1" ht="18" x14ac:dyDescent="0.35">
      <c r="A48" s="10">
        <v>37</v>
      </c>
      <c r="B48" s="14" t="s">
        <v>7</v>
      </c>
      <c r="C48" s="4" t="s">
        <v>18</v>
      </c>
      <c r="D48" s="4" t="s">
        <v>14</v>
      </c>
      <c r="E48" s="5">
        <v>34</v>
      </c>
      <c r="F48" s="4" t="s">
        <v>6</v>
      </c>
      <c r="G48" s="4" t="s">
        <v>21</v>
      </c>
      <c r="H48" s="7" t="s">
        <v>26</v>
      </c>
      <c r="I48" s="6">
        <v>1</v>
      </c>
      <c r="J48" s="19" t="s">
        <v>96</v>
      </c>
      <c r="K48" s="20">
        <v>1.5366666666666664</v>
      </c>
      <c r="L48" s="20">
        <v>2.9216666666666669</v>
      </c>
      <c r="M48" s="20">
        <v>0.41299999999999998</v>
      </c>
      <c r="N48" s="26">
        <f t="shared" si="0"/>
        <v>1.3850000000000005</v>
      </c>
    </row>
    <row r="49" spans="1:14" s="2" customFormat="1" ht="18" x14ac:dyDescent="0.35">
      <c r="A49" s="10">
        <v>38</v>
      </c>
      <c r="B49" s="14" t="s">
        <v>7</v>
      </c>
      <c r="C49" s="4" t="s">
        <v>18</v>
      </c>
      <c r="D49" s="4" t="s">
        <v>15</v>
      </c>
      <c r="E49" s="5">
        <v>34</v>
      </c>
      <c r="F49" s="4" t="s">
        <v>9</v>
      </c>
      <c r="G49" s="4" t="s">
        <v>21</v>
      </c>
      <c r="H49" s="7" t="s">
        <v>26</v>
      </c>
      <c r="I49" s="6">
        <v>1</v>
      </c>
      <c r="J49" s="19" t="s">
        <v>95</v>
      </c>
      <c r="K49" s="20">
        <v>1.429</v>
      </c>
      <c r="L49" s="20">
        <v>3.17</v>
      </c>
      <c r="M49" s="20">
        <v>0.42566666666666664</v>
      </c>
      <c r="N49" s="26">
        <f t="shared" si="0"/>
        <v>1.7409999999999999</v>
      </c>
    </row>
    <row r="50" spans="1:14" s="2" customFormat="1" ht="18" x14ac:dyDescent="0.35">
      <c r="A50" s="10">
        <v>39</v>
      </c>
      <c r="B50" s="14" t="s">
        <v>7</v>
      </c>
      <c r="C50" s="4" t="s">
        <v>18</v>
      </c>
      <c r="D50" s="4" t="s">
        <v>16</v>
      </c>
      <c r="E50" s="5">
        <v>52</v>
      </c>
      <c r="F50" s="4" t="s">
        <v>6</v>
      </c>
      <c r="G50" s="4" t="s">
        <v>21</v>
      </c>
      <c r="H50" s="7" t="s">
        <v>26</v>
      </c>
      <c r="I50" s="6">
        <v>1</v>
      </c>
      <c r="J50" s="19" t="s">
        <v>94</v>
      </c>
      <c r="K50" s="20">
        <v>1.075</v>
      </c>
      <c r="L50" s="20">
        <v>2.0646666666666662</v>
      </c>
      <c r="M50" s="20">
        <v>0.38000000000000006</v>
      </c>
      <c r="N50" s="26">
        <f t="shared" si="0"/>
        <v>0.98966666666666625</v>
      </c>
    </row>
    <row r="51" spans="1:14" s="2" customFormat="1" ht="18" x14ac:dyDescent="0.35">
      <c r="A51" s="10">
        <v>40</v>
      </c>
      <c r="B51" s="14" t="s">
        <v>7</v>
      </c>
      <c r="C51" s="4" t="s">
        <v>18</v>
      </c>
      <c r="D51" s="4" t="s">
        <v>17</v>
      </c>
      <c r="E51" s="5">
        <v>52</v>
      </c>
      <c r="F51" s="4" t="s">
        <v>9</v>
      </c>
      <c r="G51" s="4" t="s">
        <v>21</v>
      </c>
      <c r="H51" s="7" t="s">
        <v>26</v>
      </c>
      <c r="I51" s="6">
        <v>1</v>
      </c>
      <c r="J51" s="19" t="s">
        <v>93</v>
      </c>
      <c r="K51" s="20">
        <v>1.2956666666666667</v>
      </c>
      <c r="L51" s="20">
        <v>2.903</v>
      </c>
      <c r="M51" s="20">
        <v>0.39666666666666667</v>
      </c>
      <c r="N51" s="26">
        <f t="shared" si="0"/>
        <v>1.6073333333333333</v>
      </c>
    </row>
    <row r="52" spans="1:14" s="2" customFormat="1" ht="18" x14ac:dyDescent="0.35">
      <c r="A52" s="10">
        <v>41</v>
      </c>
      <c r="B52" s="14" t="s">
        <v>7</v>
      </c>
      <c r="C52" s="4" t="s">
        <v>18</v>
      </c>
      <c r="D52" s="4" t="s">
        <v>5</v>
      </c>
      <c r="E52" s="5">
        <v>11</v>
      </c>
      <c r="F52" s="4" t="s">
        <v>6</v>
      </c>
      <c r="G52" s="4" t="s">
        <v>22</v>
      </c>
      <c r="H52" s="7" t="s">
        <v>26</v>
      </c>
      <c r="I52" s="6">
        <v>1</v>
      </c>
      <c r="J52" s="19" t="s">
        <v>92</v>
      </c>
      <c r="K52" s="20">
        <v>1.1006666666666669</v>
      </c>
      <c r="L52" s="20">
        <v>2.0423333333333331</v>
      </c>
      <c r="M52" s="20" t="s">
        <v>40</v>
      </c>
      <c r="N52" s="26">
        <f t="shared" si="0"/>
        <v>0.94166666666666621</v>
      </c>
    </row>
    <row r="53" spans="1:14" s="2" customFormat="1" ht="18" x14ac:dyDescent="0.35">
      <c r="A53" s="10">
        <v>42</v>
      </c>
      <c r="B53" s="14" t="s">
        <v>7</v>
      </c>
      <c r="C53" s="4" t="s">
        <v>18</v>
      </c>
      <c r="D53" s="4" t="s">
        <v>8</v>
      </c>
      <c r="E53" s="5">
        <v>11</v>
      </c>
      <c r="F53" s="4" t="s">
        <v>9</v>
      </c>
      <c r="G53" s="4" t="s">
        <v>22</v>
      </c>
      <c r="H53" s="7" t="s">
        <v>26</v>
      </c>
      <c r="I53" s="6">
        <v>1</v>
      </c>
      <c r="J53" s="19" t="s">
        <v>91</v>
      </c>
      <c r="K53" s="20">
        <v>1.5276666666666667</v>
      </c>
      <c r="L53" s="20">
        <v>4.0373333333333337</v>
      </c>
      <c r="M53" s="20" t="s">
        <v>40</v>
      </c>
      <c r="N53" s="26">
        <f t="shared" si="0"/>
        <v>2.5096666666666669</v>
      </c>
    </row>
    <row r="54" spans="1:14" s="2" customFormat="1" ht="18" x14ac:dyDescent="0.35">
      <c r="A54" s="10">
        <v>43</v>
      </c>
      <c r="B54" s="14" t="s">
        <v>7</v>
      </c>
      <c r="C54" s="4" t="s">
        <v>18</v>
      </c>
      <c r="D54" s="4" t="s">
        <v>10</v>
      </c>
      <c r="E54" s="5">
        <v>13</v>
      </c>
      <c r="F54" s="4" t="s">
        <v>6</v>
      </c>
      <c r="G54" s="4" t="s">
        <v>22</v>
      </c>
      <c r="H54" s="7" t="s">
        <v>26</v>
      </c>
      <c r="I54" s="6">
        <v>1</v>
      </c>
      <c r="J54" s="19" t="s">
        <v>90</v>
      </c>
      <c r="K54" s="20">
        <v>1.2826666666666666</v>
      </c>
      <c r="L54" s="20">
        <v>2.4193333333333333</v>
      </c>
      <c r="M54" s="20" t="s">
        <v>40</v>
      </c>
      <c r="N54" s="26">
        <f t="shared" si="0"/>
        <v>1.1366666666666667</v>
      </c>
    </row>
    <row r="55" spans="1:14" s="2" customFormat="1" ht="18" x14ac:dyDescent="0.35">
      <c r="A55" s="10">
        <v>44</v>
      </c>
      <c r="B55" s="14" t="s">
        <v>7</v>
      </c>
      <c r="C55" s="4" t="s">
        <v>18</v>
      </c>
      <c r="D55" s="4" t="s">
        <v>11</v>
      </c>
      <c r="E55" s="5">
        <v>13</v>
      </c>
      <c r="F55" s="4" t="s">
        <v>9</v>
      </c>
      <c r="G55" s="4" t="s">
        <v>22</v>
      </c>
      <c r="H55" s="7" t="s">
        <v>26</v>
      </c>
      <c r="I55" s="6">
        <v>1</v>
      </c>
      <c r="J55" s="19" t="s">
        <v>89</v>
      </c>
      <c r="K55" s="20">
        <v>1.32</v>
      </c>
      <c r="L55" s="20">
        <v>2.3359999999999999</v>
      </c>
      <c r="M55" s="20" t="s">
        <v>40</v>
      </c>
      <c r="N55" s="26">
        <f t="shared" si="0"/>
        <v>1.0159999999999998</v>
      </c>
    </row>
    <row r="56" spans="1:14" s="2" customFormat="1" ht="18" x14ac:dyDescent="0.35">
      <c r="A56" s="10">
        <v>45</v>
      </c>
      <c r="B56" s="14" t="s">
        <v>7</v>
      </c>
      <c r="C56" s="4" t="s">
        <v>18</v>
      </c>
      <c r="D56" s="4" t="s">
        <v>12</v>
      </c>
      <c r="E56" s="5">
        <v>26</v>
      </c>
      <c r="F56" s="4" t="s">
        <v>6</v>
      </c>
      <c r="G56" s="4" t="s">
        <v>22</v>
      </c>
      <c r="H56" s="7" t="s">
        <v>26</v>
      </c>
      <c r="I56" s="6">
        <v>1</v>
      </c>
      <c r="J56" s="19" t="s">
        <v>88</v>
      </c>
      <c r="K56" s="20">
        <v>1.2510000000000001</v>
      </c>
      <c r="L56" s="20">
        <v>2.335</v>
      </c>
      <c r="M56" s="20" t="s">
        <v>40</v>
      </c>
      <c r="N56" s="26">
        <f t="shared" si="0"/>
        <v>1.0839999999999999</v>
      </c>
    </row>
    <row r="57" spans="1:14" s="2" customFormat="1" ht="18" x14ac:dyDescent="0.35">
      <c r="A57" s="10">
        <v>46</v>
      </c>
      <c r="B57" s="14" t="s">
        <v>7</v>
      </c>
      <c r="C57" s="4" t="s">
        <v>18</v>
      </c>
      <c r="D57" s="4" t="s">
        <v>13</v>
      </c>
      <c r="E57" s="5">
        <v>26</v>
      </c>
      <c r="F57" s="4" t="s">
        <v>9</v>
      </c>
      <c r="G57" s="4" t="s">
        <v>22</v>
      </c>
      <c r="H57" s="7" t="s">
        <v>26</v>
      </c>
      <c r="I57" s="6">
        <v>1</v>
      </c>
      <c r="J57" s="19" t="s">
        <v>87</v>
      </c>
      <c r="K57" s="20">
        <v>1.5449999999999999</v>
      </c>
      <c r="L57" s="20">
        <v>3.9876666666666671</v>
      </c>
      <c r="M57" s="20" t="s">
        <v>40</v>
      </c>
      <c r="N57" s="26">
        <f t="shared" si="0"/>
        <v>2.4426666666666672</v>
      </c>
    </row>
    <row r="58" spans="1:14" s="2" customFormat="1" ht="18" x14ac:dyDescent="0.35">
      <c r="A58" s="10">
        <v>47</v>
      </c>
      <c r="B58" s="14" t="s">
        <v>7</v>
      </c>
      <c r="C58" s="4" t="s">
        <v>18</v>
      </c>
      <c r="D58" s="4" t="s">
        <v>14</v>
      </c>
      <c r="E58" s="5">
        <v>34</v>
      </c>
      <c r="F58" s="4" t="s">
        <v>6</v>
      </c>
      <c r="G58" s="4" t="s">
        <v>22</v>
      </c>
      <c r="H58" s="7" t="s">
        <v>26</v>
      </c>
      <c r="I58" s="6">
        <v>1</v>
      </c>
      <c r="J58" s="19" t="s">
        <v>86</v>
      </c>
      <c r="K58" s="20">
        <v>1.1209999999999998</v>
      </c>
      <c r="L58" s="20">
        <v>2.5880000000000005</v>
      </c>
      <c r="M58" s="20" t="s">
        <v>40</v>
      </c>
      <c r="N58" s="26">
        <f t="shared" si="0"/>
        <v>1.4670000000000007</v>
      </c>
    </row>
    <row r="59" spans="1:14" s="2" customFormat="1" ht="18" x14ac:dyDescent="0.35">
      <c r="A59" s="10">
        <v>48</v>
      </c>
      <c r="B59" s="14" t="s">
        <v>7</v>
      </c>
      <c r="C59" s="4" t="s">
        <v>18</v>
      </c>
      <c r="D59" s="4" t="s">
        <v>15</v>
      </c>
      <c r="E59" s="5">
        <v>34</v>
      </c>
      <c r="F59" s="4" t="s">
        <v>9</v>
      </c>
      <c r="G59" s="4" t="s">
        <v>22</v>
      </c>
      <c r="H59" s="7" t="s">
        <v>26</v>
      </c>
      <c r="I59" s="6">
        <v>1</v>
      </c>
      <c r="J59" s="19" t="s">
        <v>85</v>
      </c>
      <c r="K59" s="20">
        <v>1.2343333333333335</v>
      </c>
      <c r="L59" s="20">
        <v>3.2243333333333335</v>
      </c>
      <c r="M59" s="20" t="s">
        <v>40</v>
      </c>
      <c r="N59" s="26">
        <f t="shared" si="0"/>
        <v>1.99</v>
      </c>
    </row>
    <row r="60" spans="1:14" s="2" customFormat="1" ht="18" x14ac:dyDescent="0.35">
      <c r="A60" s="10">
        <v>49</v>
      </c>
      <c r="B60" s="14" t="s">
        <v>7</v>
      </c>
      <c r="C60" s="4" t="s">
        <v>18</v>
      </c>
      <c r="D60" s="4" t="s">
        <v>16</v>
      </c>
      <c r="E60" s="5">
        <v>52</v>
      </c>
      <c r="F60" s="4" t="s">
        <v>6</v>
      </c>
      <c r="G60" s="4" t="s">
        <v>22</v>
      </c>
      <c r="H60" s="7" t="s">
        <v>26</v>
      </c>
      <c r="I60" s="6">
        <v>1</v>
      </c>
      <c r="J60" s="19" t="s">
        <v>84</v>
      </c>
      <c r="K60" s="20">
        <v>1.3763333333333332</v>
      </c>
      <c r="L60" s="20">
        <v>2.6776666666666666</v>
      </c>
      <c r="M60" s="20" t="s">
        <v>40</v>
      </c>
      <c r="N60" s="26">
        <f t="shared" si="0"/>
        <v>1.3013333333333335</v>
      </c>
    </row>
    <row r="61" spans="1:14" s="2" customFormat="1" ht="18" x14ac:dyDescent="0.35">
      <c r="A61" s="10">
        <v>50</v>
      </c>
      <c r="B61" s="14" t="s">
        <v>7</v>
      </c>
      <c r="C61" s="4" t="s">
        <v>18</v>
      </c>
      <c r="D61" s="4" t="s">
        <v>17</v>
      </c>
      <c r="E61" s="5">
        <v>52</v>
      </c>
      <c r="F61" s="4" t="s">
        <v>9</v>
      </c>
      <c r="G61" s="4" t="s">
        <v>22</v>
      </c>
      <c r="H61" s="7" t="s">
        <v>26</v>
      </c>
      <c r="I61" s="6">
        <v>1</v>
      </c>
      <c r="J61" s="19" t="s">
        <v>83</v>
      </c>
      <c r="K61" s="20">
        <v>1.3533333333333333</v>
      </c>
      <c r="L61" s="20">
        <v>3.0393333333333334</v>
      </c>
      <c r="M61" s="20" t="s">
        <v>40</v>
      </c>
      <c r="N61" s="26">
        <f t="shared" si="0"/>
        <v>1.6860000000000002</v>
      </c>
    </row>
    <row r="70" spans="1:14" x14ac:dyDescent="0.25">
      <c r="A70" s="12">
        <v>91</v>
      </c>
      <c r="B70" s="15" t="s">
        <v>7</v>
      </c>
      <c r="C70" s="4" t="s">
        <v>28</v>
      </c>
      <c r="D70" s="4" t="s">
        <v>10</v>
      </c>
      <c r="E70" s="5">
        <v>11</v>
      </c>
      <c r="F70" s="4" t="s">
        <v>6</v>
      </c>
      <c r="G70" s="4" t="s">
        <v>19</v>
      </c>
      <c r="H70" s="8" t="s">
        <v>31</v>
      </c>
      <c r="I70" s="6">
        <v>1</v>
      </c>
      <c r="J70" s="19" t="s">
        <v>42</v>
      </c>
      <c r="K70" s="20">
        <v>0.82433333333333347</v>
      </c>
      <c r="L70" s="20">
        <v>2.0023333333333331</v>
      </c>
      <c r="M70" s="20" t="s">
        <v>40</v>
      </c>
      <c r="N70" s="26">
        <f t="shared" ref="N70:N71" si="10">L70-K70</f>
        <v>1.1779999999999995</v>
      </c>
    </row>
    <row r="71" spans="1:14" x14ac:dyDescent="0.25">
      <c r="A71" s="12">
        <v>92</v>
      </c>
      <c r="B71" s="15" t="s">
        <v>7</v>
      </c>
      <c r="C71" s="4" t="s">
        <v>28</v>
      </c>
      <c r="D71" s="4" t="s">
        <v>10</v>
      </c>
      <c r="E71" s="5">
        <v>11</v>
      </c>
      <c r="F71" s="4" t="s">
        <v>9</v>
      </c>
      <c r="G71" s="4" t="s">
        <v>19</v>
      </c>
      <c r="H71" s="8" t="s">
        <v>31</v>
      </c>
      <c r="I71" s="6">
        <v>1</v>
      </c>
      <c r="J71" s="19" t="s">
        <v>41</v>
      </c>
      <c r="K71" s="20">
        <v>0.93499999999999994</v>
      </c>
      <c r="L71" s="20">
        <v>2.1056666666666666</v>
      </c>
      <c r="M71" s="20" t="s">
        <v>40</v>
      </c>
      <c r="N71" s="26">
        <f t="shared" si="10"/>
        <v>1.1706666666666665</v>
      </c>
    </row>
    <row r="72" spans="1:14" ht="18" x14ac:dyDescent="0.35">
      <c r="A72" s="10">
        <v>1</v>
      </c>
      <c r="B72" s="14" t="s">
        <v>7</v>
      </c>
      <c r="C72" s="4" t="s">
        <v>4</v>
      </c>
      <c r="D72" s="4" t="s">
        <v>5</v>
      </c>
      <c r="E72" s="5">
        <v>11</v>
      </c>
      <c r="F72" s="4" t="s">
        <v>6</v>
      </c>
      <c r="G72" s="4" t="s">
        <v>37</v>
      </c>
      <c r="H72" s="7" t="s">
        <v>24</v>
      </c>
      <c r="I72" s="6">
        <v>1</v>
      </c>
      <c r="J72" s="19">
        <v>1</v>
      </c>
      <c r="K72" s="20">
        <v>2.7993333333333332</v>
      </c>
      <c r="L72" s="20">
        <v>3.6856666666666666</v>
      </c>
      <c r="M72" s="20">
        <v>0.2</v>
      </c>
    </row>
    <row r="73" spans="1:14" ht="18" x14ac:dyDescent="0.35">
      <c r="A73" s="10">
        <v>3</v>
      </c>
      <c r="B73" s="14" t="s">
        <v>7</v>
      </c>
      <c r="C73" s="4" t="s">
        <v>4</v>
      </c>
      <c r="D73" s="4" t="s">
        <v>10</v>
      </c>
      <c r="E73" s="5">
        <v>13</v>
      </c>
      <c r="F73" s="4" t="s">
        <v>6</v>
      </c>
      <c r="G73" s="4" t="s">
        <v>37</v>
      </c>
      <c r="H73" s="7" t="s">
        <v>24</v>
      </c>
      <c r="I73" s="6">
        <v>1</v>
      </c>
      <c r="J73" s="21">
        <v>3</v>
      </c>
      <c r="K73" s="20">
        <v>1.6476666666666666</v>
      </c>
      <c r="L73" s="20">
        <v>3.3040000000000003</v>
      </c>
      <c r="M73" s="20">
        <v>0.2</v>
      </c>
    </row>
    <row r="74" spans="1:14" x14ac:dyDescent="0.25">
      <c r="A74" s="35">
        <v>42052</v>
      </c>
      <c r="B74" s="31" t="s">
        <v>138</v>
      </c>
      <c r="C74" s="4" t="s">
        <v>4</v>
      </c>
      <c r="D74" s="34" t="s">
        <v>5</v>
      </c>
      <c r="E74" s="34">
        <v>11</v>
      </c>
      <c r="F74" s="4" t="s">
        <v>6</v>
      </c>
      <c r="G74" s="4" t="s">
        <v>37</v>
      </c>
      <c r="H74" s="36" t="s">
        <v>142</v>
      </c>
      <c r="I74" s="33">
        <v>5.2777777777777778E-2</v>
      </c>
      <c r="J74" s="3"/>
      <c r="K74" s="30">
        <v>13.327999999999999</v>
      </c>
      <c r="L74" s="30">
        <v>30.975999999999999</v>
      </c>
      <c r="M74" s="30">
        <v>4.2080000000000002</v>
      </c>
    </row>
    <row r="75" spans="1:14" x14ac:dyDescent="0.25">
      <c r="A75" s="35">
        <v>42052</v>
      </c>
      <c r="B75" s="31" t="s">
        <v>138</v>
      </c>
      <c r="C75" s="4" t="s">
        <v>4</v>
      </c>
      <c r="D75" s="34" t="s">
        <v>10</v>
      </c>
      <c r="E75" s="34">
        <v>13</v>
      </c>
      <c r="F75" s="4" t="s">
        <v>6</v>
      </c>
      <c r="G75" s="4" t="s">
        <v>37</v>
      </c>
      <c r="H75" s="36" t="s">
        <v>142</v>
      </c>
      <c r="I75" s="33">
        <v>5.2777777777777778E-2</v>
      </c>
      <c r="J75" s="3"/>
      <c r="K75" s="30">
        <v>10.432</v>
      </c>
      <c r="L75" s="30">
        <v>23.584</v>
      </c>
      <c r="M75" s="30">
        <v>0.44800000000000001</v>
      </c>
    </row>
    <row r="77" spans="1:14" ht="18" x14ac:dyDescent="0.35">
      <c r="A77" s="10">
        <v>11</v>
      </c>
      <c r="B77" s="14" t="s">
        <v>7</v>
      </c>
      <c r="C77" s="4" t="s">
        <v>18</v>
      </c>
      <c r="D77" s="4" t="s">
        <v>5</v>
      </c>
      <c r="E77" s="5">
        <v>11</v>
      </c>
      <c r="F77" s="4" t="s">
        <v>6</v>
      </c>
      <c r="G77" s="4" t="s">
        <v>19</v>
      </c>
      <c r="H77" s="7" t="s">
        <v>26</v>
      </c>
      <c r="I77" s="6">
        <v>1</v>
      </c>
      <c r="J77" s="19" t="s">
        <v>121</v>
      </c>
      <c r="K77" s="20">
        <v>1.2106666666666666</v>
      </c>
      <c r="L77" s="20">
        <v>3.5619999999999998</v>
      </c>
      <c r="M77" s="20" t="s">
        <v>40</v>
      </c>
    </row>
    <row r="78" spans="1:14" ht="18" x14ac:dyDescent="0.35">
      <c r="A78" s="10">
        <v>13</v>
      </c>
      <c r="B78" s="14" t="s">
        <v>7</v>
      </c>
      <c r="C78" s="4" t="s">
        <v>18</v>
      </c>
      <c r="D78" s="4" t="s">
        <v>10</v>
      </c>
      <c r="E78" s="5">
        <v>13</v>
      </c>
      <c r="F78" s="4" t="s">
        <v>6</v>
      </c>
      <c r="G78" s="4" t="s">
        <v>19</v>
      </c>
      <c r="H78" s="7" t="s">
        <v>26</v>
      </c>
      <c r="I78" s="6">
        <v>1</v>
      </c>
      <c r="J78" s="19" t="s">
        <v>119</v>
      </c>
      <c r="K78" s="20">
        <v>1.0966666666666667</v>
      </c>
      <c r="L78" s="20">
        <v>2.2919999999999998</v>
      </c>
      <c r="M78" s="20" t="s">
        <v>40</v>
      </c>
    </row>
  </sheetData>
  <pageMargins left="0.7" right="0.7" top="0.75" bottom="0.75" header="0.3" footer="0.3"/>
  <ignoredErrors>
    <ignoredError sqref="J22:J61 J2:J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32" sqref="E32"/>
    </sheetView>
  </sheetViews>
  <sheetFormatPr defaultRowHeight="15.75" x14ac:dyDescent="0.25"/>
  <sheetData>
    <row r="1" spans="1:11" s="1" customFormat="1" ht="41.25" customHeight="1" x14ac:dyDescent="0.25">
      <c r="A1" s="17" t="s">
        <v>34</v>
      </c>
      <c r="B1" s="17" t="s">
        <v>36</v>
      </c>
      <c r="C1" s="17" t="s">
        <v>0</v>
      </c>
      <c r="D1" s="17" t="s">
        <v>35</v>
      </c>
      <c r="E1" s="17" t="s">
        <v>1</v>
      </c>
      <c r="F1" s="25" t="s">
        <v>146</v>
      </c>
      <c r="G1" s="25" t="s">
        <v>147</v>
      </c>
      <c r="H1" s="27" t="s">
        <v>148</v>
      </c>
      <c r="I1" s="25" t="s">
        <v>144</v>
      </c>
      <c r="J1" s="25" t="s">
        <v>143</v>
      </c>
      <c r="K1" s="25" t="s">
        <v>145</v>
      </c>
    </row>
    <row r="2" spans="1:11" s="3" customFormat="1" x14ac:dyDescent="0.25">
      <c r="A2" s="4" t="s">
        <v>18</v>
      </c>
      <c r="B2" s="4" t="s">
        <v>5</v>
      </c>
      <c r="C2" s="5">
        <v>11</v>
      </c>
      <c r="D2" s="4" t="s">
        <v>6</v>
      </c>
      <c r="E2" s="39" t="s">
        <v>149</v>
      </c>
      <c r="F2" s="20">
        <v>1.2106666666666666</v>
      </c>
      <c r="G2" s="20">
        <v>3.5619999999999998</v>
      </c>
      <c r="H2" s="26">
        <f t="shared" ref="H2:H41" si="0">G2-F2</f>
        <v>2.3513333333333333</v>
      </c>
      <c r="I2" s="3">
        <f>F2*50</f>
        <v>60.533333333333331</v>
      </c>
      <c r="J2" s="3">
        <f>H2*50</f>
        <v>117.56666666666666</v>
      </c>
      <c r="K2" s="3">
        <f t="shared" ref="K2:K41" si="1">G2*50</f>
        <v>178.1</v>
      </c>
    </row>
    <row r="3" spans="1:11" s="3" customFormat="1" x14ac:dyDescent="0.25">
      <c r="A3" s="4" t="s">
        <v>18</v>
      </c>
      <c r="B3" s="4" t="s">
        <v>8</v>
      </c>
      <c r="C3" s="5">
        <v>11</v>
      </c>
      <c r="D3" s="4" t="s">
        <v>9</v>
      </c>
      <c r="E3" s="39" t="s">
        <v>149</v>
      </c>
      <c r="F3" s="20">
        <v>1.3023333333333333</v>
      </c>
      <c r="G3" s="20">
        <v>2.2963333333333331</v>
      </c>
      <c r="H3" s="26">
        <f t="shared" si="0"/>
        <v>0.99399999999999977</v>
      </c>
      <c r="I3" s="3">
        <f t="shared" ref="I3:I41" si="2">F3*50</f>
        <v>65.116666666666674</v>
      </c>
      <c r="J3" s="3">
        <f t="shared" ref="J3:J41" si="3">H3*50</f>
        <v>49.699999999999989</v>
      </c>
      <c r="K3" s="3">
        <f t="shared" si="1"/>
        <v>114.81666666666666</v>
      </c>
    </row>
    <row r="4" spans="1:11" s="3" customFormat="1" x14ac:dyDescent="0.25">
      <c r="A4" s="4" t="s">
        <v>18</v>
      </c>
      <c r="B4" s="4" t="s">
        <v>10</v>
      </c>
      <c r="C4" s="5">
        <v>13</v>
      </c>
      <c r="D4" s="4" t="s">
        <v>6</v>
      </c>
      <c r="E4" s="39" t="s">
        <v>149</v>
      </c>
      <c r="F4" s="20">
        <v>1.0966666666666667</v>
      </c>
      <c r="G4" s="20">
        <v>2.2919999999999998</v>
      </c>
      <c r="H4" s="26">
        <f t="shared" si="0"/>
        <v>1.1953333333333331</v>
      </c>
      <c r="I4" s="3">
        <f t="shared" si="2"/>
        <v>54.833333333333336</v>
      </c>
      <c r="J4" s="3">
        <f t="shared" si="3"/>
        <v>59.766666666666659</v>
      </c>
      <c r="K4" s="3">
        <f t="shared" si="1"/>
        <v>114.6</v>
      </c>
    </row>
    <row r="5" spans="1:11" s="3" customFormat="1" x14ac:dyDescent="0.25">
      <c r="A5" s="4" t="s">
        <v>18</v>
      </c>
      <c r="B5" s="4" t="s">
        <v>11</v>
      </c>
      <c r="C5" s="5">
        <v>13</v>
      </c>
      <c r="D5" s="4" t="s">
        <v>9</v>
      </c>
      <c r="E5" s="39" t="s">
        <v>149</v>
      </c>
      <c r="F5" s="20">
        <v>1.2913333333333334</v>
      </c>
      <c r="G5" s="20">
        <v>2.6880000000000002</v>
      </c>
      <c r="H5" s="26">
        <f t="shared" si="0"/>
        <v>1.3966666666666667</v>
      </c>
      <c r="I5" s="3">
        <f t="shared" si="2"/>
        <v>64.566666666666677</v>
      </c>
      <c r="J5" s="3">
        <f t="shared" si="3"/>
        <v>69.833333333333343</v>
      </c>
      <c r="K5" s="3">
        <f t="shared" si="1"/>
        <v>134.4</v>
      </c>
    </row>
    <row r="6" spans="1:11" s="2" customFormat="1" x14ac:dyDescent="0.25">
      <c r="A6" s="4" t="s">
        <v>18</v>
      </c>
      <c r="B6" s="4" t="s">
        <v>12</v>
      </c>
      <c r="C6" s="5">
        <v>26</v>
      </c>
      <c r="D6" s="4" t="s">
        <v>6</v>
      </c>
      <c r="E6" s="39" t="s">
        <v>149</v>
      </c>
      <c r="F6" s="20">
        <v>1.226</v>
      </c>
      <c r="G6" s="20">
        <v>2.4236666666666671</v>
      </c>
      <c r="H6" s="26">
        <f t="shared" si="0"/>
        <v>1.1976666666666671</v>
      </c>
      <c r="I6" s="3">
        <f t="shared" si="2"/>
        <v>61.3</v>
      </c>
      <c r="J6" s="3">
        <f t="shared" si="3"/>
        <v>59.883333333333354</v>
      </c>
      <c r="K6" s="3">
        <f t="shared" si="1"/>
        <v>121.18333333333335</v>
      </c>
    </row>
    <row r="7" spans="1:11" s="2" customFormat="1" x14ac:dyDescent="0.25">
      <c r="A7" s="4" t="s">
        <v>18</v>
      </c>
      <c r="B7" s="4" t="s">
        <v>13</v>
      </c>
      <c r="C7" s="5">
        <v>26</v>
      </c>
      <c r="D7" s="4" t="s">
        <v>9</v>
      </c>
      <c r="E7" s="39" t="s">
        <v>149</v>
      </c>
      <c r="F7" s="20">
        <v>1.8046666666666666</v>
      </c>
      <c r="G7" s="20">
        <v>2.6906666666666665</v>
      </c>
      <c r="H7" s="26">
        <f t="shared" si="0"/>
        <v>0.8859999999999999</v>
      </c>
      <c r="I7" s="3">
        <f t="shared" si="2"/>
        <v>90.233333333333334</v>
      </c>
      <c r="J7" s="3">
        <f t="shared" si="3"/>
        <v>44.3</v>
      </c>
      <c r="K7" s="3">
        <f t="shared" si="1"/>
        <v>134.53333333333333</v>
      </c>
    </row>
    <row r="8" spans="1:11" s="2" customFormat="1" x14ac:dyDescent="0.25">
      <c r="A8" s="4" t="s">
        <v>18</v>
      </c>
      <c r="B8" s="4" t="s">
        <v>14</v>
      </c>
      <c r="C8" s="5">
        <v>34</v>
      </c>
      <c r="D8" s="4" t="s">
        <v>6</v>
      </c>
      <c r="E8" s="39" t="s">
        <v>149</v>
      </c>
      <c r="F8" s="20">
        <v>1.8253333333333333</v>
      </c>
      <c r="G8" s="20">
        <v>2.7356666666666669</v>
      </c>
      <c r="H8" s="26">
        <f t="shared" si="0"/>
        <v>0.91033333333333366</v>
      </c>
      <c r="I8" s="3">
        <f t="shared" si="2"/>
        <v>91.266666666666666</v>
      </c>
      <c r="J8" s="3">
        <f t="shared" si="3"/>
        <v>45.51666666666668</v>
      </c>
      <c r="K8" s="3">
        <f t="shared" si="1"/>
        <v>136.78333333333336</v>
      </c>
    </row>
    <row r="9" spans="1:11" s="2" customFormat="1" x14ac:dyDescent="0.25">
      <c r="A9" s="4" t="s">
        <v>18</v>
      </c>
      <c r="B9" s="4" t="s">
        <v>15</v>
      </c>
      <c r="C9" s="5">
        <v>34</v>
      </c>
      <c r="D9" s="4" t="s">
        <v>9</v>
      </c>
      <c r="E9" s="39" t="s">
        <v>149</v>
      </c>
      <c r="F9" s="20">
        <v>1.6059999999999999</v>
      </c>
      <c r="G9" s="20">
        <v>3.2503333333333337</v>
      </c>
      <c r="H9" s="26">
        <f t="shared" si="0"/>
        <v>1.6443333333333339</v>
      </c>
      <c r="I9" s="3">
        <f t="shared" si="2"/>
        <v>80.3</v>
      </c>
      <c r="J9" s="3">
        <f t="shared" si="3"/>
        <v>82.216666666666697</v>
      </c>
      <c r="K9" s="3">
        <f t="shared" si="1"/>
        <v>162.51666666666668</v>
      </c>
    </row>
    <row r="10" spans="1:11" s="2" customFormat="1" x14ac:dyDescent="0.25">
      <c r="A10" s="4" t="s">
        <v>18</v>
      </c>
      <c r="B10" s="4" t="s">
        <v>16</v>
      </c>
      <c r="C10" s="5">
        <v>52</v>
      </c>
      <c r="D10" s="4" t="s">
        <v>6</v>
      </c>
      <c r="E10" s="39" t="s">
        <v>149</v>
      </c>
      <c r="F10" s="20">
        <v>1.9253333333333333</v>
      </c>
      <c r="G10" s="20">
        <v>2.4396666666666662</v>
      </c>
      <c r="H10" s="26">
        <f t="shared" si="0"/>
        <v>0.51433333333333286</v>
      </c>
      <c r="I10" s="3">
        <f t="shared" si="2"/>
        <v>96.266666666666666</v>
      </c>
      <c r="J10" s="3">
        <f t="shared" si="3"/>
        <v>25.716666666666644</v>
      </c>
      <c r="K10" s="3">
        <f t="shared" si="1"/>
        <v>121.98333333333331</v>
      </c>
    </row>
    <row r="11" spans="1:11" s="2" customFormat="1" x14ac:dyDescent="0.25">
      <c r="A11" s="4" t="s">
        <v>18</v>
      </c>
      <c r="B11" s="4" t="s">
        <v>17</v>
      </c>
      <c r="C11" s="5">
        <v>52</v>
      </c>
      <c r="D11" s="4" t="s">
        <v>9</v>
      </c>
      <c r="E11" s="39" t="s">
        <v>149</v>
      </c>
      <c r="F11" s="20">
        <v>1.585</v>
      </c>
      <c r="G11" s="20">
        <v>4.72</v>
      </c>
      <c r="H11" s="26">
        <f t="shared" si="0"/>
        <v>3.1349999999999998</v>
      </c>
      <c r="I11" s="3">
        <f t="shared" si="2"/>
        <v>79.25</v>
      </c>
      <c r="J11" s="3">
        <f t="shared" si="3"/>
        <v>156.75</v>
      </c>
      <c r="K11" s="3">
        <f t="shared" si="1"/>
        <v>236</v>
      </c>
    </row>
    <row r="12" spans="1:11" s="2" customFormat="1" x14ac:dyDescent="0.25">
      <c r="A12" s="4" t="s">
        <v>18</v>
      </c>
      <c r="B12" s="4" t="s">
        <v>5</v>
      </c>
      <c r="C12" s="5">
        <v>11</v>
      </c>
      <c r="D12" s="4" t="s">
        <v>6</v>
      </c>
      <c r="E12" s="39" t="s">
        <v>150</v>
      </c>
      <c r="F12" s="20">
        <v>1.5536666666666665</v>
      </c>
      <c r="G12" s="20">
        <v>2.0876666666666668</v>
      </c>
      <c r="H12" s="26">
        <f t="shared" si="0"/>
        <v>0.53400000000000025</v>
      </c>
      <c r="I12" s="3">
        <f t="shared" si="2"/>
        <v>77.683333333333323</v>
      </c>
      <c r="J12" s="3">
        <f t="shared" si="3"/>
        <v>26.700000000000014</v>
      </c>
      <c r="K12" s="3">
        <f t="shared" si="1"/>
        <v>104.38333333333334</v>
      </c>
    </row>
    <row r="13" spans="1:11" s="2" customFormat="1" x14ac:dyDescent="0.25">
      <c r="A13" s="4" t="s">
        <v>18</v>
      </c>
      <c r="B13" s="4" t="s">
        <v>8</v>
      </c>
      <c r="C13" s="5">
        <v>11</v>
      </c>
      <c r="D13" s="4" t="s">
        <v>9</v>
      </c>
      <c r="E13" s="39" t="s">
        <v>150</v>
      </c>
      <c r="F13" s="20">
        <v>1.7886666666666666</v>
      </c>
      <c r="G13" s="20">
        <v>2.536</v>
      </c>
      <c r="H13" s="26">
        <f t="shared" si="0"/>
        <v>0.7473333333333334</v>
      </c>
      <c r="I13" s="3">
        <f t="shared" si="2"/>
        <v>89.433333333333337</v>
      </c>
      <c r="J13" s="3">
        <f t="shared" si="3"/>
        <v>37.366666666666667</v>
      </c>
      <c r="K13" s="3">
        <f t="shared" si="1"/>
        <v>126.8</v>
      </c>
    </row>
    <row r="14" spans="1:11" s="2" customFormat="1" x14ac:dyDescent="0.25">
      <c r="A14" s="4" t="s">
        <v>18</v>
      </c>
      <c r="B14" s="4" t="s">
        <v>10</v>
      </c>
      <c r="C14" s="5">
        <v>13</v>
      </c>
      <c r="D14" s="4" t="s">
        <v>6</v>
      </c>
      <c r="E14" s="39" t="s">
        <v>150</v>
      </c>
      <c r="F14" s="20">
        <v>1.5596666666666668</v>
      </c>
      <c r="G14" s="20">
        <v>2.9756666666666667</v>
      </c>
      <c r="H14" s="26">
        <f t="shared" si="0"/>
        <v>1.4159999999999999</v>
      </c>
      <c r="I14" s="3">
        <f t="shared" si="2"/>
        <v>77.983333333333334</v>
      </c>
      <c r="J14" s="3">
        <f t="shared" si="3"/>
        <v>70.8</v>
      </c>
      <c r="K14" s="3">
        <f t="shared" si="1"/>
        <v>148.78333333333333</v>
      </c>
    </row>
    <row r="15" spans="1:11" s="2" customFormat="1" x14ac:dyDescent="0.25">
      <c r="A15" s="4" t="s">
        <v>18</v>
      </c>
      <c r="B15" s="4" t="s">
        <v>11</v>
      </c>
      <c r="C15" s="5">
        <v>13</v>
      </c>
      <c r="D15" s="4" t="s">
        <v>9</v>
      </c>
      <c r="E15" s="39" t="s">
        <v>150</v>
      </c>
      <c r="F15" s="20">
        <v>1.6383333333333334</v>
      </c>
      <c r="G15" s="20">
        <v>2.4216666666666669</v>
      </c>
      <c r="H15" s="26">
        <f t="shared" si="0"/>
        <v>0.78333333333333344</v>
      </c>
      <c r="I15" s="3">
        <f t="shared" si="2"/>
        <v>81.916666666666671</v>
      </c>
      <c r="J15" s="3">
        <f t="shared" si="3"/>
        <v>39.166666666666671</v>
      </c>
      <c r="K15" s="3">
        <f t="shared" si="1"/>
        <v>121.08333333333334</v>
      </c>
    </row>
    <row r="16" spans="1:11" s="2" customFormat="1" x14ac:dyDescent="0.25">
      <c r="A16" s="4" t="s">
        <v>18</v>
      </c>
      <c r="B16" s="4" t="s">
        <v>12</v>
      </c>
      <c r="C16" s="5">
        <v>26</v>
      </c>
      <c r="D16" s="4" t="s">
        <v>6</v>
      </c>
      <c r="E16" s="39" t="s">
        <v>150</v>
      </c>
      <c r="F16" s="20">
        <v>1.1453333333333333</v>
      </c>
      <c r="G16" s="20">
        <v>2.1313333333333335</v>
      </c>
      <c r="H16" s="26">
        <f t="shared" si="0"/>
        <v>0.98600000000000021</v>
      </c>
      <c r="I16" s="3">
        <f t="shared" si="2"/>
        <v>57.266666666666666</v>
      </c>
      <c r="J16" s="3">
        <f t="shared" si="3"/>
        <v>49.300000000000011</v>
      </c>
      <c r="K16" s="3">
        <f t="shared" si="1"/>
        <v>106.56666666666668</v>
      </c>
    </row>
    <row r="17" spans="1:11" s="2" customFormat="1" x14ac:dyDescent="0.25">
      <c r="A17" s="4" t="s">
        <v>18</v>
      </c>
      <c r="B17" s="4" t="s">
        <v>13</v>
      </c>
      <c r="C17" s="5">
        <v>26</v>
      </c>
      <c r="D17" s="4" t="s">
        <v>9</v>
      </c>
      <c r="E17" s="39" t="s">
        <v>150</v>
      </c>
      <c r="F17" s="20">
        <v>1.1733333333333336</v>
      </c>
      <c r="G17" s="20">
        <v>2.5083333333333333</v>
      </c>
      <c r="H17" s="26">
        <f t="shared" si="0"/>
        <v>1.3349999999999997</v>
      </c>
      <c r="I17" s="3">
        <f t="shared" si="2"/>
        <v>58.666666666666679</v>
      </c>
      <c r="J17" s="3">
        <f t="shared" si="3"/>
        <v>66.749999999999986</v>
      </c>
      <c r="K17" s="3">
        <f t="shared" si="1"/>
        <v>125.41666666666667</v>
      </c>
    </row>
    <row r="18" spans="1:11" s="2" customFormat="1" x14ac:dyDescent="0.25">
      <c r="A18" s="4" t="s">
        <v>18</v>
      </c>
      <c r="B18" s="4" t="s">
        <v>14</v>
      </c>
      <c r="C18" s="5">
        <v>34</v>
      </c>
      <c r="D18" s="4" t="s">
        <v>6</v>
      </c>
      <c r="E18" s="39" t="s">
        <v>150</v>
      </c>
      <c r="F18" s="20">
        <v>1.1300000000000001</v>
      </c>
      <c r="G18" s="20">
        <v>2.4103333333333334</v>
      </c>
      <c r="H18" s="26">
        <f t="shared" si="0"/>
        <v>1.2803333333333333</v>
      </c>
      <c r="I18" s="3">
        <f t="shared" si="2"/>
        <v>56.500000000000007</v>
      </c>
      <c r="J18" s="3">
        <f t="shared" si="3"/>
        <v>64.016666666666666</v>
      </c>
      <c r="K18" s="3">
        <f t="shared" si="1"/>
        <v>120.51666666666667</v>
      </c>
    </row>
    <row r="19" spans="1:11" s="2" customFormat="1" x14ac:dyDescent="0.25">
      <c r="A19" s="4" t="s">
        <v>18</v>
      </c>
      <c r="B19" s="4" t="s">
        <v>15</v>
      </c>
      <c r="C19" s="5">
        <v>34</v>
      </c>
      <c r="D19" s="4" t="s">
        <v>9</v>
      </c>
      <c r="E19" s="39" t="s">
        <v>150</v>
      </c>
      <c r="F19" s="20">
        <v>1.4856666666666667</v>
      </c>
      <c r="G19" s="20">
        <v>2.9326666666666665</v>
      </c>
      <c r="H19" s="26">
        <f t="shared" si="0"/>
        <v>1.4469999999999998</v>
      </c>
      <c r="I19" s="3">
        <f t="shared" si="2"/>
        <v>74.283333333333331</v>
      </c>
      <c r="J19" s="3">
        <f t="shared" si="3"/>
        <v>72.349999999999994</v>
      </c>
      <c r="K19" s="3">
        <f t="shared" si="1"/>
        <v>146.63333333333333</v>
      </c>
    </row>
    <row r="20" spans="1:11" s="2" customFormat="1" x14ac:dyDescent="0.25">
      <c r="A20" s="4" t="s">
        <v>18</v>
      </c>
      <c r="B20" s="4" t="s">
        <v>16</v>
      </c>
      <c r="C20" s="5">
        <v>52</v>
      </c>
      <c r="D20" s="4" t="s">
        <v>6</v>
      </c>
      <c r="E20" s="39" t="s">
        <v>150</v>
      </c>
      <c r="F20" s="20">
        <v>1.3793333333333333</v>
      </c>
      <c r="G20" s="20">
        <v>2.1363333333333334</v>
      </c>
      <c r="H20" s="26">
        <f t="shared" si="0"/>
        <v>0.75700000000000012</v>
      </c>
      <c r="I20" s="3">
        <f t="shared" si="2"/>
        <v>68.966666666666669</v>
      </c>
      <c r="J20" s="3">
        <f t="shared" si="3"/>
        <v>37.850000000000009</v>
      </c>
      <c r="K20" s="3">
        <f t="shared" si="1"/>
        <v>106.81666666666668</v>
      </c>
    </row>
    <row r="21" spans="1:11" s="2" customFormat="1" x14ac:dyDescent="0.25">
      <c r="A21" s="4" t="s">
        <v>18</v>
      </c>
      <c r="B21" s="4" t="s">
        <v>17</v>
      </c>
      <c r="C21" s="5">
        <v>52</v>
      </c>
      <c r="D21" s="4" t="s">
        <v>9</v>
      </c>
      <c r="E21" s="39" t="s">
        <v>150</v>
      </c>
      <c r="F21" s="20">
        <v>1.1263333333333334</v>
      </c>
      <c r="G21" s="20">
        <v>2.3666666666666667</v>
      </c>
      <c r="H21" s="26">
        <f t="shared" si="0"/>
        <v>1.2403333333333333</v>
      </c>
      <c r="I21" s="3">
        <f t="shared" si="2"/>
        <v>56.31666666666667</v>
      </c>
      <c r="J21" s="3">
        <f t="shared" si="3"/>
        <v>62.016666666666666</v>
      </c>
      <c r="K21" s="3">
        <f t="shared" si="1"/>
        <v>118.33333333333333</v>
      </c>
    </row>
    <row r="22" spans="1:11" s="2" customFormat="1" x14ac:dyDescent="0.25">
      <c r="A22" s="4" t="s">
        <v>18</v>
      </c>
      <c r="B22" s="4" t="s">
        <v>5</v>
      </c>
      <c r="C22" s="5">
        <v>11</v>
      </c>
      <c r="D22" s="4" t="s">
        <v>6</v>
      </c>
      <c r="E22" s="39" t="s">
        <v>151</v>
      </c>
      <c r="F22" s="20">
        <v>1.0603333333333333</v>
      </c>
      <c r="G22" s="20">
        <v>2.0796666666666663</v>
      </c>
      <c r="H22" s="26">
        <f t="shared" si="0"/>
        <v>1.019333333333333</v>
      </c>
      <c r="I22" s="3">
        <f t="shared" si="2"/>
        <v>53.016666666666666</v>
      </c>
      <c r="J22" s="3">
        <f t="shared" si="3"/>
        <v>50.966666666666647</v>
      </c>
      <c r="K22" s="3">
        <f t="shared" si="1"/>
        <v>103.98333333333332</v>
      </c>
    </row>
    <row r="23" spans="1:11" s="2" customFormat="1" x14ac:dyDescent="0.25">
      <c r="A23" s="4" t="s">
        <v>18</v>
      </c>
      <c r="B23" s="4" t="s">
        <v>8</v>
      </c>
      <c r="C23" s="5">
        <v>11</v>
      </c>
      <c r="D23" s="4" t="s">
        <v>9</v>
      </c>
      <c r="E23" s="39" t="s">
        <v>151</v>
      </c>
      <c r="F23" s="20">
        <v>1.4436666666666664</v>
      </c>
      <c r="G23" s="20">
        <v>2.4166666666666665</v>
      </c>
      <c r="H23" s="26">
        <f t="shared" si="0"/>
        <v>0.97300000000000009</v>
      </c>
      <c r="I23" s="3">
        <f t="shared" si="2"/>
        <v>72.183333333333323</v>
      </c>
      <c r="J23" s="3">
        <f t="shared" si="3"/>
        <v>48.650000000000006</v>
      </c>
      <c r="K23" s="3">
        <f t="shared" si="1"/>
        <v>120.83333333333333</v>
      </c>
    </row>
    <row r="24" spans="1:11" s="2" customFormat="1" x14ac:dyDescent="0.25">
      <c r="A24" s="4" t="s">
        <v>18</v>
      </c>
      <c r="B24" s="4" t="s">
        <v>10</v>
      </c>
      <c r="C24" s="5">
        <v>13</v>
      </c>
      <c r="D24" s="4" t="s">
        <v>6</v>
      </c>
      <c r="E24" s="39" t="s">
        <v>151</v>
      </c>
      <c r="F24" s="20">
        <v>1.4219999999999999</v>
      </c>
      <c r="G24" s="20">
        <v>2.6219999999999999</v>
      </c>
      <c r="H24" s="26">
        <f t="shared" si="0"/>
        <v>1.2</v>
      </c>
      <c r="I24" s="3">
        <f t="shared" si="2"/>
        <v>71.099999999999994</v>
      </c>
      <c r="J24" s="3">
        <f t="shared" si="3"/>
        <v>60</v>
      </c>
      <c r="K24" s="3">
        <f t="shared" si="1"/>
        <v>131.1</v>
      </c>
    </row>
    <row r="25" spans="1:11" s="2" customFormat="1" x14ac:dyDescent="0.25">
      <c r="A25" s="4" t="s">
        <v>18</v>
      </c>
      <c r="B25" s="4" t="s">
        <v>11</v>
      </c>
      <c r="C25" s="5">
        <v>13</v>
      </c>
      <c r="D25" s="4" t="s">
        <v>9</v>
      </c>
      <c r="E25" s="39" t="s">
        <v>151</v>
      </c>
      <c r="F25" s="20">
        <v>1.3596666666666666</v>
      </c>
      <c r="G25" s="20">
        <v>2.5523333333333333</v>
      </c>
      <c r="H25" s="26">
        <f t="shared" si="0"/>
        <v>1.1926666666666668</v>
      </c>
      <c r="I25" s="3">
        <f t="shared" si="2"/>
        <v>67.983333333333334</v>
      </c>
      <c r="J25" s="3">
        <f t="shared" si="3"/>
        <v>59.63333333333334</v>
      </c>
      <c r="K25" s="3">
        <f t="shared" si="1"/>
        <v>127.61666666666667</v>
      </c>
    </row>
    <row r="26" spans="1:11" s="2" customFormat="1" x14ac:dyDescent="0.25">
      <c r="A26" s="4" t="s">
        <v>18</v>
      </c>
      <c r="B26" s="4" t="s">
        <v>12</v>
      </c>
      <c r="C26" s="5">
        <v>26</v>
      </c>
      <c r="D26" s="4" t="s">
        <v>6</v>
      </c>
      <c r="E26" s="39" t="s">
        <v>151</v>
      </c>
      <c r="F26" s="20">
        <v>1.3266666666666669</v>
      </c>
      <c r="G26" s="20">
        <v>2.3960000000000004</v>
      </c>
      <c r="H26" s="26">
        <f t="shared" si="0"/>
        <v>1.0693333333333335</v>
      </c>
      <c r="I26" s="3">
        <f t="shared" si="2"/>
        <v>66.333333333333343</v>
      </c>
      <c r="J26" s="3">
        <f t="shared" si="3"/>
        <v>53.466666666666676</v>
      </c>
      <c r="K26" s="3">
        <f t="shared" si="1"/>
        <v>119.80000000000001</v>
      </c>
    </row>
    <row r="27" spans="1:11" s="2" customFormat="1" x14ac:dyDescent="0.25">
      <c r="A27" s="4" t="s">
        <v>18</v>
      </c>
      <c r="B27" s="4" t="s">
        <v>13</v>
      </c>
      <c r="C27" s="5">
        <v>26</v>
      </c>
      <c r="D27" s="4" t="s">
        <v>9</v>
      </c>
      <c r="E27" s="39" t="s">
        <v>151</v>
      </c>
      <c r="F27" s="20">
        <v>1.6163333333333334</v>
      </c>
      <c r="G27" s="20">
        <v>2.8610000000000002</v>
      </c>
      <c r="H27" s="26">
        <f t="shared" si="0"/>
        <v>1.2446666666666668</v>
      </c>
      <c r="I27" s="3">
        <f t="shared" si="2"/>
        <v>80.816666666666663</v>
      </c>
      <c r="J27" s="3">
        <f t="shared" si="3"/>
        <v>62.233333333333341</v>
      </c>
      <c r="K27" s="3">
        <f t="shared" si="1"/>
        <v>143.05000000000001</v>
      </c>
    </row>
    <row r="28" spans="1:11" s="2" customFormat="1" x14ac:dyDescent="0.25">
      <c r="A28" s="4" t="s">
        <v>18</v>
      </c>
      <c r="B28" s="4" t="s">
        <v>14</v>
      </c>
      <c r="C28" s="5">
        <v>34</v>
      </c>
      <c r="D28" s="4" t="s">
        <v>6</v>
      </c>
      <c r="E28" s="39" t="s">
        <v>151</v>
      </c>
      <c r="F28" s="20">
        <v>1.5366666666666664</v>
      </c>
      <c r="G28" s="20">
        <v>2.9216666666666669</v>
      </c>
      <c r="H28" s="26">
        <f t="shared" si="0"/>
        <v>1.3850000000000005</v>
      </c>
      <c r="I28" s="3">
        <f t="shared" si="2"/>
        <v>76.833333333333314</v>
      </c>
      <c r="J28" s="3">
        <f t="shared" si="3"/>
        <v>69.250000000000028</v>
      </c>
      <c r="K28" s="3">
        <f t="shared" si="1"/>
        <v>146.08333333333334</v>
      </c>
    </row>
    <row r="29" spans="1:11" s="2" customFormat="1" x14ac:dyDescent="0.25">
      <c r="A29" s="4" t="s">
        <v>18</v>
      </c>
      <c r="B29" s="4" t="s">
        <v>15</v>
      </c>
      <c r="C29" s="5">
        <v>34</v>
      </c>
      <c r="D29" s="4" t="s">
        <v>9</v>
      </c>
      <c r="E29" s="39" t="s">
        <v>151</v>
      </c>
      <c r="F29" s="20">
        <v>1.429</v>
      </c>
      <c r="G29" s="20">
        <v>3.17</v>
      </c>
      <c r="H29" s="26">
        <f t="shared" si="0"/>
        <v>1.7409999999999999</v>
      </c>
      <c r="I29" s="3">
        <f t="shared" si="2"/>
        <v>71.45</v>
      </c>
      <c r="J29" s="3">
        <f t="shared" si="3"/>
        <v>87.05</v>
      </c>
      <c r="K29" s="3">
        <f t="shared" si="1"/>
        <v>158.5</v>
      </c>
    </row>
    <row r="30" spans="1:11" s="2" customFormat="1" x14ac:dyDescent="0.25">
      <c r="A30" s="4" t="s">
        <v>18</v>
      </c>
      <c r="B30" s="4" t="s">
        <v>16</v>
      </c>
      <c r="C30" s="5">
        <v>52</v>
      </c>
      <c r="D30" s="4" t="s">
        <v>6</v>
      </c>
      <c r="E30" s="39" t="s">
        <v>151</v>
      </c>
      <c r="F30" s="20">
        <v>1.075</v>
      </c>
      <c r="G30" s="20">
        <v>2.0646666666666662</v>
      </c>
      <c r="H30" s="26">
        <f t="shared" si="0"/>
        <v>0.98966666666666625</v>
      </c>
      <c r="I30" s="3">
        <f t="shared" si="2"/>
        <v>53.75</v>
      </c>
      <c r="J30" s="3">
        <f t="shared" si="3"/>
        <v>49.483333333333313</v>
      </c>
      <c r="K30" s="3">
        <f t="shared" si="1"/>
        <v>103.23333333333331</v>
      </c>
    </row>
    <row r="31" spans="1:11" s="2" customFormat="1" x14ac:dyDescent="0.25">
      <c r="A31" s="4" t="s">
        <v>18</v>
      </c>
      <c r="B31" s="4" t="s">
        <v>17</v>
      </c>
      <c r="C31" s="5">
        <v>52</v>
      </c>
      <c r="D31" s="4" t="s">
        <v>9</v>
      </c>
      <c r="E31" s="39" t="s">
        <v>151</v>
      </c>
      <c r="F31" s="20">
        <v>1.2956666666666667</v>
      </c>
      <c r="G31" s="20">
        <v>2.903</v>
      </c>
      <c r="H31" s="26">
        <f t="shared" si="0"/>
        <v>1.6073333333333333</v>
      </c>
      <c r="I31" s="3">
        <f t="shared" si="2"/>
        <v>64.783333333333331</v>
      </c>
      <c r="J31" s="3">
        <f t="shared" si="3"/>
        <v>80.36666666666666</v>
      </c>
      <c r="K31" s="3">
        <f t="shared" si="1"/>
        <v>145.15</v>
      </c>
    </row>
    <row r="32" spans="1:11" s="2" customFormat="1" x14ac:dyDescent="0.25">
      <c r="A32" s="4" t="s">
        <v>18</v>
      </c>
      <c r="B32" s="4" t="s">
        <v>5</v>
      </c>
      <c r="C32" s="5">
        <v>11</v>
      </c>
      <c r="D32" s="4" t="s">
        <v>6</v>
      </c>
      <c r="E32" s="39" t="s">
        <v>152</v>
      </c>
      <c r="F32" s="20">
        <v>1.1006666666666669</v>
      </c>
      <c r="G32" s="20">
        <v>2.0423333333333331</v>
      </c>
      <c r="H32" s="26">
        <f t="shared" si="0"/>
        <v>0.94166666666666621</v>
      </c>
      <c r="I32" s="3">
        <f t="shared" si="2"/>
        <v>55.033333333333346</v>
      </c>
      <c r="J32" s="3">
        <f t="shared" si="3"/>
        <v>47.083333333333307</v>
      </c>
      <c r="K32" s="3">
        <f t="shared" si="1"/>
        <v>102.11666666666666</v>
      </c>
    </row>
    <row r="33" spans="1:11" s="2" customFormat="1" x14ac:dyDescent="0.25">
      <c r="A33" s="4" t="s">
        <v>18</v>
      </c>
      <c r="B33" s="4" t="s">
        <v>8</v>
      </c>
      <c r="C33" s="5">
        <v>11</v>
      </c>
      <c r="D33" s="4" t="s">
        <v>9</v>
      </c>
      <c r="E33" s="39" t="s">
        <v>152</v>
      </c>
      <c r="F33" s="20">
        <v>1.5276666666666667</v>
      </c>
      <c r="G33" s="20">
        <v>4.0373333333333337</v>
      </c>
      <c r="H33" s="26">
        <f t="shared" si="0"/>
        <v>2.5096666666666669</v>
      </c>
      <c r="I33" s="3">
        <f t="shared" si="2"/>
        <v>76.38333333333334</v>
      </c>
      <c r="J33" s="3">
        <f t="shared" si="3"/>
        <v>125.48333333333335</v>
      </c>
      <c r="K33" s="3">
        <f t="shared" si="1"/>
        <v>201.86666666666667</v>
      </c>
    </row>
    <row r="34" spans="1:11" s="2" customFormat="1" x14ac:dyDescent="0.25">
      <c r="A34" s="4" t="s">
        <v>18</v>
      </c>
      <c r="B34" s="4" t="s">
        <v>10</v>
      </c>
      <c r="C34" s="5">
        <v>13</v>
      </c>
      <c r="D34" s="4" t="s">
        <v>6</v>
      </c>
      <c r="E34" s="39" t="s">
        <v>152</v>
      </c>
      <c r="F34" s="20">
        <v>1.2826666666666666</v>
      </c>
      <c r="G34" s="20">
        <v>2.4193333333333333</v>
      </c>
      <c r="H34" s="26">
        <f t="shared" si="0"/>
        <v>1.1366666666666667</v>
      </c>
      <c r="I34" s="3">
        <f t="shared" si="2"/>
        <v>64.133333333333326</v>
      </c>
      <c r="J34" s="3">
        <f t="shared" si="3"/>
        <v>56.833333333333336</v>
      </c>
      <c r="K34" s="3">
        <f t="shared" si="1"/>
        <v>120.96666666666667</v>
      </c>
    </row>
    <row r="35" spans="1:11" s="2" customFormat="1" x14ac:dyDescent="0.25">
      <c r="A35" s="4" t="s">
        <v>18</v>
      </c>
      <c r="B35" s="4" t="s">
        <v>11</v>
      </c>
      <c r="C35" s="5">
        <v>13</v>
      </c>
      <c r="D35" s="4" t="s">
        <v>9</v>
      </c>
      <c r="E35" s="39" t="s">
        <v>152</v>
      </c>
      <c r="F35" s="20">
        <v>1.32</v>
      </c>
      <c r="G35" s="20">
        <v>2.3359999999999999</v>
      </c>
      <c r="H35" s="26">
        <f t="shared" si="0"/>
        <v>1.0159999999999998</v>
      </c>
      <c r="I35" s="3">
        <f t="shared" si="2"/>
        <v>66</v>
      </c>
      <c r="J35" s="3">
        <f t="shared" si="3"/>
        <v>50.79999999999999</v>
      </c>
      <c r="K35" s="3">
        <f t="shared" si="1"/>
        <v>116.8</v>
      </c>
    </row>
    <row r="36" spans="1:11" s="2" customFormat="1" x14ac:dyDescent="0.25">
      <c r="A36" s="4" t="s">
        <v>18</v>
      </c>
      <c r="B36" s="4" t="s">
        <v>12</v>
      </c>
      <c r="C36" s="5">
        <v>26</v>
      </c>
      <c r="D36" s="4" t="s">
        <v>6</v>
      </c>
      <c r="E36" s="39" t="s">
        <v>152</v>
      </c>
      <c r="F36" s="20">
        <v>1.2510000000000001</v>
      </c>
      <c r="G36" s="20">
        <v>2.335</v>
      </c>
      <c r="H36" s="26">
        <f t="shared" si="0"/>
        <v>1.0839999999999999</v>
      </c>
      <c r="I36" s="3">
        <f t="shared" si="2"/>
        <v>62.550000000000004</v>
      </c>
      <c r="J36" s="3">
        <f t="shared" si="3"/>
        <v>54.199999999999996</v>
      </c>
      <c r="K36" s="3">
        <f t="shared" si="1"/>
        <v>116.75</v>
      </c>
    </row>
    <row r="37" spans="1:11" s="2" customFormat="1" x14ac:dyDescent="0.25">
      <c r="A37" s="4" t="s">
        <v>18</v>
      </c>
      <c r="B37" s="4" t="s">
        <v>13</v>
      </c>
      <c r="C37" s="5">
        <v>26</v>
      </c>
      <c r="D37" s="4" t="s">
        <v>9</v>
      </c>
      <c r="E37" s="39" t="s">
        <v>152</v>
      </c>
      <c r="F37" s="20">
        <v>1.5449999999999999</v>
      </c>
      <c r="G37" s="20">
        <v>3.9876666666666671</v>
      </c>
      <c r="H37" s="26">
        <f t="shared" si="0"/>
        <v>2.4426666666666672</v>
      </c>
      <c r="I37" s="3">
        <f t="shared" si="2"/>
        <v>77.25</v>
      </c>
      <c r="J37" s="3">
        <f t="shared" si="3"/>
        <v>122.13333333333335</v>
      </c>
      <c r="K37" s="3">
        <f t="shared" si="1"/>
        <v>199.38333333333335</v>
      </c>
    </row>
    <row r="38" spans="1:11" s="2" customFormat="1" x14ac:dyDescent="0.25">
      <c r="A38" s="4" t="s">
        <v>18</v>
      </c>
      <c r="B38" s="4" t="s">
        <v>14</v>
      </c>
      <c r="C38" s="5">
        <v>34</v>
      </c>
      <c r="D38" s="4" t="s">
        <v>6</v>
      </c>
      <c r="E38" s="39" t="s">
        <v>152</v>
      </c>
      <c r="F38" s="20">
        <v>1.1209999999999998</v>
      </c>
      <c r="G38" s="20">
        <v>2.5880000000000005</v>
      </c>
      <c r="H38" s="26">
        <f t="shared" si="0"/>
        <v>1.4670000000000007</v>
      </c>
      <c r="I38" s="3">
        <f t="shared" si="2"/>
        <v>56.04999999999999</v>
      </c>
      <c r="J38" s="3">
        <f t="shared" si="3"/>
        <v>73.350000000000037</v>
      </c>
      <c r="K38" s="3">
        <f t="shared" si="1"/>
        <v>129.40000000000003</v>
      </c>
    </row>
    <row r="39" spans="1:11" s="2" customFormat="1" x14ac:dyDescent="0.25">
      <c r="A39" s="4" t="s">
        <v>18</v>
      </c>
      <c r="B39" s="4" t="s">
        <v>15</v>
      </c>
      <c r="C39" s="5">
        <v>34</v>
      </c>
      <c r="D39" s="4" t="s">
        <v>9</v>
      </c>
      <c r="E39" s="39" t="s">
        <v>152</v>
      </c>
      <c r="F39" s="20">
        <v>1.2343333333333335</v>
      </c>
      <c r="G39" s="20">
        <v>3.2243333333333335</v>
      </c>
      <c r="H39" s="26">
        <f t="shared" si="0"/>
        <v>1.99</v>
      </c>
      <c r="I39" s="3">
        <f t="shared" si="2"/>
        <v>61.716666666666676</v>
      </c>
      <c r="J39" s="3">
        <f t="shared" si="3"/>
        <v>99.5</v>
      </c>
      <c r="K39" s="3">
        <f t="shared" si="1"/>
        <v>161.21666666666667</v>
      </c>
    </row>
    <row r="40" spans="1:11" s="2" customFormat="1" x14ac:dyDescent="0.25">
      <c r="A40" s="4" t="s">
        <v>18</v>
      </c>
      <c r="B40" s="4" t="s">
        <v>16</v>
      </c>
      <c r="C40" s="5">
        <v>52</v>
      </c>
      <c r="D40" s="4" t="s">
        <v>6</v>
      </c>
      <c r="E40" s="39" t="s">
        <v>152</v>
      </c>
      <c r="F40" s="20">
        <v>1.3763333333333332</v>
      </c>
      <c r="G40" s="20">
        <v>2.6776666666666666</v>
      </c>
      <c r="H40" s="26">
        <f t="shared" si="0"/>
        <v>1.3013333333333335</v>
      </c>
      <c r="I40" s="3">
        <f t="shared" si="2"/>
        <v>68.816666666666663</v>
      </c>
      <c r="J40" s="3">
        <f t="shared" si="3"/>
        <v>65.066666666666677</v>
      </c>
      <c r="K40" s="3">
        <f t="shared" si="1"/>
        <v>133.88333333333333</v>
      </c>
    </row>
    <row r="41" spans="1:11" s="2" customFormat="1" x14ac:dyDescent="0.25">
      <c r="A41" s="4" t="s">
        <v>18</v>
      </c>
      <c r="B41" s="4" t="s">
        <v>17</v>
      </c>
      <c r="C41" s="5">
        <v>52</v>
      </c>
      <c r="D41" s="4" t="s">
        <v>9</v>
      </c>
      <c r="E41" s="39" t="s">
        <v>152</v>
      </c>
      <c r="F41" s="20">
        <v>1.3533333333333333</v>
      </c>
      <c r="G41" s="20">
        <v>3.0393333333333334</v>
      </c>
      <c r="H41" s="26">
        <f t="shared" si="0"/>
        <v>1.6860000000000002</v>
      </c>
      <c r="I41" s="3">
        <f t="shared" si="2"/>
        <v>67.666666666666657</v>
      </c>
      <c r="J41" s="3">
        <f t="shared" si="3"/>
        <v>84.300000000000011</v>
      </c>
      <c r="K41" s="3">
        <f t="shared" si="1"/>
        <v>151.96666666666667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8" sqref="G18"/>
    </sheetView>
  </sheetViews>
  <sheetFormatPr defaultRowHeight="15.75" x14ac:dyDescent="0.25"/>
  <cols>
    <col min="4" max="4" width="9.375" bestFit="1" customWidth="1"/>
    <col min="5" max="6" width="9.125" bestFit="1" customWidth="1"/>
    <col min="7" max="7" width="9.375" bestFit="1" customWidth="1"/>
    <col min="8" max="10" width="9.125" bestFit="1" customWidth="1"/>
  </cols>
  <sheetData>
    <row r="1" spans="1:10" ht="50.25" x14ac:dyDescent="0.25">
      <c r="A1" t="s">
        <v>36</v>
      </c>
      <c r="B1" t="s">
        <v>0</v>
      </c>
      <c r="C1" t="s">
        <v>35</v>
      </c>
      <c r="D1" s="25" t="s">
        <v>153</v>
      </c>
      <c r="E1" s="25" t="s">
        <v>154</v>
      </c>
      <c r="F1" s="25" t="s">
        <v>155</v>
      </c>
      <c r="G1" s="25" t="s">
        <v>156</v>
      </c>
      <c r="H1" s="40" t="s">
        <v>157</v>
      </c>
      <c r="I1" s="40" t="s">
        <v>158</v>
      </c>
      <c r="J1" s="40" t="s">
        <v>159</v>
      </c>
    </row>
    <row r="2" spans="1:10" x14ac:dyDescent="0.25">
      <c r="A2" t="s">
        <v>5</v>
      </c>
      <c r="B2">
        <v>11</v>
      </c>
      <c r="C2" t="s">
        <v>6</v>
      </c>
      <c r="D2" s="41">
        <v>117.56666666666666</v>
      </c>
      <c r="E2" s="38">
        <v>26.700000000000014</v>
      </c>
      <c r="F2" s="38">
        <v>50.966666666666647</v>
      </c>
      <c r="G2" s="38">
        <v>47.083333333333307</v>
      </c>
      <c r="H2" s="38">
        <f>E2-$D2</f>
        <v>-90.866666666666646</v>
      </c>
      <c r="I2" s="38">
        <f t="shared" ref="I2:J2" si="0">F2-$D2</f>
        <v>-66.600000000000023</v>
      </c>
      <c r="J2" s="38">
        <f t="shared" si="0"/>
        <v>-70.483333333333348</v>
      </c>
    </row>
    <row r="3" spans="1:10" x14ac:dyDescent="0.25">
      <c r="A3" t="s">
        <v>8</v>
      </c>
      <c r="B3">
        <v>11</v>
      </c>
      <c r="C3" t="s">
        <v>9</v>
      </c>
      <c r="D3" s="38">
        <v>49.699999999999989</v>
      </c>
      <c r="E3" s="38">
        <v>37.366666666666667</v>
      </c>
      <c r="F3" s="38">
        <v>48.650000000000006</v>
      </c>
      <c r="G3" s="41">
        <v>125.48333333333335</v>
      </c>
      <c r="H3" s="38">
        <f t="shared" ref="H3:H11" si="1">E3-$D3</f>
        <v>-12.333333333333321</v>
      </c>
      <c r="I3" s="38">
        <f t="shared" ref="I3:I11" si="2">F3-$D3</f>
        <v>-1.0499999999999829</v>
      </c>
      <c r="J3" s="38">
        <f t="shared" ref="J3:J11" si="3">G3-$D3</f>
        <v>75.78333333333336</v>
      </c>
    </row>
    <row r="4" spans="1:10" x14ac:dyDescent="0.25">
      <c r="A4" t="s">
        <v>10</v>
      </c>
      <c r="B4">
        <v>13</v>
      </c>
      <c r="C4" t="s">
        <v>6</v>
      </c>
      <c r="D4" s="38">
        <v>59.766666666666659</v>
      </c>
      <c r="E4" s="38">
        <v>70.8</v>
      </c>
      <c r="F4" s="38">
        <v>60</v>
      </c>
      <c r="G4" s="38">
        <v>56.833333333333336</v>
      </c>
      <c r="H4" s="38">
        <f t="shared" si="1"/>
        <v>11.033333333333339</v>
      </c>
      <c r="I4" s="38">
        <f t="shared" si="2"/>
        <v>0.23333333333334139</v>
      </c>
      <c r="J4" s="38">
        <f t="shared" si="3"/>
        <v>-2.9333333333333229</v>
      </c>
    </row>
    <row r="5" spans="1:10" x14ac:dyDescent="0.25">
      <c r="A5" t="s">
        <v>11</v>
      </c>
      <c r="B5">
        <v>13</v>
      </c>
      <c r="C5" t="s">
        <v>9</v>
      </c>
      <c r="D5" s="38">
        <v>69.833333333333343</v>
      </c>
      <c r="E5" s="38">
        <v>39.166666666666671</v>
      </c>
      <c r="F5" s="38">
        <v>59.63333333333334</v>
      </c>
      <c r="G5" s="38">
        <v>50.79999999999999</v>
      </c>
      <c r="H5" s="38">
        <f t="shared" si="1"/>
        <v>-30.666666666666671</v>
      </c>
      <c r="I5" s="38">
        <f t="shared" si="2"/>
        <v>-10.200000000000003</v>
      </c>
      <c r="J5" s="38">
        <f t="shared" si="3"/>
        <v>-19.033333333333353</v>
      </c>
    </row>
    <row r="6" spans="1:10" x14ac:dyDescent="0.25">
      <c r="A6" t="s">
        <v>12</v>
      </c>
      <c r="B6">
        <v>26</v>
      </c>
      <c r="C6" t="s">
        <v>6</v>
      </c>
      <c r="D6" s="38">
        <v>59.883333333333354</v>
      </c>
      <c r="E6" s="38">
        <v>49.300000000000011</v>
      </c>
      <c r="F6" s="38">
        <v>53.466666666666676</v>
      </c>
      <c r="G6" s="38">
        <v>54.199999999999996</v>
      </c>
      <c r="H6" s="38">
        <f t="shared" si="1"/>
        <v>-10.583333333333343</v>
      </c>
      <c r="I6" s="38">
        <f t="shared" si="2"/>
        <v>-6.4166666666666785</v>
      </c>
      <c r="J6" s="38">
        <f t="shared" si="3"/>
        <v>-5.6833333333333584</v>
      </c>
    </row>
    <row r="7" spans="1:10" x14ac:dyDescent="0.25">
      <c r="A7" t="s">
        <v>13</v>
      </c>
      <c r="B7">
        <v>26</v>
      </c>
      <c r="C7" t="s">
        <v>9</v>
      </c>
      <c r="D7" s="38">
        <v>44.3</v>
      </c>
      <c r="E7" s="38">
        <v>66.749999999999986</v>
      </c>
      <c r="F7" s="38">
        <v>62.233333333333341</v>
      </c>
      <c r="G7" s="41">
        <v>122.13333333333335</v>
      </c>
      <c r="H7" s="38">
        <f t="shared" si="1"/>
        <v>22.449999999999989</v>
      </c>
      <c r="I7" s="38">
        <f t="shared" si="2"/>
        <v>17.933333333333344</v>
      </c>
      <c r="J7" s="38">
        <f t="shared" si="3"/>
        <v>77.833333333333357</v>
      </c>
    </row>
    <row r="8" spans="1:10" x14ac:dyDescent="0.25">
      <c r="A8" t="s">
        <v>14</v>
      </c>
      <c r="B8">
        <v>34</v>
      </c>
      <c r="C8" t="s">
        <v>6</v>
      </c>
      <c r="D8" s="38">
        <v>45.51666666666668</v>
      </c>
      <c r="E8" s="38">
        <v>64.016666666666666</v>
      </c>
      <c r="F8" s="38">
        <v>69.250000000000028</v>
      </c>
      <c r="G8" s="38">
        <v>73.350000000000037</v>
      </c>
      <c r="H8" s="38">
        <f t="shared" si="1"/>
        <v>18.499999999999986</v>
      </c>
      <c r="I8" s="38">
        <f t="shared" si="2"/>
        <v>23.733333333333348</v>
      </c>
      <c r="J8" s="38">
        <f t="shared" si="3"/>
        <v>27.833333333333357</v>
      </c>
    </row>
    <row r="9" spans="1:10" x14ac:dyDescent="0.25">
      <c r="A9" t="s">
        <v>15</v>
      </c>
      <c r="B9">
        <v>34</v>
      </c>
      <c r="C9" t="s">
        <v>9</v>
      </c>
      <c r="D9" s="38">
        <v>82.216666666666697</v>
      </c>
      <c r="E9" s="38">
        <v>72.349999999999994</v>
      </c>
      <c r="F9" s="38">
        <v>87.05</v>
      </c>
      <c r="G9" s="38">
        <v>99.5</v>
      </c>
      <c r="H9" s="38">
        <f t="shared" si="1"/>
        <v>-9.8666666666667027</v>
      </c>
      <c r="I9" s="38">
        <f t="shared" si="2"/>
        <v>4.8333333333333002</v>
      </c>
      <c r="J9" s="38">
        <f t="shared" si="3"/>
        <v>17.283333333333303</v>
      </c>
    </row>
    <row r="10" spans="1:10" x14ac:dyDescent="0.25">
      <c r="A10" t="s">
        <v>16</v>
      </c>
      <c r="B10">
        <v>52</v>
      </c>
      <c r="C10" t="s">
        <v>6</v>
      </c>
      <c r="D10" s="38">
        <v>25.716666666666644</v>
      </c>
      <c r="E10" s="38">
        <v>37.850000000000009</v>
      </c>
      <c r="F10" s="38">
        <v>49.483333333333313</v>
      </c>
      <c r="G10" s="38">
        <v>65.066666666666677</v>
      </c>
      <c r="H10" s="38">
        <f t="shared" si="1"/>
        <v>12.133333333333365</v>
      </c>
      <c r="I10" s="38">
        <f t="shared" si="2"/>
        <v>23.766666666666669</v>
      </c>
      <c r="J10" s="38">
        <f t="shared" si="3"/>
        <v>39.350000000000037</v>
      </c>
    </row>
    <row r="11" spans="1:10" x14ac:dyDescent="0.25">
      <c r="A11" t="s">
        <v>17</v>
      </c>
      <c r="B11">
        <v>52</v>
      </c>
      <c r="C11" t="s">
        <v>9</v>
      </c>
      <c r="D11" s="41">
        <v>156.75</v>
      </c>
      <c r="E11" s="38">
        <v>62.016666666666666</v>
      </c>
      <c r="F11" s="38">
        <v>80.36666666666666</v>
      </c>
      <c r="G11" s="38">
        <v>84.300000000000011</v>
      </c>
      <c r="H11" s="38">
        <f t="shared" si="1"/>
        <v>-94.733333333333334</v>
      </c>
      <c r="I11" s="38">
        <f t="shared" si="2"/>
        <v>-76.38333333333334</v>
      </c>
      <c r="J11" s="38">
        <f t="shared" si="3"/>
        <v>-72.449999999999989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E59" sqref="E59"/>
    </sheetView>
  </sheetViews>
  <sheetFormatPr defaultRowHeight="15.75" x14ac:dyDescent="0.25"/>
  <sheetData>
    <row r="1" spans="1:2" x14ac:dyDescent="0.25">
      <c r="A1" s="43">
        <v>0.37166666666666665</v>
      </c>
    </row>
    <row r="2" spans="1:2" x14ac:dyDescent="0.25">
      <c r="A2" s="43">
        <v>0.37166666666666665</v>
      </c>
    </row>
    <row r="3" spans="1:2" x14ac:dyDescent="0.25">
      <c r="A3" s="43">
        <v>0.377</v>
      </c>
    </row>
    <row r="4" spans="1:2" x14ac:dyDescent="0.25">
      <c r="A4" s="43">
        <v>0.38000000000000006</v>
      </c>
    </row>
    <row r="5" spans="1:2" x14ac:dyDescent="0.25">
      <c r="A5" s="43">
        <v>0.38866666666666666</v>
      </c>
    </row>
    <row r="6" spans="1:2" x14ac:dyDescent="0.25">
      <c r="A6" s="43">
        <v>0.39666666666666667</v>
      </c>
    </row>
    <row r="7" spans="1:2" x14ac:dyDescent="0.25">
      <c r="A7" s="43">
        <v>0.40633333333333327</v>
      </c>
    </row>
    <row r="8" spans="1:2" x14ac:dyDescent="0.25">
      <c r="A8" s="43">
        <v>0.41299999999999998</v>
      </c>
    </row>
    <row r="9" spans="1:2" x14ac:dyDescent="0.25">
      <c r="A9" s="43">
        <v>0.41299999999999998</v>
      </c>
    </row>
    <row r="10" spans="1:2" x14ac:dyDescent="0.25">
      <c r="A10" s="43">
        <v>0.42566666666666664</v>
      </c>
    </row>
    <row r="11" spans="1:2" x14ac:dyDescent="0.25">
      <c r="A11" s="43">
        <v>0.45800000000000002</v>
      </c>
    </row>
    <row r="12" spans="1:2" x14ac:dyDescent="0.25">
      <c r="A12" s="43">
        <v>0.53333333333333333</v>
      </c>
    </row>
    <row r="13" spans="1:2" x14ac:dyDescent="0.25">
      <c r="A13" s="43" t="s">
        <v>40</v>
      </c>
      <c r="B13">
        <v>1</v>
      </c>
    </row>
    <row r="14" spans="1:2" x14ac:dyDescent="0.25">
      <c r="A14" s="43" t="s">
        <v>40</v>
      </c>
      <c r="B14">
        <v>2</v>
      </c>
    </row>
    <row r="15" spans="1:2" x14ac:dyDescent="0.25">
      <c r="A15" s="43" t="s">
        <v>40</v>
      </c>
      <c r="B15">
        <v>3</v>
      </c>
    </row>
    <row r="16" spans="1:2" x14ac:dyDescent="0.25">
      <c r="A16" s="43" t="s">
        <v>40</v>
      </c>
      <c r="B16">
        <v>4</v>
      </c>
    </row>
    <row r="17" spans="1:2" x14ac:dyDescent="0.25">
      <c r="A17" s="43" t="s">
        <v>40</v>
      </c>
      <c r="B17">
        <v>5</v>
      </c>
    </row>
    <row r="18" spans="1:2" x14ac:dyDescent="0.25">
      <c r="A18" s="43" t="s">
        <v>40</v>
      </c>
      <c r="B18">
        <v>6</v>
      </c>
    </row>
    <row r="19" spans="1:2" x14ac:dyDescent="0.25">
      <c r="A19" s="43" t="s">
        <v>40</v>
      </c>
      <c r="B19">
        <v>7</v>
      </c>
    </row>
    <row r="20" spans="1:2" x14ac:dyDescent="0.25">
      <c r="A20" s="43" t="s">
        <v>40</v>
      </c>
      <c r="B20">
        <v>8</v>
      </c>
    </row>
    <row r="21" spans="1:2" x14ac:dyDescent="0.25">
      <c r="A21" s="43" t="s">
        <v>40</v>
      </c>
      <c r="B21">
        <v>9</v>
      </c>
    </row>
    <row r="22" spans="1:2" x14ac:dyDescent="0.25">
      <c r="A22" s="43" t="s">
        <v>40</v>
      </c>
      <c r="B22">
        <v>10</v>
      </c>
    </row>
    <row r="23" spans="1:2" x14ac:dyDescent="0.25">
      <c r="A23" s="43" t="s">
        <v>40</v>
      </c>
      <c r="B23">
        <v>11</v>
      </c>
    </row>
    <row r="24" spans="1:2" x14ac:dyDescent="0.25">
      <c r="A24" s="43" t="s">
        <v>40</v>
      </c>
      <c r="B24">
        <v>12</v>
      </c>
    </row>
    <row r="25" spans="1:2" x14ac:dyDescent="0.25">
      <c r="A25" s="43" t="s">
        <v>40</v>
      </c>
      <c r="B25">
        <v>13</v>
      </c>
    </row>
    <row r="26" spans="1:2" x14ac:dyDescent="0.25">
      <c r="A26" s="43" t="s">
        <v>40</v>
      </c>
      <c r="B26">
        <v>14</v>
      </c>
    </row>
    <row r="27" spans="1:2" x14ac:dyDescent="0.25">
      <c r="A27" s="43" t="s">
        <v>40</v>
      </c>
      <c r="B27">
        <v>15</v>
      </c>
    </row>
    <row r="28" spans="1:2" x14ac:dyDescent="0.25">
      <c r="A28" s="43" t="s">
        <v>40</v>
      </c>
      <c r="B28">
        <v>16</v>
      </c>
    </row>
    <row r="29" spans="1:2" x14ac:dyDescent="0.25">
      <c r="A29" s="43" t="s">
        <v>40</v>
      </c>
      <c r="B29">
        <v>17</v>
      </c>
    </row>
    <row r="30" spans="1:2" x14ac:dyDescent="0.25">
      <c r="A30" s="43" t="s">
        <v>40</v>
      </c>
      <c r="B30">
        <v>18</v>
      </c>
    </row>
    <row r="31" spans="1:2" x14ac:dyDescent="0.25">
      <c r="A31" s="43" t="s">
        <v>40</v>
      </c>
      <c r="B31">
        <v>19</v>
      </c>
    </row>
    <row r="32" spans="1:2" x14ac:dyDescent="0.25">
      <c r="A32" s="43" t="s">
        <v>40</v>
      </c>
      <c r="B32">
        <v>20</v>
      </c>
    </row>
    <row r="33" spans="1:2" x14ac:dyDescent="0.25">
      <c r="A33" s="43" t="s">
        <v>40</v>
      </c>
      <c r="B33">
        <v>21</v>
      </c>
    </row>
    <row r="34" spans="1:2" x14ac:dyDescent="0.25">
      <c r="A34" s="43" t="s">
        <v>40</v>
      </c>
      <c r="B34">
        <v>22</v>
      </c>
    </row>
    <row r="35" spans="1:2" x14ac:dyDescent="0.25">
      <c r="A35" s="43" t="s">
        <v>40</v>
      </c>
      <c r="B35">
        <v>23</v>
      </c>
    </row>
    <row r="36" spans="1:2" x14ac:dyDescent="0.25">
      <c r="A36" s="43" t="s">
        <v>40</v>
      </c>
      <c r="B36">
        <v>24</v>
      </c>
    </row>
    <row r="37" spans="1:2" x14ac:dyDescent="0.25">
      <c r="A37" s="43" t="s">
        <v>40</v>
      </c>
      <c r="B37">
        <v>25</v>
      </c>
    </row>
    <row r="38" spans="1:2" x14ac:dyDescent="0.25">
      <c r="A38" s="43" t="s">
        <v>40</v>
      </c>
      <c r="B38">
        <v>26</v>
      </c>
    </row>
    <row r="39" spans="1:2" x14ac:dyDescent="0.25">
      <c r="A39" s="43" t="s">
        <v>40</v>
      </c>
      <c r="B39">
        <v>27</v>
      </c>
    </row>
    <row r="40" spans="1:2" x14ac:dyDescent="0.25">
      <c r="A40" s="43" t="s">
        <v>40</v>
      </c>
      <c r="B40">
        <v>28</v>
      </c>
    </row>
    <row r="41" spans="1:2" x14ac:dyDescent="0.25">
      <c r="A41" s="43" t="s">
        <v>40</v>
      </c>
      <c r="B41">
        <v>29</v>
      </c>
    </row>
    <row r="42" spans="1:2" x14ac:dyDescent="0.25">
      <c r="A42" s="43" t="s">
        <v>40</v>
      </c>
      <c r="B42">
        <v>30</v>
      </c>
    </row>
    <row r="43" spans="1:2" x14ac:dyDescent="0.25">
      <c r="A43" s="43" t="s">
        <v>40</v>
      </c>
      <c r="B43">
        <v>31</v>
      </c>
    </row>
    <row r="44" spans="1:2" x14ac:dyDescent="0.25">
      <c r="A44" s="43" t="s">
        <v>40</v>
      </c>
      <c r="B44">
        <v>32</v>
      </c>
    </row>
    <row r="45" spans="1:2" x14ac:dyDescent="0.25">
      <c r="A45" s="43" t="s">
        <v>40</v>
      </c>
      <c r="B45">
        <v>33</v>
      </c>
    </row>
    <row r="46" spans="1:2" x14ac:dyDescent="0.25">
      <c r="A46" s="43" t="s">
        <v>40</v>
      </c>
      <c r="B46">
        <v>34</v>
      </c>
    </row>
    <row r="47" spans="1:2" x14ac:dyDescent="0.25">
      <c r="A47" s="43" t="s">
        <v>40</v>
      </c>
      <c r="B47">
        <v>35</v>
      </c>
    </row>
    <row r="48" spans="1:2" x14ac:dyDescent="0.25">
      <c r="A48" s="43" t="s">
        <v>40</v>
      </c>
      <c r="B48">
        <v>36</v>
      </c>
    </row>
    <row r="49" spans="1:5" x14ac:dyDescent="0.25">
      <c r="A49" s="43"/>
    </row>
    <row r="50" spans="1:5" x14ac:dyDescent="0.25">
      <c r="A50" s="43"/>
    </row>
    <row r="58" spans="1:5" x14ac:dyDescent="0.25">
      <c r="E58">
        <f>36/50</f>
        <v>0.72</v>
      </c>
    </row>
  </sheetData>
  <sortState ref="A1:A50">
    <sortCondition ref="A1:A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H20" sqref="H20"/>
    </sheetView>
  </sheetViews>
  <sheetFormatPr defaultRowHeight="15.75" x14ac:dyDescent="0.25"/>
  <cols>
    <col min="6" max="6" width="20.25" customWidth="1"/>
  </cols>
  <sheetData>
    <row r="1" spans="1:10" s="1" customFormat="1" ht="41.25" customHeight="1" x14ac:dyDescent="0.25">
      <c r="A1" s="17" t="s">
        <v>34</v>
      </c>
      <c r="B1" s="17" t="s">
        <v>36</v>
      </c>
      <c r="C1" s="17" t="s">
        <v>0</v>
      </c>
      <c r="D1" s="17" t="s">
        <v>35</v>
      </c>
      <c r="E1" s="17" t="s">
        <v>1</v>
      </c>
      <c r="F1" s="18" t="s">
        <v>2</v>
      </c>
      <c r="G1" s="25" t="s">
        <v>128</v>
      </c>
      <c r="H1" s="25" t="s">
        <v>127</v>
      </c>
      <c r="I1" s="25" t="s">
        <v>126</v>
      </c>
      <c r="J1" s="25" t="s">
        <v>160</v>
      </c>
    </row>
    <row r="2" spans="1:10" s="3" customFormat="1" ht="18" x14ac:dyDescent="0.35">
      <c r="A2" s="4" t="s">
        <v>18</v>
      </c>
      <c r="B2" s="4" t="s">
        <v>5</v>
      </c>
      <c r="C2" s="5">
        <v>11</v>
      </c>
      <c r="D2" s="4" t="s">
        <v>6</v>
      </c>
      <c r="E2" s="4" t="s">
        <v>19</v>
      </c>
      <c r="F2" s="7" t="s">
        <v>26</v>
      </c>
      <c r="G2" s="26">
        <v>60.533333333333331</v>
      </c>
      <c r="H2" s="26">
        <v>178.1</v>
      </c>
      <c r="I2" s="20" t="s">
        <v>40</v>
      </c>
      <c r="J2" s="26">
        <v>117.56666666666666</v>
      </c>
    </row>
    <row r="3" spans="1:10" s="3" customFormat="1" ht="18" x14ac:dyDescent="0.35">
      <c r="A3" s="4" t="s">
        <v>18</v>
      </c>
      <c r="B3" s="4" t="s">
        <v>8</v>
      </c>
      <c r="C3" s="5">
        <v>11</v>
      </c>
      <c r="D3" s="4" t="s">
        <v>9</v>
      </c>
      <c r="E3" s="4" t="s">
        <v>19</v>
      </c>
      <c r="F3" s="7" t="s">
        <v>26</v>
      </c>
      <c r="G3" s="26">
        <v>65.116666666666674</v>
      </c>
      <c r="H3" s="26">
        <v>114.81666666666666</v>
      </c>
      <c r="I3" s="20" t="s">
        <v>40</v>
      </c>
      <c r="J3" s="26">
        <v>49.699999999999989</v>
      </c>
    </row>
    <row r="4" spans="1:10" s="3" customFormat="1" ht="18" x14ac:dyDescent="0.35">
      <c r="A4" s="4" t="s">
        <v>18</v>
      </c>
      <c r="B4" s="4" t="s">
        <v>10</v>
      </c>
      <c r="C4" s="5">
        <v>13</v>
      </c>
      <c r="D4" s="4" t="s">
        <v>6</v>
      </c>
      <c r="E4" s="4" t="s">
        <v>19</v>
      </c>
      <c r="F4" s="7" t="s">
        <v>26</v>
      </c>
      <c r="G4" s="26">
        <v>54.833333333333336</v>
      </c>
      <c r="H4" s="26">
        <v>114.6</v>
      </c>
      <c r="I4" s="20" t="s">
        <v>40</v>
      </c>
      <c r="J4" s="26">
        <v>59.766666666666659</v>
      </c>
    </row>
    <row r="5" spans="1:10" s="3" customFormat="1" ht="18" x14ac:dyDescent="0.35">
      <c r="A5" s="4" t="s">
        <v>18</v>
      </c>
      <c r="B5" s="4" t="s">
        <v>11</v>
      </c>
      <c r="C5" s="5">
        <v>13</v>
      </c>
      <c r="D5" s="4" t="s">
        <v>9</v>
      </c>
      <c r="E5" s="4" t="s">
        <v>19</v>
      </c>
      <c r="F5" s="7" t="s">
        <v>26</v>
      </c>
      <c r="G5" s="26">
        <v>64.566666666666677</v>
      </c>
      <c r="H5" s="26">
        <v>134.4</v>
      </c>
      <c r="I5" s="20" t="s">
        <v>40</v>
      </c>
      <c r="J5" s="26">
        <v>69.833333333333343</v>
      </c>
    </row>
    <row r="6" spans="1:10" s="2" customFormat="1" ht="18" x14ac:dyDescent="0.35">
      <c r="A6" s="4" t="s">
        <v>18</v>
      </c>
      <c r="B6" s="4" t="s">
        <v>12</v>
      </c>
      <c r="C6" s="5">
        <v>26</v>
      </c>
      <c r="D6" s="4" t="s">
        <v>6</v>
      </c>
      <c r="E6" s="4" t="s">
        <v>19</v>
      </c>
      <c r="F6" s="7" t="s">
        <v>26</v>
      </c>
      <c r="G6" s="26">
        <v>61.3</v>
      </c>
      <c r="H6" s="26">
        <v>121.18333333333335</v>
      </c>
      <c r="I6" s="20" t="s">
        <v>40</v>
      </c>
      <c r="J6" s="26">
        <v>59.883333333333354</v>
      </c>
    </row>
    <row r="7" spans="1:10" s="2" customFormat="1" ht="18" x14ac:dyDescent="0.35">
      <c r="A7" s="4" t="s">
        <v>18</v>
      </c>
      <c r="B7" s="4" t="s">
        <v>13</v>
      </c>
      <c r="C7" s="5">
        <v>26</v>
      </c>
      <c r="D7" s="4" t="s">
        <v>9</v>
      </c>
      <c r="E7" s="4" t="s">
        <v>19</v>
      </c>
      <c r="F7" s="7" t="s">
        <v>26</v>
      </c>
      <c r="G7" s="26">
        <v>90.233333333333334</v>
      </c>
      <c r="H7" s="26">
        <v>134.53333333333333</v>
      </c>
      <c r="I7" s="20" t="s">
        <v>40</v>
      </c>
      <c r="J7" s="26">
        <v>44.3</v>
      </c>
    </row>
    <row r="8" spans="1:10" s="2" customFormat="1" ht="18" x14ac:dyDescent="0.35">
      <c r="A8" s="4" t="s">
        <v>18</v>
      </c>
      <c r="B8" s="4" t="s">
        <v>14</v>
      </c>
      <c r="C8" s="5">
        <v>34</v>
      </c>
      <c r="D8" s="4" t="s">
        <v>6</v>
      </c>
      <c r="E8" s="4" t="s">
        <v>19</v>
      </c>
      <c r="F8" s="7" t="s">
        <v>26</v>
      </c>
      <c r="G8" s="26">
        <v>91.266666666666666</v>
      </c>
      <c r="H8" s="26">
        <v>136.78333333333336</v>
      </c>
      <c r="I8" s="20" t="s">
        <v>40</v>
      </c>
      <c r="J8" s="26">
        <v>45.51666666666668</v>
      </c>
    </row>
    <row r="9" spans="1:10" s="2" customFormat="1" ht="18" x14ac:dyDescent="0.35">
      <c r="A9" s="4" t="s">
        <v>18</v>
      </c>
      <c r="B9" s="4" t="s">
        <v>15</v>
      </c>
      <c r="C9" s="5">
        <v>34</v>
      </c>
      <c r="D9" s="4" t="s">
        <v>9</v>
      </c>
      <c r="E9" s="4" t="s">
        <v>19</v>
      </c>
      <c r="F9" s="7" t="s">
        <v>26</v>
      </c>
      <c r="G9" s="26">
        <v>80.3</v>
      </c>
      <c r="H9" s="26">
        <v>162.51666666666668</v>
      </c>
      <c r="I9" s="20" t="s">
        <v>40</v>
      </c>
      <c r="J9" s="26">
        <v>82.216666666666697</v>
      </c>
    </row>
    <row r="10" spans="1:10" s="2" customFormat="1" ht="18" x14ac:dyDescent="0.35">
      <c r="A10" s="4" t="s">
        <v>18</v>
      </c>
      <c r="B10" s="4" t="s">
        <v>16</v>
      </c>
      <c r="C10" s="5">
        <v>52</v>
      </c>
      <c r="D10" s="4" t="s">
        <v>6</v>
      </c>
      <c r="E10" s="4" t="s">
        <v>19</v>
      </c>
      <c r="F10" s="7" t="s">
        <v>26</v>
      </c>
      <c r="G10" s="26">
        <v>96.266666666666666</v>
      </c>
      <c r="H10" s="26">
        <v>121.98333333333331</v>
      </c>
      <c r="I10" s="20" t="s">
        <v>40</v>
      </c>
      <c r="J10" s="26">
        <v>25.716666666666644</v>
      </c>
    </row>
    <row r="11" spans="1:10" s="2" customFormat="1" ht="18" x14ac:dyDescent="0.35">
      <c r="A11" s="4" t="s">
        <v>18</v>
      </c>
      <c r="B11" s="4" t="s">
        <v>17</v>
      </c>
      <c r="C11" s="5">
        <v>52</v>
      </c>
      <c r="D11" s="4" t="s">
        <v>9</v>
      </c>
      <c r="E11" s="4" t="s">
        <v>19</v>
      </c>
      <c r="F11" s="7" t="s">
        <v>26</v>
      </c>
      <c r="G11" s="26">
        <v>79.25</v>
      </c>
      <c r="H11" s="26">
        <v>236</v>
      </c>
      <c r="I11" s="20" t="s">
        <v>40</v>
      </c>
      <c r="J11" s="26">
        <v>156.75</v>
      </c>
    </row>
    <row r="12" spans="1:10" s="2" customFormat="1" ht="18" x14ac:dyDescent="0.35">
      <c r="A12" s="4" t="s">
        <v>18</v>
      </c>
      <c r="B12" s="4" t="s">
        <v>5</v>
      </c>
      <c r="C12" s="5">
        <v>11</v>
      </c>
      <c r="D12" s="4" t="s">
        <v>6</v>
      </c>
      <c r="E12" s="4" t="s">
        <v>20</v>
      </c>
      <c r="F12" s="7" t="s">
        <v>26</v>
      </c>
      <c r="G12" s="26">
        <v>77.683333333333323</v>
      </c>
      <c r="H12" s="26">
        <v>104.38333333333334</v>
      </c>
      <c r="I12" s="20" t="s">
        <v>40</v>
      </c>
      <c r="J12" s="26">
        <v>26.700000000000014</v>
      </c>
    </row>
    <row r="13" spans="1:10" s="2" customFormat="1" ht="18" x14ac:dyDescent="0.35">
      <c r="A13" s="4" t="s">
        <v>18</v>
      </c>
      <c r="B13" s="4" t="s">
        <v>8</v>
      </c>
      <c r="C13" s="5">
        <v>11</v>
      </c>
      <c r="D13" s="4" t="s">
        <v>9</v>
      </c>
      <c r="E13" s="4" t="s">
        <v>20</v>
      </c>
      <c r="F13" s="7" t="s">
        <v>26</v>
      </c>
      <c r="G13" s="26">
        <v>89.433333333333337</v>
      </c>
      <c r="H13" s="26">
        <v>126.8</v>
      </c>
      <c r="I13" s="20" t="s">
        <v>40</v>
      </c>
      <c r="J13" s="26">
        <v>37.366666666666667</v>
      </c>
    </row>
    <row r="14" spans="1:10" s="2" customFormat="1" ht="18" x14ac:dyDescent="0.35">
      <c r="A14" s="4" t="s">
        <v>18</v>
      </c>
      <c r="B14" s="4" t="s">
        <v>10</v>
      </c>
      <c r="C14" s="5">
        <v>13</v>
      </c>
      <c r="D14" s="4" t="s">
        <v>6</v>
      </c>
      <c r="E14" s="4" t="s">
        <v>20</v>
      </c>
      <c r="F14" s="7" t="s">
        <v>26</v>
      </c>
      <c r="G14" s="26">
        <v>77.983333333333334</v>
      </c>
      <c r="H14" s="26">
        <v>148.78333333333333</v>
      </c>
      <c r="I14" s="20" t="s">
        <v>40</v>
      </c>
      <c r="J14" s="26">
        <v>70.8</v>
      </c>
    </row>
    <row r="15" spans="1:10" s="2" customFormat="1" ht="18" x14ac:dyDescent="0.35">
      <c r="A15" s="4" t="s">
        <v>18</v>
      </c>
      <c r="B15" s="4" t="s">
        <v>11</v>
      </c>
      <c r="C15" s="5">
        <v>13</v>
      </c>
      <c r="D15" s="4" t="s">
        <v>9</v>
      </c>
      <c r="E15" s="4" t="s">
        <v>20</v>
      </c>
      <c r="F15" s="7" t="s">
        <v>26</v>
      </c>
      <c r="G15" s="26">
        <v>81.916666666666671</v>
      </c>
      <c r="H15" s="26">
        <v>121.08333333333334</v>
      </c>
      <c r="I15" s="20" t="s">
        <v>40</v>
      </c>
      <c r="J15" s="26">
        <v>39.166666666666671</v>
      </c>
    </row>
    <row r="16" spans="1:10" s="2" customFormat="1" ht="18" x14ac:dyDescent="0.35">
      <c r="A16" s="4" t="s">
        <v>18</v>
      </c>
      <c r="B16" s="4" t="s">
        <v>12</v>
      </c>
      <c r="C16" s="5">
        <v>26</v>
      </c>
      <c r="D16" s="4" t="s">
        <v>6</v>
      </c>
      <c r="E16" s="4" t="s">
        <v>20</v>
      </c>
      <c r="F16" s="7" t="s">
        <v>26</v>
      </c>
      <c r="G16" s="26">
        <v>57.266666666666666</v>
      </c>
      <c r="H16" s="26">
        <v>106.56666666666668</v>
      </c>
      <c r="I16" s="20" t="s">
        <v>40</v>
      </c>
      <c r="J16" s="26">
        <v>49.300000000000011</v>
      </c>
    </row>
    <row r="17" spans="1:10" s="2" customFormat="1" ht="18" x14ac:dyDescent="0.35">
      <c r="A17" s="4" t="s">
        <v>18</v>
      </c>
      <c r="B17" s="4" t="s">
        <v>13</v>
      </c>
      <c r="C17" s="5">
        <v>26</v>
      </c>
      <c r="D17" s="4" t="s">
        <v>9</v>
      </c>
      <c r="E17" s="4" t="s">
        <v>20</v>
      </c>
      <c r="F17" s="7" t="s">
        <v>26</v>
      </c>
      <c r="G17" s="26">
        <v>58.666666666666679</v>
      </c>
      <c r="H17" s="26">
        <v>125.41666666666667</v>
      </c>
      <c r="I17" s="20" t="s">
        <v>40</v>
      </c>
      <c r="J17" s="26">
        <v>66.749999999999986</v>
      </c>
    </row>
    <row r="18" spans="1:10" s="2" customFormat="1" ht="18" x14ac:dyDescent="0.35">
      <c r="A18" s="4" t="s">
        <v>18</v>
      </c>
      <c r="B18" s="4" t="s">
        <v>14</v>
      </c>
      <c r="C18" s="5">
        <v>34</v>
      </c>
      <c r="D18" s="4" t="s">
        <v>6</v>
      </c>
      <c r="E18" s="4" t="s">
        <v>20</v>
      </c>
      <c r="F18" s="7" t="s">
        <v>26</v>
      </c>
      <c r="G18" s="26">
        <v>56.500000000000007</v>
      </c>
      <c r="H18" s="26">
        <v>120.51666666666667</v>
      </c>
      <c r="I18" s="20" t="s">
        <v>40</v>
      </c>
      <c r="J18" s="26">
        <v>64.016666666666666</v>
      </c>
    </row>
    <row r="19" spans="1:10" s="2" customFormat="1" ht="18" x14ac:dyDescent="0.35">
      <c r="A19" s="4" t="s">
        <v>18</v>
      </c>
      <c r="B19" s="4" t="s">
        <v>15</v>
      </c>
      <c r="C19" s="5">
        <v>34</v>
      </c>
      <c r="D19" s="4" t="s">
        <v>9</v>
      </c>
      <c r="E19" s="4" t="s">
        <v>20</v>
      </c>
      <c r="F19" s="7" t="s">
        <v>26</v>
      </c>
      <c r="G19" s="26">
        <v>74.283333333333331</v>
      </c>
      <c r="H19" s="26">
        <v>146.63333333333333</v>
      </c>
      <c r="I19" s="20" t="s">
        <v>40</v>
      </c>
      <c r="J19" s="26">
        <v>72.349999999999994</v>
      </c>
    </row>
    <row r="20" spans="1:10" s="2" customFormat="1" ht="18" x14ac:dyDescent="0.35">
      <c r="A20" s="4" t="s">
        <v>18</v>
      </c>
      <c r="B20" s="4" t="s">
        <v>16</v>
      </c>
      <c r="C20" s="5">
        <v>52</v>
      </c>
      <c r="D20" s="4" t="s">
        <v>6</v>
      </c>
      <c r="E20" s="4" t="s">
        <v>20</v>
      </c>
      <c r="F20" s="7" t="s">
        <v>26</v>
      </c>
      <c r="G20" s="26">
        <v>68.966666666666669</v>
      </c>
      <c r="H20" s="26">
        <v>106.81666666666668</v>
      </c>
      <c r="I20" s="20" t="s">
        <v>40</v>
      </c>
      <c r="J20" s="26">
        <v>37.850000000000009</v>
      </c>
    </row>
    <row r="21" spans="1:10" s="2" customFormat="1" ht="18" x14ac:dyDescent="0.35">
      <c r="A21" s="4" t="s">
        <v>18</v>
      </c>
      <c r="B21" s="4" t="s">
        <v>17</v>
      </c>
      <c r="C21" s="5">
        <v>52</v>
      </c>
      <c r="D21" s="4" t="s">
        <v>9</v>
      </c>
      <c r="E21" s="4" t="s">
        <v>20</v>
      </c>
      <c r="F21" s="7" t="s">
        <v>26</v>
      </c>
      <c r="G21" s="26">
        <v>56.31666666666667</v>
      </c>
      <c r="H21" s="26">
        <v>118.33333333333333</v>
      </c>
      <c r="I21" s="20" t="s">
        <v>40</v>
      </c>
      <c r="J21" s="26">
        <v>62.016666666666666</v>
      </c>
    </row>
    <row r="22" spans="1:10" s="2" customFormat="1" ht="18" x14ac:dyDescent="0.35">
      <c r="A22" s="4" t="s">
        <v>18</v>
      </c>
      <c r="B22" s="4" t="s">
        <v>5</v>
      </c>
      <c r="C22" s="5">
        <v>11</v>
      </c>
      <c r="D22" s="4" t="s">
        <v>6</v>
      </c>
      <c r="E22" s="4" t="s">
        <v>21</v>
      </c>
      <c r="F22" s="7" t="s">
        <v>26</v>
      </c>
      <c r="G22" s="26">
        <v>53.016666666666666</v>
      </c>
      <c r="H22" s="26">
        <v>103.98333333333332</v>
      </c>
      <c r="I22" s="26">
        <v>19.433333333333334</v>
      </c>
      <c r="J22" s="26">
        <v>50.966666666666647</v>
      </c>
    </row>
    <row r="23" spans="1:10" s="2" customFormat="1" ht="18" x14ac:dyDescent="0.35">
      <c r="A23" s="4" t="s">
        <v>18</v>
      </c>
      <c r="B23" s="4" t="s">
        <v>8</v>
      </c>
      <c r="C23" s="5">
        <v>11</v>
      </c>
      <c r="D23" s="4" t="s">
        <v>9</v>
      </c>
      <c r="E23" s="4" t="s">
        <v>21</v>
      </c>
      <c r="F23" s="7" t="s">
        <v>26</v>
      </c>
      <c r="G23" s="26">
        <v>72.183333333333323</v>
      </c>
      <c r="H23" s="26">
        <v>120.83333333333333</v>
      </c>
      <c r="I23" s="26">
        <v>20.316666666666663</v>
      </c>
      <c r="J23" s="26">
        <v>48.650000000000006</v>
      </c>
    </row>
    <row r="24" spans="1:10" s="2" customFormat="1" ht="18" x14ac:dyDescent="0.35">
      <c r="A24" s="4" t="s">
        <v>18</v>
      </c>
      <c r="B24" s="4" t="s">
        <v>10</v>
      </c>
      <c r="C24" s="5">
        <v>13</v>
      </c>
      <c r="D24" s="4" t="s">
        <v>6</v>
      </c>
      <c r="E24" s="4" t="s">
        <v>21</v>
      </c>
      <c r="F24" s="7" t="s">
        <v>26</v>
      </c>
      <c r="G24" s="26">
        <v>71.099999999999994</v>
      </c>
      <c r="H24" s="26">
        <v>131.1</v>
      </c>
      <c r="I24" s="26">
        <v>18.850000000000001</v>
      </c>
      <c r="J24" s="26">
        <v>60</v>
      </c>
    </row>
    <row r="25" spans="1:10" s="2" customFormat="1" ht="18" x14ac:dyDescent="0.35">
      <c r="A25" s="4" t="s">
        <v>18</v>
      </c>
      <c r="B25" s="4" t="s">
        <v>11</v>
      </c>
      <c r="C25" s="5">
        <v>13</v>
      </c>
      <c r="D25" s="4" t="s">
        <v>9</v>
      </c>
      <c r="E25" s="4" t="s">
        <v>21</v>
      </c>
      <c r="F25" s="7" t="s">
        <v>26</v>
      </c>
      <c r="G25" s="26">
        <v>67.983333333333334</v>
      </c>
      <c r="H25" s="26">
        <v>127.61666666666667</v>
      </c>
      <c r="I25" s="26">
        <v>18.583333333333332</v>
      </c>
      <c r="J25" s="26">
        <v>59.63333333333334</v>
      </c>
    </row>
    <row r="26" spans="1:10" s="2" customFormat="1" ht="18" x14ac:dyDescent="0.35">
      <c r="A26" s="4" t="s">
        <v>18</v>
      </c>
      <c r="B26" s="4" t="s">
        <v>12</v>
      </c>
      <c r="C26" s="5">
        <v>26</v>
      </c>
      <c r="D26" s="4" t="s">
        <v>6</v>
      </c>
      <c r="E26" s="4" t="s">
        <v>21</v>
      </c>
      <c r="F26" s="7" t="s">
        <v>26</v>
      </c>
      <c r="G26" s="26">
        <v>66.333333333333343</v>
      </c>
      <c r="H26" s="26">
        <v>119.80000000000001</v>
      </c>
      <c r="I26" s="26">
        <v>18.583333333333332</v>
      </c>
      <c r="J26" s="26">
        <v>53.466666666666676</v>
      </c>
    </row>
    <row r="27" spans="1:10" s="2" customFormat="1" ht="18" x14ac:dyDescent="0.35">
      <c r="A27" s="4" t="s">
        <v>18</v>
      </c>
      <c r="B27" s="4" t="s">
        <v>13</v>
      </c>
      <c r="C27" s="5">
        <v>26</v>
      </c>
      <c r="D27" s="4" t="s">
        <v>9</v>
      </c>
      <c r="E27" s="4" t="s">
        <v>21</v>
      </c>
      <c r="F27" s="7" t="s">
        <v>26</v>
      </c>
      <c r="G27" s="26">
        <v>80.816666666666663</v>
      </c>
      <c r="H27" s="26">
        <v>143.05000000000001</v>
      </c>
      <c r="I27" s="26">
        <v>20.65</v>
      </c>
      <c r="J27" s="26">
        <v>62.233333333333341</v>
      </c>
    </row>
    <row r="28" spans="1:10" s="2" customFormat="1" ht="18" x14ac:dyDescent="0.35">
      <c r="A28" s="4" t="s">
        <v>18</v>
      </c>
      <c r="B28" s="4" t="s">
        <v>14</v>
      </c>
      <c r="C28" s="5">
        <v>34</v>
      </c>
      <c r="D28" s="4" t="s">
        <v>6</v>
      </c>
      <c r="E28" s="4" t="s">
        <v>21</v>
      </c>
      <c r="F28" s="7" t="s">
        <v>26</v>
      </c>
      <c r="G28" s="26">
        <v>76.833333333333314</v>
      </c>
      <c r="H28" s="26">
        <v>146.08333333333334</v>
      </c>
      <c r="I28" s="26">
        <v>20.65</v>
      </c>
      <c r="J28" s="26">
        <v>69.250000000000028</v>
      </c>
    </row>
    <row r="29" spans="1:10" s="2" customFormat="1" ht="18" x14ac:dyDescent="0.35">
      <c r="A29" s="4" t="s">
        <v>18</v>
      </c>
      <c r="B29" s="4" t="s">
        <v>15</v>
      </c>
      <c r="C29" s="5">
        <v>34</v>
      </c>
      <c r="D29" s="4" t="s">
        <v>9</v>
      </c>
      <c r="E29" s="4" t="s">
        <v>21</v>
      </c>
      <c r="F29" s="7" t="s">
        <v>26</v>
      </c>
      <c r="G29" s="26">
        <v>71.45</v>
      </c>
      <c r="H29" s="26">
        <v>158.5</v>
      </c>
      <c r="I29" s="26">
        <v>21.283333333333331</v>
      </c>
      <c r="J29" s="26">
        <v>87.05</v>
      </c>
    </row>
    <row r="30" spans="1:10" s="2" customFormat="1" ht="18" x14ac:dyDescent="0.35">
      <c r="A30" s="4" t="s">
        <v>18</v>
      </c>
      <c r="B30" s="4" t="s">
        <v>16</v>
      </c>
      <c r="C30" s="5">
        <v>52</v>
      </c>
      <c r="D30" s="4" t="s">
        <v>6</v>
      </c>
      <c r="E30" s="4" t="s">
        <v>21</v>
      </c>
      <c r="F30" s="7" t="s">
        <v>26</v>
      </c>
      <c r="G30" s="26">
        <v>53.75</v>
      </c>
      <c r="H30" s="26">
        <v>103.23333333333331</v>
      </c>
      <c r="I30" s="26">
        <v>19.000000000000004</v>
      </c>
      <c r="J30" s="26">
        <v>49.483333333333313</v>
      </c>
    </row>
    <row r="31" spans="1:10" s="2" customFormat="1" ht="18" x14ac:dyDescent="0.35">
      <c r="A31" s="4" t="s">
        <v>18</v>
      </c>
      <c r="B31" s="4" t="s">
        <v>17</v>
      </c>
      <c r="C31" s="5">
        <v>52</v>
      </c>
      <c r="D31" s="4" t="s">
        <v>9</v>
      </c>
      <c r="E31" s="4" t="s">
        <v>21</v>
      </c>
      <c r="F31" s="7" t="s">
        <v>26</v>
      </c>
      <c r="G31" s="26">
        <v>64.783333333333331</v>
      </c>
      <c r="H31" s="26">
        <v>145.15</v>
      </c>
      <c r="I31" s="26">
        <v>19.833333333333332</v>
      </c>
      <c r="J31" s="26">
        <v>80.36666666666666</v>
      </c>
    </row>
    <row r="32" spans="1:10" s="2" customFormat="1" ht="18" x14ac:dyDescent="0.35">
      <c r="A32" s="4" t="s">
        <v>18</v>
      </c>
      <c r="B32" s="4" t="s">
        <v>5</v>
      </c>
      <c r="C32" s="5">
        <v>11</v>
      </c>
      <c r="D32" s="4" t="s">
        <v>6</v>
      </c>
      <c r="E32" s="4" t="s">
        <v>22</v>
      </c>
      <c r="F32" s="7" t="s">
        <v>26</v>
      </c>
      <c r="G32" s="26">
        <v>55.033333333333346</v>
      </c>
      <c r="H32" s="26">
        <v>102.11666666666666</v>
      </c>
      <c r="I32" s="20" t="s">
        <v>40</v>
      </c>
      <c r="J32" s="26">
        <v>47.083333333333307</v>
      </c>
    </row>
    <row r="33" spans="1:10" s="2" customFormat="1" ht="18" x14ac:dyDescent="0.35">
      <c r="A33" s="4" t="s">
        <v>18</v>
      </c>
      <c r="B33" s="4" t="s">
        <v>8</v>
      </c>
      <c r="C33" s="5">
        <v>11</v>
      </c>
      <c r="D33" s="4" t="s">
        <v>9</v>
      </c>
      <c r="E33" s="4" t="s">
        <v>22</v>
      </c>
      <c r="F33" s="7" t="s">
        <v>26</v>
      </c>
      <c r="G33" s="26">
        <v>76.38333333333334</v>
      </c>
      <c r="H33" s="26">
        <v>201.86666666666667</v>
      </c>
      <c r="I33" s="20" t="s">
        <v>40</v>
      </c>
      <c r="J33" s="26">
        <v>125.48333333333335</v>
      </c>
    </row>
    <row r="34" spans="1:10" s="2" customFormat="1" ht="18" x14ac:dyDescent="0.35">
      <c r="A34" s="4" t="s">
        <v>18</v>
      </c>
      <c r="B34" s="4" t="s">
        <v>10</v>
      </c>
      <c r="C34" s="5">
        <v>13</v>
      </c>
      <c r="D34" s="4" t="s">
        <v>6</v>
      </c>
      <c r="E34" s="4" t="s">
        <v>22</v>
      </c>
      <c r="F34" s="7" t="s">
        <v>26</v>
      </c>
      <c r="G34" s="26">
        <v>64.133333333333326</v>
      </c>
      <c r="H34" s="26">
        <v>120.96666666666667</v>
      </c>
      <c r="I34" s="20" t="s">
        <v>40</v>
      </c>
      <c r="J34" s="26">
        <v>56.833333333333336</v>
      </c>
    </row>
    <row r="35" spans="1:10" s="2" customFormat="1" ht="18" x14ac:dyDescent="0.35">
      <c r="A35" s="4" t="s">
        <v>18</v>
      </c>
      <c r="B35" s="4" t="s">
        <v>11</v>
      </c>
      <c r="C35" s="5">
        <v>13</v>
      </c>
      <c r="D35" s="4" t="s">
        <v>9</v>
      </c>
      <c r="E35" s="4" t="s">
        <v>22</v>
      </c>
      <c r="F35" s="7" t="s">
        <v>26</v>
      </c>
      <c r="G35" s="26">
        <v>66</v>
      </c>
      <c r="H35" s="26">
        <v>116.8</v>
      </c>
      <c r="I35" s="20" t="s">
        <v>40</v>
      </c>
      <c r="J35" s="26">
        <v>50.79999999999999</v>
      </c>
    </row>
    <row r="36" spans="1:10" s="2" customFormat="1" ht="18" x14ac:dyDescent="0.35">
      <c r="A36" s="4" t="s">
        <v>18</v>
      </c>
      <c r="B36" s="4" t="s">
        <v>12</v>
      </c>
      <c r="C36" s="5">
        <v>26</v>
      </c>
      <c r="D36" s="4" t="s">
        <v>6</v>
      </c>
      <c r="E36" s="4" t="s">
        <v>22</v>
      </c>
      <c r="F36" s="7" t="s">
        <v>26</v>
      </c>
      <c r="G36" s="26">
        <v>62.550000000000004</v>
      </c>
      <c r="H36" s="26">
        <v>116.75</v>
      </c>
      <c r="I36" s="20" t="s">
        <v>40</v>
      </c>
      <c r="J36" s="26">
        <v>54.199999999999996</v>
      </c>
    </row>
    <row r="37" spans="1:10" s="2" customFormat="1" ht="18" x14ac:dyDescent="0.35">
      <c r="A37" s="4" t="s">
        <v>18</v>
      </c>
      <c r="B37" s="4" t="s">
        <v>13</v>
      </c>
      <c r="C37" s="5">
        <v>26</v>
      </c>
      <c r="D37" s="4" t="s">
        <v>9</v>
      </c>
      <c r="E37" s="4" t="s">
        <v>22</v>
      </c>
      <c r="F37" s="7" t="s">
        <v>26</v>
      </c>
      <c r="G37" s="26">
        <v>77.25</v>
      </c>
      <c r="H37" s="26">
        <v>199.38333333333335</v>
      </c>
      <c r="I37" s="20" t="s">
        <v>40</v>
      </c>
      <c r="J37" s="26">
        <v>122.13333333333335</v>
      </c>
    </row>
    <row r="38" spans="1:10" s="2" customFormat="1" ht="18" x14ac:dyDescent="0.35">
      <c r="A38" s="4" t="s">
        <v>18</v>
      </c>
      <c r="B38" s="4" t="s">
        <v>14</v>
      </c>
      <c r="C38" s="5">
        <v>34</v>
      </c>
      <c r="D38" s="4" t="s">
        <v>6</v>
      </c>
      <c r="E38" s="4" t="s">
        <v>22</v>
      </c>
      <c r="F38" s="7" t="s">
        <v>26</v>
      </c>
      <c r="G38" s="26">
        <v>56.04999999999999</v>
      </c>
      <c r="H38" s="26">
        <v>129.40000000000003</v>
      </c>
      <c r="I38" s="20" t="s">
        <v>40</v>
      </c>
      <c r="J38" s="26">
        <v>73.350000000000037</v>
      </c>
    </row>
    <row r="39" spans="1:10" s="2" customFormat="1" ht="18" x14ac:dyDescent="0.35">
      <c r="A39" s="4" t="s">
        <v>18</v>
      </c>
      <c r="B39" s="4" t="s">
        <v>15</v>
      </c>
      <c r="C39" s="5">
        <v>34</v>
      </c>
      <c r="D39" s="4" t="s">
        <v>9</v>
      </c>
      <c r="E39" s="4" t="s">
        <v>22</v>
      </c>
      <c r="F39" s="7" t="s">
        <v>26</v>
      </c>
      <c r="G39" s="26">
        <v>61.716666666666676</v>
      </c>
      <c r="H39" s="26">
        <v>161.21666666666667</v>
      </c>
      <c r="I39" s="20" t="s">
        <v>40</v>
      </c>
      <c r="J39" s="26">
        <v>99.5</v>
      </c>
    </row>
    <row r="40" spans="1:10" s="2" customFormat="1" ht="18" x14ac:dyDescent="0.35">
      <c r="A40" s="4" t="s">
        <v>18</v>
      </c>
      <c r="B40" s="4" t="s">
        <v>16</v>
      </c>
      <c r="C40" s="5">
        <v>52</v>
      </c>
      <c r="D40" s="4" t="s">
        <v>6</v>
      </c>
      <c r="E40" s="4" t="s">
        <v>22</v>
      </c>
      <c r="F40" s="7" t="s">
        <v>26</v>
      </c>
      <c r="G40" s="26">
        <v>68.816666666666663</v>
      </c>
      <c r="H40" s="26">
        <v>133.88333333333333</v>
      </c>
      <c r="I40" s="20" t="s">
        <v>40</v>
      </c>
      <c r="J40" s="26">
        <v>65.066666666666677</v>
      </c>
    </row>
    <row r="41" spans="1:10" s="2" customFormat="1" ht="18" x14ac:dyDescent="0.35">
      <c r="A41" s="4" t="s">
        <v>18</v>
      </c>
      <c r="B41" s="4" t="s">
        <v>17</v>
      </c>
      <c r="C41" s="5">
        <v>52</v>
      </c>
      <c r="D41" s="4" t="s">
        <v>9</v>
      </c>
      <c r="E41" s="4" t="s">
        <v>22</v>
      </c>
      <c r="F41" s="7" t="s">
        <v>26</v>
      </c>
      <c r="G41" s="26">
        <v>67.666666666666657</v>
      </c>
      <c r="H41" s="26">
        <v>151.96666666666667</v>
      </c>
      <c r="I41" s="20" t="s">
        <v>40</v>
      </c>
      <c r="J41" s="26">
        <v>84.300000000000011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opLeftCell="D1" workbookViewId="0">
      <selection activeCell="D1" sqref="A1:XFD1048576"/>
    </sheetView>
  </sheetViews>
  <sheetFormatPr defaultRowHeight="15.75" x14ac:dyDescent="0.25"/>
  <cols>
    <col min="1" max="1" width="7.875" style="19" customWidth="1"/>
    <col min="2" max="4" width="15.75" style="19" customWidth="1"/>
    <col min="5" max="5" width="11" style="13" customWidth="1"/>
    <col min="6" max="6" width="9" style="16"/>
    <col min="7" max="7" width="17.375" style="2" customWidth="1"/>
    <col min="8" max="8" width="9" style="2"/>
    <col min="9" max="9" width="5.625" style="2" customWidth="1"/>
    <col min="10" max="10" width="10.125" style="2" customWidth="1"/>
    <col min="11" max="11" width="9" style="2"/>
    <col min="12" max="12" width="14" style="19" customWidth="1"/>
    <col min="13" max="13" width="13.5" style="19" customWidth="1"/>
    <col min="14" max="14" width="11.625" style="19" customWidth="1"/>
    <col min="15" max="16384" width="9" style="19"/>
  </cols>
  <sheetData>
    <row r="1" spans="1:14" ht="31.5" x14ac:dyDescent="0.25">
      <c r="A1" s="22" t="s">
        <v>129</v>
      </c>
      <c r="B1" s="23" t="s">
        <v>128</v>
      </c>
      <c r="C1" s="23" t="s">
        <v>127</v>
      </c>
      <c r="D1" s="23" t="s">
        <v>126</v>
      </c>
      <c r="E1" s="9" t="s">
        <v>33</v>
      </c>
      <c r="F1" s="17" t="s">
        <v>3</v>
      </c>
      <c r="G1" s="17" t="s">
        <v>34</v>
      </c>
      <c r="H1" s="17" t="s">
        <v>36</v>
      </c>
      <c r="I1" s="17" t="s">
        <v>0</v>
      </c>
      <c r="J1" s="17" t="s">
        <v>35</v>
      </c>
      <c r="K1" s="17" t="s">
        <v>1</v>
      </c>
      <c r="L1" s="23" t="s">
        <v>128</v>
      </c>
      <c r="M1" s="23" t="s">
        <v>127</v>
      </c>
      <c r="N1" s="23" t="s">
        <v>126</v>
      </c>
    </row>
    <row r="2" spans="1:14" x14ac:dyDescent="0.25">
      <c r="A2" s="19">
        <v>1</v>
      </c>
      <c r="B2" s="20">
        <v>2.7993333333333332</v>
      </c>
      <c r="C2" s="20">
        <v>3.6856666666666666</v>
      </c>
      <c r="D2" s="20">
        <v>0.2</v>
      </c>
      <c r="E2" s="10">
        <v>1</v>
      </c>
      <c r="F2" s="14">
        <v>50</v>
      </c>
      <c r="G2" s="4" t="s">
        <v>4</v>
      </c>
      <c r="H2" s="4" t="s">
        <v>5</v>
      </c>
      <c r="I2" s="5">
        <v>11</v>
      </c>
      <c r="J2" s="4" t="s">
        <v>6</v>
      </c>
      <c r="K2" s="4" t="s">
        <v>37</v>
      </c>
      <c r="L2" s="43">
        <f t="shared" ref="L2:L9" si="0">B2*$F2</f>
        <v>139.96666666666667</v>
      </c>
      <c r="M2" s="43">
        <f t="shared" ref="M2:N2" si="1">C2*$F2</f>
        <v>184.28333333333333</v>
      </c>
      <c r="N2" s="43">
        <f t="shared" si="1"/>
        <v>10</v>
      </c>
    </row>
    <row r="3" spans="1:14" x14ac:dyDescent="0.25">
      <c r="A3" s="19">
        <v>2</v>
      </c>
      <c r="B3" s="20">
        <v>2.3996666666666666</v>
      </c>
      <c r="C3" s="20">
        <v>5.5270000000000001</v>
      </c>
      <c r="D3" s="20">
        <v>0.2</v>
      </c>
      <c r="E3" s="10">
        <v>2</v>
      </c>
      <c r="F3" s="14">
        <v>50</v>
      </c>
      <c r="G3" s="4" t="s">
        <v>4</v>
      </c>
      <c r="H3" s="4" t="s">
        <v>8</v>
      </c>
      <c r="I3" s="5">
        <v>11</v>
      </c>
      <c r="J3" s="4" t="s">
        <v>9</v>
      </c>
      <c r="K3" s="4" t="s">
        <v>37</v>
      </c>
      <c r="L3" s="43">
        <f t="shared" si="0"/>
        <v>119.98333333333333</v>
      </c>
      <c r="M3" s="43">
        <f t="shared" ref="M3:N9" si="2">C3*$F3</f>
        <v>276.35000000000002</v>
      </c>
      <c r="N3" s="43">
        <f t="shared" si="2"/>
        <v>10</v>
      </c>
    </row>
    <row r="4" spans="1:14" x14ac:dyDescent="0.25">
      <c r="A4" s="21">
        <v>3</v>
      </c>
      <c r="B4" s="20">
        <v>1.6476666666666666</v>
      </c>
      <c r="C4" s="20">
        <v>3.3040000000000003</v>
      </c>
      <c r="D4" s="20">
        <v>0.2</v>
      </c>
      <c r="E4" s="10">
        <v>3</v>
      </c>
      <c r="F4" s="14">
        <v>50</v>
      </c>
      <c r="G4" s="4" t="s">
        <v>4</v>
      </c>
      <c r="H4" s="4" t="s">
        <v>10</v>
      </c>
      <c r="I4" s="5">
        <v>13</v>
      </c>
      <c r="J4" s="4" t="s">
        <v>6</v>
      </c>
      <c r="K4" s="4" t="s">
        <v>37</v>
      </c>
      <c r="L4" s="43">
        <f t="shared" si="0"/>
        <v>82.383333333333326</v>
      </c>
      <c r="M4" s="43">
        <f t="shared" si="2"/>
        <v>165.20000000000002</v>
      </c>
      <c r="N4" s="43">
        <f t="shared" si="2"/>
        <v>10</v>
      </c>
    </row>
    <row r="5" spans="1:14" x14ac:dyDescent="0.25">
      <c r="A5" s="19" t="s">
        <v>125</v>
      </c>
      <c r="B5" s="20">
        <v>2.0396666666666667</v>
      </c>
      <c r="C5" s="20">
        <v>4.2336666666666671</v>
      </c>
      <c r="D5" s="20">
        <v>0.2</v>
      </c>
      <c r="E5" s="10">
        <v>4</v>
      </c>
      <c r="F5" s="14">
        <v>50</v>
      </c>
      <c r="G5" s="4" t="s">
        <v>4</v>
      </c>
      <c r="H5" s="4" t="s">
        <v>11</v>
      </c>
      <c r="I5" s="5">
        <v>13</v>
      </c>
      <c r="J5" s="4" t="s">
        <v>9</v>
      </c>
      <c r="K5" s="4" t="s">
        <v>37</v>
      </c>
      <c r="L5" s="43">
        <f t="shared" si="0"/>
        <v>101.98333333333333</v>
      </c>
      <c r="M5" s="43">
        <f t="shared" si="2"/>
        <v>211.68333333333337</v>
      </c>
      <c r="N5" s="43">
        <f t="shared" si="2"/>
        <v>10</v>
      </c>
    </row>
    <row r="6" spans="1:14" x14ac:dyDescent="0.25">
      <c r="A6" s="21">
        <v>5</v>
      </c>
      <c r="B6" s="20">
        <v>1.4943333333333335</v>
      </c>
      <c r="C6" s="20">
        <v>2.8639999999999994</v>
      </c>
      <c r="D6" s="20">
        <v>0.2</v>
      </c>
      <c r="E6" s="10">
        <v>5</v>
      </c>
      <c r="F6" s="14">
        <v>50</v>
      </c>
      <c r="G6" s="4" t="s">
        <v>4</v>
      </c>
      <c r="H6" s="4" t="s">
        <v>12</v>
      </c>
      <c r="I6" s="5">
        <v>26</v>
      </c>
      <c r="J6" s="4" t="s">
        <v>6</v>
      </c>
      <c r="K6" s="4" t="s">
        <v>37</v>
      </c>
      <c r="L6" s="43">
        <f t="shared" si="0"/>
        <v>74.716666666666669</v>
      </c>
      <c r="M6" s="43">
        <f t="shared" si="2"/>
        <v>143.19999999999996</v>
      </c>
      <c r="N6" s="43">
        <f t="shared" si="2"/>
        <v>10</v>
      </c>
    </row>
    <row r="7" spans="1:14" x14ac:dyDescent="0.25">
      <c r="A7" s="19" t="s">
        <v>124</v>
      </c>
      <c r="B7" s="20">
        <v>1.429</v>
      </c>
      <c r="C7" s="20">
        <v>3.2586666666666666</v>
      </c>
      <c r="D7" s="20">
        <v>0.2</v>
      </c>
      <c r="E7" s="10">
        <v>6</v>
      </c>
      <c r="F7" s="14">
        <v>50</v>
      </c>
      <c r="G7" s="4" t="s">
        <v>4</v>
      </c>
      <c r="H7" s="4" t="s">
        <v>13</v>
      </c>
      <c r="I7" s="5">
        <v>26</v>
      </c>
      <c r="J7" s="4" t="s">
        <v>9</v>
      </c>
      <c r="K7" s="4" t="s">
        <v>37</v>
      </c>
      <c r="L7" s="43">
        <f t="shared" si="0"/>
        <v>71.45</v>
      </c>
      <c r="M7" s="43">
        <f t="shared" si="2"/>
        <v>162.93333333333334</v>
      </c>
      <c r="N7" s="43">
        <f t="shared" si="2"/>
        <v>10</v>
      </c>
    </row>
    <row r="8" spans="1:14" x14ac:dyDescent="0.25">
      <c r="A8" s="19" t="s">
        <v>123</v>
      </c>
      <c r="B8" s="20">
        <v>1.647</v>
      </c>
      <c r="C8" s="20">
        <v>6.2753333333333332</v>
      </c>
      <c r="D8" s="20">
        <v>0.45800000000000002</v>
      </c>
      <c r="E8" s="10">
        <v>7</v>
      </c>
      <c r="F8" s="14">
        <v>50</v>
      </c>
      <c r="G8" s="4" t="s">
        <v>4</v>
      </c>
      <c r="H8" s="4" t="s">
        <v>14</v>
      </c>
      <c r="I8" s="5">
        <v>34</v>
      </c>
      <c r="J8" s="4" t="s">
        <v>6</v>
      </c>
      <c r="K8" s="4" t="s">
        <v>37</v>
      </c>
      <c r="L8" s="43">
        <f t="shared" si="0"/>
        <v>82.35</v>
      </c>
      <c r="M8" s="43">
        <f t="shared" si="2"/>
        <v>313.76666666666665</v>
      </c>
      <c r="N8" s="43">
        <f t="shared" si="2"/>
        <v>22.900000000000002</v>
      </c>
    </row>
    <row r="9" spans="1:14" x14ac:dyDescent="0.25">
      <c r="A9" s="19" t="s">
        <v>122</v>
      </c>
      <c r="B9" s="20">
        <v>3.4309999999999996</v>
      </c>
      <c r="C9" s="20">
        <v>13.131</v>
      </c>
      <c r="D9" s="20">
        <v>0.53333333333333333</v>
      </c>
      <c r="E9" s="10">
        <v>8</v>
      </c>
      <c r="F9" s="14">
        <v>50</v>
      </c>
      <c r="G9" s="4" t="s">
        <v>4</v>
      </c>
      <c r="H9" s="4" t="s">
        <v>14</v>
      </c>
      <c r="I9" s="5" t="s">
        <v>14</v>
      </c>
      <c r="J9" s="4" t="s">
        <v>6</v>
      </c>
      <c r="K9" s="4" t="s">
        <v>37</v>
      </c>
      <c r="L9" s="43">
        <f t="shared" si="0"/>
        <v>171.54999999999998</v>
      </c>
      <c r="M9" s="43">
        <f t="shared" si="2"/>
        <v>656.55</v>
      </c>
      <c r="N9" s="43">
        <f t="shared" si="2"/>
        <v>26.666666666666668</v>
      </c>
    </row>
    <row r="10" spans="1:14" x14ac:dyDescent="0.25">
      <c r="A10" s="19">
        <v>9</v>
      </c>
      <c r="B10" s="20" t="s">
        <v>53</v>
      </c>
      <c r="C10" s="20"/>
      <c r="D10" s="20"/>
      <c r="E10" s="10">
        <v>9</v>
      </c>
      <c r="F10" s="14">
        <v>50</v>
      </c>
      <c r="G10" s="4" t="s">
        <v>4</v>
      </c>
      <c r="H10" s="4" t="s">
        <v>16</v>
      </c>
      <c r="I10" s="5">
        <v>52</v>
      </c>
      <c r="J10" s="4" t="s">
        <v>6</v>
      </c>
      <c r="K10" s="4" t="s">
        <v>37</v>
      </c>
      <c r="L10" s="43" t="s">
        <v>161</v>
      </c>
      <c r="M10" s="43" t="s">
        <v>161</v>
      </c>
      <c r="N10" s="43" t="s">
        <v>161</v>
      </c>
    </row>
    <row r="11" spans="1:14" x14ac:dyDescent="0.25">
      <c r="A11" s="19">
        <v>10</v>
      </c>
      <c r="B11" s="20" t="s">
        <v>53</v>
      </c>
      <c r="C11" s="20"/>
      <c r="D11" s="20"/>
      <c r="E11" s="10">
        <v>10</v>
      </c>
      <c r="F11" s="14">
        <v>50</v>
      </c>
      <c r="G11" s="4" t="s">
        <v>4</v>
      </c>
      <c r="H11" s="4" t="s">
        <v>17</v>
      </c>
      <c r="I11" s="5">
        <v>52</v>
      </c>
      <c r="J11" s="4" t="s">
        <v>9</v>
      </c>
      <c r="K11" s="4" t="s">
        <v>37</v>
      </c>
      <c r="L11" s="43" t="s">
        <v>161</v>
      </c>
      <c r="M11" s="43" t="s">
        <v>161</v>
      </c>
      <c r="N11" s="43" t="s">
        <v>161</v>
      </c>
    </row>
    <row r="12" spans="1:14" x14ac:dyDescent="0.25">
      <c r="A12" s="19" t="s">
        <v>121</v>
      </c>
      <c r="B12" s="20">
        <v>1.2106666666666666</v>
      </c>
      <c r="C12" s="20">
        <v>3.5619999999999998</v>
      </c>
      <c r="D12" s="20">
        <v>0.2</v>
      </c>
      <c r="E12" s="10">
        <v>11</v>
      </c>
      <c r="F12" s="14">
        <v>50</v>
      </c>
      <c r="G12" s="4" t="s">
        <v>18</v>
      </c>
      <c r="H12" s="4" t="s">
        <v>5</v>
      </c>
      <c r="I12" s="5">
        <v>11</v>
      </c>
      <c r="J12" s="4" t="s">
        <v>6</v>
      </c>
      <c r="K12" s="4" t="s">
        <v>19</v>
      </c>
      <c r="L12" s="43">
        <f t="shared" ref="L12:L43" si="3">B12*$F12</f>
        <v>60.533333333333331</v>
      </c>
      <c r="M12" s="43">
        <f t="shared" ref="M12:M43" si="4">C12*$F12</f>
        <v>178.1</v>
      </c>
      <c r="N12" s="43">
        <f t="shared" ref="N12:N43" si="5">D12*$F12</f>
        <v>10</v>
      </c>
    </row>
    <row r="13" spans="1:14" x14ac:dyDescent="0.25">
      <c r="A13" s="19" t="s">
        <v>120</v>
      </c>
      <c r="B13" s="20">
        <v>1.3023333333333333</v>
      </c>
      <c r="C13" s="20">
        <v>2.2963333333333331</v>
      </c>
      <c r="D13" s="20">
        <v>0.2</v>
      </c>
      <c r="E13" s="10">
        <v>12</v>
      </c>
      <c r="F13" s="14">
        <v>50</v>
      </c>
      <c r="G13" s="4" t="s">
        <v>18</v>
      </c>
      <c r="H13" s="4" t="s">
        <v>8</v>
      </c>
      <c r="I13" s="5">
        <v>11</v>
      </c>
      <c r="J13" s="4" t="s">
        <v>9</v>
      </c>
      <c r="K13" s="4" t="s">
        <v>19</v>
      </c>
      <c r="L13" s="43">
        <f t="shared" si="3"/>
        <v>65.116666666666674</v>
      </c>
      <c r="M13" s="43">
        <f t="shared" si="4"/>
        <v>114.81666666666666</v>
      </c>
      <c r="N13" s="43">
        <f t="shared" si="5"/>
        <v>10</v>
      </c>
    </row>
    <row r="14" spans="1:14" x14ac:dyDescent="0.25">
      <c r="A14" s="19" t="s">
        <v>119</v>
      </c>
      <c r="B14" s="20">
        <v>1.0966666666666667</v>
      </c>
      <c r="C14" s="20">
        <v>2.2919999999999998</v>
      </c>
      <c r="D14" s="20">
        <v>0.2</v>
      </c>
      <c r="E14" s="10">
        <v>13</v>
      </c>
      <c r="F14" s="14">
        <v>50</v>
      </c>
      <c r="G14" s="4" t="s">
        <v>18</v>
      </c>
      <c r="H14" s="4" t="s">
        <v>10</v>
      </c>
      <c r="I14" s="5">
        <v>13</v>
      </c>
      <c r="J14" s="4" t="s">
        <v>6</v>
      </c>
      <c r="K14" s="4" t="s">
        <v>19</v>
      </c>
      <c r="L14" s="43">
        <f t="shared" si="3"/>
        <v>54.833333333333336</v>
      </c>
      <c r="M14" s="43">
        <f t="shared" si="4"/>
        <v>114.6</v>
      </c>
      <c r="N14" s="43">
        <f t="shared" si="5"/>
        <v>10</v>
      </c>
    </row>
    <row r="15" spans="1:14" x14ac:dyDescent="0.25">
      <c r="A15" s="19" t="s">
        <v>118</v>
      </c>
      <c r="B15" s="20">
        <v>1.2913333333333334</v>
      </c>
      <c r="C15" s="20">
        <v>2.6880000000000002</v>
      </c>
      <c r="D15" s="20">
        <v>0.2</v>
      </c>
      <c r="E15" s="10">
        <v>14</v>
      </c>
      <c r="F15" s="14">
        <v>50</v>
      </c>
      <c r="G15" s="4" t="s">
        <v>18</v>
      </c>
      <c r="H15" s="4" t="s">
        <v>11</v>
      </c>
      <c r="I15" s="5">
        <v>13</v>
      </c>
      <c r="J15" s="4" t="s">
        <v>9</v>
      </c>
      <c r="K15" s="4" t="s">
        <v>19</v>
      </c>
      <c r="L15" s="43">
        <f t="shared" si="3"/>
        <v>64.566666666666677</v>
      </c>
      <c r="M15" s="43">
        <f t="shared" si="4"/>
        <v>134.4</v>
      </c>
      <c r="N15" s="43">
        <f t="shared" si="5"/>
        <v>10</v>
      </c>
    </row>
    <row r="16" spans="1:14" x14ac:dyDescent="0.25">
      <c r="A16" s="19" t="s">
        <v>117</v>
      </c>
      <c r="B16" s="20">
        <v>1.226</v>
      </c>
      <c r="C16" s="20">
        <v>2.4236666666666671</v>
      </c>
      <c r="D16" s="20">
        <v>0.2</v>
      </c>
      <c r="E16" s="10">
        <v>15</v>
      </c>
      <c r="F16" s="14">
        <v>50</v>
      </c>
      <c r="G16" s="4" t="s">
        <v>18</v>
      </c>
      <c r="H16" s="4" t="s">
        <v>12</v>
      </c>
      <c r="I16" s="5">
        <v>26</v>
      </c>
      <c r="J16" s="4" t="s">
        <v>6</v>
      </c>
      <c r="K16" s="4" t="s">
        <v>19</v>
      </c>
      <c r="L16" s="43">
        <f t="shared" si="3"/>
        <v>61.3</v>
      </c>
      <c r="M16" s="43">
        <f t="shared" si="4"/>
        <v>121.18333333333335</v>
      </c>
      <c r="N16" s="43">
        <f t="shared" si="5"/>
        <v>10</v>
      </c>
    </row>
    <row r="17" spans="1:14" x14ac:dyDescent="0.25">
      <c r="A17" s="19" t="s">
        <v>116</v>
      </c>
      <c r="B17" s="20">
        <v>1.8046666666666666</v>
      </c>
      <c r="C17" s="20">
        <v>2.6906666666666665</v>
      </c>
      <c r="D17" s="20">
        <v>0.2</v>
      </c>
      <c r="E17" s="10">
        <v>16</v>
      </c>
      <c r="F17" s="14">
        <v>50</v>
      </c>
      <c r="G17" s="4" t="s">
        <v>18</v>
      </c>
      <c r="H17" s="4" t="s">
        <v>13</v>
      </c>
      <c r="I17" s="5">
        <v>26</v>
      </c>
      <c r="J17" s="4" t="s">
        <v>9</v>
      </c>
      <c r="K17" s="4" t="s">
        <v>19</v>
      </c>
      <c r="L17" s="43">
        <f t="shared" si="3"/>
        <v>90.233333333333334</v>
      </c>
      <c r="M17" s="43">
        <f t="shared" si="4"/>
        <v>134.53333333333333</v>
      </c>
      <c r="N17" s="43">
        <f t="shared" si="5"/>
        <v>10</v>
      </c>
    </row>
    <row r="18" spans="1:14" x14ac:dyDescent="0.25">
      <c r="A18" s="19" t="s">
        <v>115</v>
      </c>
      <c r="B18" s="20">
        <v>1.8253333333333333</v>
      </c>
      <c r="C18" s="20">
        <v>2.7356666666666669</v>
      </c>
      <c r="D18" s="20">
        <v>0.2</v>
      </c>
      <c r="E18" s="10">
        <v>17</v>
      </c>
      <c r="F18" s="14">
        <v>50</v>
      </c>
      <c r="G18" s="4" t="s">
        <v>18</v>
      </c>
      <c r="H18" s="4" t="s">
        <v>14</v>
      </c>
      <c r="I18" s="5">
        <v>34</v>
      </c>
      <c r="J18" s="4" t="s">
        <v>6</v>
      </c>
      <c r="K18" s="4" t="s">
        <v>19</v>
      </c>
      <c r="L18" s="43">
        <f t="shared" si="3"/>
        <v>91.266666666666666</v>
      </c>
      <c r="M18" s="43">
        <f t="shared" si="4"/>
        <v>136.78333333333336</v>
      </c>
      <c r="N18" s="43">
        <f t="shared" si="5"/>
        <v>10</v>
      </c>
    </row>
    <row r="19" spans="1:14" x14ac:dyDescent="0.25">
      <c r="A19" s="19" t="s">
        <v>114</v>
      </c>
      <c r="B19" s="20">
        <v>1.6059999999999999</v>
      </c>
      <c r="C19" s="20">
        <v>3.2503333333333337</v>
      </c>
      <c r="D19" s="20">
        <v>0.2</v>
      </c>
      <c r="E19" s="10">
        <v>18</v>
      </c>
      <c r="F19" s="14">
        <v>50</v>
      </c>
      <c r="G19" s="4" t="s">
        <v>18</v>
      </c>
      <c r="H19" s="4" t="s">
        <v>15</v>
      </c>
      <c r="I19" s="5">
        <v>34</v>
      </c>
      <c r="J19" s="4" t="s">
        <v>9</v>
      </c>
      <c r="K19" s="4" t="s">
        <v>19</v>
      </c>
      <c r="L19" s="43">
        <f t="shared" si="3"/>
        <v>80.3</v>
      </c>
      <c r="M19" s="43">
        <f t="shared" si="4"/>
        <v>162.51666666666668</v>
      </c>
      <c r="N19" s="43">
        <f t="shared" si="5"/>
        <v>10</v>
      </c>
    </row>
    <row r="20" spans="1:14" x14ac:dyDescent="0.25">
      <c r="A20" s="19" t="s">
        <v>113</v>
      </c>
      <c r="B20" s="20">
        <v>1.9253333333333333</v>
      </c>
      <c r="C20" s="20">
        <v>2.4396666666666662</v>
      </c>
      <c r="D20" s="20">
        <v>0.2</v>
      </c>
      <c r="E20" s="10">
        <v>19</v>
      </c>
      <c r="F20" s="14">
        <v>50</v>
      </c>
      <c r="G20" s="4" t="s">
        <v>18</v>
      </c>
      <c r="H20" s="4" t="s">
        <v>16</v>
      </c>
      <c r="I20" s="5">
        <v>52</v>
      </c>
      <c r="J20" s="4" t="s">
        <v>6</v>
      </c>
      <c r="K20" s="4" t="s">
        <v>19</v>
      </c>
      <c r="L20" s="43">
        <f t="shared" si="3"/>
        <v>96.266666666666666</v>
      </c>
      <c r="M20" s="43">
        <f t="shared" si="4"/>
        <v>121.98333333333331</v>
      </c>
      <c r="N20" s="43">
        <f t="shared" si="5"/>
        <v>10</v>
      </c>
    </row>
    <row r="21" spans="1:14" x14ac:dyDescent="0.25">
      <c r="A21" s="19" t="s">
        <v>112</v>
      </c>
      <c r="B21" s="20">
        <v>1.585</v>
      </c>
      <c r="C21" s="20">
        <v>4.72</v>
      </c>
      <c r="D21" s="20">
        <v>0.2</v>
      </c>
      <c r="E21" s="10">
        <v>20</v>
      </c>
      <c r="F21" s="14">
        <v>50</v>
      </c>
      <c r="G21" s="4" t="s">
        <v>18</v>
      </c>
      <c r="H21" s="4" t="s">
        <v>17</v>
      </c>
      <c r="I21" s="5">
        <v>52</v>
      </c>
      <c r="J21" s="4" t="s">
        <v>9</v>
      </c>
      <c r="K21" s="4" t="s">
        <v>19</v>
      </c>
      <c r="L21" s="43">
        <f t="shared" si="3"/>
        <v>79.25</v>
      </c>
      <c r="M21" s="43">
        <f t="shared" si="4"/>
        <v>236</v>
      </c>
      <c r="N21" s="43">
        <f t="shared" si="5"/>
        <v>10</v>
      </c>
    </row>
    <row r="22" spans="1:14" x14ac:dyDescent="0.25">
      <c r="A22" s="19" t="s">
        <v>111</v>
      </c>
      <c r="B22" s="20">
        <v>1.5536666666666665</v>
      </c>
      <c r="C22" s="20">
        <v>2.0876666666666668</v>
      </c>
      <c r="D22" s="20">
        <v>0.2</v>
      </c>
      <c r="E22" s="10">
        <v>21</v>
      </c>
      <c r="F22" s="14">
        <v>50</v>
      </c>
      <c r="G22" s="4" t="s">
        <v>18</v>
      </c>
      <c r="H22" s="4" t="s">
        <v>5</v>
      </c>
      <c r="I22" s="5">
        <v>11</v>
      </c>
      <c r="J22" s="4" t="s">
        <v>6</v>
      </c>
      <c r="K22" s="4" t="s">
        <v>20</v>
      </c>
      <c r="L22" s="43">
        <f t="shared" si="3"/>
        <v>77.683333333333323</v>
      </c>
      <c r="M22" s="43">
        <f t="shared" si="4"/>
        <v>104.38333333333334</v>
      </c>
      <c r="N22" s="43">
        <f t="shared" si="5"/>
        <v>10</v>
      </c>
    </row>
    <row r="23" spans="1:14" x14ac:dyDescent="0.25">
      <c r="A23" s="19" t="s">
        <v>110</v>
      </c>
      <c r="B23" s="20">
        <v>1.7886666666666666</v>
      </c>
      <c r="C23" s="20">
        <v>2.536</v>
      </c>
      <c r="D23" s="20">
        <v>0.2</v>
      </c>
      <c r="E23" s="10">
        <v>22</v>
      </c>
      <c r="F23" s="14">
        <v>50</v>
      </c>
      <c r="G23" s="4" t="s">
        <v>18</v>
      </c>
      <c r="H23" s="4" t="s">
        <v>8</v>
      </c>
      <c r="I23" s="5">
        <v>11</v>
      </c>
      <c r="J23" s="4" t="s">
        <v>9</v>
      </c>
      <c r="K23" s="4" t="s">
        <v>20</v>
      </c>
      <c r="L23" s="43">
        <f t="shared" si="3"/>
        <v>89.433333333333337</v>
      </c>
      <c r="M23" s="43">
        <f t="shared" si="4"/>
        <v>126.8</v>
      </c>
      <c r="N23" s="43">
        <f t="shared" si="5"/>
        <v>10</v>
      </c>
    </row>
    <row r="24" spans="1:14" x14ac:dyDescent="0.25">
      <c r="A24" s="19" t="s">
        <v>109</v>
      </c>
      <c r="B24" s="20">
        <v>1.5596666666666668</v>
      </c>
      <c r="C24" s="20">
        <v>2.9756666666666667</v>
      </c>
      <c r="D24" s="20">
        <v>0.2</v>
      </c>
      <c r="E24" s="10">
        <v>23</v>
      </c>
      <c r="F24" s="14">
        <v>50</v>
      </c>
      <c r="G24" s="4" t="s">
        <v>18</v>
      </c>
      <c r="H24" s="4" t="s">
        <v>10</v>
      </c>
      <c r="I24" s="5">
        <v>13</v>
      </c>
      <c r="J24" s="4" t="s">
        <v>6</v>
      </c>
      <c r="K24" s="4" t="s">
        <v>20</v>
      </c>
      <c r="L24" s="43">
        <f t="shared" si="3"/>
        <v>77.983333333333334</v>
      </c>
      <c r="M24" s="43">
        <f t="shared" si="4"/>
        <v>148.78333333333333</v>
      </c>
      <c r="N24" s="43">
        <f t="shared" si="5"/>
        <v>10</v>
      </c>
    </row>
    <row r="25" spans="1:14" x14ac:dyDescent="0.25">
      <c r="A25" s="19" t="s">
        <v>108</v>
      </c>
      <c r="B25" s="20">
        <v>1.6383333333333334</v>
      </c>
      <c r="C25" s="20">
        <v>2.4216666666666669</v>
      </c>
      <c r="D25" s="20">
        <v>0.2</v>
      </c>
      <c r="E25" s="10">
        <v>24</v>
      </c>
      <c r="F25" s="14">
        <v>50</v>
      </c>
      <c r="G25" s="4" t="s">
        <v>18</v>
      </c>
      <c r="H25" s="4" t="s">
        <v>11</v>
      </c>
      <c r="I25" s="5">
        <v>13</v>
      </c>
      <c r="J25" s="4" t="s">
        <v>9</v>
      </c>
      <c r="K25" s="4" t="s">
        <v>20</v>
      </c>
      <c r="L25" s="43">
        <f t="shared" si="3"/>
        <v>81.916666666666671</v>
      </c>
      <c r="M25" s="43">
        <f t="shared" si="4"/>
        <v>121.08333333333334</v>
      </c>
      <c r="N25" s="43">
        <f t="shared" si="5"/>
        <v>10</v>
      </c>
    </row>
    <row r="26" spans="1:14" x14ac:dyDescent="0.25">
      <c r="A26" s="19" t="s">
        <v>107</v>
      </c>
      <c r="B26" s="20">
        <v>1.1453333333333333</v>
      </c>
      <c r="C26" s="20">
        <v>2.1313333333333335</v>
      </c>
      <c r="D26" s="20">
        <v>0.2</v>
      </c>
      <c r="E26" s="10">
        <v>25</v>
      </c>
      <c r="F26" s="14">
        <v>50</v>
      </c>
      <c r="G26" s="4" t="s">
        <v>18</v>
      </c>
      <c r="H26" s="4" t="s">
        <v>12</v>
      </c>
      <c r="I26" s="5">
        <v>26</v>
      </c>
      <c r="J26" s="4" t="s">
        <v>6</v>
      </c>
      <c r="K26" s="4" t="s">
        <v>20</v>
      </c>
      <c r="L26" s="43">
        <f t="shared" si="3"/>
        <v>57.266666666666666</v>
      </c>
      <c r="M26" s="43">
        <f t="shared" si="4"/>
        <v>106.56666666666668</v>
      </c>
      <c r="N26" s="43">
        <f t="shared" si="5"/>
        <v>10</v>
      </c>
    </row>
    <row r="27" spans="1:14" x14ac:dyDescent="0.25">
      <c r="A27" s="19" t="s">
        <v>106</v>
      </c>
      <c r="B27" s="20">
        <v>1.1733333333333336</v>
      </c>
      <c r="C27" s="20">
        <v>2.5083333333333333</v>
      </c>
      <c r="D27" s="20">
        <v>0.2</v>
      </c>
      <c r="E27" s="10">
        <v>26</v>
      </c>
      <c r="F27" s="14">
        <v>50</v>
      </c>
      <c r="G27" s="4" t="s">
        <v>18</v>
      </c>
      <c r="H27" s="4" t="s">
        <v>13</v>
      </c>
      <c r="I27" s="5">
        <v>26</v>
      </c>
      <c r="J27" s="4" t="s">
        <v>9</v>
      </c>
      <c r="K27" s="4" t="s">
        <v>20</v>
      </c>
      <c r="L27" s="43">
        <f t="shared" si="3"/>
        <v>58.666666666666679</v>
      </c>
      <c r="M27" s="43">
        <f t="shared" si="4"/>
        <v>125.41666666666667</v>
      </c>
      <c r="N27" s="43">
        <f t="shared" si="5"/>
        <v>10</v>
      </c>
    </row>
    <row r="28" spans="1:14" x14ac:dyDescent="0.25">
      <c r="A28" s="19" t="s">
        <v>105</v>
      </c>
      <c r="B28" s="20">
        <v>1.1300000000000001</v>
      </c>
      <c r="C28" s="20">
        <v>2.4103333333333334</v>
      </c>
      <c r="D28" s="20">
        <v>0.2</v>
      </c>
      <c r="E28" s="10">
        <v>27</v>
      </c>
      <c r="F28" s="14">
        <v>50</v>
      </c>
      <c r="G28" s="4" t="s">
        <v>18</v>
      </c>
      <c r="H28" s="4" t="s">
        <v>14</v>
      </c>
      <c r="I28" s="5">
        <v>34</v>
      </c>
      <c r="J28" s="4" t="s">
        <v>6</v>
      </c>
      <c r="K28" s="4" t="s">
        <v>20</v>
      </c>
      <c r="L28" s="43">
        <f t="shared" si="3"/>
        <v>56.500000000000007</v>
      </c>
      <c r="M28" s="43">
        <f t="shared" si="4"/>
        <v>120.51666666666667</v>
      </c>
      <c r="N28" s="43">
        <f t="shared" si="5"/>
        <v>10</v>
      </c>
    </row>
    <row r="29" spans="1:14" x14ac:dyDescent="0.25">
      <c r="A29" s="19" t="s">
        <v>104</v>
      </c>
      <c r="B29" s="20">
        <v>1.4856666666666667</v>
      </c>
      <c r="C29" s="20">
        <v>2.9326666666666665</v>
      </c>
      <c r="D29" s="20">
        <v>0.2</v>
      </c>
      <c r="E29" s="10">
        <v>28</v>
      </c>
      <c r="F29" s="14">
        <v>50</v>
      </c>
      <c r="G29" s="4" t="s">
        <v>18</v>
      </c>
      <c r="H29" s="4" t="s">
        <v>15</v>
      </c>
      <c r="I29" s="5">
        <v>34</v>
      </c>
      <c r="J29" s="4" t="s">
        <v>9</v>
      </c>
      <c r="K29" s="4" t="s">
        <v>20</v>
      </c>
      <c r="L29" s="43">
        <f t="shared" si="3"/>
        <v>74.283333333333331</v>
      </c>
      <c r="M29" s="43">
        <f t="shared" si="4"/>
        <v>146.63333333333333</v>
      </c>
      <c r="N29" s="43">
        <f t="shared" si="5"/>
        <v>10</v>
      </c>
    </row>
    <row r="30" spans="1:14" x14ac:dyDescent="0.25">
      <c r="A30" s="19" t="s">
        <v>103</v>
      </c>
      <c r="B30" s="20">
        <v>1.3793333333333333</v>
      </c>
      <c r="C30" s="20">
        <v>2.1363333333333334</v>
      </c>
      <c r="D30" s="20">
        <v>0.2</v>
      </c>
      <c r="E30" s="10">
        <v>29</v>
      </c>
      <c r="F30" s="14">
        <v>50</v>
      </c>
      <c r="G30" s="4" t="s">
        <v>18</v>
      </c>
      <c r="H30" s="4" t="s">
        <v>16</v>
      </c>
      <c r="I30" s="5">
        <v>52</v>
      </c>
      <c r="J30" s="4" t="s">
        <v>6</v>
      </c>
      <c r="K30" s="4" t="s">
        <v>20</v>
      </c>
      <c r="L30" s="43">
        <f t="shared" si="3"/>
        <v>68.966666666666669</v>
      </c>
      <c r="M30" s="43">
        <f t="shared" si="4"/>
        <v>106.81666666666668</v>
      </c>
      <c r="N30" s="43">
        <f t="shared" si="5"/>
        <v>10</v>
      </c>
    </row>
    <row r="31" spans="1:14" x14ac:dyDescent="0.25">
      <c r="A31" s="19" t="s">
        <v>102</v>
      </c>
      <c r="B31" s="20">
        <v>1.1263333333333334</v>
      </c>
      <c r="C31" s="20">
        <v>2.3666666666666667</v>
      </c>
      <c r="D31" s="20">
        <v>0.2</v>
      </c>
      <c r="E31" s="10">
        <v>30</v>
      </c>
      <c r="F31" s="14">
        <v>50</v>
      </c>
      <c r="G31" s="4" t="s">
        <v>18</v>
      </c>
      <c r="H31" s="4" t="s">
        <v>17</v>
      </c>
      <c r="I31" s="5">
        <v>52</v>
      </c>
      <c r="J31" s="4" t="s">
        <v>9</v>
      </c>
      <c r="K31" s="4" t="s">
        <v>20</v>
      </c>
      <c r="L31" s="43">
        <f t="shared" si="3"/>
        <v>56.31666666666667</v>
      </c>
      <c r="M31" s="43">
        <f t="shared" si="4"/>
        <v>118.33333333333333</v>
      </c>
      <c r="N31" s="43">
        <f t="shared" si="5"/>
        <v>10</v>
      </c>
    </row>
    <row r="32" spans="1:14" x14ac:dyDescent="0.25">
      <c r="A32" s="19" t="s">
        <v>101</v>
      </c>
      <c r="B32" s="20">
        <v>1.0603333333333333</v>
      </c>
      <c r="C32" s="20">
        <v>2.0796666666666663</v>
      </c>
      <c r="D32" s="20">
        <v>0.38866666666666666</v>
      </c>
      <c r="E32" s="10">
        <v>31</v>
      </c>
      <c r="F32" s="14">
        <v>50</v>
      </c>
      <c r="G32" s="4" t="s">
        <v>18</v>
      </c>
      <c r="H32" s="4" t="s">
        <v>5</v>
      </c>
      <c r="I32" s="5">
        <v>11</v>
      </c>
      <c r="J32" s="4" t="s">
        <v>6</v>
      </c>
      <c r="K32" s="4" t="s">
        <v>21</v>
      </c>
      <c r="L32" s="43">
        <f t="shared" si="3"/>
        <v>53.016666666666666</v>
      </c>
      <c r="M32" s="43">
        <f t="shared" si="4"/>
        <v>103.98333333333332</v>
      </c>
      <c r="N32" s="43">
        <f t="shared" si="5"/>
        <v>19.433333333333334</v>
      </c>
    </row>
    <row r="33" spans="1:14" x14ac:dyDescent="0.25">
      <c r="A33" s="19" t="s">
        <v>100</v>
      </c>
      <c r="B33" s="20">
        <v>1.4436666666666664</v>
      </c>
      <c r="C33" s="20">
        <v>2.4166666666666665</v>
      </c>
      <c r="D33" s="20">
        <v>0.40633333333333327</v>
      </c>
      <c r="E33" s="10">
        <v>32</v>
      </c>
      <c r="F33" s="14">
        <v>50</v>
      </c>
      <c r="G33" s="4" t="s">
        <v>18</v>
      </c>
      <c r="H33" s="4" t="s">
        <v>8</v>
      </c>
      <c r="I33" s="5">
        <v>11</v>
      </c>
      <c r="J33" s="4" t="s">
        <v>9</v>
      </c>
      <c r="K33" s="4" t="s">
        <v>21</v>
      </c>
      <c r="L33" s="43">
        <f t="shared" si="3"/>
        <v>72.183333333333323</v>
      </c>
      <c r="M33" s="43">
        <f t="shared" si="4"/>
        <v>120.83333333333333</v>
      </c>
      <c r="N33" s="43">
        <f t="shared" si="5"/>
        <v>20.316666666666663</v>
      </c>
    </row>
    <row r="34" spans="1:14" x14ac:dyDescent="0.25">
      <c r="A34" s="19" t="s">
        <v>99</v>
      </c>
      <c r="B34" s="20">
        <v>1.4219999999999999</v>
      </c>
      <c r="C34" s="20">
        <v>2.6219999999999999</v>
      </c>
      <c r="D34" s="20">
        <v>0.377</v>
      </c>
      <c r="E34" s="10">
        <v>33</v>
      </c>
      <c r="F34" s="14">
        <v>50</v>
      </c>
      <c r="G34" s="4" t="s">
        <v>18</v>
      </c>
      <c r="H34" s="4" t="s">
        <v>10</v>
      </c>
      <c r="I34" s="5">
        <v>13</v>
      </c>
      <c r="J34" s="4" t="s">
        <v>6</v>
      </c>
      <c r="K34" s="4" t="s">
        <v>21</v>
      </c>
      <c r="L34" s="43">
        <f t="shared" si="3"/>
        <v>71.099999999999994</v>
      </c>
      <c r="M34" s="43">
        <f t="shared" si="4"/>
        <v>131.1</v>
      </c>
      <c r="N34" s="43">
        <f t="shared" si="5"/>
        <v>18.850000000000001</v>
      </c>
    </row>
    <row r="35" spans="1:14" x14ac:dyDescent="0.25">
      <c r="A35" s="19" t="s">
        <v>32</v>
      </c>
      <c r="B35" s="20">
        <v>1.3596666666666666</v>
      </c>
      <c r="C35" s="20">
        <v>2.5523333333333333</v>
      </c>
      <c r="D35" s="20">
        <v>0.37166666666666665</v>
      </c>
      <c r="E35" s="10">
        <v>34</v>
      </c>
      <c r="F35" s="14">
        <v>50</v>
      </c>
      <c r="G35" s="4" t="s">
        <v>18</v>
      </c>
      <c r="H35" s="4" t="s">
        <v>11</v>
      </c>
      <c r="I35" s="5">
        <v>13</v>
      </c>
      <c r="J35" s="4" t="s">
        <v>9</v>
      </c>
      <c r="K35" s="4" t="s">
        <v>21</v>
      </c>
      <c r="L35" s="43">
        <f t="shared" si="3"/>
        <v>67.983333333333334</v>
      </c>
      <c r="M35" s="43">
        <f t="shared" si="4"/>
        <v>127.61666666666667</v>
      </c>
      <c r="N35" s="43">
        <f t="shared" si="5"/>
        <v>18.583333333333332</v>
      </c>
    </row>
    <row r="36" spans="1:14" x14ac:dyDescent="0.25">
      <c r="A36" s="19" t="s">
        <v>98</v>
      </c>
      <c r="B36" s="20">
        <v>1.3266666666666669</v>
      </c>
      <c r="C36" s="20">
        <v>2.3960000000000004</v>
      </c>
      <c r="D36" s="20">
        <v>0.37166666666666665</v>
      </c>
      <c r="E36" s="10">
        <v>35</v>
      </c>
      <c r="F36" s="14">
        <v>50</v>
      </c>
      <c r="G36" s="4" t="s">
        <v>18</v>
      </c>
      <c r="H36" s="4" t="s">
        <v>12</v>
      </c>
      <c r="I36" s="5">
        <v>26</v>
      </c>
      <c r="J36" s="4" t="s">
        <v>6</v>
      </c>
      <c r="K36" s="4" t="s">
        <v>21</v>
      </c>
      <c r="L36" s="43">
        <f t="shared" si="3"/>
        <v>66.333333333333343</v>
      </c>
      <c r="M36" s="43">
        <f t="shared" si="4"/>
        <v>119.80000000000001</v>
      </c>
      <c r="N36" s="43">
        <f t="shared" si="5"/>
        <v>18.583333333333332</v>
      </c>
    </row>
    <row r="37" spans="1:14" x14ac:dyDescent="0.25">
      <c r="A37" s="19" t="s">
        <v>97</v>
      </c>
      <c r="B37" s="20">
        <v>1.6163333333333334</v>
      </c>
      <c r="C37" s="20">
        <v>2.8610000000000002</v>
      </c>
      <c r="D37" s="20">
        <v>0.41299999999999998</v>
      </c>
      <c r="E37" s="10">
        <v>36</v>
      </c>
      <c r="F37" s="14">
        <v>50</v>
      </c>
      <c r="G37" s="4" t="s">
        <v>18</v>
      </c>
      <c r="H37" s="4" t="s">
        <v>13</v>
      </c>
      <c r="I37" s="5">
        <v>26</v>
      </c>
      <c r="J37" s="4" t="s">
        <v>9</v>
      </c>
      <c r="K37" s="4" t="s">
        <v>21</v>
      </c>
      <c r="L37" s="43">
        <f t="shared" si="3"/>
        <v>80.816666666666663</v>
      </c>
      <c r="M37" s="43">
        <f t="shared" si="4"/>
        <v>143.05000000000001</v>
      </c>
      <c r="N37" s="43">
        <f t="shared" si="5"/>
        <v>20.65</v>
      </c>
    </row>
    <row r="38" spans="1:14" x14ac:dyDescent="0.25">
      <c r="A38" s="19" t="s">
        <v>96</v>
      </c>
      <c r="B38" s="20">
        <v>1.5366666666666664</v>
      </c>
      <c r="C38" s="20">
        <v>2.9216666666666669</v>
      </c>
      <c r="D38" s="20">
        <v>0.41299999999999998</v>
      </c>
      <c r="E38" s="10">
        <v>37</v>
      </c>
      <c r="F38" s="14">
        <v>50</v>
      </c>
      <c r="G38" s="4" t="s">
        <v>18</v>
      </c>
      <c r="H38" s="4" t="s">
        <v>14</v>
      </c>
      <c r="I38" s="5">
        <v>34</v>
      </c>
      <c r="J38" s="4" t="s">
        <v>6</v>
      </c>
      <c r="K38" s="4" t="s">
        <v>21</v>
      </c>
      <c r="L38" s="43">
        <f t="shared" si="3"/>
        <v>76.833333333333314</v>
      </c>
      <c r="M38" s="43">
        <f t="shared" si="4"/>
        <v>146.08333333333334</v>
      </c>
      <c r="N38" s="43">
        <f t="shared" si="5"/>
        <v>20.65</v>
      </c>
    </row>
    <row r="39" spans="1:14" x14ac:dyDescent="0.25">
      <c r="A39" s="19" t="s">
        <v>95</v>
      </c>
      <c r="B39" s="20">
        <v>1.429</v>
      </c>
      <c r="C39" s="20">
        <v>3.17</v>
      </c>
      <c r="D39" s="20">
        <v>0.42566666666666664</v>
      </c>
      <c r="E39" s="10">
        <v>38</v>
      </c>
      <c r="F39" s="14">
        <v>50</v>
      </c>
      <c r="G39" s="4" t="s">
        <v>18</v>
      </c>
      <c r="H39" s="4" t="s">
        <v>15</v>
      </c>
      <c r="I39" s="5">
        <v>34</v>
      </c>
      <c r="J39" s="4" t="s">
        <v>9</v>
      </c>
      <c r="K39" s="4" t="s">
        <v>21</v>
      </c>
      <c r="L39" s="43">
        <f t="shared" si="3"/>
        <v>71.45</v>
      </c>
      <c r="M39" s="43">
        <f t="shared" si="4"/>
        <v>158.5</v>
      </c>
      <c r="N39" s="43">
        <f t="shared" si="5"/>
        <v>21.283333333333331</v>
      </c>
    </row>
    <row r="40" spans="1:14" x14ac:dyDescent="0.25">
      <c r="A40" s="19" t="s">
        <v>94</v>
      </c>
      <c r="B40" s="20">
        <v>1.075</v>
      </c>
      <c r="C40" s="20">
        <v>2.0646666666666662</v>
      </c>
      <c r="D40" s="20">
        <v>0.38000000000000006</v>
      </c>
      <c r="E40" s="10">
        <v>39</v>
      </c>
      <c r="F40" s="14">
        <v>50</v>
      </c>
      <c r="G40" s="4" t="s">
        <v>18</v>
      </c>
      <c r="H40" s="4" t="s">
        <v>16</v>
      </c>
      <c r="I40" s="5">
        <v>52</v>
      </c>
      <c r="J40" s="4" t="s">
        <v>6</v>
      </c>
      <c r="K40" s="4" t="s">
        <v>21</v>
      </c>
      <c r="L40" s="43">
        <f t="shared" si="3"/>
        <v>53.75</v>
      </c>
      <c r="M40" s="43">
        <f t="shared" si="4"/>
        <v>103.23333333333331</v>
      </c>
      <c r="N40" s="43">
        <f t="shared" si="5"/>
        <v>19.000000000000004</v>
      </c>
    </row>
    <row r="41" spans="1:14" x14ac:dyDescent="0.25">
      <c r="A41" s="19" t="s">
        <v>93</v>
      </c>
      <c r="B41" s="20">
        <v>1.2956666666666667</v>
      </c>
      <c r="C41" s="20">
        <v>2.903</v>
      </c>
      <c r="D41" s="20">
        <v>0.39666666666666667</v>
      </c>
      <c r="E41" s="10">
        <v>40</v>
      </c>
      <c r="F41" s="14">
        <v>50</v>
      </c>
      <c r="G41" s="4" t="s">
        <v>18</v>
      </c>
      <c r="H41" s="4" t="s">
        <v>17</v>
      </c>
      <c r="I41" s="5">
        <v>52</v>
      </c>
      <c r="J41" s="4" t="s">
        <v>9</v>
      </c>
      <c r="K41" s="4" t="s">
        <v>21</v>
      </c>
      <c r="L41" s="43">
        <f t="shared" si="3"/>
        <v>64.783333333333331</v>
      </c>
      <c r="M41" s="43">
        <f t="shared" si="4"/>
        <v>145.15</v>
      </c>
      <c r="N41" s="43">
        <f t="shared" si="5"/>
        <v>19.833333333333332</v>
      </c>
    </row>
    <row r="42" spans="1:14" x14ac:dyDescent="0.25">
      <c r="A42" s="19" t="s">
        <v>92</v>
      </c>
      <c r="B42" s="20">
        <v>1.1006666666666669</v>
      </c>
      <c r="C42" s="20">
        <v>2.0423333333333331</v>
      </c>
      <c r="D42" s="20">
        <v>0.2</v>
      </c>
      <c r="E42" s="10">
        <v>41</v>
      </c>
      <c r="F42" s="14">
        <v>50</v>
      </c>
      <c r="G42" s="4" t="s">
        <v>18</v>
      </c>
      <c r="H42" s="4" t="s">
        <v>5</v>
      </c>
      <c r="I42" s="5">
        <v>11</v>
      </c>
      <c r="J42" s="4" t="s">
        <v>6</v>
      </c>
      <c r="K42" s="4" t="s">
        <v>22</v>
      </c>
      <c r="L42" s="43">
        <f t="shared" si="3"/>
        <v>55.033333333333346</v>
      </c>
      <c r="M42" s="43">
        <f t="shared" si="4"/>
        <v>102.11666666666666</v>
      </c>
      <c r="N42" s="43">
        <f t="shared" si="5"/>
        <v>10</v>
      </c>
    </row>
    <row r="43" spans="1:14" x14ac:dyDescent="0.25">
      <c r="A43" s="19" t="s">
        <v>91</v>
      </c>
      <c r="B43" s="20">
        <v>1.5276666666666667</v>
      </c>
      <c r="C43" s="20">
        <v>4.0373333333333337</v>
      </c>
      <c r="D43" s="20">
        <v>0.2</v>
      </c>
      <c r="E43" s="10">
        <v>42</v>
      </c>
      <c r="F43" s="14">
        <v>50</v>
      </c>
      <c r="G43" s="4" t="s">
        <v>18</v>
      </c>
      <c r="H43" s="4" t="s">
        <v>8</v>
      </c>
      <c r="I43" s="5">
        <v>11</v>
      </c>
      <c r="J43" s="4" t="s">
        <v>9</v>
      </c>
      <c r="K43" s="4" t="s">
        <v>22</v>
      </c>
      <c r="L43" s="43">
        <f t="shared" si="3"/>
        <v>76.38333333333334</v>
      </c>
      <c r="M43" s="43">
        <f t="shared" si="4"/>
        <v>201.86666666666667</v>
      </c>
      <c r="N43" s="43">
        <f t="shared" si="5"/>
        <v>10</v>
      </c>
    </row>
    <row r="44" spans="1:14" x14ac:dyDescent="0.25">
      <c r="A44" s="19" t="s">
        <v>90</v>
      </c>
      <c r="B44" s="20">
        <v>1.2826666666666666</v>
      </c>
      <c r="C44" s="20">
        <v>2.4193333333333333</v>
      </c>
      <c r="D44" s="20">
        <v>0.2</v>
      </c>
      <c r="E44" s="10">
        <v>43</v>
      </c>
      <c r="F44" s="14">
        <v>50</v>
      </c>
      <c r="G44" s="4" t="s">
        <v>18</v>
      </c>
      <c r="H44" s="4" t="s">
        <v>10</v>
      </c>
      <c r="I44" s="5">
        <v>13</v>
      </c>
      <c r="J44" s="4" t="s">
        <v>6</v>
      </c>
      <c r="K44" s="4" t="s">
        <v>22</v>
      </c>
      <c r="L44" s="43">
        <f t="shared" ref="L44:L80" si="6">B44*$F44</f>
        <v>64.133333333333326</v>
      </c>
      <c r="M44" s="43">
        <f t="shared" ref="M44:M80" si="7">C44*$F44</f>
        <v>120.96666666666667</v>
      </c>
      <c r="N44" s="43">
        <f t="shared" ref="N44:N80" si="8">D44*$F44</f>
        <v>10</v>
      </c>
    </row>
    <row r="45" spans="1:14" x14ac:dyDescent="0.25">
      <c r="A45" s="19" t="s">
        <v>89</v>
      </c>
      <c r="B45" s="20">
        <v>1.32</v>
      </c>
      <c r="C45" s="20">
        <v>2.3359999999999999</v>
      </c>
      <c r="D45" s="20">
        <v>0.2</v>
      </c>
      <c r="E45" s="10">
        <v>44</v>
      </c>
      <c r="F45" s="14">
        <v>50</v>
      </c>
      <c r="G45" s="4" t="s">
        <v>18</v>
      </c>
      <c r="H45" s="4" t="s">
        <v>11</v>
      </c>
      <c r="I45" s="5">
        <v>13</v>
      </c>
      <c r="J45" s="4" t="s">
        <v>9</v>
      </c>
      <c r="K45" s="4" t="s">
        <v>22</v>
      </c>
      <c r="L45" s="43">
        <f t="shared" si="6"/>
        <v>66</v>
      </c>
      <c r="M45" s="43">
        <f t="shared" si="7"/>
        <v>116.8</v>
      </c>
      <c r="N45" s="43">
        <f t="shared" si="8"/>
        <v>10</v>
      </c>
    </row>
    <row r="46" spans="1:14" x14ac:dyDescent="0.25">
      <c r="A46" s="19" t="s">
        <v>88</v>
      </c>
      <c r="B46" s="20">
        <v>1.2510000000000001</v>
      </c>
      <c r="C46" s="20">
        <v>2.335</v>
      </c>
      <c r="D46" s="20">
        <v>0.2</v>
      </c>
      <c r="E46" s="10">
        <v>45</v>
      </c>
      <c r="F46" s="14">
        <v>50</v>
      </c>
      <c r="G46" s="4" t="s">
        <v>18</v>
      </c>
      <c r="H46" s="4" t="s">
        <v>12</v>
      </c>
      <c r="I46" s="5">
        <v>26</v>
      </c>
      <c r="J46" s="4" t="s">
        <v>6</v>
      </c>
      <c r="K46" s="4" t="s">
        <v>22</v>
      </c>
      <c r="L46" s="43">
        <f t="shared" si="6"/>
        <v>62.550000000000004</v>
      </c>
      <c r="M46" s="43">
        <f t="shared" si="7"/>
        <v>116.75</v>
      </c>
      <c r="N46" s="43">
        <f t="shared" si="8"/>
        <v>10</v>
      </c>
    </row>
    <row r="47" spans="1:14" x14ac:dyDescent="0.25">
      <c r="A47" s="19" t="s">
        <v>87</v>
      </c>
      <c r="B47" s="20">
        <v>1.5449999999999999</v>
      </c>
      <c r="C47" s="20">
        <v>3.9876666666666671</v>
      </c>
      <c r="D47" s="20">
        <v>0.2</v>
      </c>
      <c r="E47" s="10">
        <v>46</v>
      </c>
      <c r="F47" s="14">
        <v>50</v>
      </c>
      <c r="G47" s="4" t="s">
        <v>18</v>
      </c>
      <c r="H47" s="4" t="s">
        <v>13</v>
      </c>
      <c r="I47" s="5">
        <v>26</v>
      </c>
      <c r="J47" s="4" t="s">
        <v>9</v>
      </c>
      <c r="K47" s="4" t="s">
        <v>22</v>
      </c>
      <c r="L47" s="43">
        <f t="shared" si="6"/>
        <v>77.25</v>
      </c>
      <c r="M47" s="43">
        <f t="shared" si="7"/>
        <v>199.38333333333335</v>
      </c>
      <c r="N47" s="43">
        <f t="shared" si="8"/>
        <v>10</v>
      </c>
    </row>
    <row r="48" spans="1:14" x14ac:dyDescent="0.25">
      <c r="A48" s="19" t="s">
        <v>86</v>
      </c>
      <c r="B48" s="20">
        <v>1.1209999999999998</v>
      </c>
      <c r="C48" s="20">
        <v>2.5880000000000005</v>
      </c>
      <c r="D48" s="20">
        <v>0.2</v>
      </c>
      <c r="E48" s="10">
        <v>47</v>
      </c>
      <c r="F48" s="14">
        <v>50</v>
      </c>
      <c r="G48" s="4" t="s">
        <v>18</v>
      </c>
      <c r="H48" s="4" t="s">
        <v>14</v>
      </c>
      <c r="I48" s="5">
        <v>34</v>
      </c>
      <c r="J48" s="4" t="s">
        <v>6</v>
      </c>
      <c r="K48" s="4" t="s">
        <v>22</v>
      </c>
      <c r="L48" s="43">
        <f t="shared" si="6"/>
        <v>56.04999999999999</v>
      </c>
      <c r="M48" s="43">
        <f t="shared" si="7"/>
        <v>129.40000000000003</v>
      </c>
      <c r="N48" s="43">
        <f t="shared" si="8"/>
        <v>10</v>
      </c>
    </row>
    <row r="49" spans="1:14" x14ac:dyDescent="0.25">
      <c r="A49" s="19" t="s">
        <v>85</v>
      </c>
      <c r="B49" s="20">
        <v>1.2343333333333335</v>
      </c>
      <c r="C49" s="20">
        <v>3.2243333333333335</v>
      </c>
      <c r="D49" s="20">
        <v>0.2</v>
      </c>
      <c r="E49" s="10">
        <v>48</v>
      </c>
      <c r="F49" s="14">
        <v>50</v>
      </c>
      <c r="G49" s="4" t="s">
        <v>18</v>
      </c>
      <c r="H49" s="4" t="s">
        <v>15</v>
      </c>
      <c r="I49" s="5">
        <v>34</v>
      </c>
      <c r="J49" s="4" t="s">
        <v>9</v>
      </c>
      <c r="K49" s="4" t="s">
        <v>22</v>
      </c>
      <c r="L49" s="43">
        <f t="shared" si="6"/>
        <v>61.716666666666676</v>
      </c>
      <c r="M49" s="43">
        <f t="shared" si="7"/>
        <v>161.21666666666667</v>
      </c>
      <c r="N49" s="43">
        <f t="shared" si="8"/>
        <v>10</v>
      </c>
    </row>
    <row r="50" spans="1:14" x14ac:dyDescent="0.25">
      <c r="A50" s="19" t="s">
        <v>84</v>
      </c>
      <c r="B50" s="20">
        <v>1.3763333333333332</v>
      </c>
      <c r="C50" s="20">
        <v>2.6776666666666666</v>
      </c>
      <c r="D50" s="20">
        <v>0.2</v>
      </c>
      <c r="E50" s="10">
        <v>49</v>
      </c>
      <c r="F50" s="14">
        <v>50</v>
      </c>
      <c r="G50" s="4" t="s">
        <v>18</v>
      </c>
      <c r="H50" s="4" t="s">
        <v>16</v>
      </c>
      <c r="I50" s="5">
        <v>52</v>
      </c>
      <c r="J50" s="4" t="s">
        <v>6</v>
      </c>
      <c r="K50" s="4" t="s">
        <v>22</v>
      </c>
      <c r="L50" s="43">
        <f t="shared" si="6"/>
        <v>68.816666666666663</v>
      </c>
      <c r="M50" s="43">
        <f t="shared" si="7"/>
        <v>133.88333333333333</v>
      </c>
      <c r="N50" s="43">
        <f t="shared" si="8"/>
        <v>10</v>
      </c>
    </row>
    <row r="51" spans="1:14" x14ac:dyDescent="0.25">
      <c r="A51" s="19" t="s">
        <v>83</v>
      </c>
      <c r="B51" s="20">
        <v>1.3533333333333333</v>
      </c>
      <c r="C51" s="20">
        <v>3.0393333333333334</v>
      </c>
      <c r="D51" s="20">
        <v>0.2</v>
      </c>
      <c r="E51" s="10">
        <v>50</v>
      </c>
      <c r="F51" s="14">
        <v>50</v>
      </c>
      <c r="G51" s="4" t="s">
        <v>18</v>
      </c>
      <c r="H51" s="4" t="s">
        <v>17</v>
      </c>
      <c r="I51" s="5">
        <v>52</v>
      </c>
      <c r="J51" s="4" t="s">
        <v>9</v>
      </c>
      <c r="K51" s="4" t="s">
        <v>22</v>
      </c>
      <c r="L51" s="43">
        <f t="shared" si="6"/>
        <v>67.666666666666657</v>
      </c>
      <c r="M51" s="43">
        <f t="shared" si="7"/>
        <v>151.96666666666667</v>
      </c>
      <c r="N51" s="43">
        <f t="shared" si="8"/>
        <v>10</v>
      </c>
    </row>
    <row r="52" spans="1:14" x14ac:dyDescent="0.25">
      <c r="A52" s="19" t="s">
        <v>82</v>
      </c>
      <c r="B52" s="20">
        <v>1.3353333333333335</v>
      </c>
      <c r="C52" s="20">
        <v>4.2843333333333335</v>
      </c>
      <c r="D52" s="20">
        <v>0.2</v>
      </c>
      <c r="E52" s="11">
        <v>51</v>
      </c>
      <c r="F52" s="15">
        <v>25</v>
      </c>
      <c r="G52" s="4" t="s">
        <v>23</v>
      </c>
      <c r="H52" s="4" t="s">
        <v>5</v>
      </c>
      <c r="I52" s="5">
        <v>11</v>
      </c>
      <c r="J52" s="4" t="s">
        <v>6</v>
      </c>
      <c r="K52" s="4" t="s">
        <v>19</v>
      </c>
      <c r="L52" s="43">
        <f t="shared" si="6"/>
        <v>33.38333333333334</v>
      </c>
      <c r="M52" s="43">
        <f t="shared" si="7"/>
        <v>107.10833333333333</v>
      </c>
      <c r="N52" s="43">
        <f t="shared" si="8"/>
        <v>5</v>
      </c>
    </row>
    <row r="53" spans="1:14" x14ac:dyDescent="0.25">
      <c r="A53" s="19" t="s">
        <v>81</v>
      </c>
      <c r="B53" s="20">
        <v>1.232</v>
      </c>
      <c r="C53" s="20">
        <v>2.9603333333333333</v>
      </c>
      <c r="D53" s="20">
        <v>0.2</v>
      </c>
      <c r="E53" s="11">
        <v>52</v>
      </c>
      <c r="F53" s="15">
        <v>25</v>
      </c>
      <c r="G53" s="4" t="s">
        <v>23</v>
      </c>
      <c r="H53" s="4" t="s">
        <v>8</v>
      </c>
      <c r="I53" s="5">
        <v>11</v>
      </c>
      <c r="J53" s="4" t="s">
        <v>9</v>
      </c>
      <c r="K53" s="4" t="s">
        <v>19</v>
      </c>
      <c r="L53" s="43">
        <f t="shared" si="6"/>
        <v>30.8</v>
      </c>
      <c r="M53" s="43">
        <f t="shared" si="7"/>
        <v>74.008333333333326</v>
      </c>
      <c r="N53" s="43">
        <f t="shared" si="8"/>
        <v>5</v>
      </c>
    </row>
    <row r="54" spans="1:14" x14ac:dyDescent="0.25">
      <c r="A54" s="19" t="s">
        <v>80</v>
      </c>
      <c r="B54" s="20">
        <v>1.3603333333333334</v>
      </c>
      <c r="C54" s="20">
        <v>3.2080000000000002</v>
      </c>
      <c r="D54" s="20">
        <v>0.2</v>
      </c>
      <c r="E54" s="11">
        <v>53</v>
      </c>
      <c r="F54" s="15">
        <v>25</v>
      </c>
      <c r="G54" s="4" t="s">
        <v>23</v>
      </c>
      <c r="H54" s="4" t="s">
        <v>10</v>
      </c>
      <c r="I54" s="5">
        <v>13</v>
      </c>
      <c r="J54" s="4" t="s">
        <v>6</v>
      </c>
      <c r="K54" s="4" t="s">
        <v>19</v>
      </c>
      <c r="L54" s="43">
        <f t="shared" si="6"/>
        <v>34.008333333333333</v>
      </c>
      <c r="M54" s="43">
        <f t="shared" si="7"/>
        <v>80.2</v>
      </c>
      <c r="N54" s="43">
        <f t="shared" si="8"/>
        <v>5</v>
      </c>
    </row>
    <row r="55" spans="1:14" x14ac:dyDescent="0.25">
      <c r="A55" s="19" t="s">
        <v>79</v>
      </c>
      <c r="B55" s="20">
        <v>1.498</v>
      </c>
      <c r="C55" s="20">
        <v>3.1940000000000004</v>
      </c>
      <c r="D55" s="20">
        <v>0.2</v>
      </c>
      <c r="E55" s="11">
        <v>54</v>
      </c>
      <c r="F55" s="15">
        <v>25</v>
      </c>
      <c r="G55" s="4" t="s">
        <v>23</v>
      </c>
      <c r="H55" s="4" t="s">
        <v>11</v>
      </c>
      <c r="I55" s="5">
        <v>13</v>
      </c>
      <c r="J55" s="4" t="s">
        <v>9</v>
      </c>
      <c r="K55" s="4" t="s">
        <v>19</v>
      </c>
      <c r="L55" s="43">
        <f t="shared" si="6"/>
        <v>37.450000000000003</v>
      </c>
      <c r="M55" s="43">
        <f t="shared" si="7"/>
        <v>79.850000000000009</v>
      </c>
      <c r="N55" s="43">
        <f t="shared" si="8"/>
        <v>5</v>
      </c>
    </row>
    <row r="56" spans="1:14" x14ac:dyDescent="0.25">
      <c r="A56" s="19" t="s">
        <v>78</v>
      </c>
      <c r="B56" s="20">
        <v>1.4109999999999998</v>
      </c>
      <c r="C56" s="20">
        <v>2.9326666666666665</v>
      </c>
      <c r="D56" s="20">
        <v>0.2</v>
      </c>
      <c r="E56" s="11">
        <v>55</v>
      </c>
      <c r="F56" s="15">
        <v>25</v>
      </c>
      <c r="G56" s="4" t="s">
        <v>23</v>
      </c>
      <c r="H56" s="4" t="s">
        <v>12</v>
      </c>
      <c r="I56" s="5">
        <v>26</v>
      </c>
      <c r="J56" s="4" t="s">
        <v>6</v>
      </c>
      <c r="K56" s="4" t="s">
        <v>19</v>
      </c>
      <c r="L56" s="43">
        <f t="shared" si="6"/>
        <v>35.274999999999999</v>
      </c>
      <c r="M56" s="43">
        <f t="shared" si="7"/>
        <v>73.316666666666663</v>
      </c>
      <c r="N56" s="43">
        <f t="shared" si="8"/>
        <v>5</v>
      </c>
    </row>
    <row r="57" spans="1:14" x14ac:dyDescent="0.25">
      <c r="A57" s="19" t="s">
        <v>77</v>
      </c>
      <c r="B57" s="20">
        <v>1.5696666666666665</v>
      </c>
      <c r="C57" s="20">
        <v>3.8830000000000005</v>
      </c>
      <c r="D57" s="20">
        <v>0.2</v>
      </c>
      <c r="E57" s="11">
        <v>56</v>
      </c>
      <c r="F57" s="15">
        <v>25</v>
      </c>
      <c r="G57" s="4" t="s">
        <v>23</v>
      </c>
      <c r="H57" s="4" t="s">
        <v>13</v>
      </c>
      <c r="I57" s="5">
        <v>26</v>
      </c>
      <c r="J57" s="4" t="s">
        <v>9</v>
      </c>
      <c r="K57" s="4" t="s">
        <v>19</v>
      </c>
      <c r="L57" s="43">
        <f t="shared" si="6"/>
        <v>39.24166666666666</v>
      </c>
      <c r="M57" s="43">
        <f t="shared" si="7"/>
        <v>97.075000000000017</v>
      </c>
      <c r="N57" s="43">
        <f t="shared" si="8"/>
        <v>5</v>
      </c>
    </row>
    <row r="58" spans="1:14" x14ac:dyDescent="0.25">
      <c r="A58" s="19" t="s">
        <v>76</v>
      </c>
      <c r="B58" s="20">
        <v>1.9673333333333332</v>
      </c>
      <c r="C58" s="20">
        <v>3.674666666666667</v>
      </c>
      <c r="D58" s="20">
        <v>0.2</v>
      </c>
      <c r="E58" s="11">
        <v>57</v>
      </c>
      <c r="F58" s="15">
        <v>25</v>
      </c>
      <c r="G58" s="4" t="s">
        <v>23</v>
      </c>
      <c r="H58" s="4" t="s">
        <v>14</v>
      </c>
      <c r="I58" s="5">
        <v>34</v>
      </c>
      <c r="J58" s="4" t="s">
        <v>6</v>
      </c>
      <c r="K58" s="4" t="s">
        <v>19</v>
      </c>
      <c r="L58" s="43">
        <f t="shared" si="6"/>
        <v>49.18333333333333</v>
      </c>
      <c r="M58" s="43">
        <f t="shared" si="7"/>
        <v>91.866666666666674</v>
      </c>
      <c r="N58" s="43">
        <f t="shared" si="8"/>
        <v>5</v>
      </c>
    </row>
    <row r="59" spans="1:14" x14ac:dyDescent="0.25">
      <c r="A59" s="19" t="s">
        <v>75</v>
      </c>
      <c r="B59" s="20">
        <v>1.2603333333333333</v>
      </c>
      <c r="C59" s="20">
        <v>6.0746666666666664</v>
      </c>
      <c r="D59" s="20">
        <v>0.53066666666666673</v>
      </c>
      <c r="E59" s="11">
        <v>58</v>
      </c>
      <c r="F59" s="15">
        <v>25</v>
      </c>
      <c r="G59" s="4" t="s">
        <v>23</v>
      </c>
      <c r="H59" s="4" t="s">
        <v>15</v>
      </c>
      <c r="I59" s="5" t="s">
        <v>14</v>
      </c>
      <c r="J59" s="4" t="s">
        <v>6</v>
      </c>
      <c r="K59" s="4" t="s">
        <v>19</v>
      </c>
      <c r="L59" s="43">
        <f t="shared" si="6"/>
        <v>31.508333333333333</v>
      </c>
      <c r="M59" s="43">
        <f t="shared" si="7"/>
        <v>151.86666666666667</v>
      </c>
      <c r="N59" s="43">
        <f t="shared" si="8"/>
        <v>13.266666666666667</v>
      </c>
    </row>
    <row r="60" spans="1:14" x14ac:dyDescent="0.25">
      <c r="A60" s="19" t="s">
        <v>74</v>
      </c>
      <c r="B60" s="20">
        <v>1.107</v>
      </c>
      <c r="C60" s="20">
        <v>2.8109999999999999</v>
      </c>
      <c r="D60" s="20">
        <v>0.2</v>
      </c>
      <c r="E60" s="11">
        <v>59</v>
      </c>
      <c r="F60" s="15">
        <v>25</v>
      </c>
      <c r="G60" s="4" t="s">
        <v>23</v>
      </c>
      <c r="H60" s="4" t="s">
        <v>16</v>
      </c>
      <c r="I60" s="5">
        <v>52</v>
      </c>
      <c r="J60" s="4" t="s">
        <v>6</v>
      </c>
      <c r="K60" s="4" t="s">
        <v>19</v>
      </c>
      <c r="L60" s="43">
        <f t="shared" si="6"/>
        <v>27.675000000000001</v>
      </c>
      <c r="M60" s="43">
        <f t="shared" si="7"/>
        <v>70.275000000000006</v>
      </c>
      <c r="N60" s="43">
        <f t="shared" si="8"/>
        <v>5</v>
      </c>
    </row>
    <row r="61" spans="1:14" x14ac:dyDescent="0.25">
      <c r="A61" s="19" t="s">
        <v>73</v>
      </c>
      <c r="B61" s="20">
        <v>1.0196666666666667</v>
      </c>
      <c r="C61" s="20">
        <v>4.5350000000000001</v>
      </c>
      <c r="D61" s="20">
        <v>0.2</v>
      </c>
      <c r="E61" s="11">
        <v>60</v>
      </c>
      <c r="F61" s="15">
        <v>25</v>
      </c>
      <c r="G61" s="4" t="s">
        <v>23</v>
      </c>
      <c r="H61" s="4" t="s">
        <v>17</v>
      </c>
      <c r="I61" s="5">
        <v>52</v>
      </c>
      <c r="J61" s="4" t="s">
        <v>9</v>
      </c>
      <c r="K61" s="4" t="s">
        <v>19</v>
      </c>
      <c r="L61" s="43">
        <f t="shared" si="6"/>
        <v>25.491666666666667</v>
      </c>
      <c r="M61" s="43">
        <f t="shared" si="7"/>
        <v>113.375</v>
      </c>
      <c r="N61" s="43">
        <f t="shared" si="8"/>
        <v>5</v>
      </c>
    </row>
    <row r="62" spans="1:14" x14ac:dyDescent="0.25">
      <c r="A62" s="19" t="s">
        <v>72</v>
      </c>
      <c r="B62" s="20">
        <v>1.3833333333333335</v>
      </c>
      <c r="C62" s="20">
        <v>2.7723333333333335</v>
      </c>
      <c r="D62" s="20">
        <v>0.23133333333333336</v>
      </c>
      <c r="E62" s="11">
        <v>61</v>
      </c>
      <c r="F62" s="15">
        <v>25</v>
      </c>
      <c r="G62" s="4" t="s">
        <v>23</v>
      </c>
      <c r="H62" s="4" t="s">
        <v>5</v>
      </c>
      <c r="I62" s="5">
        <v>11</v>
      </c>
      <c r="J62" s="4" t="s">
        <v>6</v>
      </c>
      <c r="K62" s="4" t="s">
        <v>20</v>
      </c>
      <c r="L62" s="43">
        <f t="shared" si="6"/>
        <v>34.583333333333336</v>
      </c>
      <c r="M62" s="43">
        <f t="shared" si="7"/>
        <v>69.308333333333337</v>
      </c>
      <c r="N62" s="43">
        <f t="shared" si="8"/>
        <v>5.7833333333333341</v>
      </c>
    </row>
    <row r="63" spans="1:14" x14ac:dyDescent="0.25">
      <c r="A63" s="19" t="s">
        <v>71</v>
      </c>
      <c r="B63" s="20">
        <v>1.3780000000000001</v>
      </c>
      <c r="C63" s="20">
        <v>3.3003333333333331</v>
      </c>
      <c r="D63" s="20">
        <v>0.22500000000000001</v>
      </c>
      <c r="E63" s="11">
        <v>62</v>
      </c>
      <c r="F63" s="15">
        <v>25</v>
      </c>
      <c r="G63" s="4" t="s">
        <v>23</v>
      </c>
      <c r="H63" s="4" t="s">
        <v>8</v>
      </c>
      <c r="I63" s="5">
        <v>11</v>
      </c>
      <c r="J63" s="4" t="s">
        <v>9</v>
      </c>
      <c r="K63" s="4" t="s">
        <v>20</v>
      </c>
      <c r="L63" s="43">
        <f t="shared" si="6"/>
        <v>34.450000000000003</v>
      </c>
      <c r="M63" s="43">
        <f t="shared" si="7"/>
        <v>82.508333333333326</v>
      </c>
      <c r="N63" s="43">
        <f t="shared" si="8"/>
        <v>5.625</v>
      </c>
    </row>
    <row r="64" spans="1:14" x14ac:dyDescent="0.25">
      <c r="A64" s="19" t="s">
        <v>70</v>
      </c>
      <c r="B64" s="20">
        <v>1.5999999999999999</v>
      </c>
      <c r="C64" s="20">
        <v>3.6956666666666664</v>
      </c>
      <c r="D64" s="20">
        <v>0.22900000000000001</v>
      </c>
      <c r="E64" s="11">
        <v>63</v>
      </c>
      <c r="F64" s="15">
        <v>25</v>
      </c>
      <c r="G64" s="4" t="s">
        <v>23</v>
      </c>
      <c r="H64" s="4" t="s">
        <v>10</v>
      </c>
      <c r="I64" s="5">
        <v>13</v>
      </c>
      <c r="J64" s="4" t="s">
        <v>6</v>
      </c>
      <c r="K64" s="4" t="s">
        <v>20</v>
      </c>
      <c r="L64" s="43">
        <f t="shared" si="6"/>
        <v>40</v>
      </c>
      <c r="M64" s="43">
        <f t="shared" si="7"/>
        <v>92.391666666666666</v>
      </c>
      <c r="N64" s="43">
        <f t="shared" si="8"/>
        <v>5.7250000000000005</v>
      </c>
    </row>
    <row r="65" spans="1:14" x14ac:dyDescent="0.25">
      <c r="A65" s="19" t="s">
        <v>69</v>
      </c>
      <c r="B65" s="20">
        <v>1.526</v>
      </c>
      <c r="C65" s="20">
        <v>3.3590000000000004</v>
      </c>
      <c r="D65" s="20">
        <v>0.216</v>
      </c>
      <c r="E65" s="11">
        <v>64</v>
      </c>
      <c r="F65" s="15">
        <v>25</v>
      </c>
      <c r="G65" s="4" t="s">
        <v>23</v>
      </c>
      <c r="H65" s="4" t="s">
        <v>11</v>
      </c>
      <c r="I65" s="5">
        <v>13</v>
      </c>
      <c r="J65" s="4" t="s">
        <v>9</v>
      </c>
      <c r="K65" s="4" t="s">
        <v>20</v>
      </c>
      <c r="L65" s="43">
        <f t="shared" si="6"/>
        <v>38.15</v>
      </c>
      <c r="M65" s="43">
        <f t="shared" si="7"/>
        <v>83.975000000000009</v>
      </c>
      <c r="N65" s="43">
        <f t="shared" si="8"/>
        <v>5.4</v>
      </c>
    </row>
    <row r="66" spans="1:14" x14ac:dyDescent="0.25">
      <c r="A66" s="19" t="s">
        <v>68</v>
      </c>
      <c r="B66" s="20">
        <v>1.1666666666666667</v>
      </c>
      <c r="C66" s="20">
        <v>3.4930000000000003</v>
      </c>
      <c r="D66" s="20">
        <v>0.24666666666666667</v>
      </c>
      <c r="E66" s="11">
        <v>65</v>
      </c>
      <c r="F66" s="15">
        <v>25</v>
      </c>
      <c r="G66" s="4" t="s">
        <v>23</v>
      </c>
      <c r="H66" s="4" t="s">
        <v>12</v>
      </c>
      <c r="I66" s="5">
        <v>26</v>
      </c>
      <c r="J66" s="4" t="s">
        <v>6</v>
      </c>
      <c r="K66" s="4" t="s">
        <v>20</v>
      </c>
      <c r="L66" s="43">
        <f t="shared" si="6"/>
        <v>29.166666666666668</v>
      </c>
      <c r="M66" s="43">
        <f t="shared" si="7"/>
        <v>87.325000000000003</v>
      </c>
      <c r="N66" s="43">
        <f t="shared" si="8"/>
        <v>6.166666666666667</v>
      </c>
    </row>
    <row r="67" spans="1:14" x14ac:dyDescent="0.25">
      <c r="A67" s="19" t="s">
        <v>67</v>
      </c>
      <c r="B67" s="20">
        <v>1.53</v>
      </c>
      <c r="C67" s="20">
        <v>4.1419999999999995</v>
      </c>
      <c r="D67" s="20">
        <v>0.25133333333333335</v>
      </c>
      <c r="E67" s="11">
        <v>66</v>
      </c>
      <c r="F67" s="15">
        <v>25</v>
      </c>
      <c r="G67" s="4" t="s">
        <v>23</v>
      </c>
      <c r="H67" s="4" t="s">
        <v>13</v>
      </c>
      <c r="I67" s="5">
        <v>26</v>
      </c>
      <c r="J67" s="4" t="s">
        <v>9</v>
      </c>
      <c r="K67" s="4" t="s">
        <v>20</v>
      </c>
      <c r="L67" s="43">
        <f t="shared" si="6"/>
        <v>38.25</v>
      </c>
      <c r="M67" s="43">
        <f t="shared" si="7"/>
        <v>103.54999999999998</v>
      </c>
      <c r="N67" s="43">
        <f t="shared" si="8"/>
        <v>6.2833333333333341</v>
      </c>
    </row>
    <row r="68" spans="1:14" x14ac:dyDescent="0.25">
      <c r="A68" s="19" t="s">
        <v>66</v>
      </c>
      <c r="B68" s="20">
        <v>1.3120000000000001</v>
      </c>
      <c r="C68" s="20">
        <v>3.8383333333333334</v>
      </c>
      <c r="D68" s="20">
        <v>0.21366666666666667</v>
      </c>
      <c r="E68" s="11">
        <v>67</v>
      </c>
      <c r="F68" s="15">
        <v>25</v>
      </c>
      <c r="G68" s="4" t="s">
        <v>23</v>
      </c>
      <c r="H68" s="4" t="s">
        <v>14</v>
      </c>
      <c r="I68" s="5">
        <v>34</v>
      </c>
      <c r="J68" s="4" t="s">
        <v>6</v>
      </c>
      <c r="K68" s="4" t="s">
        <v>20</v>
      </c>
      <c r="L68" s="43">
        <f t="shared" si="6"/>
        <v>32.800000000000004</v>
      </c>
      <c r="M68" s="43">
        <f t="shared" si="7"/>
        <v>95.958333333333329</v>
      </c>
      <c r="N68" s="43">
        <f t="shared" si="8"/>
        <v>5.3416666666666668</v>
      </c>
    </row>
    <row r="69" spans="1:14" x14ac:dyDescent="0.25">
      <c r="A69" s="19" t="s">
        <v>65</v>
      </c>
      <c r="B69" s="20">
        <v>1.476</v>
      </c>
      <c r="C69" s="20">
        <v>4.7023333333333328</v>
      </c>
      <c r="D69" s="20">
        <v>0.28099999999999997</v>
      </c>
      <c r="E69" s="11">
        <v>68</v>
      </c>
      <c r="F69" s="15">
        <v>25</v>
      </c>
      <c r="G69" s="4" t="s">
        <v>23</v>
      </c>
      <c r="H69" s="4" t="s">
        <v>15</v>
      </c>
      <c r="I69" s="5">
        <v>34</v>
      </c>
      <c r="J69" s="4" t="s">
        <v>9</v>
      </c>
      <c r="K69" s="4" t="s">
        <v>20</v>
      </c>
      <c r="L69" s="43">
        <f t="shared" si="6"/>
        <v>36.9</v>
      </c>
      <c r="M69" s="43">
        <f t="shared" si="7"/>
        <v>117.55833333333332</v>
      </c>
      <c r="N69" s="43">
        <f t="shared" si="8"/>
        <v>7.0249999999999995</v>
      </c>
    </row>
    <row r="70" spans="1:14" x14ac:dyDescent="0.25">
      <c r="A70" s="19" t="s">
        <v>64</v>
      </c>
      <c r="B70" s="20">
        <v>1.1100000000000001</v>
      </c>
      <c r="C70" s="20">
        <v>3.2073333333333331</v>
      </c>
      <c r="D70" s="20">
        <v>0.22866666666666668</v>
      </c>
      <c r="E70" s="11">
        <v>69</v>
      </c>
      <c r="F70" s="15">
        <v>25</v>
      </c>
      <c r="G70" s="4" t="s">
        <v>23</v>
      </c>
      <c r="H70" s="4" t="s">
        <v>16</v>
      </c>
      <c r="I70" s="5">
        <v>52</v>
      </c>
      <c r="J70" s="4" t="s">
        <v>6</v>
      </c>
      <c r="K70" s="4" t="s">
        <v>20</v>
      </c>
      <c r="L70" s="43">
        <f t="shared" si="6"/>
        <v>27.750000000000004</v>
      </c>
      <c r="M70" s="43">
        <f t="shared" si="7"/>
        <v>80.183333333333323</v>
      </c>
      <c r="N70" s="43">
        <f t="shared" si="8"/>
        <v>5.7166666666666668</v>
      </c>
    </row>
    <row r="71" spans="1:14" x14ac:dyDescent="0.25">
      <c r="A71" s="19" t="s">
        <v>63</v>
      </c>
      <c r="B71" s="20">
        <v>1.3556666666666668</v>
      </c>
      <c r="C71" s="20">
        <v>4.3340000000000005</v>
      </c>
      <c r="D71" s="20">
        <v>0.27433333333333337</v>
      </c>
      <c r="E71" s="11">
        <v>70</v>
      </c>
      <c r="F71" s="15">
        <v>25</v>
      </c>
      <c r="G71" s="4" t="s">
        <v>23</v>
      </c>
      <c r="H71" s="4" t="s">
        <v>17</v>
      </c>
      <c r="I71" s="5">
        <v>52</v>
      </c>
      <c r="J71" s="4" t="s">
        <v>9</v>
      </c>
      <c r="K71" s="4" t="s">
        <v>20</v>
      </c>
      <c r="L71" s="43">
        <f t="shared" si="6"/>
        <v>33.891666666666673</v>
      </c>
      <c r="M71" s="43">
        <f t="shared" si="7"/>
        <v>108.35000000000001</v>
      </c>
      <c r="N71" s="43">
        <f t="shared" si="8"/>
        <v>6.8583333333333343</v>
      </c>
    </row>
    <row r="72" spans="1:14" x14ac:dyDescent="0.25">
      <c r="A72" s="19" t="s">
        <v>62</v>
      </c>
      <c r="B72" s="20">
        <v>1.2966666666666666</v>
      </c>
      <c r="C72" s="20">
        <v>3.7163333333333335</v>
      </c>
      <c r="D72" s="20">
        <v>0.70033333333333336</v>
      </c>
      <c r="E72" s="11">
        <v>71</v>
      </c>
      <c r="F72" s="15">
        <v>25</v>
      </c>
      <c r="G72" s="4" t="s">
        <v>23</v>
      </c>
      <c r="H72" s="4" t="s">
        <v>5</v>
      </c>
      <c r="I72" s="5">
        <v>11</v>
      </c>
      <c r="J72" s="4" t="s">
        <v>6</v>
      </c>
      <c r="K72" s="4" t="s">
        <v>21</v>
      </c>
      <c r="L72" s="43">
        <f t="shared" si="6"/>
        <v>32.416666666666664</v>
      </c>
      <c r="M72" s="43">
        <f t="shared" si="7"/>
        <v>92.908333333333331</v>
      </c>
      <c r="N72" s="43">
        <f t="shared" si="8"/>
        <v>17.508333333333333</v>
      </c>
    </row>
    <row r="73" spans="1:14" x14ac:dyDescent="0.25">
      <c r="A73" s="19" t="s">
        <v>61</v>
      </c>
      <c r="B73" s="20">
        <v>1.3959999999999999</v>
      </c>
      <c r="C73" s="20">
        <v>4.0163333333333329</v>
      </c>
      <c r="D73" s="20">
        <v>0.68699999999999994</v>
      </c>
      <c r="E73" s="11">
        <v>72</v>
      </c>
      <c r="F73" s="15">
        <v>25</v>
      </c>
      <c r="G73" s="4" t="s">
        <v>23</v>
      </c>
      <c r="H73" s="4" t="s">
        <v>8</v>
      </c>
      <c r="I73" s="5">
        <v>11</v>
      </c>
      <c r="J73" s="4" t="s">
        <v>9</v>
      </c>
      <c r="K73" s="4" t="s">
        <v>21</v>
      </c>
      <c r="L73" s="43">
        <f t="shared" si="6"/>
        <v>34.9</v>
      </c>
      <c r="M73" s="43">
        <f t="shared" si="7"/>
        <v>100.40833333333332</v>
      </c>
      <c r="N73" s="43">
        <f t="shared" si="8"/>
        <v>17.174999999999997</v>
      </c>
    </row>
    <row r="74" spans="1:14" x14ac:dyDescent="0.25">
      <c r="A74" s="19" t="s">
        <v>60</v>
      </c>
      <c r="B74" s="20">
        <v>1.6496666666666666</v>
      </c>
      <c r="C74" s="20">
        <v>4.4690000000000003</v>
      </c>
      <c r="D74" s="20">
        <v>0.61799999999999999</v>
      </c>
      <c r="E74" s="11">
        <v>73</v>
      </c>
      <c r="F74" s="15">
        <v>25</v>
      </c>
      <c r="G74" s="4" t="s">
        <v>23</v>
      </c>
      <c r="H74" s="4" t="s">
        <v>10</v>
      </c>
      <c r="I74" s="5">
        <v>13</v>
      </c>
      <c r="J74" s="4" t="s">
        <v>6</v>
      </c>
      <c r="K74" s="4" t="s">
        <v>21</v>
      </c>
      <c r="L74" s="43">
        <f t="shared" si="6"/>
        <v>41.241666666666667</v>
      </c>
      <c r="M74" s="43">
        <f t="shared" si="7"/>
        <v>111.72500000000001</v>
      </c>
      <c r="N74" s="43">
        <f t="shared" si="8"/>
        <v>15.45</v>
      </c>
    </row>
    <row r="75" spans="1:14" x14ac:dyDescent="0.25">
      <c r="A75" s="19" t="s">
        <v>59</v>
      </c>
      <c r="B75" s="20">
        <v>1.2053333333333331</v>
      </c>
      <c r="C75" s="20">
        <v>3.996</v>
      </c>
      <c r="D75" s="20">
        <v>0.64699999999999991</v>
      </c>
      <c r="E75" s="11">
        <v>74</v>
      </c>
      <c r="F75" s="15">
        <v>25</v>
      </c>
      <c r="G75" s="4" t="s">
        <v>23</v>
      </c>
      <c r="H75" s="4" t="s">
        <v>11</v>
      </c>
      <c r="I75" s="5">
        <v>13</v>
      </c>
      <c r="J75" s="4" t="s">
        <v>9</v>
      </c>
      <c r="K75" s="4" t="s">
        <v>21</v>
      </c>
      <c r="L75" s="43">
        <f t="shared" si="6"/>
        <v>30.133333333333329</v>
      </c>
      <c r="M75" s="43">
        <f t="shared" si="7"/>
        <v>99.9</v>
      </c>
      <c r="N75" s="43">
        <f t="shared" si="8"/>
        <v>16.174999999999997</v>
      </c>
    </row>
    <row r="76" spans="1:14" x14ac:dyDescent="0.25">
      <c r="A76" s="19" t="s">
        <v>58</v>
      </c>
      <c r="B76" s="20">
        <v>1.0636666666666665</v>
      </c>
      <c r="C76" s="20">
        <v>3.7746666666666666</v>
      </c>
      <c r="D76" s="20">
        <v>0.64333333333333342</v>
      </c>
      <c r="E76" s="11">
        <v>75</v>
      </c>
      <c r="F76" s="15">
        <v>25</v>
      </c>
      <c r="G76" s="4" t="s">
        <v>23</v>
      </c>
      <c r="H76" s="4" t="s">
        <v>12</v>
      </c>
      <c r="I76" s="5">
        <v>26</v>
      </c>
      <c r="J76" s="4" t="s">
        <v>6</v>
      </c>
      <c r="K76" s="4" t="s">
        <v>21</v>
      </c>
      <c r="L76" s="43">
        <f t="shared" si="6"/>
        <v>26.591666666666665</v>
      </c>
      <c r="M76" s="43">
        <f t="shared" si="7"/>
        <v>94.36666666666666</v>
      </c>
      <c r="N76" s="43">
        <f t="shared" si="8"/>
        <v>16.083333333333336</v>
      </c>
    </row>
    <row r="77" spans="1:14" x14ac:dyDescent="0.25">
      <c r="A77" s="19" t="s">
        <v>57</v>
      </c>
      <c r="B77" s="20">
        <v>1.2483333333333333</v>
      </c>
      <c r="C77" s="20">
        <v>4.7376666666666667</v>
      </c>
      <c r="D77" s="20">
        <v>0.69966666666666655</v>
      </c>
      <c r="E77" s="11">
        <v>76</v>
      </c>
      <c r="F77" s="15">
        <v>25</v>
      </c>
      <c r="G77" s="4" t="s">
        <v>23</v>
      </c>
      <c r="H77" s="4" t="s">
        <v>13</v>
      </c>
      <c r="I77" s="5">
        <v>26</v>
      </c>
      <c r="J77" s="4" t="s">
        <v>9</v>
      </c>
      <c r="K77" s="4" t="s">
        <v>21</v>
      </c>
      <c r="L77" s="43">
        <f t="shared" si="6"/>
        <v>31.208333333333332</v>
      </c>
      <c r="M77" s="43">
        <f t="shared" si="7"/>
        <v>118.44166666666666</v>
      </c>
      <c r="N77" s="43">
        <f t="shared" si="8"/>
        <v>17.491666666666664</v>
      </c>
    </row>
    <row r="78" spans="1:14" x14ac:dyDescent="0.25">
      <c r="A78" s="19" t="s">
        <v>56</v>
      </c>
      <c r="B78" s="20">
        <v>1.1940000000000002</v>
      </c>
      <c r="C78" s="20">
        <v>5.363666666666667</v>
      </c>
      <c r="D78" s="20">
        <v>0.81599999999999995</v>
      </c>
      <c r="E78" s="11">
        <v>77</v>
      </c>
      <c r="F78" s="15">
        <v>25</v>
      </c>
      <c r="G78" s="4" t="s">
        <v>23</v>
      </c>
      <c r="H78" s="4" t="s">
        <v>14</v>
      </c>
      <c r="I78" s="5">
        <v>34</v>
      </c>
      <c r="J78" s="4" t="s">
        <v>6</v>
      </c>
      <c r="K78" s="4" t="s">
        <v>21</v>
      </c>
      <c r="L78" s="43">
        <f t="shared" si="6"/>
        <v>29.850000000000005</v>
      </c>
      <c r="M78" s="43">
        <f t="shared" si="7"/>
        <v>134.09166666666667</v>
      </c>
      <c r="N78" s="43">
        <f t="shared" si="8"/>
        <v>20.399999999999999</v>
      </c>
    </row>
    <row r="79" spans="1:14" x14ac:dyDescent="0.25">
      <c r="A79" s="19" t="s">
        <v>55</v>
      </c>
      <c r="B79" s="20">
        <v>1.268</v>
      </c>
      <c r="C79" s="20">
        <v>4.7793333333333337</v>
      </c>
      <c r="D79" s="20">
        <v>0.69366666666666665</v>
      </c>
      <c r="E79" s="11">
        <v>78</v>
      </c>
      <c r="F79" s="15">
        <v>25</v>
      </c>
      <c r="G79" s="4" t="s">
        <v>23</v>
      </c>
      <c r="H79" s="4" t="s">
        <v>15</v>
      </c>
      <c r="I79" s="5">
        <v>34</v>
      </c>
      <c r="J79" s="4" t="s">
        <v>9</v>
      </c>
      <c r="K79" s="4" t="s">
        <v>21</v>
      </c>
      <c r="L79" s="43">
        <f t="shared" si="6"/>
        <v>31.7</v>
      </c>
      <c r="M79" s="43">
        <f t="shared" si="7"/>
        <v>119.48333333333335</v>
      </c>
      <c r="N79" s="43">
        <f t="shared" si="8"/>
        <v>17.341666666666665</v>
      </c>
    </row>
    <row r="80" spans="1:14" x14ac:dyDescent="0.25">
      <c r="A80" s="19" t="s">
        <v>54</v>
      </c>
      <c r="B80" s="20">
        <v>1.1879999999999999</v>
      </c>
      <c r="C80" s="20">
        <v>3.3119999999999998</v>
      </c>
      <c r="D80" s="20">
        <v>0.65200000000000002</v>
      </c>
      <c r="E80" s="11">
        <v>79</v>
      </c>
      <c r="F80" s="15">
        <v>25</v>
      </c>
      <c r="G80" s="4" t="s">
        <v>23</v>
      </c>
      <c r="H80" s="4" t="s">
        <v>16</v>
      </c>
      <c r="I80" s="5">
        <v>52</v>
      </c>
      <c r="J80" s="4" t="s">
        <v>6</v>
      </c>
      <c r="K80" s="4" t="s">
        <v>21</v>
      </c>
      <c r="L80" s="43">
        <f t="shared" si="6"/>
        <v>29.7</v>
      </c>
      <c r="M80" s="43">
        <f t="shared" si="7"/>
        <v>82.8</v>
      </c>
      <c r="N80" s="43">
        <f t="shared" si="8"/>
        <v>16.3</v>
      </c>
    </row>
    <row r="81" spans="1:14" x14ac:dyDescent="0.25">
      <c r="A81" s="19">
        <v>80</v>
      </c>
      <c r="B81" s="20" t="s">
        <v>53</v>
      </c>
      <c r="C81" s="20"/>
      <c r="D81" s="20"/>
      <c r="E81" s="11">
        <v>80</v>
      </c>
      <c r="F81" s="15">
        <v>25</v>
      </c>
      <c r="G81" s="4" t="s">
        <v>23</v>
      </c>
      <c r="H81" s="4" t="s">
        <v>17</v>
      </c>
      <c r="I81" s="5">
        <v>52</v>
      </c>
      <c r="J81" s="4" t="s">
        <v>9</v>
      </c>
      <c r="K81" s="4" t="s">
        <v>21</v>
      </c>
      <c r="L81" s="43" t="s">
        <v>161</v>
      </c>
      <c r="M81" s="43" t="s">
        <v>161</v>
      </c>
      <c r="N81" s="43" t="s">
        <v>161</v>
      </c>
    </row>
    <row r="82" spans="1:14" x14ac:dyDescent="0.25">
      <c r="A82" s="19" t="s">
        <v>52</v>
      </c>
      <c r="B82" s="20">
        <v>1.0043333333333333</v>
      </c>
      <c r="C82" s="20">
        <v>2.798</v>
      </c>
      <c r="D82" s="20">
        <v>0.2</v>
      </c>
      <c r="E82" s="11">
        <v>81</v>
      </c>
      <c r="F82" s="15">
        <v>25</v>
      </c>
      <c r="G82" s="4" t="s">
        <v>23</v>
      </c>
      <c r="H82" s="4" t="s">
        <v>5</v>
      </c>
      <c r="I82" s="5">
        <v>11</v>
      </c>
      <c r="J82" s="4" t="s">
        <v>6</v>
      </c>
      <c r="K82" s="4" t="s">
        <v>22</v>
      </c>
      <c r="L82" s="43">
        <f t="shared" ref="L82:L95" si="9">B82*$F82</f>
        <v>25.108333333333334</v>
      </c>
      <c r="M82" s="43">
        <f t="shared" ref="M82:M95" si="10">C82*$F82</f>
        <v>69.95</v>
      </c>
      <c r="N82" s="43">
        <f t="shared" ref="N82:N95" si="11">D82*$F82</f>
        <v>5</v>
      </c>
    </row>
    <row r="83" spans="1:14" x14ac:dyDescent="0.25">
      <c r="A83" s="19" t="s">
        <v>51</v>
      </c>
      <c r="B83" s="20">
        <v>2.8866666666666667</v>
      </c>
      <c r="C83" s="20">
        <v>6.2650000000000006</v>
      </c>
      <c r="D83" s="20">
        <v>0.40233333333333338</v>
      </c>
      <c r="E83" s="11">
        <v>82</v>
      </c>
      <c r="F83" s="15">
        <v>25</v>
      </c>
      <c r="G83" s="4" t="s">
        <v>23</v>
      </c>
      <c r="H83" s="4" t="s">
        <v>8</v>
      </c>
      <c r="I83" s="5">
        <v>11</v>
      </c>
      <c r="J83" s="4" t="s">
        <v>9</v>
      </c>
      <c r="K83" s="4" t="s">
        <v>22</v>
      </c>
      <c r="L83" s="43">
        <f t="shared" si="9"/>
        <v>72.166666666666671</v>
      </c>
      <c r="M83" s="43">
        <f t="shared" si="10"/>
        <v>156.625</v>
      </c>
      <c r="N83" s="43">
        <f t="shared" si="11"/>
        <v>10.058333333333334</v>
      </c>
    </row>
    <row r="84" spans="1:14" x14ac:dyDescent="0.25">
      <c r="A84" s="19" t="s">
        <v>50</v>
      </c>
      <c r="B84" s="20">
        <v>1.1513333333333333</v>
      </c>
      <c r="C84" s="20">
        <v>3.1663333333333328</v>
      </c>
      <c r="D84" s="20">
        <v>0.20466666666666666</v>
      </c>
      <c r="E84" s="11">
        <v>83</v>
      </c>
      <c r="F84" s="15">
        <v>25</v>
      </c>
      <c r="G84" s="4" t="s">
        <v>23</v>
      </c>
      <c r="H84" s="4" t="s">
        <v>10</v>
      </c>
      <c r="I84" s="5">
        <v>13</v>
      </c>
      <c r="J84" s="4" t="s">
        <v>6</v>
      </c>
      <c r="K84" s="4" t="s">
        <v>22</v>
      </c>
      <c r="L84" s="43">
        <f t="shared" si="9"/>
        <v>28.783333333333331</v>
      </c>
      <c r="M84" s="43">
        <f t="shared" si="10"/>
        <v>79.158333333333317</v>
      </c>
      <c r="N84" s="43">
        <f t="shared" si="11"/>
        <v>5.1166666666666663</v>
      </c>
    </row>
    <row r="85" spans="1:14" x14ac:dyDescent="0.25">
      <c r="A85" s="19" t="s">
        <v>49</v>
      </c>
      <c r="B85" s="20">
        <v>1.1776666666666664</v>
      </c>
      <c r="C85" s="20">
        <v>2.5096666666666665</v>
      </c>
      <c r="D85" s="20">
        <v>0.2</v>
      </c>
      <c r="E85" s="11">
        <v>84</v>
      </c>
      <c r="F85" s="15">
        <v>25</v>
      </c>
      <c r="G85" s="4" t="s">
        <v>23</v>
      </c>
      <c r="H85" s="4" t="s">
        <v>11</v>
      </c>
      <c r="I85" s="5">
        <v>13</v>
      </c>
      <c r="J85" s="4" t="s">
        <v>9</v>
      </c>
      <c r="K85" s="4" t="s">
        <v>22</v>
      </c>
      <c r="L85" s="43">
        <f t="shared" si="9"/>
        <v>29.441666666666659</v>
      </c>
      <c r="M85" s="43">
        <f t="shared" si="10"/>
        <v>62.74166666666666</v>
      </c>
      <c r="N85" s="43">
        <f t="shared" si="11"/>
        <v>5</v>
      </c>
    </row>
    <row r="86" spans="1:14" x14ac:dyDescent="0.25">
      <c r="A86" s="19" t="s">
        <v>48</v>
      </c>
      <c r="B86" s="20">
        <v>0.88200000000000001</v>
      </c>
      <c r="C86" s="20">
        <v>2.089</v>
      </c>
      <c r="D86" s="20">
        <v>0.2</v>
      </c>
      <c r="E86" s="11">
        <v>85</v>
      </c>
      <c r="F86" s="15">
        <v>25</v>
      </c>
      <c r="G86" s="4" t="s">
        <v>23</v>
      </c>
      <c r="H86" s="4" t="s">
        <v>12</v>
      </c>
      <c r="I86" s="5">
        <v>26</v>
      </c>
      <c r="J86" s="4" t="s">
        <v>6</v>
      </c>
      <c r="K86" s="4" t="s">
        <v>22</v>
      </c>
      <c r="L86" s="43">
        <f t="shared" si="9"/>
        <v>22.05</v>
      </c>
      <c r="M86" s="43">
        <f t="shared" si="10"/>
        <v>52.225000000000001</v>
      </c>
      <c r="N86" s="43">
        <f t="shared" si="11"/>
        <v>5</v>
      </c>
    </row>
    <row r="87" spans="1:14" x14ac:dyDescent="0.25">
      <c r="A87" s="19" t="s">
        <v>47</v>
      </c>
      <c r="B87" s="20">
        <v>1.6283333333333332</v>
      </c>
      <c r="C87" s="20">
        <v>3.3653333333333335</v>
      </c>
      <c r="D87" s="20">
        <v>0.2</v>
      </c>
      <c r="E87" s="11">
        <v>86</v>
      </c>
      <c r="F87" s="15">
        <v>25</v>
      </c>
      <c r="G87" s="4" t="s">
        <v>23</v>
      </c>
      <c r="H87" s="4" t="s">
        <v>13</v>
      </c>
      <c r="I87" s="5">
        <v>26</v>
      </c>
      <c r="J87" s="4" t="s">
        <v>9</v>
      </c>
      <c r="K87" s="4" t="s">
        <v>22</v>
      </c>
      <c r="L87" s="43">
        <f t="shared" si="9"/>
        <v>40.708333333333329</v>
      </c>
      <c r="M87" s="43">
        <f t="shared" si="10"/>
        <v>84.13333333333334</v>
      </c>
      <c r="N87" s="43">
        <f t="shared" si="11"/>
        <v>5</v>
      </c>
    </row>
    <row r="88" spans="1:14" x14ac:dyDescent="0.25">
      <c r="A88" s="19" t="s">
        <v>46</v>
      </c>
      <c r="B88" s="20">
        <v>1.5203333333333333</v>
      </c>
      <c r="C88" s="20">
        <v>3.200333333333333</v>
      </c>
      <c r="D88" s="20">
        <v>0.2</v>
      </c>
      <c r="E88" s="11">
        <v>87</v>
      </c>
      <c r="F88" s="15">
        <v>25</v>
      </c>
      <c r="G88" s="4" t="s">
        <v>23</v>
      </c>
      <c r="H88" s="4" t="s">
        <v>14</v>
      </c>
      <c r="I88" s="5">
        <v>34</v>
      </c>
      <c r="J88" s="4" t="s">
        <v>6</v>
      </c>
      <c r="K88" s="4" t="s">
        <v>22</v>
      </c>
      <c r="L88" s="43">
        <f t="shared" si="9"/>
        <v>38.008333333333333</v>
      </c>
      <c r="M88" s="43">
        <f t="shared" si="10"/>
        <v>80.008333333333326</v>
      </c>
      <c r="N88" s="43">
        <f t="shared" si="11"/>
        <v>5</v>
      </c>
    </row>
    <row r="89" spans="1:14" x14ac:dyDescent="0.25">
      <c r="A89" s="19" t="s">
        <v>45</v>
      </c>
      <c r="B89" s="20">
        <v>1.2529999999999999</v>
      </c>
      <c r="C89" s="20">
        <v>3.7993333333333332</v>
      </c>
      <c r="D89" s="20">
        <v>0.2</v>
      </c>
      <c r="E89" s="11">
        <v>88</v>
      </c>
      <c r="F89" s="15">
        <v>25</v>
      </c>
      <c r="G89" s="4" t="s">
        <v>23</v>
      </c>
      <c r="H89" s="4" t="s">
        <v>15</v>
      </c>
      <c r="I89" s="5">
        <v>34</v>
      </c>
      <c r="J89" s="4" t="s">
        <v>9</v>
      </c>
      <c r="K89" s="4" t="s">
        <v>22</v>
      </c>
      <c r="L89" s="43">
        <f t="shared" si="9"/>
        <v>31.324999999999996</v>
      </c>
      <c r="M89" s="43">
        <f t="shared" si="10"/>
        <v>94.983333333333334</v>
      </c>
      <c r="N89" s="43">
        <f t="shared" si="11"/>
        <v>5</v>
      </c>
    </row>
    <row r="90" spans="1:14" x14ac:dyDescent="0.25">
      <c r="A90" s="19" t="s">
        <v>44</v>
      </c>
      <c r="B90" s="20">
        <v>1.0763333333333334</v>
      </c>
      <c r="C90" s="20">
        <v>2.5986666666666665</v>
      </c>
      <c r="D90" s="20">
        <v>0.2</v>
      </c>
      <c r="E90" s="11">
        <v>89</v>
      </c>
      <c r="F90" s="15">
        <v>25</v>
      </c>
      <c r="G90" s="4" t="s">
        <v>23</v>
      </c>
      <c r="H90" s="4" t="s">
        <v>16</v>
      </c>
      <c r="I90" s="5">
        <v>52</v>
      </c>
      <c r="J90" s="4" t="s">
        <v>6</v>
      </c>
      <c r="K90" s="4" t="s">
        <v>22</v>
      </c>
      <c r="L90" s="43">
        <f t="shared" si="9"/>
        <v>26.908333333333335</v>
      </c>
      <c r="M90" s="43">
        <f t="shared" si="10"/>
        <v>64.966666666666669</v>
      </c>
      <c r="N90" s="43">
        <f t="shared" si="11"/>
        <v>5</v>
      </c>
    </row>
    <row r="91" spans="1:14" x14ac:dyDescent="0.25">
      <c r="A91" s="19" t="s">
        <v>43</v>
      </c>
      <c r="B91" s="20">
        <v>0.38066666666666665</v>
      </c>
      <c r="C91" s="20">
        <v>1.5369999999999999</v>
      </c>
      <c r="D91" s="20">
        <v>0.2</v>
      </c>
      <c r="E91" s="11">
        <v>90</v>
      </c>
      <c r="F91" s="15">
        <v>25</v>
      </c>
      <c r="G91" s="4" t="s">
        <v>23</v>
      </c>
      <c r="H91" s="4" t="s">
        <v>17</v>
      </c>
      <c r="I91" s="5">
        <v>52</v>
      </c>
      <c r="J91" s="4" t="s">
        <v>9</v>
      </c>
      <c r="K91" s="4" t="s">
        <v>22</v>
      </c>
      <c r="L91" s="43">
        <f t="shared" si="9"/>
        <v>9.5166666666666657</v>
      </c>
      <c r="M91" s="43">
        <f t="shared" si="10"/>
        <v>38.424999999999997</v>
      </c>
      <c r="N91" s="43">
        <f t="shared" si="11"/>
        <v>5</v>
      </c>
    </row>
    <row r="92" spans="1:14" x14ac:dyDescent="0.25">
      <c r="A92" s="19" t="s">
        <v>42</v>
      </c>
      <c r="B92" s="20">
        <v>0.82433333333333347</v>
      </c>
      <c r="C92" s="20">
        <v>2.0023333333333331</v>
      </c>
      <c r="D92" s="20">
        <v>0.2</v>
      </c>
      <c r="E92" s="12">
        <v>91</v>
      </c>
      <c r="F92" s="15">
        <v>50</v>
      </c>
      <c r="G92" s="4" t="s">
        <v>28</v>
      </c>
      <c r="H92" s="4" t="s">
        <v>10</v>
      </c>
      <c r="I92" s="5">
        <v>11</v>
      </c>
      <c r="J92" s="4" t="s">
        <v>6</v>
      </c>
      <c r="K92" s="4" t="s">
        <v>19</v>
      </c>
      <c r="L92" s="43">
        <f t="shared" si="9"/>
        <v>41.216666666666676</v>
      </c>
      <c r="M92" s="43">
        <f t="shared" si="10"/>
        <v>100.11666666666666</v>
      </c>
      <c r="N92" s="43">
        <f t="shared" si="11"/>
        <v>10</v>
      </c>
    </row>
    <row r="93" spans="1:14" x14ac:dyDescent="0.25">
      <c r="A93" s="19" t="s">
        <v>41</v>
      </c>
      <c r="B93" s="20">
        <v>0.93499999999999994</v>
      </c>
      <c r="C93" s="20">
        <v>2.1056666666666666</v>
      </c>
      <c r="D93" s="20">
        <v>0.2</v>
      </c>
      <c r="E93" s="12">
        <v>92</v>
      </c>
      <c r="F93" s="15">
        <v>50</v>
      </c>
      <c r="G93" s="4" t="s">
        <v>28</v>
      </c>
      <c r="H93" s="4" t="s">
        <v>10</v>
      </c>
      <c r="I93" s="5">
        <v>11</v>
      </c>
      <c r="J93" s="4" t="s">
        <v>9</v>
      </c>
      <c r="K93" s="4" t="s">
        <v>19</v>
      </c>
      <c r="L93" s="43">
        <f t="shared" si="9"/>
        <v>46.75</v>
      </c>
      <c r="M93" s="43">
        <f t="shared" si="10"/>
        <v>105.28333333333333</v>
      </c>
      <c r="N93" s="43">
        <f t="shared" si="11"/>
        <v>10</v>
      </c>
    </row>
    <row r="94" spans="1:14" x14ac:dyDescent="0.25">
      <c r="A94" s="19" t="s">
        <v>39</v>
      </c>
      <c r="B94" s="20">
        <v>1.8160000000000001</v>
      </c>
      <c r="C94" s="20">
        <v>4.4799999999999995</v>
      </c>
      <c r="D94" s="20">
        <v>0.60033333333333327</v>
      </c>
      <c r="E94" s="12">
        <v>93</v>
      </c>
      <c r="F94" s="15">
        <v>25</v>
      </c>
      <c r="G94" s="4" t="s">
        <v>23</v>
      </c>
      <c r="H94" s="4" t="s">
        <v>15</v>
      </c>
      <c r="I94" s="5" t="s">
        <v>32</v>
      </c>
      <c r="J94" s="4" t="s">
        <v>9</v>
      </c>
      <c r="K94" s="4" t="s">
        <v>21</v>
      </c>
      <c r="L94" s="43">
        <f t="shared" si="9"/>
        <v>45.4</v>
      </c>
      <c r="M94" s="43">
        <f t="shared" si="10"/>
        <v>111.99999999999999</v>
      </c>
      <c r="N94" s="43">
        <f t="shared" si="11"/>
        <v>15.008333333333331</v>
      </c>
    </row>
    <row r="95" spans="1:14" x14ac:dyDescent="0.25">
      <c r="A95" s="19" t="s">
        <v>38</v>
      </c>
      <c r="B95" s="20">
        <v>1.1633333333333333</v>
      </c>
      <c r="C95" s="20">
        <v>3.8236666666666665</v>
      </c>
      <c r="D95" s="20">
        <v>0.71399999999999997</v>
      </c>
      <c r="E95" s="12">
        <v>94</v>
      </c>
      <c r="F95" s="15">
        <v>25</v>
      </c>
      <c r="G95" s="4" t="s">
        <v>23</v>
      </c>
      <c r="H95" s="4" t="s">
        <v>15</v>
      </c>
      <c r="I95" s="5" t="s">
        <v>32</v>
      </c>
      <c r="J95" s="4" t="s">
        <v>9</v>
      </c>
      <c r="K95" s="4" t="s">
        <v>21</v>
      </c>
      <c r="L95" s="43">
        <f t="shared" si="9"/>
        <v>29.083333333333332</v>
      </c>
      <c r="M95" s="43">
        <f t="shared" si="10"/>
        <v>95.591666666666669</v>
      </c>
      <c r="N95" s="43">
        <f t="shared" si="11"/>
        <v>17.849999999999998</v>
      </c>
    </row>
    <row r="96" spans="1:14" x14ac:dyDescent="0.25">
      <c r="B96" s="30">
        <v>13.327999999999999</v>
      </c>
      <c r="C96" s="30">
        <v>30.975999999999999</v>
      </c>
      <c r="D96" s="30">
        <v>4.2080000000000002</v>
      </c>
      <c r="E96" s="35">
        <v>42052</v>
      </c>
      <c r="F96" s="47" t="s">
        <v>162</v>
      </c>
      <c r="G96" s="46" t="s">
        <v>4</v>
      </c>
      <c r="H96" s="34" t="s">
        <v>5</v>
      </c>
      <c r="I96" s="34">
        <v>11</v>
      </c>
      <c r="J96" s="4" t="s">
        <v>6</v>
      </c>
      <c r="K96" s="4" t="s">
        <v>37</v>
      </c>
      <c r="L96" s="43">
        <f t="shared" ref="L96:L105" si="12">B96*$F96</f>
        <v>66.64</v>
      </c>
      <c r="M96" s="43">
        <f t="shared" ref="M96:M105" si="13">C96*$F96</f>
        <v>154.88</v>
      </c>
      <c r="N96" s="43">
        <f t="shared" ref="N96:N105" si="14">D96*$F96</f>
        <v>21.04</v>
      </c>
    </row>
    <row r="97" spans="2:14" x14ac:dyDescent="0.25">
      <c r="B97" s="30">
        <v>14.336</v>
      </c>
      <c r="C97" s="30">
        <v>27.456</v>
      </c>
      <c r="D97" s="30">
        <v>0.68799999999999994</v>
      </c>
      <c r="E97" s="35">
        <v>42052</v>
      </c>
      <c r="F97" s="47" t="s">
        <v>124</v>
      </c>
      <c r="G97" s="4" t="s">
        <v>4</v>
      </c>
      <c r="H97" s="34" t="s">
        <v>8</v>
      </c>
      <c r="I97" s="34">
        <v>11</v>
      </c>
      <c r="J97" s="4" t="s">
        <v>9</v>
      </c>
      <c r="K97" s="4" t="s">
        <v>37</v>
      </c>
      <c r="L97" s="43">
        <f t="shared" si="12"/>
        <v>86.016000000000005</v>
      </c>
      <c r="M97" s="43">
        <f t="shared" si="13"/>
        <v>164.73599999999999</v>
      </c>
      <c r="N97" s="43">
        <f t="shared" si="14"/>
        <v>4.1280000000000001</v>
      </c>
    </row>
    <row r="98" spans="2:14" x14ac:dyDescent="0.25">
      <c r="B98" s="30">
        <v>10.432</v>
      </c>
      <c r="C98" s="30">
        <v>23.584</v>
      </c>
      <c r="D98" s="30">
        <v>0.44800000000000001</v>
      </c>
      <c r="E98" s="35">
        <v>42052</v>
      </c>
      <c r="F98" s="47" t="s">
        <v>123</v>
      </c>
      <c r="G98" s="4" t="s">
        <v>4</v>
      </c>
      <c r="H98" s="34" t="s">
        <v>10</v>
      </c>
      <c r="I98" s="34">
        <v>13</v>
      </c>
      <c r="J98" s="4" t="s">
        <v>6</v>
      </c>
      <c r="K98" s="4" t="s">
        <v>37</v>
      </c>
      <c r="L98" s="43">
        <f t="shared" si="12"/>
        <v>73.024000000000001</v>
      </c>
      <c r="M98" s="43">
        <f t="shared" si="13"/>
        <v>165.08799999999999</v>
      </c>
      <c r="N98" s="43">
        <f t="shared" si="14"/>
        <v>3.1360000000000001</v>
      </c>
    </row>
    <row r="99" spans="2:14" x14ac:dyDescent="0.25">
      <c r="B99" s="30">
        <v>12.864000000000001</v>
      </c>
      <c r="C99" s="30">
        <v>22.431999999999999</v>
      </c>
      <c r="D99" s="30">
        <v>0.41599999999999998</v>
      </c>
      <c r="E99" s="35">
        <v>42052</v>
      </c>
      <c r="F99" s="47" t="s">
        <v>122</v>
      </c>
      <c r="G99" s="4" t="s">
        <v>4</v>
      </c>
      <c r="H99" s="34" t="s">
        <v>11</v>
      </c>
      <c r="I99" s="34">
        <v>13</v>
      </c>
      <c r="J99" s="4" t="s">
        <v>6</v>
      </c>
      <c r="K99" s="4" t="s">
        <v>37</v>
      </c>
      <c r="L99" s="43">
        <f t="shared" si="12"/>
        <v>102.91200000000001</v>
      </c>
      <c r="M99" s="43">
        <f t="shared" si="13"/>
        <v>179.45599999999999</v>
      </c>
      <c r="N99" s="43">
        <f t="shared" si="14"/>
        <v>3.3279999999999998</v>
      </c>
    </row>
    <row r="100" spans="2:14" x14ac:dyDescent="0.25">
      <c r="B100" s="30">
        <v>10.88</v>
      </c>
      <c r="C100" s="30">
        <v>24.288</v>
      </c>
      <c r="D100" s="30">
        <v>0.496</v>
      </c>
      <c r="E100" s="35">
        <v>42052</v>
      </c>
      <c r="F100" s="47" t="s">
        <v>163</v>
      </c>
      <c r="G100" s="4" t="s">
        <v>4</v>
      </c>
      <c r="H100" s="34" t="s">
        <v>12</v>
      </c>
      <c r="I100" s="34">
        <v>26</v>
      </c>
      <c r="J100" s="4" t="s">
        <v>6</v>
      </c>
      <c r="K100" s="4" t="s">
        <v>37</v>
      </c>
      <c r="L100" s="43">
        <f t="shared" si="12"/>
        <v>97.92</v>
      </c>
      <c r="M100" s="43">
        <f t="shared" si="13"/>
        <v>218.59200000000001</v>
      </c>
      <c r="N100" s="43">
        <f t="shared" si="14"/>
        <v>4.4640000000000004</v>
      </c>
    </row>
    <row r="101" spans="2:14" x14ac:dyDescent="0.25">
      <c r="B101" s="30">
        <v>14.128</v>
      </c>
      <c r="C101" s="30">
        <v>37.776000000000003</v>
      </c>
      <c r="D101" s="30">
        <v>1.248</v>
      </c>
      <c r="E101" s="35">
        <v>42052</v>
      </c>
      <c r="F101" s="47" t="s">
        <v>164</v>
      </c>
      <c r="G101" s="4" t="s">
        <v>4</v>
      </c>
      <c r="H101" s="34" t="s">
        <v>13</v>
      </c>
      <c r="I101" s="34">
        <v>26</v>
      </c>
      <c r="J101" s="4" t="s">
        <v>9</v>
      </c>
      <c r="K101" s="4" t="s">
        <v>37</v>
      </c>
      <c r="L101" s="43">
        <f t="shared" si="12"/>
        <v>141.28</v>
      </c>
      <c r="M101" s="43">
        <f t="shared" si="13"/>
        <v>377.76000000000005</v>
      </c>
      <c r="N101" s="43">
        <f t="shared" si="14"/>
        <v>12.48</v>
      </c>
    </row>
    <row r="102" spans="2:14" x14ac:dyDescent="0.25">
      <c r="B102" s="30">
        <v>13.888</v>
      </c>
      <c r="C102" s="30">
        <v>32.752000000000002</v>
      </c>
      <c r="D102" s="30">
        <v>1.0880000000000001</v>
      </c>
      <c r="E102" s="35">
        <v>42052</v>
      </c>
      <c r="F102" s="47" t="s">
        <v>121</v>
      </c>
      <c r="G102" s="4" t="s">
        <v>4</v>
      </c>
      <c r="H102" s="34" t="s">
        <v>14</v>
      </c>
      <c r="I102" s="34">
        <v>34</v>
      </c>
      <c r="J102" s="4" t="s">
        <v>6</v>
      </c>
      <c r="K102" s="4" t="s">
        <v>37</v>
      </c>
      <c r="L102" s="43">
        <f t="shared" si="12"/>
        <v>152.768</v>
      </c>
      <c r="M102" s="43">
        <f t="shared" si="13"/>
        <v>360.27200000000005</v>
      </c>
      <c r="N102" s="43">
        <f t="shared" si="14"/>
        <v>11.968</v>
      </c>
    </row>
    <row r="103" spans="2:14" x14ac:dyDescent="0.25">
      <c r="B103" s="30">
        <v>13.391999999999999</v>
      </c>
      <c r="C103" s="30">
        <v>45.968000000000004</v>
      </c>
      <c r="D103" s="30">
        <v>2.016</v>
      </c>
      <c r="E103" s="35">
        <v>42052</v>
      </c>
      <c r="F103" s="47" t="s">
        <v>120</v>
      </c>
      <c r="G103" s="4" t="s">
        <v>4</v>
      </c>
      <c r="H103" s="34" t="s">
        <v>15</v>
      </c>
      <c r="I103" s="34">
        <v>34</v>
      </c>
      <c r="J103" s="4" t="s">
        <v>9</v>
      </c>
      <c r="K103" s="4" t="s">
        <v>37</v>
      </c>
      <c r="L103" s="43">
        <f t="shared" si="12"/>
        <v>160.70400000000001</v>
      </c>
      <c r="M103" s="43">
        <f t="shared" si="13"/>
        <v>551.61599999999999</v>
      </c>
      <c r="N103" s="43">
        <f t="shared" si="14"/>
        <v>24.192</v>
      </c>
    </row>
    <row r="104" spans="2:14" x14ac:dyDescent="0.25">
      <c r="B104" s="30">
        <v>9.76</v>
      </c>
      <c r="C104" s="30">
        <v>21.488</v>
      </c>
      <c r="D104" s="30">
        <v>0.35199999999999998</v>
      </c>
      <c r="E104" s="35">
        <v>42052</v>
      </c>
      <c r="F104" s="47" t="s">
        <v>119</v>
      </c>
      <c r="G104" s="4" t="s">
        <v>4</v>
      </c>
      <c r="H104" s="34" t="s">
        <v>16</v>
      </c>
      <c r="I104" s="34">
        <v>52</v>
      </c>
      <c r="J104" s="4" t="s">
        <v>6</v>
      </c>
      <c r="K104" s="4" t="s">
        <v>37</v>
      </c>
      <c r="L104" s="43">
        <f t="shared" si="12"/>
        <v>126.88</v>
      </c>
      <c r="M104" s="43">
        <f t="shared" si="13"/>
        <v>279.34399999999999</v>
      </c>
      <c r="N104" s="43">
        <f t="shared" si="14"/>
        <v>4.5759999999999996</v>
      </c>
    </row>
    <row r="105" spans="2:14" x14ac:dyDescent="0.25">
      <c r="B105" s="30">
        <v>9.5359999999999996</v>
      </c>
      <c r="C105" s="30">
        <v>33.631999999999998</v>
      </c>
      <c r="D105" s="30">
        <v>1.1839999999999999</v>
      </c>
      <c r="E105" s="35">
        <v>42052</v>
      </c>
      <c r="F105" s="47" t="s">
        <v>118</v>
      </c>
      <c r="G105" s="4" t="s">
        <v>4</v>
      </c>
      <c r="H105" s="34" t="s">
        <v>17</v>
      </c>
      <c r="I105" s="34">
        <v>52</v>
      </c>
      <c r="J105" s="4" t="s">
        <v>9</v>
      </c>
      <c r="K105" s="4" t="s">
        <v>37</v>
      </c>
      <c r="L105" s="43">
        <f t="shared" si="12"/>
        <v>133.50399999999999</v>
      </c>
      <c r="M105" s="43">
        <f t="shared" si="13"/>
        <v>470.84799999999996</v>
      </c>
      <c r="N105" s="43">
        <f t="shared" si="14"/>
        <v>16.576000000000001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tabSelected="1" topLeftCell="H1" workbookViewId="0">
      <selection activeCell="V16" sqref="V16"/>
    </sheetView>
  </sheetViews>
  <sheetFormatPr defaultRowHeight="15.75" x14ac:dyDescent="0.25"/>
  <cols>
    <col min="1" max="1" width="4.25" style="19" customWidth="1"/>
    <col min="2" max="2" width="7.875" style="19" customWidth="1"/>
    <col min="3" max="3" width="6.625" style="19" customWidth="1"/>
    <col min="4" max="4" width="4.125" style="19" customWidth="1"/>
    <col min="5" max="5" width="9" style="16"/>
    <col min="6" max="6" width="17.375" style="2" customWidth="1"/>
    <col min="7" max="7" width="9" style="2"/>
    <col min="8" max="8" width="5.625" style="2" customWidth="1"/>
    <col min="9" max="9" width="10.125" style="2" customWidth="1"/>
    <col min="10" max="10" width="9" style="2"/>
    <col min="11" max="11" width="14" style="19" customWidth="1"/>
    <col min="12" max="12" width="13.5" style="19" customWidth="1"/>
    <col min="13" max="13" width="9" style="19"/>
    <col min="14" max="14" width="11.625" style="19" customWidth="1"/>
    <col min="15" max="15" width="9" style="49"/>
    <col min="16" max="22" width="9" style="48"/>
    <col min="23" max="16384" width="9" style="19"/>
  </cols>
  <sheetData>
    <row r="1" spans="1:22" ht="30" x14ac:dyDescent="0.25">
      <c r="A1" s="22" t="s">
        <v>129</v>
      </c>
      <c r="B1" s="23" t="s">
        <v>128</v>
      </c>
      <c r="C1" s="23" t="s">
        <v>127</v>
      </c>
      <c r="D1" s="23" t="s">
        <v>126</v>
      </c>
      <c r="E1" s="17" t="s">
        <v>3</v>
      </c>
      <c r="F1" s="17" t="s">
        <v>34</v>
      </c>
      <c r="G1" s="17" t="s">
        <v>36</v>
      </c>
      <c r="H1" s="17" t="s">
        <v>0</v>
      </c>
      <c r="I1" s="17" t="s">
        <v>35</v>
      </c>
      <c r="J1" s="17" t="s">
        <v>1</v>
      </c>
      <c r="K1" s="23" t="s">
        <v>165</v>
      </c>
      <c r="L1" s="23" t="s">
        <v>166</v>
      </c>
      <c r="M1" s="19" t="s">
        <v>168</v>
      </c>
      <c r="N1" s="23" t="s">
        <v>167</v>
      </c>
      <c r="O1" s="48" t="s">
        <v>169</v>
      </c>
      <c r="P1" s="48" t="s">
        <v>170</v>
      </c>
      <c r="Q1" s="48" t="s">
        <v>171</v>
      </c>
      <c r="R1" s="48" t="s">
        <v>172</v>
      </c>
      <c r="S1" s="48" t="s">
        <v>173</v>
      </c>
      <c r="T1" s="48" t="s">
        <v>174</v>
      </c>
      <c r="U1" s="48" t="s">
        <v>175</v>
      </c>
      <c r="V1" s="48" t="s">
        <v>176</v>
      </c>
    </row>
    <row r="2" spans="1:22" x14ac:dyDescent="0.25">
      <c r="A2" s="19" t="s">
        <v>121</v>
      </c>
      <c r="B2" s="20">
        <v>1.2106666666666666</v>
      </c>
      <c r="C2" s="20">
        <v>3.5619999999999998</v>
      </c>
      <c r="D2" s="20">
        <v>0.2</v>
      </c>
      <c r="E2" s="14">
        <v>50</v>
      </c>
      <c r="F2" s="4" t="s">
        <v>18</v>
      </c>
      <c r="G2" s="4" t="s">
        <v>5</v>
      </c>
      <c r="H2" s="5">
        <v>11</v>
      </c>
      <c r="I2" s="4" t="s">
        <v>6</v>
      </c>
      <c r="J2" s="4" t="s">
        <v>19</v>
      </c>
      <c r="K2" s="43">
        <f t="shared" ref="K2:K41" si="0">B2*$E2</f>
        <v>60.533333333333331</v>
      </c>
      <c r="L2" s="43">
        <f t="shared" ref="L2:L41" si="1">C2*$E2</f>
        <v>178.1</v>
      </c>
      <c r="M2" s="43">
        <f t="shared" ref="M2:M41" si="2">L2-K2</f>
        <v>117.56666666666666</v>
      </c>
      <c r="N2" s="43">
        <f t="shared" ref="N2:N41" si="3">D2*$E2</f>
        <v>10</v>
      </c>
      <c r="O2" s="48">
        <f>K2/100</f>
        <v>0.60533333333333328</v>
      </c>
      <c r="P2" s="48">
        <f t="shared" ref="P2:R2" si="4">L2/100</f>
        <v>1.7809999999999999</v>
      </c>
      <c r="Q2" s="48">
        <f t="shared" si="4"/>
        <v>1.1756666666666666</v>
      </c>
      <c r="R2" s="48">
        <f t="shared" si="4"/>
        <v>0.1</v>
      </c>
      <c r="S2" s="48">
        <f>O2*5</f>
        <v>3.0266666666666664</v>
      </c>
      <c r="T2" s="48">
        <f t="shared" ref="T2:V2" si="5">P2*5</f>
        <v>8.9049999999999994</v>
      </c>
      <c r="U2" s="48">
        <f t="shared" si="5"/>
        <v>5.878333333333333</v>
      </c>
      <c r="V2" s="48">
        <f t="shared" si="5"/>
        <v>0.5</v>
      </c>
    </row>
    <row r="3" spans="1:22" x14ac:dyDescent="0.25">
      <c r="A3" s="19" t="s">
        <v>120</v>
      </c>
      <c r="B3" s="20">
        <v>1.3023333333333333</v>
      </c>
      <c r="C3" s="20">
        <v>2.2963333333333331</v>
      </c>
      <c r="D3" s="20">
        <v>0.2</v>
      </c>
      <c r="E3" s="14">
        <v>50</v>
      </c>
      <c r="F3" s="4" t="s">
        <v>18</v>
      </c>
      <c r="G3" s="4" t="s">
        <v>8</v>
      </c>
      <c r="H3" s="5">
        <v>11</v>
      </c>
      <c r="I3" s="4" t="s">
        <v>9</v>
      </c>
      <c r="J3" s="4" t="s">
        <v>19</v>
      </c>
      <c r="K3" s="43">
        <f t="shared" si="0"/>
        <v>65.116666666666674</v>
      </c>
      <c r="L3" s="43">
        <f t="shared" si="1"/>
        <v>114.81666666666666</v>
      </c>
      <c r="M3" s="43">
        <f t="shared" si="2"/>
        <v>49.699999999999989</v>
      </c>
      <c r="N3" s="43">
        <f t="shared" si="3"/>
        <v>10</v>
      </c>
      <c r="O3" s="48">
        <f t="shared" ref="O3:O41" si="6">K3/100</f>
        <v>0.65116666666666678</v>
      </c>
      <c r="P3" s="48">
        <f t="shared" ref="P3:P41" si="7">L3/100</f>
        <v>1.1481666666666666</v>
      </c>
      <c r="Q3" s="48">
        <f t="shared" ref="Q3:Q41" si="8">M3/100</f>
        <v>0.49699999999999989</v>
      </c>
      <c r="R3" s="48">
        <f t="shared" ref="R3:R41" si="9">N3/100</f>
        <v>0.1</v>
      </c>
      <c r="S3" s="48">
        <f t="shared" ref="S3:S41" si="10">O3*5</f>
        <v>3.2558333333333338</v>
      </c>
      <c r="T3" s="48">
        <f t="shared" ref="T3:T41" si="11">P3*5</f>
        <v>5.7408333333333328</v>
      </c>
      <c r="U3" s="48">
        <f t="shared" ref="U3:U41" si="12">Q3*5</f>
        <v>2.4849999999999994</v>
      </c>
      <c r="V3" s="48">
        <f t="shared" ref="V3:V41" si="13">R3*5</f>
        <v>0.5</v>
      </c>
    </row>
    <row r="4" spans="1:22" x14ac:dyDescent="0.25">
      <c r="A4" s="19" t="s">
        <v>119</v>
      </c>
      <c r="B4" s="20">
        <v>1.0966666666666667</v>
      </c>
      <c r="C4" s="20">
        <v>2.2919999999999998</v>
      </c>
      <c r="D4" s="20">
        <v>0.2</v>
      </c>
      <c r="E4" s="14">
        <v>50</v>
      </c>
      <c r="F4" s="4" t="s">
        <v>18</v>
      </c>
      <c r="G4" s="4" t="s">
        <v>10</v>
      </c>
      <c r="H4" s="5">
        <v>13</v>
      </c>
      <c r="I4" s="4" t="s">
        <v>6</v>
      </c>
      <c r="J4" s="4" t="s">
        <v>19</v>
      </c>
      <c r="K4" s="43">
        <f t="shared" si="0"/>
        <v>54.833333333333336</v>
      </c>
      <c r="L4" s="43">
        <f t="shared" si="1"/>
        <v>114.6</v>
      </c>
      <c r="M4" s="43">
        <f t="shared" si="2"/>
        <v>59.766666666666659</v>
      </c>
      <c r="N4" s="43">
        <f t="shared" si="3"/>
        <v>10</v>
      </c>
      <c r="O4" s="48">
        <f t="shared" si="6"/>
        <v>0.54833333333333334</v>
      </c>
      <c r="P4" s="48">
        <f t="shared" si="7"/>
        <v>1.1459999999999999</v>
      </c>
      <c r="Q4" s="48">
        <f t="shared" si="8"/>
        <v>0.59766666666666657</v>
      </c>
      <c r="R4" s="48">
        <f t="shared" si="9"/>
        <v>0.1</v>
      </c>
      <c r="S4" s="48">
        <f t="shared" si="10"/>
        <v>2.7416666666666667</v>
      </c>
      <c r="T4" s="48">
        <f t="shared" si="11"/>
        <v>5.7299999999999995</v>
      </c>
      <c r="U4" s="48">
        <f t="shared" si="12"/>
        <v>2.9883333333333328</v>
      </c>
      <c r="V4" s="48">
        <f t="shared" si="13"/>
        <v>0.5</v>
      </c>
    </row>
    <row r="5" spans="1:22" x14ac:dyDescent="0.25">
      <c r="A5" s="19" t="s">
        <v>118</v>
      </c>
      <c r="B5" s="20">
        <v>1.2913333333333334</v>
      </c>
      <c r="C5" s="20">
        <v>2.6880000000000002</v>
      </c>
      <c r="D5" s="20">
        <v>0.2</v>
      </c>
      <c r="E5" s="14">
        <v>50</v>
      </c>
      <c r="F5" s="4" t="s">
        <v>18</v>
      </c>
      <c r="G5" s="4" t="s">
        <v>11</v>
      </c>
      <c r="H5" s="5">
        <v>13</v>
      </c>
      <c r="I5" s="4" t="s">
        <v>9</v>
      </c>
      <c r="J5" s="4" t="s">
        <v>19</v>
      </c>
      <c r="K5" s="43">
        <f t="shared" si="0"/>
        <v>64.566666666666677</v>
      </c>
      <c r="L5" s="43">
        <f t="shared" si="1"/>
        <v>134.4</v>
      </c>
      <c r="M5" s="43">
        <f t="shared" si="2"/>
        <v>69.833333333333329</v>
      </c>
      <c r="N5" s="43">
        <f t="shared" si="3"/>
        <v>10</v>
      </c>
      <c r="O5" s="48">
        <f t="shared" si="6"/>
        <v>0.64566666666666672</v>
      </c>
      <c r="P5" s="48">
        <f t="shared" si="7"/>
        <v>1.3440000000000001</v>
      </c>
      <c r="Q5" s="48">
        <f t="shared" si="8"/>
        <v>0.69833333333333325</v>
      </c>
      <c r="R5" s="48">
        <f t="shared" si="9"/>
        <v>0.1</v>
      </c>
      <c r="S5" s="48">
        <f t="shared" si="10"/>
        <v>3.2283333333333335</v>
      </c>
      <c r="T5" s="48">
        <f t="shared" si="11"/>
        <v>6.7200000000000006</v>
      </c>
      <c r="U5" s="48">
        <f t="shared" si="12"/>
        <v>3.4916666666666663</v>
      </c>
      <c r="V5" s="48">
        <f t="shared" si="13"/>
        <v>0.5</v>
      </c>
    </row>
    <row r="6" spans="1:22" x14ac:dyDescent="0.25">
      <c r="A6" s="19" t="s">
        <v>117</v>
      </c>
      <c r="B6" s="20">
        <v>1.226</v>
      </c>
      <c r="C6" s="20">
        <v>2.4236666666666671</v>
      </c>
      <c r="D6" s="20">
        <v>0.2</v>
      </c>
      <c r="E6" s="14">
        <v>50</v>
      </c>
      <c r="F6" s="4" t="s">
        <v>18</v>
      </c>
      <c r="G6" s="4" t="s">
        <v>12</v>
      </c>
      <c r="H6" s="5">
        <v>26</v>
      </c>
      <c r="I6" s="4" t="s">
        <v>6</v>
      </c>
      <c r="J6" s="4" t="s">
        <v>19</v>
      </c>
      <c r="K6" s="43">
        <f t="shared" si="0"/>
        <v>61.3</v>
      </c>
      <c r="L6" s="43">
        <f t="shared" si="1"/>
        <v>121.18333333333335</v>
      </c>
      <c r="M6" s="43">
        <f t="shared" si="2"/>
        <v>59.883333333333354</v>
      </c>
      <c r="N6" s="43">
        <f t="shared" si="3"/>
        <v>10</v>
      </c>
      <c r="O6" s="48">
        <f t="shared" si="6"/>
        <v>0.61299999999999999</v>
      </c>
      <c r="P6" s="48">
        <f t="shared" si="7"/>
        <v>1.2118333333333335</v>
      </c>
      <c r="Q6" s="48">
        <f t="shared" si="8"/>
        <v>0.59883333333333355</v>
      </c>
      <c r="R6" s="48">
        <f t="shared" si="9"/>
        <v>0.1</v>
      </c>
      <c r="S6" s="48">
        <f t="shared" si="10"/>
        <v>3.0649999999999999</v>
      </c>
      <c r="T6" s="48">
        <f t="shared" si="11"/>
        <v>6.0591666666666679</v>
      </c>
      <c r="U6" s="48">
        <f t="shared" si="12"/>
        <v>2.9941666666666675</v>
      </c>
      <c r="V6" s="48">
        <f t="shared" si="13"/>
        <v>0.5</v>
      </c>
    </row>
    <row r="7" spans="1:22" x14ac:dyDescent="0.25">
      <c r="A7" s="19" t="s">
        <v>116</v>
      </c>
      <c r="B7" s="20">
        <v>1.8046666666666666</v>
      </c>
      <c r="C7" s="20">
        <v>2.6906666666666665</v>
      </c>
      <c r="D7" s="20">
        <v>0.2</v>
      </c>
      <c r="E7" s="14">
        <v>50</v>
      </c>
      <c r="F7" s="4" t="s">
        <v>18</v>
      </c>
      <c r="G7" s="4" t="s">
        <v>13</v>
      </c>
      <c r="H7" s="5">
        <v>26</v>
      </c>
      <c r="I7" s="4" t="s">
        <v>9</v>
      </c>
      <c r="J7" s="4" t="s">
        <v>19</v>
      </c>
      <c r="K7" s="43">
        <f t="shared" si="0"/>
        <v>90.233333333333334</v>
      </c>
      <c r="L7" s="43">
        <f t="shared" si="1"/>
        <v>134.53333333333333</v>
      </c>
      <c r="M7" s="43">
        <f t="shared" si="2"/>
        <v>44.3</v>
      </c>
      <c r="N7" s="43">
        <f t="shared" si="3"/>
        <v>10</v>
      </c>
      <c r="O7" s="48">
        <f t="shared" si="6"/>
        <v>0.90233333333333332</v>
      </c>
      <c r="P7" s="48">
        <f t="shared" si="7"/>
        <v>1.3453333333333333</v>
      </c>
      <c r="Q7" s="48">
        <f t="shared" si="8"/>
        <v>0.44299999999999995</v>
      </c>
      <c r="R7" s="48">
        <f t="shared" si="9"/>
        <v>0.1</v>
      </c>
      <c r="S7" s="48">
        <f t="shared" si="10"/>
        <v>4.5116666666666667</v>
      </c>
      <c r="T7" s="48">
        <f t="shared" si="11"/>
        <v>6.7266666666666666</v>
      </c>
      <c r="U7" s="48">
        <f t="shared" si="12"/>
        <v>2.2149999999999999</v>
      </c>
      <c r="V7" s="48">
        <f t="shared" si="13"/>
        <v>0.5</v>
      </c>
    </row>
    <row r="8" spans="1:22" x14ac:dyDescent="0.25">
      <c r="A8" s="19" t="s">
        <v>115</v>
      </c>
      <c r="B8" s="20">
        <v>1.8253333333333333</v>
      </c>
      <c r="C8" s="20">
        <v>2.7356666666666669</v>
      </c>
      <c r="D8" s="20">
        <v>0.2</v>
      </c>
      <c r="E8" s="14">
        <v>50</v>
      </c>
      <c r="F8" s="4" t="s">
        <v>18</v>
      </c>
      <c r="G8" s="4" t="s">
        <v>14</v>
      </c>
      <c r="H8" s="5">
        <v>34</v>
      </c>
      <c r="I8" s="4" t="s">
        <v>6</v>
      </c>
      <c r="J8" s="4" t="s">
        <v>19</v>
      </c>
      <c r="K8" s="43">
        <f t="shared" si="0"/>
        <v>91.266666666666666</v>
      </c>
      <c r="L8" s="43">
        <f t="shared" si="1"/>
        <v>136.78333333333336</v>
      </c>
      <c r="M8" s="43">
        <f t="shared" si="2"/>
        <v>45.516666666666694</v>
      </c>
      <c r="N8" s="43">
        <f t="shared" si="3"/>
        <v>10</v>
      </c>
      <c r="O8" s="48">
        <f t="shared" si="6"/>
        <v>0.91266666666666663</v>
      </c>
      <c r="P8" s="48">
        <f t="shared" si="7"/>
        <v>1.3678333333333337</v>
      </c>
      <c r="Q8" s="48">
        <f t="shared" si="8"/>
        <v>0.45516666666666694</v>
      </c>
      <c r="R8" s="48">
        <f t="shared" si="9"/>
        <v>0.1</v>
      </c>
      <c r="S8" s="48">
        <f t="shared" si="10"/>
        <v>4.5633333333333335</v>
      </c>
      <c r="T8" s="48">
        <f t="shared" si="11"/>
        <v>6.8391666666666682</v>
      </c>
      <c r="U8" s="48">
        <f t="shared" si="12"/>
        <v>2.2758333333333347</v>
      </c>
      <c r="V8" s="48">
        <f t="shared" si="13"/>
        <v>0.5</v>
      </c>
    </row>
    <row r="9" spans="1:22" x14ac:dyDescent="0.25">
      <c r="A9" s="19" t="s">
        <v>114</v>
      </c>
      <c r="B9" s="20">
        <v>1.6059999999999999</v>
      </c>
      <c r="C9" s="20">
        <v>3.2503333333333337</v>
      </c>
      <c r="D9" s="20">
        <v>0.2</v>
      </c>
      <c r="E9" s="14">
        <v>50</v>
      </c>
      <c r="F9" s="4" t="s">
        <v>18</v>
      </c>
      <c r="G9" s="4" t="s">
        <v>15</v>
      </c>
      <c r="H9" s="5">
        <v>34</v>
      </c>
      <c r="I9" s="4" t="s">
        <v>9</v>
      </c>
      <c r="J9" s="4" t="s">
        <v>19</v>
      </c>
      <c r="K9" s="43">
        <f t="shared" si="0"/>
        <v>80.3</v>
      </c>
      <c r="L9" s="43">
        <f t="shared" si="1"/>
        <v>162.51666666666668</v>
      </c>
      <c r="M9" s="43">
        <f t="shared" si="2"/>
        <v>82.216666666666683</v>
      </c>
      <c r="N9" s="43">
        <f t="shared" si="3"/>
        <v>10</v>
      </c>
      <c r="O9" s="48">
        <f t="shared" si="6"/>
        <v>0.80299999999999994</v>
      </c>
      <c r="P9" s="48">
        <f t="shared" si="7"/>
        <v>1.6251666666666669</v>
      </c>
      <c r="Q9" s="48">
        <f t="shared" si="8"/>
        <v>0.82216666666666682</v>
      </c>
      <c r="R9" s="48">
        <f t="shared" si="9"/>
        <v>0.1</v>
      </c>
      <c r="S9" s="48">
        <f t="shared" si="10"/>
        <v>4.0149999999999997</v>
      </c>
      <c r="T9" s="48">
        <f t="shared" si="11"/>
        <v>8.1258333333333344</v>
      </c>
      <c r="U9" s="48">
        <f t="shared" si="12"/>
        <v>4.1108333333333338</v>
      </c>
      <c r="V9" s="48">
        <f t="shared" si="13"/>
        <v>0.5</v>
      </c>
    </row>
    <row r="10" spans="1:22" x14ac:dyDescent="0.25">
      <c r="A10" s="19" t="s">
        <v>113</v>
      </c>
      <c r="B10" s="20">
        <v>1.9253333333333333</v>
      </c>
      <c r="C10" s="20">
        <v>2.4396666666666662</v>
      </c>
      <c r="D10" s="20">
        <v>0.2</v>
      </c>
      <c r="E10" s="14">
        <v>50</v>
      </c>
      <c r="F10" s="4" t="s">
        <v>18</v>
      </c>
      <c r="G10" s="4" t="s">
        <v>16</v>
      </c>
      <c r="H10" s="5">
        <v>52</v>
      </c>
      <c r="I10" s="4" t="s">
        <v>6</v>
      </c>
      <c r="J10" s="4" t="s">
        <v>19</v>
      </c>
      <c r="K10" s="43">
        <f t="shared" si="0"/>
        <v>96.266666666666666</v>
      </c>
      <c r="L10" s="43">
        <f t="shared" si="1"/>
        <v>121.98333333333331</v>
      </c>
      <c r="M10" s="43">
        <f t="shared" si="2"/>
        <v>25.71666666666664</v>
      </c>
      <c r="N10" s="43">
        <f t="shared" si="3"/>
        <v>10</v>
      </c>
      <c r="O10" s="48">
        <f t="shared" si="6"/>
        <v>0.96266666666666667</v>
      </c>
      <c r="P10" s="48">
        <f t="shared" si="7"/>
        <v>1.2198333333333331</v>
      </c>
      <c r="Q10" s="48">
        <f t="shared" si="8"/>
        <v>0.25716666666666638</v>
      </c>
      <c r="R10" s="48">
        <f t="shared" si="9"/>
        <v>0.1</v>
      </c>
      <c r="S10" s="48">
        <f t="shared" si="10"/>
        <v>4.8133333333333335</v>
      </c>
      <c r="T10" s="48">
        <f t="shared" si="11"/>
        <v>6.0991666666666653</v>
      </c>
      <c r="U10" s="48">
        <f t="shared" si="12"/>
        <v>1.2858333333333318</v>
      </c>
      <c r="V10" s="48">
        <f t="shared" si="13"/>
        <v>0.5</v>
      </c>
    </row>
    <row r="11" spans="1:22" x14ac:dyDescent="0.25">
      <c r="A11" s="19" t="s">
        <v>112</v>
      </c>
      <c r="B11" s="20">
        <v>1.585</v>
      </c>
      <c r="C11" s="20">
        <v>4.72</v>
      </c>
      <c r="D11" s="20">
        <v>0.2</v>
      </c>
      <c r="E11" s="14">
        <v>50</v>
      </c>
      <c r="F11" s="4" t="s">
        <v>18</v>
      </c>
      <c r="G11" s="4" t="s">
        <v>17</v>
      </c>
      <c r="H11" s="5">
        <v>52</v>
      </c>
      <c r="I11" s="4" t="s">
        <v>9</v>
      </c>
      <c r="J11" s="4" t="s">
        <v>19</v>
      </c>
      <c r="K11" s="43">
        <f t="shared" si="0"/>
        <v>79.25</v>
      </c>
      <c r="L11" s="43">
        <f t="shared" si="1"/>
        <v>236</v>
      </c>
      <c r="M11" s="43">
        <f t="shared" si="2"/>
        <v>156.75</v>
      </c>
      <c r="N11" s="43">
        <f t="shared" si="3"/>
        <v>10</v>
      </c>
      <c r="O11" s="48">
        <f t="shared" si="6"/>
        <v>0.79249999999999998</v>
      </c>
      <c r="P11" s="48">
        <f t="shared" si="7"/>
        <v>2.36</v>
      </c>
      <c r="Q11" s="48">
        <f t="shared" si="8"/>
        <v>1.5674999999999999</v>
      </c>
      <c r="R11" s="48">
        <f t="shared" si="9"/>
        <v>0.1</v>
      </c>
      <c r="S11" s="48">
        <f t="shared" si="10"/>
        <v>3.9624999999999999</v>
      </c>
      <c r="T11" s="48">
        <f t="shared" si="11"/>
        <v>11.799999999999999</v>
      </c>
      <c r="U11" s="48">
        <f t="shared" si="12"/>
        <v>7.8374999999999995</v>
      </c>
      <c r="V11" s="48">
        <f t="shared" si="13"/>
        <v>0.5</v>
      </c>
    </row>
    <row r="12" spans="1:22" x14ac:dyDescent="0.25">
      <c r="A12" s="19" t="s">
        <v>111</v>
      </c>
      <c r="B12" s="20">
        <v>1.5536666666666665</v>
      </c>
      <c r="C12" s="20">
        <v>2.0876666666666668</v>
      </c>
      <c r="D12" s="20">
        <v>0.2</v>
      </c>
      <c r="E12" s="14">
        <v>50</v>
      </c>
      <c r="F12" s="4" t="s">
        <v>18</v>
      </c>
      <c r="G12" s="4" t="s">
        <v>5</v>
      </c>
      <c r="H12" s="5">
        <v>11</v>
      </c>
      <c r="I12" s="4" t="s">
        <v>6</v>
      </c>
      <c r="J12" s="4" t="s">
        <v>20</v>
      </c>
      <c r="K12" s="43">
        <f t="shared" si="0"/>
        <v>77.683333333333323</v>
      </c>
      <c r="L12" s="43">
        <f t="shared" si="1"/>
        <v>104.38333333333334</v>
      </c>
      <c r="M12" s="43">
        <f t="shared" si="2"/>
        <v>26.700000000000017</v>
      </c>
      <c r="N12" s="43">
        <f t="shared" si="3"/>
        <v>10</v>
      </c>
      <c r="O12" s="48">
        <f t="shared" si="6"/>
        <v>0.77683333333333326</v>
      </c>
      <c r="P12" s="48">
        <f t="shared" si="7"/>
        <v>1.0438333333333334</v>
      </c>
      <c r="Q12" s="48">
        <f t="shared" si="8"/>
        <v>0.26700000000000018</v>
      </c>
      <c r="R12" s="48">
        <f t="shared" si="9"/>
        <v>0.1</v>
      </c>
      <c r="S12" s="48">
        <f t="shared" si="10"/>
        <v>3.8841666666666663</v>
      </c>
      <c r="T12" s="48">
        <f t="shared" si="11"/>
        <v>5.2191666666666672</v>
      </c>
      <c r="U12" s="48">
        <f t="shared" si="12"/>
        <v>1.3350000000000009</v>
      </c>
      <c r="V12" s="48">
        <f t="shared" si="13"/>
        <v>0.5</v>
      </c>
    </row>
    <row r="13" spans="1:22" x14ac:dyDescent="0.25">
      <c r="A13" s="19" t="s">
        <v>110</v>
      </c>
      <c r="B13" s="20">
        <v>1.7886666666666666</v>
      </c>
      <c r="C13" s="20">
        <v>2.536</v>
      </c>
      <c r="D13" s="20">
        <v>0.2</v>
      </c>
      <c r="E13" s="14">
        <v>50</v>
      </c>
      <c r="F13" s="4" t="s">
        <v>18</v>
      </c>
      <c r="G13" s="4" t="s">
        <v>8</v>
      </c>
      <c r="H13" s="5">
        <v>11</v>
      </c>
      <c r="I13" s="4" t="s">
        <v>9</v>
      </c>
      <c r="J13" s="4" t="s">
        <v>20</v>
      </c>
      <c r="K13" s="43">
        <f t="shared" si="0"/>
        <v>89.433333333333337</v>
      </c>
      <c r="L13" s="43">
        <f t="shared" si="1"/>
        <v>126.8</v>
      </c>
      <c r="M13" s="43">
        <f t="shared" si="2"/>
        <v>37.36666666666666</v>
      </c>
      <c r="N13" s="43">
        <f t="shared" si="3"/>
        <v>10</v>
      </c>
      <c r="O13" s="48">
        <f t="shared" si="6"/>
        <v>0.89433333333333342</v>
      </c>
      <c r="P13" s="48">
        <f t="shared" si="7"/>
        <v>1.268</v>
      </c>
      <c r="Q13" s="48">
        <f t="shared" si="8"/>
        <v>0.37366666666666659</v>
      </c>
      <c r="R13" s="48">
        <f t="shared" si="9"/>
        <v>0.1</v>
      </c>
      <c r="S13" s="48">
        <f t="shared" si="10"/>
        <v>4.4716666666666676</v>
      </c>
      <c r="T13" s="48">
        <f t="shared" si="11"/>
        <v>6.34</v>
      </c>
      <c r="U13" s="48">
        <f t="shared" si="12"/>
        <v>1.868333333333333</v>
      </c>
      <c r="V13" s="48">
        <f t="shared" si="13"/>
        <v>0.5</v>
      </c>
    </row>
    <row r="14" spans="1:22" x14ac:dyDescent="0.25">
      <c r="A14" s="19" t="s">
        <v>109</v>
      </c>
      <c r="B14" s="20">
        <v>1.5596666666666668</v>
      </c>
      <c r="C14" s="20">
        <v>2.9756666666666667</v>
      </c>
      <c r="D14" s="20">
        <v>0.2</v>
      </c>
      <c r="E14" s="14">
        <v>50</v>
      </c>
      <c r="F14" s="4" t="s">
        <v>18</v>
      </c>
      <c r="G14" s="4" t="s">
        <v>10</v>
      </c>
      <c r="H14" s="5">
        <v>13</v>
      </c>
      <c r="I14" s="4" t="s">
        <v>6</v>
      </c>
      <c r="J14" s="4" t="s">
        <v>20</v>
      </c>
      <c r="K14" s="43">
        <f t="shared" si="0"/>
        <v>77.983333333333334</v>
      </c>
      <c r="L14" s="43">
        <f t="shared" si="1"/>
        <v>148.78333333333333</v>
      </c>
      <c r="M14" s="43">
        <f t="shared" si="2"/>
        <v>70.8</v>
      </c>
      <c r="N14" s="43">
        <f t="shared" si="3"/>
        <v>10</v>
      </c>
      <c r="O14" s="48">
        <f t="shared" si="6"/>
        <v>0.77983333333333338</v>
      </c>
      <c r="P14" s="48">
        <f t="shared" si="7"/>
        <v>1.4878333333333333</v>
      </c>
      <c r="Q14" s="48">
        <f t="shared" si="8"/>
        <v>0.70799999999999996</v>
      </c>
      <c r="R14" s="48">
        <f t="shared" si="9"/>
        <v>0.1</v>
      </c>
      <c r="S14" s="48">
        <f t="shared" si="10"/>
        <v>3.8991666666666669</v>
      </c>
      <c r="T14" s="48">
        <f t="shared" si="11"/>
        <v>7.4391666666666669</v>
      </c>
      <c r="U14" s="48">
        <f t="shared" si="12"/>
        <v>3.54</v>
      </c>
      <c r="V14" s="48">
        <f t="shared" si="13"/>
        <v>0.5</v>
      </c>
    </row>
    <row r="15" spans="1:22" x14ac:dyDescent="0.25">
      <c r="A15" s="19" t="s">
        <v>108</v>
      </c>
      <c r="B15" s="20">
        <v>1.6383333333333334</v>
      </c>
      <c r="C15" s="20">
        <v>2.4216666666666669</v>
      </c>
      <c r="D15" s="20">
        <v>0.2</v>
      </c>
      <c r="E15" s="14">
        <v>50</v>
      </c>
      <c r="F15" s="4" t="s">
        <v>18</v>
      </c>
      <c r="G15" s="4" t="s">
        <v>11</v>
      </c>
      <c r="H15" s="5">
        <v>13</v>
      </c>
      <c r="I15" s="4" t="s">
        <v>9</v>
      </c>
      <c r="J15" s="4" t="s">
        <v>20</v>
      </c>
      <c r="K15" s="43">
        <f t="shared" si="0"/>
        <v>81.916666666666671</v>
      </c>
      <c r="L15" s="43">
        <f t="shared" si="1"/>
        <v>121.08333333333334</v>
      </c>
      <c r="M15" s="43">
        <f t="shared" si="2"/>
        <v>39.166666666666671</v>
      </c>
      <c r="N15" s="43">
        <f t="shared" si="3"/>
        <v>10</v>
      </c>
      <c r="O15" s="48">
        <f t="shared" si="6"/>
        <v>0.81916666666666671</v>
      </c>
      <c r="P15" s="48">
        <f t="shared" si="7"/>
        <v>1.2108333333333334</v>
      </c>
      <c r="Q15" s="48">
        <f t="shared" si="8"/>
        <v>0.39166666666666672</v>
      </c>
      <c r="R15" s="48">
        <f t="shared" si="9"/>
        <v>0.1</v>
      </c>
      <c r="S15" s="48">
        <f t="shared" si="10"/>
        <v>4.0958333333333332</v>
      </c>
      <c r="T15" s="48">
        <f t="shared" si="11"/>
        <v>6.0541666666666671</v>
      </c>
      <c r="U15" s="48">
        <f t="shared" si="12"/>
        <v>1.9583333333333335</v>
      </c>
      <c r="V15" s="48">
        <f t="shared" si="13"/>
        <v>0.5</v>
      </c>
    </row>
    <row r="16" spans="1:22" x14ac:dyDescent="0.25">
      <c r="A16" s="19" t="s">
        <v>107</v>
      </c>
      <c r="B16" s="20">
        <v>1.1453333333333333</v>
      </c>
      <c r="C16" s="20">
        <v>2.1313333333333335</v>
      </c>
      <c r="D16" s="20">
        <v>0.2</v>
      </c>
      <c r="E16" s="14">
        <v>50</v>
      </c>
      <c r="F16" s="4" t="s">
        <v>18</v>
      </c>
      <c r="G16" s="4" t="s">
        <v>12</v>
      </c>
      <c r="H16" s="5">
        <v>26</v>
      </c>
      <c r="I16" s="4" t="s">
        <v>6</v>
      </c>
      <c r="J16" s="4" t="s">
        <v>20</v>
      </c>
      <c r="K16" s="43">
        <f t="shared" si="0"/>
        <v>57.266666666666666</v>
      </c>
      <c r="L16" s="43">
        <f t="shared" si="1"/>
        <v>106.56666666666668</v>
      </c>
      <c r="M16" s="43">
        <f t="shared" si="2"/>
        <v>49.300000000000011</v>
      </c>
      <c r="N16" s="43">
        <f t="shared" si="3"/>
        <v>10</v>
      </c>
      <c r="O16" s="48">
        <f t="shared" si="6"/>
        <v>0.57266666666666666</v>
      </c>
      <c r="P16" s="48">
        <f t="shared" si="7"/>
        <v>1.0656666666666668</v>
      </c>
      <c r="Q16" s="48">
        <f t="shared" si="8"/>
        <v>0.4930000000000001</v>
      </c>
      <c r="R16" s="48">
        <f t="shared" si="9"/>
        <v>0.1</v>
      </c>
      <c r="S16" s="48">
        <f t="shared" si="10"/>
        <v>2.8633333333333333</v>
      </c>
      <c r="T16" s="48">
        <f t="shared" si="11"/>
        <v>5.328333333333334</v>
      </c>
      <c r="U16" s="48">
        <f t="shared" si="12"/>
        <v>2.4650000000000007</v>
      </c>
      <c r="V16" s="48">
        <f t="shared" si="13"/>
        <v>0.5</v>
      </c>
    </row>
    <row r="17" spans="1:22" x14ac:dyDescent="0.25">
      <c r="A17" s="19" t="s">
        <v>106</v>
      </c>
      <c r="B17" s="20">
        <v>1.1733333333333336</v>
      </c>
      <c r="C17" s="20">
        <v>2.5083333333333333</v>
      </c>
      <c r="D17" s="20">
        <v>0.2</v>
      </c>
      <c r="E17" s="14">
        <v>50</v>
      </c>
      <c r="F17" s="4" t="s">
        <v>18</v>
      </c>
      <c r="G17" s="4" t="s">
        <v>13</v>
      </c>
      <c r="H17" s="5">
        <v>26</v>
      </c>
      <c r="I17" s="4" t="s">
        <v>9</v>
      </c>
      <c r="J17" s="4" t="s">
        <v>20</v>
      </c>
      <c r="K17" s="43">
        <f t="shared" si="0"/>
        <v>58.666666666666679</v>
      </c>
      <c r="L17" s="43">
        <f t="shared" si="1"/>
        <v>125.41666666666667</v>
      </c>
      <c r="M17" s="43">
        <f t="shared" si="2"/>
        <v>66.75</v>
      </c>
      <c r="N17" s="43">
        <f t="shared" si="3"/>
        <v>10</v>
      </c>
      <c r="O17" s="48">
        <f t="shared" si="6"/>
        <v>0.58666666666666678</v>
      </c>
      <c r="P17" s="48">
        <f t="shared" si="7"/>
        <v>1.2541666666666667</v>
      </c>
      <c r="Q17" s="48">
        <f t="shared" si="8"/>
        <v>0.66749999999999998</v>
      </c>
      <c r="R17" s="48">
        <f t="shared" si="9"/>
        <v>0.1</v>
      </c>
      <c r="S17" s="48">
        <f t="shared" si="10"/>
        <v>2.933333333333334</v>
      </c>
      <c r="T17" s="48">
        <f t="shared" si="11"/>
        <v>6.270833333333333</v>
      </c>
      <c r="U17" s="48">
        <f t="shared" si="12"/>
        <v>3.3374999999999999</v>
      </c>
      <c r="V17" s="48">
        <f t="shared" si="13"/>
        <v>0.5</v>
      </c>
    </row>
    <row r="18" spans="1:22" x14ac:dyDescent="0.25">
      <c r="A18" s="19" t="s">
        <v>105</v>
      </c>
      <c r="B18" s="20">
        <v>1.1300000000000001</v>
      </c>
      <c r="C18" s="20">
        <v>2.4103333333333334</v>
      </c>
      <c r="D18" s="20">
        <v>0.2</v>
      </c>
      <c r="E18" s="14">
        <v>50</v>
      </c>
      <c r="F18" s="4" t="s">
        <v>18</v>
      </c>
      <c r="G18" s="4" t="s">
        <v>14</v>
      </c>
      <c r="H18" s="5">
        <v>34</v>
      </c>
      <c r="I18" s="4" t="s">
        <v>6</v>
      </c>
      <c r="J18" s="4" t="s">
        <v>20</v>
      </c>
      <c r="K18" s="43">
        <f t="shared" si="0"/>
        <v>56.500000000000007</v>
      </c>
      <c r="L18" s="43">
        <f t="shared" si="1"/>
        <v>120.51666666666667</v>
      </c>
      <c r="M18" s="43">
        <f t="shared" si="2"/>
        <v>64.016666666666652</v>
      </c>
      <c r="N18" s="43">
        <f t="shared" si="3"/>
        <v>10</v>
      </c>
      <c r="O18" s="48">
        <f t="shared" si="6"/>
        <v>0.56500000000000006</v>
      </c>
      <c r="P18" s="48">
        <f t="shared" si="7"/>
        <v>1.2051666666666667</v>
      </c>
      <c r="Q18" s="48">
        <f t="shared" si="8"/>
        <v>0.64016666666666655</v>
      </c>
      <c r="R18" s="48">
        <f t="shared" si="9"/>
        <v>0.1</v>
      </c>
      <c r="S18" s="48">
        <f t="shared" si="10"/>
        <v>2.8250000000000002</v>
      </c>
      <c r="T18" s="48">
        <f t="shared" si="11"/>
        <v>6.0258333333333338</v>
      </c>
      <c r="U18" s="48">
        <f t="shared" si="12"/>
        <v>3.2008333333333328</v>
      </c>
      <c r="V18" s="48">
        <f t="shared" si="13"/>
        <v>0.5</v>
      </c>
    </row>
    <row r="19" spans="1:22" x14ac:dyDescent="0.25">
      <c r="A19" s="19" t="s">
        <v>104</v>
      </c>
      <c r="B19" s="20">
        <v>1.4856666666666667</v>
      </c>
      <c r="C19" s="20">
        <v>2.9326666666666665</v>
      </c>
      <c r="D19" s="20">
        <v>0.2</v>
      </c>
      <c r="E19" s="14">
        <v>50</v>
      </c>
      <c r="F19" s="4" t="s">
        <v>18</v>
      </c>
      <c r="G19" s="4" t="s">
        <v>15</v>
      </c>
      <c r="H19" s="5">
        <v>34</v>
      </c>
      <c r="I19" s="4" t="s">
        <v>9</v>
      </c>
      <c r="J19" s="4" t="s">
        <v>20</v>
      </c>
      <c r="K19" s="43">
        <f t="shared" si="0"/>
        <v>74.283333333333331</v>
      </c>
      <c r="L19" s="43">
        <f t="shared" si="1"/>
        <v>146.63333333333333</v>
      </c>
      <c r="M19" s="43">
        <f t="shared" si="2"/>
        <v>72.349999999999994</v>
      </c>
      <c r="N19" s="43">
        <f t="shared" si="3"/>
        <v>10</v>
      </c>
      <c r="O19" s="48">
        <f t="shared" si="6"/>
        <v>0.74283333333333335</v>
      </c>
      <c r="P19" s="48">
        <f t="shared" si="7"/>
        <v>1.4663333333333333</v>
      </c>
      <c r="Q19" s="48">
        <f t="shared" si="8"/>
        <v>0.72349999999999992</v>
      </c>
      <c r="R19" s="48">
        <f t="shared" si="9"/>
        <v>0.1</v>
      </c>
      <c r="S19" s="48">
        <f t="shared" si="10"/>
        <v>3.7141666666666668</v>
      </c>
      <c r="T19" s="48">
        <f t="shared" si="11"/>
        <v>7.3316666666666661</v>
      </c>
      <c r="U19" s="48">
        <f t="shared" si="12"/>
        <v>3.6174999999999997</v>
      </c>
      <c r="V19" s="48">
        <f t="shared" si="13"/>
        <v>0.5</v>
      </c>
    </row>
    <row r="20" spans="1:22" x14ac:dyDescent="0.25">
      <c r="A20" s="19" t="s">
        <v>103</v>
      </c>
      <c r="B20" s="20">
        <v>1.3793333333333333</v>
      </c>
      <c r="C20" s="20">
        <v>2.1363333333333334</v>
      </c>
      <c r="D20" s="20">
        <v>0.2</v>
      </c>
      <c r="E20" s="14">
        <v>50</v>
      </c>
      <c r="F20" s="4" t="s">
        <v>18</v>
      </c>
      <c r="G20" s="4" t="s">
        <v>16</v>
      </c>
      <c r="H20" s="5">
        <v>52</v>
      </c>
      <c r="I20" s="4" t="s">
        <v>6</v>
      </c>
      <c r="J20" s="4" t="s">
        <v>20</v>
      </c>
      <c r="K20" s="43">
        <f t="shared" si="0"/>
        <v>68.966666666666669</v>
      </c>
      <c r="L20" s="43">
        <f t="shared" si="1"/>
        <v>106.81666666666668</v>
      </c>
      <c r="M20" s="43">
        <f t="shared" si="2"/>
        <v>37.850000000000009</v>
      </c>
      <c r="N20" s="43">
        <f t="shared" si="3"/>
        <v>10</v>
      </c>
      <c r="O20" s="48">
        <f t="shared" si="6"/>
        <v>0.68966666666666665</v>
      </c>
      <c r="P20" s="48">
        <f t="shared" si="7"/>
        <v>1.0681666666666667</v>
      </c>
      <c r="Q20" s="48">
        <f t="shared" si="8"/>
        <v>0.37850000000000006</v>
      </c>
      <c r="R20" s="48">
        <f t="shared" si="9"/>
        <v>0.1</v>
      </c>
      <c r="S20" s="48">
        <f t="shared" si="10"/>
        <v>3.4483333333333333</v>
      </c>
      <c r="T20" s="48">
        <f t="shared" si="11"/>
        <v>5.3408333333333333</v>
      </c>
      <c r="U20" s="48">
        <f t="shared" si="12"/>
        <v>1.8925000000000003</v>
      </c>
      <c r="V20" s="48">
        <f t="shared" si="13"/>
        <v>0.5</v>
      </c>
    </row>
    <row r="21" spans="1:22" x14ac:dyDescent="0.25">
      <c r="A21" s="19" t="s">
        <v>102</v>
      </c>
      <c r="B21" s="20">
        <v>1.1263333333333334</v>
      </c>
      <c r="C21" s="20">
        <v>2.3666666666666667</v>
      </c>
      <c r="D21" s="20">
        <v>0.2</v>
      </c>
      <c r="E21" s="14">
        <v>50</v>
      </c>
      <c r="F21" s="4" t="s">
        <v>18</v>
      </c>
      <c r="G21" s="4" t="s">
        <v>17</v>
      </c>
      <c r="H21" s="5">
        <v>52</v>
      </c>
      <c r="I21" s="4" t="s">
        <v>9</v>
      </c>
      <c r="J21" s="4" t="s">
        <v>20</v>
      </c>
      <c r="K21" s="43">
        <f t="shared" si="0"/>
        <v>56.31666666666667</v>
      </c>
      <c r="L21" s="43">
        <f t="shared" si="1"/>
        <v>118.33333333333333</v>
      </c>
      <c r="M21" s="43">
        <f t="shared" si="2"/>
        <v>62.016666666666659</v>
      </c>
      <c r="N21" s="43">
        <f t="shared" si="3"/>
        <v>10</v>
      </c>
      <c r="O21" s="48">
        <f t="shared" si="6"/>
        <v>0.5631666666666667</v>
      </c>
      <c r="P21" s="48">
        <f t="shared" si="7"/>
        <v>1.1833333333333333</v>
      </c>
      <c r="Q21" s="48">
        <f t="shared" si="8"/>
        <v>0.62016666666666653</v>
      </c>
      <c r="R21" s="48">
        <f t="shared" si="9"/>
        <v>0.1</v>
      </c>
      <c r="S21" s="48">
        <f t="shared" si="10"/>
        <v>2.8158333333333334</v>
      </c>
      <c r="T21" s="48">
        <f t="shared" si="11"/>
        <v>5.916666666666667</v>
      </c>
      <c r="U21" s="48">
        <f t="shared" si="12"/>
        <v>3.1008333333333327</v>
      </c>
      <c r="V21" s="48">
        <f t="shared" si="13"/>
        <v>0.5</v>
      </c>
    </row>
    <row r="22" spans="1:22" x14ac:dyDescent="0.25">
      <c r="A22" s="19" t="s">
        <v>101</v>
      </c>
      <c r="B22" s="20">
        <v>1.0603333333333333</v>
      </c>
      <c r="C22" s="20">
        <v>2.0796666666666663</v>
      </c>
      <c r="D22" s="20">
        <v>0.38866666666666666</v>
      </c>
      <c r="E22" s="14">
        <v>50</v>
      </c>
      <c r="F22" s="4" t="s">
        <v>18</v>
      </c>
      <c r="G22" s="4" t="s">
        <v>5</v>
      </c>
      <c r="H22" s="5">
        <v>11</v>
      </c>
      <c r="I22" s="4" t="s">
        <v>6</v>
      </c>
      <c r="J22" s="4" t="s">
        <v>21</v>
      </c>
      <c r="K22" s="43">
        <f t="shared" si="0"/>
        <v>53.016666666666666</v>
      </c>
      <c r="L22" s="43">
        <f t="shared" si="1"/>
        <v>103.98333333333332</v>
      </c>
      <c r="M22" s="43">
        <f t="shared" si="2"/>
        <v>50.966666666666654</v>
      </c>
      <c r="N22" s="43">
        <f t="shared" si="3"/>
        <v>19.433333333333334</v>
      </c>
      <c r="O22" s="48">
        <f t="shared" si="6"/>
        <v>0.53016666666666667</v>
      </c>
      <c r="P22" s="48">
        <f t="shared" si="7"/>
        <v>1.0398333333333332</v>
      </c>
      <c r="Q22" s="48">
        <f t="shared" si="8"/>
        <v>0.50966666666666649</v>
      </c>
      <c r="R22" s="48">
        <f t="shared" si="9"/>
        <v>0.19433333333333333</v>
      </c>
      <c r="S22" s="48">
        <f t="shared" si="10"/>
        <v>2.6508333333333334</v>
      </c>
      <c r="T22" s="48">
        <f t="shared" si="11"/>
        <v>5.1991666666666658</v>
      </c>
      <c r="U22" s="48">
        <f t="shared" si="12"/>
        <v>2.5483333333333325</v>
      </c>
      <c r="V22" s="48">
        <f t="shared" si="13"/>
        <v>0.97166666666666668</v>
      </c>
    </row>
    <row r="23" spans="1:22" x14ac:dyDescent="0.25">
      <c r="A23" s="19" t="s">
        <v>100</v>
      </c>
      <c r="B23" s="20">
        <v>1.4436666666666664</v>
      </c>
      <c r="C23" s="20">
        <v>2.4166666666666665</v>
      </c>
      <c r="D23" s="20">
        <v>0.40633333333333327</v>
      </c>
      <c r="E23" s="14">
        <v>50</v>
      </c>
      <c r="F23" s="4" t="s">
        <v>18</v>
      </c>
      <c r="G23" s="4" t="s">
        <v>8</v>
      </c>
      <c r="H23" s="5">
        <v>11</v>
      </c>
      <c r="I23" s="4" t="s">
        <v>9</v>
      </c>
      <c r="J23" s="4" t="s">
        <v>21</v>
      </c>
      <c r="K23" s="43">
        <f t="shared" si="0"/>
        <v>72.183333333333323</v>
      </c>
      <c r="L23" s="43">
        <f t="shared" si="1"/>
        <v>120.83333333333333</v>
      </c>
      <c r="M23" s="43">
        <f t="shared" si="2"/>
        <v>48.650000000000006</v>
      </c>
      <c r="N23" s="43">
        <f t="shared" si="3"/>
        <v>20.316666666666663</v>
      </c>
      <c r="O23" s="48">
        <f t="shared" si="6"/>
        <v>0.72183333333333322</v>
      </c>
      <c r="P23" s="48">
        <f t="shared" si="7"/>
        <v>1.2083333333333333</v>
      </c>
      <c r="Q23" s="48">
        <f t="shared" si="8"/>
        <v>0.48650000000000004</v>
      </c>
      <c r="R23" s="48">
        <f t="shared" si="9"/>
        <v>0.20316666666666663</v>
      </c>
      <c r="S23" s="48">
        <f t="shared" si="10"/>
        <v>3.609166666666666</v>
      </c>
      <c r="T23" s="48">
        <f t="shared" si="11"/>
        <v>6.0416666666666661</v>
      </c>
      <c r="U23" s="48">
        <f t="shared" si="12"/>
        <v>2.4325000000000001</v>
      </c>
      <c r="V23" s="48">
        <f t="shared" si="13"/>
        <v>1.0158333333333331</v>
      </c>
    </row>
    <row r="24" spans="1:22" x14ac:dyDescent="0.25">
      <c r="A24" s="19" t="s">
        <v>99</v>
      </c>
      <c r="B24" s="20">
        <v>1.4219999999999999</v>
      </c>
      <c r="C24" s="20">
        <v>2.6219999999999999</v>
      </c>
      <c r="D24" s="20">
        <v>0.377</v>
      </c>
      <c r="E24" s="14">
        <v>50</v>
      </c>
      <c r="F24" s="4" t="s">
        <v>18</v>
      </c>
      <c r="G24" s="4" t="s">
        <v>10</v>
      </c>
      <c r="H24" s="5">
        <v>13</v>
      </c>
      <c r="I24" s="4" t="s">
        <v>6</v>
      </c>
      <c r="J24" s="4" t="s">
        <v>21</v>
      </c>
      <c r="K24" s="43">
        <f t="shared" si="0"/>
        <v>71.099999999999994</v>
      </c>
      <c r="L24" s="43">
        <f t="shared" si="1"/>
        <v>131.1</v>
      </c>
      <c r="M24" s="43">
        <f t="shared" si="2"/>
        <v>60</v>
      </c>
      <c r="N24" s="43">
        <f t="shared" si="3"/>
        <v>18.850000000000001</v>
      </c>
      <c r="O24" s="48">
        <f t="shared" si="6"/>
        <v>0.71099999999999997</v>
      </c>
      <c r="P24" s="48">
        <f t="shared" si="7"/>
        <v>1.3109999999999999</v>
      </c>
      <c r="Q24" s="48">
        <f t="shared" si="8"/>
        <v>0.6</v>
      </c>
      <c r="R24" s="48">
        <f t="shared" si="9"/>
        <v>0.1885</v>
      </c>
      <c r="S24" s="48">
        <f t="shared" si="10"/>
        <v>3.5549999999999997</v>
      </c>
      <c r="T24" s="48">
        <f t="shared" si="11"/>
        <v>6.5549999999999997</v>
      </c>
      <c r="U24" s="48">
        <f t="shared" si="12"/>
        <v>3</v>
      </c>
      <c r="V24" s="48">
        <f t="shared" si="13"/>
        <v>0.9425</v>
      </c>
    </row>
    <row r="25" spans="1:22" x14ac:dyDescent="0.25">
      <c r="A25" s="19" t="s">
        <v>32</v>
      </c>
      <c r="B25" s="20">
        <v>1.3596666666666666</v>
      </c>
      <c r="C25" s="20">
        <v>2.5523333333333333</v>
      </c>
      <c r="D25" s="20">
        <v>0.37166666666666665</v>
      </c>
      <c r="E25" s="14">
        <v>50</v>
      </c>
      <c r="F25" s="4" t="s">
        <v>18</v>
      </c>
      <c r="G25" s="4" t="s">
        <v>11</v>
      </c>
      <c r="H25" s="5">
        <v>13</v>
      </c>
      <c r="I25" s="4" t="s">
        <v>9</v>
      </c>
      <c r="J25" s="4" t="s">
        <v>21</v>
      </c>
      <c r="K25" s="43">
        <f t="shared" si="0"/>
        <v>67.983333333333334</v>
      </c>
      <c r="L25" s="43">
        <f t="shared" si="1"/>
        <v>127.61666666666667</v>
      </c>
      <c r="M25" s="43">
        <f t="shared" si="2"/>
        <v>59.63333333333334</v>
      </c>
      <c r="N25" s="43">
        <f t="shared" si="3"/>
        <v>18.583333333333332</v>
      </c>
      <c r="O25" s="48">
        <f t="shared" si="6"/>
        <v>0.67983333333333329</v>
      </c>
      <c r="P25" s="48">
        <f t="shared" si="7"/>
        <v>1.2761666666666667</v>
      </c>
      <c r="Q25" s="48">
        <f t="shared" si="8"/>
        <v>0.59633333333333338</v>
      </c>
      <c r="R25" s="48">
        <f t="shared" si="9"/>
        <v>0.18583333333333332</v>
      </c>
      <c r="S25" s="48">
        <f t="shared" si="10"/>
        <v>3.3991666666666664</v>
      </c>
      <c r="T25" s="48">
        <f t="shared" si="11"/>
        <v>6.3808333333333334</v>
      </c>
      <c r="U25" s="48">
        <f t="shared" si="12"/>
        <v>2.9816666666666669</v>
      </c>
      <c r="V25" s="48">
        <f t="shared" si="13"/>
        <v>0.92916666666666659</v>
      </c>
    </row>
    <row r="26" spans="1:22" x14ac:dyDescent="0.25">
      <c r="A26" s="19" t="s">
        <v>98</v>
      </c>
      <c r="B26" s="20">
        <v>1.3266666666666669</v>
      </c>
      <c r="C26" s="20">
        <v>2.3960000000000004</v>
      </c>
      <c r="D26" s="20">
        <v>0.37166666666666665</v>
      </c>
      <c r="E26" s="14">
        <v>50</v>
      </c>
      <c r="F26" s="4" t="s">
        <v>18</v>
      </c>
      <c r="G26" s="4" t="s">
        <v>12</v>
      </c>
      <c r="H26" s="5">
        <v>26</v>
      </c>
      <c r="I26" s="4" t="s">
        <v>6</v>
      </c>
      <c r="J26" s="4" t="s">
        <v>21</v>
      </c>
      <c r="K26" s="43">
        <f t="shared" si="0"/>
        <v>66.333333333333343</v>
      </c>
      <c r="L26" s="43">
        <f t="shared" si="1"/>
        <v>119.80000000000001</v>
      </c>
      <c r="M26" s="43">
        <f t="shared" si="2"/>
        <v>53.466666666666669</v>
      </c>
      <c r="N26" s="43">
        <f t="shared" si="3"/>
        <v>18.583333333333332</v>
      </c>
      <c r="O26" s="48">
        <f t="shared" si="6"/>
        <v>0.66333333333333344</v>
      </c>
      <c r="P26" s="48">
        <f t="shared" si="7"/>
        <v>1.1980000000000002</v>
      </c>
      <c r="Q26" s="48">
        <f t="shared" si="8"/>
        <v>0.53466666666666673</v>
      </c>
      <c r="R26" s="48">
        <f t="shared" si="9"/>
        <v>0.18583333333333332</v>
      </c>
      <c r="S26" s="48">
        <f t="shared" si="10"/>
        <v>3.3166666666666673</v>
      </c>
      <c r="T26" s="48">
        <f t="shared" si="11"/>
        <v>5.9900000000000011</v>
      </c>
      <c r="U26" s="48">
        <f t="shared" si="12"/>
        <v>2.6733333333333338</v>
      </c>
      <c r="V26" s="48">
        <f t="shared" si="13"/>
        <v>0.92916666666666659</v>
      </c>
    </row>
    <row r="27" spans="1:22" x14ac:dyDescent="0.25">
      <c r="A27" s="19" t="s">
        <v>97</v>
      </c>
      <c r="B27" s="20">
        <v>1.6163333333333334</v>
      </c>
      <c r="C27" s="20">
        <v>2.8610000000000002</v>
      </c>
      <c r="D27" s="20">
        <v>0.41299999999999998</v>
      </c>
      <c r="E27" s="14">
        <v>50</v>
      </c>
      <c r="F27" s="4" t="s">
        <v>18</v>
      </c>
      <c r="G27" s="4" t="s">
        <v>13</v>
      </c>
      <c r="H27" s="5">
        <v>26</v>
      </c>
      <c r="I27" s="4" t="s">
        <v>9</v>
      </c>
      <c r="J27" s="4" t="s">
        <v>21</v>
      </c>
      <c r="K27" s="43">
        <f t="shared" si="0"/>
        <v>80.816666666666663</v>
      </c>
      <c r="L27" s="43">
        <f t="shared" si="1"/>
        <v>143.05000000000001</v>
      </c>
      <c r="M27" s="43">
        <f t="shared" si="2"/>
        <v>62.233333333333348</v>
      </c>
      <c r="N27" s="43">
        <f t="shared" si="3"/>
        <v>20.65</v>
      </c>
      <c r="O27" s="48">
        <f t="shared" si="6"/>
        <v>0.80816666666666659</v>
      </c>
      <c r="P27" s="48">
        <f t="shared" si="7"/>
        <v>1.4305000000000001</v>
      </c>
      <c r="Q27" s="48">
        <f t="shared" si="8"/>
        <v>0.62233333333333352</v>
      </c>
      <c r="R27" s="48">
        <f t="shared" si="9"/>
        <v>0.20649999999999999</v>
      </c>
      <c r="S27" s="48">
        <f t="shared" si="10"/>
        <v>4.0408333333333326</v>
      </c>
      <c r="T27" s="48">
        <f t="shared" si="11"/>
        <v>7.1525000000000007</v>
      </c>
      <c r="U27" s="48">
        <f t="shared" si="12"/>
        <v>3.1116666666666677</v>
      </c>
      <c r="V27" s="48">
        <f t="shared" si="13"/>
        <v>1.0325</v>
      </c>
    </row>
    <row r="28" spans="1:22" x14ac:dyDescent="0.25">
      <c r="A28" s="19" t="s">
        <v>96</v>
      </c>
      <c r="B28" s="20">
        <v>1.5366666666666664</v>
      </c>
      <c r="C28" s="20">
        <v>2.9216666666666669</v>
      </c>
      <c r="D28" s="20">
        <v>0.41299999999999998</v>
      </c>
      <c r="E28" s="14">
        <v>50</v>
      </c>
      <c r="F28" s="4" t="s">
        <v>18</v>
      </c>
      <c r="G28" s="4" t="s">
        <v>14</v>
      </c>
      <c r="H28" s="5">
        <v>34</v>
      </c>
      <c r="I28" s="4" t="s">
        <v>6</v>
      </c>
      <c r="J28" s="4" t="s">
        <v>21</v>
      </c>
      <c r="K28" s="43">
        <f t="shared" si="0"/>
        <v>76.833333333333314</v>
      </c>
      <c r="L28" s="43">
        <f t="shared" si="1"/>
        <v>146.08333333333334</v>
      </c>
      <c r="M28" s="43">
        <f t="shared" si="2"/>
        <v>69.250000000000028</v>
      </c>
      <c r="N28" s="43">
        <f t="shared" si="3"/>
        <v>20.65</v>
      </c>
      <c r="O28" s="48">
        <f t="shared" si="6"/>
        <v>0.76833333333333309</v>
      </c>
      <c r="P28" s="48">
        <f t="shared" si="7"/>
        <v>1.4608333333333334</v>
      </c>
      <c r="Q28" s="48">
        <f t="shared" si="8"/>
        <v>0.69250000000000034</v>
      </c>
      <c r="R28" s="48">
        <f t="shared" si="9"/>
        <v>0.20649999999999999</v>
      </c>
      <c r="S28" s="48">
        <f t="shared" si="10"/>
        <v>3.8416666666666655</v>
      </c>
      <c r="T28" s="48">
        <f t="shared" si="11"/>
        <v>7.3041666666666671</v>
      </c>
      <c r="U28" s="48">
        <f t="shared" si="12"/>
        <v>3.4625000000000017</v>
      </c>
      <c r="V28" s="48">
        <f t="shared" si="13"/>
        <v>1.0325</v>
      </c>
    </row>
    <row r="29" spans="1:22" x14ac:dyDescent="0.25">
      <c r="A29" s="19" t="s">
        <v>95</v>
      </c>
      <c r="B29" s="20">
        <v>1.429</v>
      </c>
      <c r="C29" s="20">
        <v>3.17</v>
      </c>
      <c r="D29" s="20">
        <v>0.42566666666666664</v>
      </c>
      <c r="E29" s="14">
        <v>50</v>
      </c>
      <c r="F29" s="4" t="s">
        <v>18</v>
      </c>
      <c r="G29" s="4" t="s">
        <v>15</v>
      </c>
      <c r="H29" s="5">
        <v>34</v>
      </c>
      <c r="I29" s="4" t="s">
        <v>9</v>
      </c>
      <c r="J29" s="4" t="s">
        <v>21</v>
      </c>
      <c r="K29" s="43">
        <f t="shared" si="0"/>
        <v>71.45</v>
      </c>
      <c r="L29" s="43">
        <f t="shared" si="1"/>
        <v>158.5</v>
      </c>
      <c r="M29" s="43">
        <f t="shared" si="2"/>
        <v>87.05</v>
      </c>
      <c r="N29" s="43">
        <f t="shared" si="3"/>
        <v>21.283333333333331</v>
      </c>
      <c r="O29" s="48">
        <f t="shared" si="6"/>
        <v>0.71450000000000002</v>
      </c>
      <c r="P29" s="48">
        <f t="shared" si="7"/>
        <v>1.585</v>
      </c>
      <c r="Q29" s="48">
        <f t="shared" si="8"/>
        <v>0.87049999999999994</v>
      </c>
      <c r="R29" s="48">
        <f t="shared" si="9"/>
        <v>0.21283333333333332</v>
      </c>
      <c r="S29" s="48">
        <f t="shared" si="10"/>
        <v>3.5725000000000002</v>
      </c>
      <c r="T29" s="48">
        <f t="shared" si="11"/>
        <v>7.9249999999999998</v>
      </c>
      <c r="U29" s="48">
        <f t="shared" si="12"/>
        <v>4.3525</v>
      </c>
      <c r="V29" s="48">
        <f t="shared" si="13"/>
        <v>1.0641666666666665</v>
      </c>
    </row>
    <row r="30" spans="1:22" x14ac:dyDescent="0.25">
      <c r="A30" s="19" t="s">
        <v>94</v>
      </c>
      <c r="B30" s="20">
        <v>1.075</v>
      </c>
      <c r="C30" s="20">
        <v>2.0646666666666662</v>
      </c>
      <c r="D30" s="20">
        <v>0.38000000000000006</v>
      </c>
      <c r="E30" s="14">
        <v>50</v>
      </c>
      <c r="F30" s="4" t="s">
        <v>18</v>
      </c>
      <c r="G30" s="4" t="s">
        <v>16</v>
      </c>
      <c r="H30" s="5">
        <v>52</v>
      </c>
      <c r="I30" s="4" t="s">
        <v>6</v>
      </c>
      <c r="J30" s="4" t="s">
        <v>21</v>
      </c>
      <c r="K30" s="43">
        <f t="shared" si="0"/>
        <v>53.75</v>
      </c>
      <c r="L30" s="43">
        <f t="shared" si="1"/>
        <v>103.23333333333331</v>
      </c>
      <c r="M30" s="43">
        <f t="shared" si="2"/>
        <v>49.483333333333306</v>
      </c>
      <c r="N30" s="43">
        <f t="shared" si="3"/>
        <v>19.000000000000004</v>
      </c>
      <c r="O30" s="48">
        <f t="shared" si="6"/>
        <v>0.53749999999999998</v>
      </c>
      <c r="P30" s="48">
        <f t="shared" si="7"/>
        <v>1.0323333333333331</v>
      </c>
      <c r="Q30" s="48">
        <f t="shared" si="8"/>
        <v>0.49483333333333307</v>
      </c>
      <c r="R30" s="48">
        <f t="shared" si="9"/>
        <v>0.19000000000000003</v>
      </c>
      <c r="S30" s="48">
        <f t="shared" si="10"/>
        <v>2.6875</v>
      </c>
      <c r="T30" s="48">
        <f t="shared" si="11"/>
        <v>5.1616666666666653</v>
      </c>
      <c r="U30" s="48">
        <f t="shared" si="12"/>
        <v>2.4741666666666653</v>
      </c>
      <c r="V30" s="48">
        <f t="shared" si="13"/>
        <v>0.95000000000000018</v>
      </c>
    </row>
    <row r="31" spans="1:22" x14ac:dyDescent="0.25">
      <c r="A31" s="19" t="s">
        <v>93</v>
      </c>
      <c r="B31" s="20">
        <v>1.2956666666666667</v>
      </c>
      <c r="C31" s="20">
        <v>2.903</v>
      </c>
      <c r="D31" s="20">
        <v>0.39666666666666667</v>
      </c>
      <c r="E31" s="14">
        <v>50</v>
      </c>
      <c r="F31" s="4" t="s">
        <v>18</v>
      </c>
      <c r="G31" s="4" t="s">
        <v>17</v>
      </c>
      <c r="H31" s="5">
        <v>52</v>
      </c>
      <c r="I31" s="4" t="s">
        <v>9</v>
      </c>
      <c r="J31" s="4" t="s">
        <v>21</v>
      </c>
      <c r="K31" s="43">
        <f t="shared" si="0"/>
        <v>64.783333333333331</v>
      </c>
      <c r="L31" s="43">
        <f t="shared" si="1"/>
        <v>145.15</v>
      </c>
      <c r="M31" s="43">
        <f t="shared" si="2"/>
        <v>80.366666666666674</v>
      </c>
      <c r="N31" s="43">
        <f t="shared" si="3"/>
        <v>19.833333333333332</v>
      </c>
      <c r="O31" s="48">
        <f t="shared" si="6"/>
        <v>0.64783333333333326</v>
      </c>
      <c r="P31" s="48">
        <f t="shared" si="7"/>
        <v>1.4515</v>
      </c>
      <c r="Q31" s="48">
        <f t="shared" si="8"/>
        <v>0.80366666666666675</v>
      </c>
      <c r="R31" s="48">
        <f t="shared" si="9"/>
        <v>0.19833333333333333</v>
      </c>
      <c r="S31" s="48">
        <f t="shared" si="10"/>
        <v>3.2391666666666663</v>
      </c>
      <c r="T31" s="48">
        <f t="shared" si="11"/>
        <v>7.2575000000000003</v>
      </c>
      <c r="U31" s="48">
        <f t="shared" si="12"/>
        <v>4.0183333333333335</v>
      </c>
      <c r="V31" s="48">
        <f t="shared" si="13"/>
        <v>0.9916666666666667</v>
      </c>
    </row>
    <row r="32" spans="1:22" x14ac:dyDescent="0.25">
      <c r="A32" s="19" t="s">
        <v>92</v>
      </c>
      <c r="B32" s="20">
        <v>1.1006666666666669</v>
      </c>
      <c r="C32" s="20">
        <v>2.0423333333333331</v>
      </c>
      <c r="D32" s="20">
        <v>0.2</v>
      </c>
      <c r="E32" s="14">
        <v>50</v>
      </c>
      <c r="F32" s="4" t="s">
        <v>18</v>
      </c>
      <c r="G32" s="4" t="s">
        <v>5</v>
      </c>
      <c r="H32" s="5">
        <v>11</v>
      </c>
      <c r="I32" s="4" t="s">
        <v>6</v>
      </c>
      <c r="J32" s="4" t="s">
        <v>22</v>
      </c>
      <c r="K32" s="43">
        <f t="shared" si="0"/>
        <v>55.033333333333346</v>
      </c>
      <c r="L32" s="43">
        <f t="shared" si="1"/>
        <v>102.11666666666666</v>
      </c>
      <c r="M32" s="43">
        <f t="shared" si="2"/>
        <v>47.083333333333314</v>
      </c>
      <c r="N32" s="43">
        <f t="shared" si="3"/>
        <v>10</v>
      </c>
      <c r="O32" s="48">
        <f t="shared" si="6"/>
        <v>0.55033333333333345</v>
      </c>
      <c r="P32" s="48">
        <f t="shared" si="7"/>
        <v>1.0211666666666666</v>
      </c>
      <c r="Q32" s="48">
        <f t="shared" si="8"/>
        <v>0.47083333333333316</v>
      </c>
      <c r="R32" s="48">
        <f t="shared" si="9"/>
        <v>0.1</v>
      </c>
      <c r="S32" s="48">
        <f t="shared" si="10"/>
        <v>2.7516666666666674</v>
      </c>
      <c r="T32" s="48">
        <f t="shared" si="11"/>
        <v>5.105833333333333</v>
      </c>
      <c r="U32" s="48">
        <f t="shared" si="12"/>
        <v>2.3541666666666656</v>
      </c>
      <c r="V32" s="48">
        <f t="shared" si="13"/>
        <v>0.5</v>
      </c>
    </row>
    <row r="33" spans="1:22" x14ac:dyDescent="0.25">
      <c r="A33" s="19" t="s">
        <v>91</v>
      </c>
      <c r="B33" s="20">
        <v>1.5276666666666667</v>
      </c>
      <c r="C33" s="20">
        <v>4.0373333333333337</v>
      </c>
      <c r="D33" s="20">
        <v>0.2</v>
      </c>
      <c r="E33" s="14">
        <v>50</v>
      </c>
      <c r="F33" s="4" t="s">
        <v>18</v>
      </c>
      <c r="G33" s="4" t="s">
        <v>8</v>
      </c>
      <c r="H33" s="5">
        <v>11</v>
      </c>
      <c r="I33" s="4" t="s">
        <v>9</v>
      </c>
      <c r="J33" s="4" t="s">
        <v>22</v>
      </c>
      <c r="K33" s="43">
        <f t="shared" si="0"/>
        <v>76.38333333333334</v>
      </c>
      <c r="L33" s="43">
        <f t="shared" si="1"/>
        <v>201.86666666666667</v>
      </c>
      <c r="M33" s="43">
        <f t="shared" si="2"/>
        <v>125.48333333333333</v>
      </c>
      <c r="N33" s="43">
        <f t="shared" si="3"/>
        <v>10</v>
      </c>
      <c r="O33" s="48">
        <f t="shared" si="6"/>
        <v>0.76383333333333336</v>
      </c>
      <c r="P33" s="48">
        <f t="shared" si="7"/>
        <v>2.0186666666666668</v>
      </c>
      <c r="Q33" s="48">
        <f t="shared" si="8"/>
        <v>1.2548333333333332</v>
      </c>
      <c r="R33" s="48">
        <f t="shared" si="9"/>
        <v>0.1</v>
      </c>
      <c r="S33" s="48">
        <f t="shared" si="10"/>
        <v>3.8191666666666668</v>
      </c>
      <c r="T33" s="48">
        <f t="shared" si="11"/>
        <v>10.093333333333334</v>
      </c>
      <c r="U33" s="48">
        <f t="shared" si="12"/>
        <v>6.274166666666666</v>
      </c>
      <c r="V33" s="48">
        <f t="shared" si="13"/>
        <v>0.5</v>
      </c>
    </row>
    <row r="34" spans="1:22" x14ac:dyDescent="0.25">
      <c r="A34" s="19" t="s">
        <v>90</v>
      </c>
      <c r="B34" s="20">
        <v>1.2826666666666666</v>
      </c>
      <c r="C34" s="20">
        <v>2.4193333333333333</v>
      </c>
      <c r="D34" s="20">
        <v>0.2</v>
      </c>
      <c r="E34" s="14">
        <v>50</v>
      </c>
      <c r="F34" s="4" t="s">
        <v>18</v>
      </c>
      <c r="G34" s="4" t="s">
        <v>10</v>
      </c>
      <c r="H34" s="5">
        <v>13</v>
      </c>
      <c r="I34" s="4" t="s">
        <v>6</v>
      </c>
      <c r="J34" s="4" t="s">
        <v>22</v>
      </c>
      <c r="K34" s="43">
        <f t="shared" si="0"/>
        <v>64.133333333333326</v>
      </c>
      <c r="L34" s="43">
        <f t="shared" si="1"/>
        <v>120.96666666666667</v>
      </c>
      <c r="M34" s="43">
        <f t="shared" si="2"/>
        <v>56.833333333333343</v>
      </c>
      <c r="N34" s="43">
        <f t="shared" si="3"/>
        <v>10</v>
      </c>
      <c r="O34" s="48">
        <f t="shared" si="6"/>
        <v>0.64133333333333331</v>
      </c>
      <c r="P34" s="48">
        <f t="shared" si="7"/>
        <v>1.2096666666666667</v>
      </c>
      <c r="Q34" s="48">
        <f t="shared" si="8"/>
        <v>0.56833333333333347</v>
      </c>
      <c r="R34" s="48">
        <f t="shared" si="9"/>
        <v>0.1</v>
      </c>
      <c r="S34" s="48">
        <f t="shared" si="10"/>
        <v>3.2066666666666666</v>
      </c>
      <c r="T34" s="48">
        <f t="shared" si="11"/>
        <v>6.0483333333333338</v>
      </c>
      <c r="U34" s="48">
        <f t="shared" si="12"/>
        <v>2.8416666666666672</v>
      </c>
      <c r="V34" s="48">
        <f t="shared" si="13"/>
        <v>0.5</v>
      </c>
    </row>
    <row r="35" spans="1:22" x14ac:dyDescent="0.25">
      <c r="A35" s="19" t="s">
        <v>89</v>
      </c>
      <c r="B35" s="20">
        <v>1.32</v>
      </c>
      <c r="C35" s="20">
        <v>2.3359999999999999</v>
      </c>
      <c r="D35" s="20">
        <v>0.2</v>
      </c>
      <c r="E35" s="14">
        <v>50</v>
      </c>
      <c r="F35" s="4" t="s">
        <v>18</v>
      </c>
      <c r="G35" s="4" t="s">
        <v>11</v>
      </c>
      <c r="H35" s="5">
        <v>13</v>
      </c>
      <c r="I35" s="4" t="s">
        <v>9</v>
      </c>
      <c r="J35" s="4" t="s">
        <v>22</v>
      </c>
      <c r="K35" s="43">
        <f t="shared" si="0"/>
        <v>66</v>
      </c>
      <c r="L35" s="43">
        <f t="shared" si="1"/>
        <v>116.8</v>
      </c>
      <c r="M35" s="43">
        <f t="shared" si="2"/>
        <v>50.8</v>
      </c>
      <c r="N35" s="43">
        <f t="shared" si="3"/>
        <v>10</v>
      </c>
      <c r="O35" s="48">
        <f t="shared" si="6"/>
        <v>0.66</v>
      </c>
      <c r="P35" s="48">
        <f t="shared" si="7"/>
        <v>1.1679999999999999</v>
      </c>
      <c r="Q35" s="48">
        <f t="shared" si="8"/>
        <v>0.50800000000000001</v>
      </c>
      <c r="R35" s="48">
        <f t="shared" si="9"/>
        <v>0.1</v>
      </c>
      <c r="S35" s="48">
        <f t="shared" si="10"/>
        <v>3.3000000000000003</v>
      </c>
      <c r="T35" s="48">
        <f t="shared" si="11"/>
        <v>5.84</v>
      </c>
      <c r="U35" s="48">
        <f t="shared" si="12"/>
        <v>2.54</v>
      </c>
      <c r="V35" s="48">
        <f t="shared" si="13"/>
        <v>0.5</v>
      </c>
    </row>
    <row r="36" spans="1:22" x14ac:dyDescent="0.25">
      <c r="A36" s="19" t="s">
        <v>88</v>
      </c>
      <c r="B36" s="20">
        <v>1.2510000000000001</v>
      </c>
      <c r="C36" s="20">
        <v>2.335</v>
      </c>
      <c r="D36" s="20">
        <v>0.2</v>
      </c>
      <c r="E36" s="14">
        <v>50</v>
      </c>
      <c r="F36" s="4" t="s">
        <v>18</v>
      </c>
      <c r="G36" s="4" t="s">
        <v>12</v>
      </c>
      <c r="H36" s="5">
        <v>26</v>
      </c>
      <c r="I36" s="4" t="s">
        <v>6</v>
      </c>
      <c r="J36" s="4" t="s">
        <v>22</v>
      </c>
      <c r="K36" s="43">
        <f t="shared" si="0"/>
        <v>62.550000000000004</v>
      </c>
      <c r="L36" s="43">
        <f t="shared" si="1"/>
        <v>116.75</v>
      </c>
      <c r="M36" s="43">
        <f t="shared" si="2"/>
        <v>54.199999999999996</v>
      </c>
      <c r="N36" s="43">
        <f t="shared" si="3"/>
        <v>10</v>
      </c>
      <c r="O36" s="48">
        <f t="shared" si="6"/>
        <v>0.62550000000000006</v>
      </c>
      <c r="P36" s="48">
        <f t="shared" si="7"/>
        <v>1.1675</v>
      </c>
      <c r="Q36" s="48">
        <f t="shared" si="8"/>
        <v>0.54199999999999993</v>
      </c>
      <c r="R36" s="48">
        <f t="shared" si="9"/>
        <v>0.1</v>
      </c>
      <c r="S36" s="48">
        <f t="shared" si="10"/>
        <v>3.1275000000000004</v>
      </c>
      <c r="T36" s="48">
        <f t="shared" si="11"/>
        <v>5.8375000000000004</v>
      </c>
      <c r="U36" s="48">
        <f t="shared" si="12"/>
        <v>2.7099999999999995</v>
      </c>
      <c r="V36" s="48">
        <f t="shared" si="13"/>
        <v>0.5</v>
      </c>
    </row>
    <row r="37" spans="1:22" x14ac:dyDescent="0.25">
      <c r="A37" s="19" t="s">
        <v>87</v>
      </c>
      <c r="B37" s="20">
        <v>1.5449999999999999</v>
      </c>
      <c r="C37" s="20">
        <v>3.9876666666666671</v>
      </c>
      <c r="D37" s="20">
        <v>0.2</v>
      </c>
      <c r="E37" s="14">
        <v>50</v>
      </c>
      <c r="F37" s="4" t="s">
        <v>18</v>
      </c>
      <c r="G37" s="4" t="s">
        <v>13</v>
      </c>
      <c r="H37" s="5">
        <v>26</v>
      </c>
      <c r="I37" s="4" t="s">
        <v>9</v>
      </c>
      <c r="J37" s="4" t="s">
        <v>22</v>
      </c>
      <c r="K37" s="43">
        <f t="shared" si="0"/>
        <v>77.25</v>
      </c>
      <c r="L37" s="43">
        <f t="shared" si="1"/>
        <v>199.38333333333335</v>
      </c>
      <c r="M37" s="43">
        <f t="shared" si="2"/>
        <v>122.13333333333335</v>
      </c>
      <c r="N37" s="43">
        <f t="shared" si="3"/>
        <v>10</v>
      </c>
      <c r="O37" s="48">
        <f t="shared" si="6"/>
        <v>0.77249999999999996</v>
      </c>
      <c r="P37" s="48">
        <f t="shared" si="7"/>
        <v>1.9938333333333336</v>
      </c>
      <c r="Q37" s="48">
        <f t="shared" si="8"/>
        <v>1.2213333333333336</v>
      </c>
      <c r="R37" s="48">
        <f t="shared" si="9"/>
        <v>0.1</v>
      </c>
      <c r="S37" s="48">
        <f t="shared" si="10"/>
        <v>3.8624999999999998</v>
      </c>
      <c r="T37" s="48">
        <f t="shared" si="11"/>
        <v>9.9691666666666681</v>
      </c>
      <c r="U37" s="48">
        <f t="shared" si="12"/>
        <v>6.1066666666666682</v>
      </c>
      <c r="V37" s="48">
        <f t="shared" si="13"/>
        <v>0.5</v>
      </c>
    </row>
    <row r="38" spans="1:22" x14ac:dyDescent="0.25">
      <c r="A38" s="19" t="s">
        <v>86</v>
      </c>
      <c r="B38" s="20">
        <v>1.1209999999999998</v>
      </c>
      <c r="C38" s="20">
        <v>2.5880000000000005</v>
      </c>
      <c r="D38" s="20">
        <v>0.2</v>
      </c>
      <c r="E38" s="14">
        <v>50</v>
      </c>
      <c r="F38" s="4" t="s">
        <v>18</v>
      </c>
      <c r="G38" s="4" t="s">
        <v>14</v>
      </c>
      <c r="H38" s="5">
        <v>34</v>
      </c>
      <c r="I38" s="4" t="s">
        <v>6</v>
      </c>
      <c r="J38" s="4" t="s">
        <v>22</v>
      </c>
      <c r="K38" s="43">
        <f t="shared" si="0"/>
        <v>56.04999999999999</v>
      </c>
      <c r="L38" s="43">
        <f t="shared" si="1"/>
        <v>129.40000000000003</v>
      </c>
      <c r="M38" s="43">
        <f t="shared" si="2"/>
        <v>73.350000000000051</v>
      </c>
      <c r="N38" s="43">
        <f t="shared" si="3"/>
        <v>10</v>
      </c>
      <c r="O38" s="48">
        <f t="shared" si="6"/>
        <v>0.56049999999999989</v>
      </c>
      <c r="P38" s="48">
        <f t="shared" si="7"/>
        <v>1.2940000000000003</v>
      </c>
      <c r="Q38" s="48">
        <f t="shared" si="8"/>
        <v>0.73350000000000048</v>
      </c>
      <c r="R38" s="48">
        <f t="shared" si="9"/>
        <v>0.1</v>
      </c>
      <c r="S38" s="48">
        <f t="shared" si="10"/>
        <v>2.8024999999999993</v>
      </c>
      <c r="T38" s="48">
        <f t="shared" si="11"/>
        <v>6.4700000000000015</v>
      </c>
      <c r="U38" s="48">
        <f t="shared" si="12"/>
        <v>3.6675000000000022</v>
      </c>
      <c r="V38" s="48">
        <f t="shared" si="13"/>
        <v>0.5</v>
      </c>
    </row>
    <row r="39" spans="1:22" x14ac:dyDescent="0.25">
      <c r="A39" s="19" t="s">
        <v>85</v>
      </c>
      <c r="B39" s="20">
        <v>1.2343333333333335</v>
      </c>
      <c r="C39" s="20">
        <v>3.2243333333333335</v>
      </c>
      <c r="D39" s="20">
        <v>0.2</v>
      </c>
      <c r="E39" s="14">
        <v>50</v>
      </c>
      <c r="F39" s="4" t="s">
        <v>18</v>
      </c>
      <c r="G39" s="4" t="s">
        <v>15</v>
      </c>
      <c r="H39" s="5">
        <v>34</v>
      </c>
      <c r="I39" s="4" t="s">
        <v>9</v>
      </c>
      <c r="J39" s="4" t="s">
        <v>22</v>
      </c>
      <c r="K39" s="43">
        <f t="shared" si="0"/>
        <v>61.716666666666676</v>
      </c>
      <c r="L39" s="43">
        <f t="shared" si="1"/>
        <v>161.21666666666667</v>
      </c>
      <c r="M39" s="43">
        <f t="shared" si="2"/>
        <v>99.5</v>
      </c>
      <c r="N39" s="43">
        <f t="shared" si="3"/>
        <v>10</v>
      </c>
      <c r="O39" s="48">
        <f t="shared" si="6"/>
        <v>0.61716666666666675</v>
      </c>
      <c r="P39" s="48">
        <f t="shared" si="7"/>
        <v>1.6121666666666667</v>
      </c>
      <c r="Q39" s="48">
        <f t="shared" si="8"/>
        <v>0.995</v>
      </c>
      <c r="R39" s="48">
        <f t="shared" si="9"/>
        <v>0.1</v>
      </c>
      <c r="S39" s="48">
        <f t="shared" si="10"/>
        <v>3.0858333333333339</v>
      </c>
      <c r="T39" s="48">
        <f t="shared" si="11"/>
        <v>8.0608333333333331</v>
      </c>
      <c r="U39" s="48">
        <f t="shared" si="12"/>
        <v>4.9749999999999996</v>
      </c>
      <c r="V39" s="48">
        <f t="shared" si="13"/>
        <v>0.5</v>
      </c>
    </row>
    <row r="40" spans="1:22" x14ac:dyDescent="0.25">
      <c r="A40" s="19" t="s">
        <v>84</v>
      </c>
      <c r="B40" s="20">
        <v>1.3763333333333332</v>
      </c>
      <c r="C40" s="20">
        <v>2.6776666666666666</v>
      </c>
      <c r="D40" s="20">
        <v>0.2</v>
      </c>
      <c r="E40" s="14">
        <v>50</v>
      </c>
      <c r="F40" s="4" t="s">
        <v>18</v>
      </c>
      <c r="G40" s="4" t="s">
        <v>16</v>
      </c>
      <c r="H40" s="5">
        <v>52</v>
      </c>
      <c r="I40" s="4" t="s">
        <v>6</v>
      </c>
      <c r="J40" s="4" t="s">
        <v>22</v>
      </c>
      <c r="K40" s="43">
        <f t="shared" si="0"/>
        <v>68.816666666666663</v>
      </c>
      <c r="L40" s="43">
        <f t="shared" si="1"/>
        <v>133.88333333333333</v>
      </c>
      <c r="M40" s="43">
        <f t="shared" si="2"/>
        <v>65.066666666666663</v>
      </c>
      <c r="N40" s="43">
        <f t="shared" si="3"/>
        <v>10</v>
      </c>
      <c r="O40" s="48">
        <f t="shared" si="6"/>
        <v>0.68816666666666659</v>
      </c>
      <c r="P40" s="48">
        <f t="shared" si="7"/>
        <v>1.3388333333333333</v>
      </c>
      <c r="Q40" s="48">
        <f t="shared" si="8"/>
        <v>0.65066666666666662</v>
      </c>
      <c r="R40" s="48">
        <f t="shared" si="9"/>
        <v>0.1</v>
      </c>
      <c r="S40" s="48">
        <f t="shared" si="10"/>
        <v>3.440833333333333</v>
      </c>
      <c r="T40" s="48">
        <f t="shared" si="11"/>
        <v>6.6941666666666668</v>
      </c>
      <c r="U40" s="48">
        <f t="shared" si="12"/>
        <v>3.253333333333333</v>
      </c>
      <c r="V40" s="48">
        <f t="shared" si="13"/>
        <v>0.5</v>
      </c>
    </row>
    <row r="41" spans="1:22" x14ac:dyDescent="0.25">
      <c r="A41" s="19" t="s">
        <v>83</v>
      </c>
      <c r="B41" s="20">
        <v>1.3533333333333333</v>
      </c>
      <c r="C41" s="20">
        <v>3.0393333333333334</v>
      </c>
      <c r="D41" s="20">
        <v>0.2</v>
      </c>
      <c r="E41" s="14">
        <v>50</v>
      </c>
      <c r="F41" s="4" t="s">
        <v>18</v>
      </c>
      <c r="G41" s="4" t="s">
        <v>17</v>
      </c>
      <c r="H41" s="5">
        <v>52</v>
      </c>
      <c r="I41" s="4" t="s">
        <v>9</v>
      </c>
      <c r="J41" s="4" t="s">
        <v>22</v>
      </c>
      <c r="K41" s="43">
        <f t="shared" si="0"/>
        <v>67.666666666666657</v>
      </c>
      <c r="L41" s="43">
        <f t="shared" si="1"/>
        <v>151.96666666666667</v>
      </c>
      <c r="M41" s="43">
        <f t="shared" si="2"/>
        <v>84.300000000000011</v>
      </c>
      <c r="N41" s="43">
        <f t="shared" si="3"/>
        <v>10</v>
      </c>
      <c r="O41" s="48">
        <f t="shared" si="6"/>
        <v>0.67666666666666653</v>
      </c>
      <c r="P41" s="48">
        <f t="shared" si="7"/>
        <v>1.5196666666666667</v>
      </c>
      <c r="Q41" s="48">
        <f t="shared" si="8"/>
        <v>0.84300000000000008</v>
      </c>
      <c r="R41" s="48">
        <f t="shared" si="9"/>
        <v>0.1</v>
      </c>
      <c r="S41" s="48">
        <f t="shared" si="10"/>
        <v>3.3833333333333329</v>
      </c>
      <c r="T41" s="48">
        <f t="shared" si="11"/>
        <v>7.5983333333333336</v>
      </c>
      <c r="U41" s="48">
        <f t="shared" si="12"/>
        <v>4.2150000000000007</v>
      </c>
      <c r="V41" s="48">
        <f t="shared" si="13"/>
        <v>0.5</v>
      </c>
    </row>
    <row r="42" spans="1:22" x14ac:dyDescent="0.25">
      <c r="O42" s="48"/>
    </row>
    <row r="43" spans="1:22" x14ac:dyDescent="0.25">
      <c r="O43" s="48"/>
    </row>
    <row r="44" spans="1:22" x14ac:dyDescent="0.25">
      <c r="O44" s="48"/>
    </row>
    <row r="45" spans="1:22" x14ac:dyDescent="0.25">
      <c r="O45" s="48"/>
    </row>
    <row r="46" spans="1:22" x14ac:dyDescent="0.25">
      <c r="O46" s="48"/>
    </row>
    <row r="47" spans="1:22" x14ac:dyDescent="0.25">
      <c r="O47" s="48"/>
    </row>
    <row r="48" spans="1:22" x14ac:dyDescent="0.25">
      <c r="O48" s="48"/>
    </row>
    <row r="49" spans="15:15" x14ac:dyDescent="0.25">
      <c r="O49" s="48"/>
    </row>
    <row r="50" spans="15:15" x14ac:dyDescent="0.25">
      <c r="O50" s="48"/>
    </row>
    <row r="51" spans="15:15" x14ac:dyDescent="0.25">
      <c r="O51" s="48"/>
    </row>
    <row r="52" spans="15:15" x14ac:dyDescent="0.25">
      <c r="O52" s="48"/>
    </row>
    <row r="53" spans="15:15" x14ac:dyDescent="0.25">
      <c r="O53" s="48"/>
    </row>
    <row r="54" spans="15:15" x14ac:dyDescent="0.25">
      <c r="O54" s="48"/>
    </row>
    <row r="55" spans="15:15" x14ac:dyDescent="0.25">
      <c r="O55" s="48"/>
    </row>
    <row r="56" spans="15:15" x14ac:dyDescent="0.25">
      <c r="O56" s="48"/>
    </row>
    <row r="57" spans="15:15" x14ac:dyDescent="0.25">
      <c r="O57" s="48"/>
    </row>
    <row r="58" spans="15:15" x14ac:dyDescent="0.25">
      <c r="O58" s="48"/>
    </row>
    <row r="59" spans="15:15" x14ac:dyDescent="0.25">
      <c r="O59" s="48"/>
    </row>
    <row r="60" spans="15:15" x14ac:dyDescent="0.25">
      <c r="O60" s="48"/>
    </row>
    <row r="61" spans="15:15" x14ac:dyDescent="0.25">
      <c r="O61" s="48"/>
    </row>
    <row r="62" spans="15:15" x14ac:dyDescent="0.25">
      <c r="O62" s="48"/>
    </row>
    <row r="63" spans="15:15" x14ac:dyDescent="0.25">
      <c r="O63" s="48"/>
    </row>
    <row r="64" spans="15:15" x14ac:dyDescent="0.25">
      <c r="O64" s="48"/>
    </row>
    <row r="65" spans="15:15" x14ac:dyDescent="0.25">
      <c r="O65" s="48"/>
    </row>
    <row r="66" spans="15:15" x14ac:dyDescent="0.25">
      <c r="O66" s="48"/>
    </row>
    <row r="67" spans="15:15" x14ac:dyDescent="0.25">
      <c r="O67" s="48"/>
    </row>
    <row r="68" spans="15:15" x14ac:dyDescent="0.25">
      <c r="O68" s="48"/>
    </row>
    <row r="69" spans="15:15" x14ac:dyDescent="0.25">
      <c r="O69" s="48"/>
    </row>
    <row r="70" spans="15:15" x14ac:dyDescent="0.25">
      <c r="O70" s="48"/>
    </row>
    <row r="71" spans="15:15" x14ac:dyDescent="0.25">
      <c r="O71" s="48"/>
    </row>
    <row r="72" spans="15:15" x14ac:dyDescent="0.25">
      <c r="O72" s="48"/>
    </row>
    <row r="73" spans="15:15" x14ac:dyDescent="0.25">
      <c r="O73" s="48"/>
    </row>
    <row r="74" spans="15:15" x14ac:dyDescent="0.25">
      <c r="O74" s="48"/>
    </row>
    <row r="75" spans="15:15" x14ac:dyDescent="0.25">
      <c r="O75" s="48"/>
    </row>
    <row r="76" spans="15:15" x14ac:dyDescent="0.25">
      <c r="O76" s="48"/>
    </row>
    <row r="77" spans="15:15" x14ac:dyDescent="0.25">
      <c r="O77" s="48"/>
    </row>
    <row r="78" spans="15:15" x14ac:dyDescent="0.25">
      <c r="O78" s="48"/>
    </row>
    <row r="79" spans="15:15" x14ac:dyDescent="0.25">
      <c r="O79" s="48"/>
    </row>
    <row r="80" spans="15:15" x14ac:dyDescent="0.25">
      <c r="O80" s="48"/>
    </row>
    <row r="81" spans="15:15" x14ac:dyDescent="0.25">
      <c r="O81" s="48"/>
    </row>
    <row r="82" spans="15:15" x14ac:dyDescent="0.25">
      <c r="O82" s="48"/>
    </row>
    <row r="83" spans="15:15" x14ac:dyDescent="0.25">
      <c r="O83" s="48"/>
    </row>
    <row r="84" spans="15:15" x14ac:dyDescent="0.25">
      <c r="O84" s="48"/>
    </row>
    <row r="85" spans="15:15" x14ac:dyDescent="0.25">
      <c r="O85" s="48"/>
    </row>
    <row r="86" spans="15:15" x14ac:dyDescent="0.25">
      <c r="O86" s="48"/>
    </row>
    <row r="87" spans="15:15" x14ac:dyDescent="0.25">
      <c r="O87" s="48"/>
    </row>
    <row r="88" spans="15:15" x14ac:dyDescent="0.25">
      <c r="O88" s="48"/>
    </row>
    <row r="89" spans="15:15" x14ac:dyDescent="0.25">
      <c r="O89" s="48"/>
    </row>
    <row r="90" spans="15:15" x14ac:dyDescent="0.25">
      <c r="O90" s="48"/>
    </row>
    <row r="91" spans="15:15" x14ac:dyDescent="0.25">
      <c r="O91" s="48"/>
    </row>
    <row r="92" spans="15:15" x14ac:dyDescent="0.25">
      <c r="O92" s="48"/>
    </row>
    <row r="93" spans="15:15" x14ac:dyDescent="0.25">
      <c r="O93" s="48"/>
    </row>
    <row r="94" spans="15:15" x14ac:dyDescent="0.25">
      <c r="O94" s="48"/>
    </row>
    <row r="95" spans="15:15" x14ac:dyDescent="0.25">
      <c r="O95" s="48"/>
    </row>
    <row r="96" spans="15:15" x14ac:dyDescent="0.25">
      <c r="O96" s="48"/>
    </row>
    <row r="97" spans="15:15" x14ac:dyDescent="0.25">
      <c r="O97" s="48"/>
    </row>
    <row r="98" spans="15:15" x14ac:dyDescent="0.25">
      <c r="O98" s="48"/>
    </row>
    <row r="99" spans="15:15" x14ac:dyDescent="0.25">
      <c r="O99" s="48"/>
    </row>
    <row r="100" spans="15:15" x14ac:dyDescent="0.25">
      <c r="O100" s="48"/>
    </row>
    <row r="101" spans="15:15" x14ac:dyDescent="0.25">
      <c r="O101" s="48"/>
    </row>
    <row r="102" spans="15:15" x14ac:dyDescent="0.25">
      <c r="O102" s="48"/>
    </row>
    <row r="103" spans="15:15" x14ac:dyDescent="0.25">
      <c r="O103" s="48"/>
    </row>
    <row r="104" spans="15:15" x14ac:dyDescent="0.25">
      <c r="O104" s="48"/>
    </row>
    <row r="105" spans="15:15" x14ac:dyDescent="0.25">
      <c r="O105" s="48"/>
    </row>
    <row r="106" spans="15:15" x14ac:dyDescent="0.25">
      <c r="O106" s="48"/>
    </row>
    <row r="107" spans="15:15" x14ac:dyDescent="0.25">
      <c r="O107" s="4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 Key DWP2013 incubations</vt:lpstr>
      <vt:lpstr>Sheet2</vt:lpstr>
      <vt:lpstr>DOC_inoculants</vt:lpstr>
      <vt:lpstr>C org transposed</vt:lpstr>
      <vt:lpstr>Sheet5</vt:lpstr>
      <vt:lpstr>DOC for JMP</vt:lpstr>
      <vt:lpstr>June 23, 2015</vt:lpstr>
      <vt:lpstr>post inc samples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2015-05-07T21:16:07Z</dcterms:created>
  <dcterms:modified xsi:type="dcterms:W3CDTF">2016-03-04T00:53:38Z</dcterms:modified>
</cp:coreProperties>
</file>