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9155" windowHeight="10545" activeTab="3"/>
  </bookViews>
  <sheets>
    <sheet name="Respiration Data A v C" sheetId="1" r:id="rId1"/>
    <sheet name="Sheet1" sheetId="2" r:id="rId2"/>
    <sheet name="CO2 respiration dwp2013 JMP" sheetId="3" r:id="rId3"/>
    <sheet name="sumC-CO2" sheetId="4" r:id="rId4"/>
    <sheet name="Figures" sheetId="5" r:id="rId5"/>
  </sheets>
  <definedNames>
    <definedName name="_xlnm._FilterDatabase" localSheetId="0" hidden="1">'Respiration Data A v C'!$M$1:$M$601</definedName>
  </definedName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W3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M2" i="1"/>
  <c r="O2" i="1" s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N41" i="1" l="1"/>
  <c r="N37" i="1"/>
  <c r="N33" i="1"/>
  <c r="N29" i="1"/>
  <c r="N25" i="1"/>
  <c r="N21" i="1"/>
  <c r="N17" i="1"/>
  <c r="N13" i="1"/>
  <c r="N9" i="1"/>
  <c r="N5" i="1"/>
  <c r="N40" i="1"/>
  <c r="N36" i="1"/>
  <c r="N32" i="1"/>
  <c r="N28" i="1"/>
  <c r="N24" i="1"/>
  <c r="N20" i="1"/>
  <c r="N16" i="1"/>
  <c r="N12" i="1"/>
  <c r="N8" i="1"/>
  <c r="N4" i="1"/>
  <c r="N39" i="1"/>
  <c r="N35" i="1"/>
  <c r="N31" i="1"/>
  <c r="N27" i="1"/>
  <c r="N23" i="1"/>
  <c r="N19" i="1"/>
  <c r="N15" i="1"/>
  <c r="N11" i="1"/>
  <c r="N7" i="1"/>
  <c r="N3" i="1"/>
  <c r="N2" i="1"/>
  <c r="N38" i="1"/>
  <c r="N34" i="1"/>
  <c r="N30" i="1"/>
  <c r="N26" i="1"/>
  <c r="N22" i="1"/>
  <c r="N18" i="1"/>
  <c r="N14" i="1"/>
  <c r="N10" i="1"/>
  <c r="N6" i="1"/>
  <c r="V561" i="1"/>
  <c r="T561" i="1"/>
  <c r="S561" i="1"/>
  <c r="D561" i="1"/>
  <c r="C561" i="1"/>
  <c r="AE561" i="1" s="1"/>
  <c r="V560" i="1"/>
  <c r="T560" i="1"/>
  <c r="S560" i="1"/>
  <c r="C560" i="1"/>
  <c r="AE560" i="1" s="1"/>
  <c r="V559" i="1"/>
  <c r="T559" i="1"/>
  <c r="S559" i="1"/>
  <c r="C559" i="1"/>
  <c r="AB559" i="1" s="1"/>
  <c r="V558" i="1"/>
  <c r="T558" i="1"/>
  <c r="S558" i="1"/>
  <c r="C558" i="1"/>
  <c r="AE558" i="1" s="1"/>
  <c r="V557" i="1"/>
  <c r="T557" i="1"/>
  <c r="S557" i="1"/>
  <c r="D557" i="1"/>
  <c r="C557" i="1"/>
  <c r="AE557" i="1" s="1"/>
  <c r="V556" i="1"/>
  <c r="T556" i="1"/>
  <c r="S556" i="1"/>
  <c r="C556" i="1"/>
  <c r="AE556" i="1" s="1"/>
  <c r="V555" i="1"/>
  <c r="T555" i="1"/>
  <c r="S555" i="1"/>
  <c r="C555" i="1"/>
  <c r="AE555" i="1" s="1"/>
  <c r="V554" i="1"/>
  <c r="T554" i="1"/>
  <c r="S554" i="1"/>
  <c r="C554" i="1"/>
  <c r="AE554" i="1" s="1"/>
  <c r="V553" i="1"/>
  <c r="T553" i="1"/>
  <c r="S553" i="1"/>
  <c r="D553" i="1"/>
  <c r="C553" i="1"/>
  <c r="AE553" i="1" s="1"/>
  <c r="V552" i="1"/>
  <c r="T552" i="1"/>
  <c r="S552" i="1"/>
  <c r="AC552" i="1" s="1"/>
  <c r="C552" i="1"/>
  <c r="D552" i="1" s="1"/>
  <c r="V551" i="1"/>
  <c r="T551" i="1"/>
  <c r="S551" i="1"/>
  <c r="AB551" i="1" s="1"/>
  <c r="C551" i="1"/>
  <c r="AE551" i="1" s="1"/>
  <c r="V550" i="1"/>
  <c r="T550" i="1"/>
  <c r="S550" i="1"/>
  <c r="C550" i="1"/>
  <c r="AE550" i="1" s="1"/>
  <c r="V549" i="1"/>
  <c r="T549" i="1"/>
  <c r="S549" i="1"/>
  <c r="D549" i="1"/>
  <c r="C549" i="1"/>
  <c r="AE549" i="1" s="1"/>
  <c r="V548" i="1"/>
  <c r="T548" i="1"/>
  <c r="S548" i="1"/>
  <c r="C548" i="1"/>
  <c r="D548" i="1" s="1"/>
  <c r="V547" i="1"/>
  <c r="T547" i="1"/>
  <c r="S547" i="1"/>
  <c r="AB547" i="1" s="1"/>
  <c r="C547" i="1"/>
  <c r="AE547" i="1" s="1"/>
  <c r="V546" i="1"/>
  <c r="T546" i="1"/>
  <c r="S546" i="1"/>
  <c r="C546" i="1"/>
  <c r="AE546" i="1" s="1"/>
  <c r="V545" i="1"/>
  <c r="T545" i="1"/>
  <c r="S545" i="1"/>
  <c r="D545" i="1"/>
  <c r="AC545" i="1" s="1"/>
  <c r="C545" i="1"/>
  <c r="AE545" i="1" s="1"/>
  <c r="V544" i="1"/>
  <c r="T544" i="1"/>
  <c r="S544" i="1"/>
  <c r="AC544" i="1" s="1"/>
  <c r="C544" i="1"/>
  <c r="D544" i="1" s="1"/>
  <c r="AE543" i="1"/>
  <c r="V543" i="1"/>
  <c r="T543" i="1"/>
  <c r="S543" i="1"/>
  <c r="AB543" i="1" s="1"/>
  <c r="D543" i="1"/>
  <c r="C543" i="1"/>
  <c r="V542" i="1"/>
  <c r="T542" i="1"/>
  <c r="S542" i="1"/>
  <c r="C542" i="1"/>
  <c r="AE542" i="1" s="1"/>
  <c r="V541" i="1"/>
  <c r="T541" i="1"/>
  <c r="S541" i="1"/>
  <c r="C541" i="1"/>
  <c r="AE541" i="1" s="1"/>
  <c r="V540" i="1"/>
  <c r="T540" i="1"/>
  <c r="S540" i="1"/>
  <c r="C540" i="1"/>
  <c r="D540" i="1" s="1"/>
  <c r="V539" i="1"/>
  <c r="T539" i="1"/>
  <c r="S539" i="1"/>
  <c r="AB539" i="1" s="1"/>
  <c r="C539" i="1"/>
  <c r="AE539" i="1" s="1"/>
  <c r="V538" i="1"/>
  <c r="T538" i="1"/>
  <c r="S538" i="1"/>
  <c r="AB538" i="1" s="1"/>
  <c r="D538" i="1"/>
  <c r="AC538" i="1" s="1"/>
  <c r="C538" i="1"/>
  <c r="AE538" i="1" s="1"/>
  <c r="V537" i="1"/>
  <c r="T537" i="1"/>
  <c r="S537" i="1"/>
  <c r="C537" i="1"/>
  <c r="AE537" i="1" s="1"/>
  <c r="V536" i="1"/>
  <c r="T536" i="1"/>
  <c r="S536" i="1"/>
  <c r="C536" i="1"/>
  <c r="D536" i="1" s="1"/>
  <c r="AE535" i="1"/>
  <c r="V535" i="1"/>
  <c r="T535" i="1"/>
  <c r="S535" i="1"/>
  <c r="D535" i="1"/>
  <c r="C535" i="1"/>
  <c r="V534" i="1"/>
  <c r="T534" i="1"/>
  <c r="S534" i="1"/>
  <c r="AB534" i="1" s="1"/>
  <c r="C534" i="1"/>
  <c r="AE534" i="1" s="1"/>
  <c r="V533" i="1"/>
  <c r="T533" i="1"/>
  <c r="S533" i="1"/>
  <c r="C533" i="1"/>
  <c r="AE533" i="1" s="1"/>
  <c r="V532" i="1"/>
  <c r="T532" i="1"/>
  <c r="S532" i="1"/>
  <c r="C532" i="1"/>
  <c r="D532" i="1" s="1"/>
  <c r="V531" i="1"/>
  <c r="T531" i="1"/>
  <c r="S531" i="1"/>
  <c r="AB531" i="1" s="1"/>
  <c r="C531" i="1"/>
  <c r="AE531" i="1" s="1"/>
  <c r="V530" i="1"/>
  <c r="T530" i="1"/>
  <c r="S530" i="1"/>
  <c r="D530" i="1"/>
  <c r="AC530" i="1" s="1"/>
  <c r="C530" i="1"/>
  <c r="AE530" i="1" s="1"/>
  <c r="V529" i="1"/>
  <c r="T529" i="1"/>
  <c r="S529" i="1"/>
  <c r="C529" i="1"/>
  <c r="AE529" i="1" s="1"/>
  <c r="V528" i="1"/>
  <c r="T528" i="1"/>
  <c r="S528" i="1"/>
  <c r="C528" i="1"/>
  <c r="D528" i="1" s="1"/>
  <c r="V527" i="1"/>
  <c r="T527" i="1"/>
  <c r="S527" i="1"/>
  <c r="AB527" i="1" s="1"/>
  <c r="C527" i="1"/>
  <c r="AE527" i="1" s="1"/>
  <c r="V526" i="1"/>
  <c r="T526" i="1"/>
  <c r="S526" i="1"/>
  <c r="D526" i="1"/>
  <c r="AC526" i="1" s="1"/>
  <c r="C526" i="1"/>
  <c r="AE526" i="1" s="1"/>
  <c r="V525" i="1"/>
  <c r="T525" i="1"/>
  <c r="S525" i="1"/>
  <c r="C525" i="1"/>
  <c r="AB525" i="1" s="1"/>
  <c r="V524" i="1"/>
  <c r="T524" i="1"/>
  <c r="S524" i="1"/>
  <c r="C524" i="1"/>
  <c r="D524" i="1" s="1"/>
  <c r="AE523" i="1"/>
  <c r="V523" i="1"/>
  <c r="T523" i="1"/>
  <c r="S523" i="1"/>
  <c r="D523" i="1"/>
  <c r="C523" i="1"/>
  <c r="AB522" i="1"/>
  <c r="V522" i="1"/>
  <c r="T522" i="1"/>
  <c r="S522" i="1"/>
  <c r="D522" i="1"/>
  <c r="AC522" i="1" s="1"/>
  <c r="C522" i="1"/>
  <c r="AE522" i="1" s="1"/>
  <c r="V521" i="1"/>
  <c r="T521" i="1"/>
  <c r="S521" i="1"/>
  <c r="C521" i="1"/>
  <c r="AE521" i="1" s="1"/>
  <c r="V520" i="1"/>
  <c r="T520" i="1"/>
  <c r="S520" i="1"/>
  <c r="C520" i="1"/>
  <c r="D520" i="1" s="1"/>
  <c r="V519" i="1"/>
  <c r="T519" i="1"/>
  <c r="S519" i="1"/>
  <c r="C519" i="1"/>
  <c r="AE519" i="1" s="1"/>
  <c r="V518" i="1"/>
  <c r="T518" i="1"/>
  <c r="S518" i="1"/>
  <c r="C518" i="1"/>
  <c r="AE518" i="1" s="1"/>
  <c r="V517" i="1"/>
  <c r="T517" i="1"/>
  <c r="S517" i="1"/>
  <c r="AB517" i="1" s="1"/>
  <c r="C517" i="1"/>
  <c r="AE517" i="1" s="1"/>
  <c r="V516" i="1"/>
  <c r="T516" i="1"/>
  <c r="S516" i="1"/>
  <c r="C516" i="1"/>
  <c r="D516" i="1" s="1"/>
  <c r="AE515" i="1"/>
  <c r="V515" i="1"/>
  <c r="T515" i="1"/>
  <c r="S515" i="1"/>
  <c r="AB515" i="1" s="1"/>
  <c r="D515" i="1"/>
  <c r="AC515" i="1" s="1"/>
  <c r="C515" i="1"/>
  <c r="V514" i="1"/>
  <c r="T514" i="1"/>
  <c r="S514" i="1"/>
  <c r="C514" i="1"/>
  <c r="AE514" i="1" s="1"/>
  <c r="V513" i="1"/>
  <c r="T513" i="1"/>
  <c r="S513" i="1"/>
  <c r="D513" i="1"/>
  <c r="AC513" i="1" s="1"/>
  <c r="C513" i="1"/>
  <c r="AE513" i="1" s="1"/>
  <c r="V512" i="1"/>
  <c r="T512" i="1"/>
  <c r="S512" i="1"/>
  <c r="C512" i="1"/>
  <c r="AE512" i="1" s="1"/>
  <c r="AE511" i="1"/>
  <c r="V511" i="1"/>
  <c r="T511" i="1"/>
  <c r="S511" i="1"/>
  <c r="AB511" i="1" s="1"/>
  <c r="D511" i="1"/>
  <c r="C511" i="1"/>
  <c r="V510" i="1"/>
  <c r="T510" i="1"/>
  <c r="S510" i="1"/>
  <c r="C510" i="1"/>
  <c r="AE510" i="1" s="1"/>
  <c r="V509" i="1"/>
  <c r="T509" i="1"/>
  <c r="S509" i="1"/>
  <c r="C509" i="1"/>
  <c r="AE509" i="1" s="1"/>
  <c r="V508" i="1"/>
  <c r="T508" i="1"/>
  <c r="S508" i="1"/>
  <c r="AC508" i="1" s="1"/>
  <c r="C508" i="1"/>
  <c r="D508" i="1" s="1"/>
  <c r="AE507" i="1"/>
  <c r="V507" i="1"/>
  <c r="T507" i="1"/>
  <c r="S507" i="1"/>
  <c r="D507" i="1"/>
  <c r="C507" i="1"/>
  <c r="V506" i="1"/>
  <c r="T506" i="1"/>
  <c r="S506" i="1"/>
  <c r="C506" i="1"/>
  <c r="AE506" i="1" s="1"/>
  <c r="V505" i="1"/>
  <c r="T505" i="1"/>
  <c r="S505" i="1"/>
  <c r="C505" i="1"/>
  <c r="AE505" i="1" s="1"/>
  <c r="V504" i="1"/>
  <c r="T504" i="1"/>
  <c r="S504" i="1"/>
  <c r="AC504" i="1" s="1"/>
  <c r="C504" i="1"/>
  <c r="D504" i="1" s="1"/>
  <c r="AE503" i="1"/>
  <c r="V503" i="1"/>
  <c r="T503" i="1"/>
  <c r="S503" i="1"/>
  <c r="D503" i="1"/>
  <c r="C503" i="1"/>
  <c r="V502" i="1"/>
  <c r="T502" i="1"/>
  <c r="S502" i="1"/>
  <c r="C502" i="1"/>
  <c r="AE502" i="1" s="1"/>
  <c r="V501" i="1"/>
  <c r="T501" i="1"/>
  <c r="S501" i="1"/>
  <c r="C501" i="1"/>
  <c r="AE501" i="1" s="1"/>
  <c r="V500" i="1"/>
  <c r="T500" i="1"/>
  <c r="S500" i="1"/>
  <c r="AC500" i="1" s="1"/>
  <c r="C500" i="1"/>
  <c r="D500" i="1" s="1"/>
  <c r="AE499" i="1"/>
  <c r="V499" i="1"/>
  <c r="T499" i="1"/>
  <c r="S499" i="1"/>
  <c r="D499" i="1"/>
  <c r="C499" i="1"/>
  <c r="V498" i="1"/>
  <c r="T498" i="1"/>
  <c r="S498" i="1"/>
  <c r="C498" i="1"/>
  <c r="AE498" i="1" s="1"/>
  <c r="V497" i="1"/>
  <c r="T497" i="1"/>
  <c r="S497" i="1"/>
  <c r="C497" i="1"/>
  <c r="AE497" i="1" s="1"/>
  <c r="V496" i="1"/>
  <c r="T496" i="1"/>
  <c r="S496" i="1"/>
  <c r="AC496" i="1" s="1"/>
  <c r="C496" i="1"/>
  <c r="D496" i="1" s="1"/>
  <c r="AE495" i="1"/>
  <c r="V495" i="1"/>
  <c r="T495" i="1"/>
  <c r="S495" i="1"/>
  <c r="D495" i="1"/>
  <c r="C495" i="1"/>
  <c r="V494" i="1"/>
  <c r="T494" i="1"/>
  <c r="S494" i="1"/>
  <c r="C494" i="1"/>
  <c r="AE494" i="1" s="1"/>
  <c r="V493" i="1"/>
  <c r="T493" i="1"/>
  <c r="S493" i="1"/>
  <c r="C493" i="1"/>
  <c r="AE493" i="1" s="1"/>
  <c r="V492" i="1"/>
  <c r="T492" i="1"/>
  <c r="S492" i="1"/>
  <c r="AC492" i="1" s="1"/>
  <c r="C492" i="1"/>
  <c r="D492" i="1" s="1"/>
  <c r="AE491" i="1"/>
  <c r="V491" i="1"/>
  <c r="T491" i="1"/>
  <c r="S491" i="1"/>
  <c r="D491" i="1"/>
  <c r="C491" i="1"/>
  <c r="V490" i="1"/>
  <c r="T490" i="1"/>
  <c r="S490" i="1"/>
  <c r="C490" i="1"/>
  <c r="AE490" i="1" s="1"/>
  <c r="V489" i="1"/>
  <c r="T489" i="1"/>
  <c r="S489" i="1"/>
  <c r="C489" i="1"/>
  <c r="V488" i="1"/>
  <c r="T488" i="1"/>
  <c r="S488" i="1"/>
  <c r="AC488" i="1" s="1"/>
  <c r="C488" i="1"/>
  <c r="D488" i="1" s="1"/>
  <c r="AE487" i="1"/>
  <c r="V487" i="1"/>
  <c r="T487" i="1"/>
  <c r="S487" i="1"/>
  <c r="D487" i="1"/>
  <c r="C487" i="1"/>
  <c r="AB486" i="1"/>
  <c r="V486" i="1"/>
  <c r="T486" i="1"/>
  <c r="S486" i="1"/>
  <c r="D486" i="1"/>
  <c r="AC486" i="1" s="1"/>
  <c r="C486" i="1"/>
  <c r="AE486" i="1" s="1"/>
  <c r="V485" i="1"/>
  <c r="T485" i="1"/>
  <c r="S485" i="1"/>
  <c r="C485" i="1"/>
  <c r="V484" i="1"/>
  <c r="T484" i="1"/>
  <c r="S484" i="1"/>
  <c r="C484" i="1"/>
  <c r="D484" i="1" s="1"/>
  <c r="V483" i="1"/>
  <c r="T483" i="1"/>
  <c r="S483" i="1"/>
  <c r="C483" i="1"/>
  <c r="AE483" i="1" s="1"/>
  <c r="V482" i="1"/>
  <c r="T482" i="1"/>
  <c r="S482" i="1"/>
  <c r="C482" i="1"/>
  <c r="AE482" i="1" s="1"/>
  <c r="V481" i="1"/>
  <c r="T481" i="1"/>
  <c r="X521" i="1" s="1"/>
  <c r="S481" i="1"/>
  <c r="AB481" i="1" s="1"/>
  <c r="C481" i="1"/>
  <c r="V480" i="1"/>
  <c r="T480" i="1"/>
  <c r="S480" i="1"/>
  <c r="C480" i="1"/>
  <c r="D480" i="1" s="1"/>
  <c r="AE479" i="1"/>
  <c r="V479" i="1"/>
  <c r="T479" i="1"/>
  <c r="S479" i="1"/>
  <c r="D479" i="1"/>
  <c r="C479" i="1"/>
  <c r="V478" i="1"/>
  <c r="T478" i="1"/>
  <c r="S478" i="1"/>
  <c r="C478" i="1"/>
  <c r="AE478" i="1" s="1"/>
  <c r="V477" i="1"/>
  <c r="T477" i="1"/>
  <c r="S477" i="1"/>
  <c r="C477" i="1"/>
  <c r="AE477" i="1" s="1"/>
  <c r="V476" i="1"/>
  <c r="T476" i="1"/>
  <c r="S476" i="1"/>
  <c r="C476" i="1"/>
  <c r="D476" i="1" s="1"/>
  <c r="V475" i="1"/>
  <c r="T475" i="1"/>
  <c r="S475" i="1"/>
  <c r="AB475" i="1" s="1"/>
  <c r="C475" i="1"/>
  <c r="AE475" i="1" s="1"/>
  <c r="V474" i="1"/>
  <c r="T474" i="1"/>
  <c r="S474" i="1"/>
  <c r="C474" i="1"/>
  <c r="AE474" i="1" s="1"/>
  <c r="V473" i="1"/>
  <c r="T473" i="1"/>
  <c r="X513" i="1" s="1"/>
  <c r="S473" i="1"/>
  <c r="D473" i="1"/>
  <c r="AC473" i="1" s="1"/>
  <c r="C473" i="1"/>
  <c r="AE473" i="1" s="1"/>
  <c r="V472" i="1"/>
  <c r="T472" i="1"/>
  <c r="S472" i="1"/>
  <c r="AC472" i="1" s="1"/>
  <c r="C472" i="1"/>
  <c r="D472" i="1" s="1"/>
  <c r="AE471" i="1"/>
  <c r="V471" i="1"/>
  <c r="T471" i="1"/>
  <c r="S471" i="1"/>
  <c r="AB471" i="1" s="1"/>
  <c r="C471" i="1"/>
  <c r="D471" i="1" s="1"/>
  <c r="V470" i="1"/>
  <c r="T470" i="1"/>
  <c r="S470" i="1"/>
  <c r="C470" i="1"/>
  <c r="AB470" i="1" s="1"/>
  <c r="V469" i="1"/>
  <c r="T469" i="1"/>
  <c r="S469" i="1"/>
  <c r="AB469" i="1" s="1"/>
  <c r="D469" i="1"/>
  <c r="C469" i="1"/>
  <c r="AE469" i="1" s="1"/>
  <c r="AE468" i="1"/>
  <c r="V468" i="1"/>
  <c r="T468" i="1"/>
  <c r="S468" i="1"/>
  <c r="D468" i="1"/>
  <c r="C468" i="1"/>
  <c r="V467" i="1"/>
  <c r="T467" i="1"/>
  <c r="S467" i="1"/>
  <c r="C467" i="1"/>
  <c r="AE467" i="1" s="1"/>
  <c r="V466" i="1"/>
  <c r="T466" i="1"/>
  <c r="S466" i="1"/>
  <c r="C466" i="1"/>
  <c r="D466" i="1" s="1"/>
  <c r="V465" i="1"/>
  <c r="T465" i="1"/>
  <c r="S465" i="1"/>
  <c r="AB465" i="1" s="1"/>
  <c r="C465" i="1"/>
  <c r="AE465" i="1" s="1"/>
  <c r="V464" i="1"/>
  <c r="T464" i="1"/>
  <c r="S464" i="1"/>
  <c r="C464" i="1"/>
  <c r="AE464" i="1" s="1"/>
  <c r="V463" i="1"/>
  <c r="T463" i="1"/>
  <c r="S463" i="1"/>
  <c r="D463" i="1"/>
  <c r="AC463" i="1" s="1"/>
  <c r="C463" i="1"/>
  <c r="AE463" i="1" s="1"/>
  <c r="V462" i="1"/>
  <c r="T462" i="1"/>
  <c r="S462" i="1"/>
  <c r="AC462" i="1" s="1"/>
  <c r="C462" i="1"/>
  <c r="D462" i="1" s="1"/>
  <c r="AE461" i="1"/>
  <c r="V461" i="1"/>
  <c r="T461" i="1"/>
  <c r="S461" i="1"/>
  <c r="D461" i="1"/>
  <c r="C461" i="1"/>
  <c r="AE460" i="1"/>
  <c r="V460" i="1"/>
  <c r="T460" i="1"/>
  <c r="S460" i="1"/>
  <c r="D460" i="1"/>
  <c r="C460" i="1"/>
  <c r="V459" i="1"/>
  <c r="T459" i="1"/>
  <c r="S459" i="1"/>
  <c r="C459" i="1"/>
  <c r="AE459" i="1" s="1"/>
  <c r="V458" i="1"/>
  <c r="T458" i="1"/>
  <c r="S458" i="1"/>
  <c r="C458" i="1"/>
  <c r="D458" i="1" s="1"/>
  <c r="V457" i="1"/>
  <c r="T457" i="1"/>
  <c r="S457" i="1"/>
  <c r="C457" i="1"/>
  <c r="AE457" i="1" s="1"/>
  <c r="V456" i="1"/>
  <c r="T456" i="1"/>
  <c r="S456" i="1"/>
  <c r="C456" i="1"/>
  <c r="AE456" i="1" s="1"/>
  <c r="V455" i="1"/>
  <c r="T455" i="1"/>
  <c r="S455" i="1"/>
  <c r="D455" i="1"/>
  <c r="AC455" i="1" s="1"/>
  <c r="C455" i="1"/>
  <c r="AE455" i="1" s="1"/>
  <c r="V454" i="1"/>
  <c r="T454" i="1"/>
  <c r="S454" i="1"/>
  <c r="AC454" i="1" s="1"/>
  <c r="C454" i="1"/>
  <c r="D454" i="1" s="1"/>
  <c r="AE453" i="1"/>
  <c r="V453" i="1"/>
  <c r="T453" i="1"/>
  <c r="S453" i="1"/>
  <c r="AB453" i="1" s="1"/>
  <c r="D453" i="1"/>
  <c r="C453" i="1"/>
  <c r="AE452" i="1"/>
  <c r="V452" i="1"/>
  <c r="T452" i="1"/>
  <c r="S452" i="1"/>
  <c r="D452" i="1"/>
  <c r="C452" i="1"/>
  <c r="V451" i="1"/>
  <c r="T451" i="1"/>
  <c r="S451" i="1"/>
  <c r="C451" i="1"/>
  <c r="AE451" i="1" s="1"/>
  <c r="V450" i="1"/>
  <c r="T450" i="1"/>
  <c r="S450" i="1"/>
  <c r="C450" i="1"/>
  <c r="V449" i="1"/>
  <c r="T449" i="1"/>
  <c r="S449" i="1"/>
  <c r="AB449" i="1" s="1"/>
  <c r="C449" i="1"/>
  <c r="AE449" i="1" s="1"/>
  <c r="V448" i="1"/>
  <c r="T448" i="1"/>
  <c r="S448" i="1"/>
  <c r="C448" i="1"/>
  <c r="AE448" i="1" s="1"/>
  <c r="V447" i="1"/>
  <c r="T447" i="1"/>
  <c r="S447" i="1"/>
  <c r="D447" i="1"/>
  <c r="AC447" i="1" s="1"/>
  <c r="C447" i="1"/>
  <c r="AE447" i="1" s="1"/>
  <c r="V446" i="1"/>
  <c r="T446" i="1"/>
  <c r="X446" i="1" s="1"/>
  <c r="S446" i="1"/>
  <c r="C446" i="1"/>
  <c r="AB446" i="1" s="1"/>
  <c r="V445" i="1"/>
  <c r="T445" i="1"/>
  <c r="S445" i="1"/>
  <c r="C445" i="1"/>
  <c r="AE445" i="1" s="1"/>
  <c r="V444" i="1"/>
  <c r="T444" i="1"/>
  <c r="S444" i="1"/>
  <c r="AB444" i="1" s="1"/>
  <c r="C444" i="1"/>
  <c r="AE444" i="1" s="1"/>
  <c r="V443" i="1"/>
  <c r="T443" i="1"/>
  <c r="S443" i="1"/>
  <c r="AB443" i="1" s="1"/>
  <c r="C443" i="1"/>
  <c r="AE443" i="1" s="1"/>
  <c r="V442" i="1"/>
  <c r="T442" i="1"/>
  <c r="S442" i="1"/>
  <c r="C442" i="1"/>
  <c r="AB442" i="1" s="1"/>
  <c r="V441" i="1"/>
  <c r="T441" i="1"/>
  <c r="S441" i="1"/>
  <c r="C441" i="1"/>
  <c r="AE441" i="1" s="1"/>
  <c r="V440" i="1"/>
  <c r="T440" i="1"/>
  <c r="S440" i="1"/>
  <c r="C440" i="1"/>
  <c r="AE440" i="1" s="1"/>
  <c r="V439" i="1"/>
  <c r="T439" i="1"/>
  <c r="S439" i="1"/>
  <c r="AB439" i="1" s="1"/>
  <c r="C439" i="1"/>
  <c r="AE439" i="1" s="1"/>
  <c r="V438" i="1"/>
  <c r="T438" i="1"/>
  <c r="S438" i="1"/>
  <c r="C438" i="1"/>
  <c r="V437" i="1"/>
  <c r="T437" i="1"/>
  <c r="S437" i="1"/>
  <c r="C437" i="1"/>
  <c r="AE437" i="1" s="1"/>
  <c r="V436" i="1"/>
  <c r="T436" i="1"/>
  <c r="S436" i="1"/>
  <c r="AB436" i="1" s="1"/>
  <c r="C436" i="1"/>
  <c r="AE436" i="1" s="1"/>
  <c r="V435" i="1"/>
  <c r="T435" i="1"/>
  <c r="X475" i="1" s="1"/>
  <c r="S435" i="1"/>
  <c r="AB435" i="1" s="1"/>
  <c r="C435" i="1"/>
  <c r="AE435" i="1" s="1"/>
  <c r="V434" i="1"/>
  <c r="T434" i="1"/>
  <c r="S434" i="1"/>
  <c r="C434" i="1"/>
  <c r="V433" i="1"/>
  <c r="T433" i="1"/>
  <c r="S433" i="1"/>
  <c r="C433" i="1"/>
  <c r="AE433" i="1" s="1"/>
  <c r="V432" i="1"/>
  <c r="T432" i="1"/>
  <c r="S432" i="1"/>
  <c r="C432" i="1"/>
  <c r="AE432" i="1" s="1"/>
  <c r="V431" i="1"/>
  <c r="T431" i="1"/>
  <c r="S431" i="1"/>
  <c r="C431" i="1"/>
  <c r="AE431" i="1" s="1"/>
  <c r="V430" i="1"/>
  <c r="T430" i="1"/>
  <c r="S430" i="1"/>
  <c r="C430" i="1"/>
  <c r="D430" i="1" s="1"/>
  <c r="V429" i="1"/>
  <c r="T429" i="1"/>
  <c r="S429" i="1"/>
  <c r="AB429" i="1" s="1"/>
  <c r="C429" i="1"/>
  <c r="AE429" i="1" s="1"/>
  <c r="V428" i="1"/>
  <c r="T428" i="1"/>
  <c r="S428" i="1"/>
  <c r="C428" i="1"/>
  <c r="AE428" i="1" s="1"/>
  <c r="V427" i="1"/>
  <c r="T427" i="1"/>
  <c r="S427" i="1"/>
  <c r="D427" i="1"/>
  <c r="AC427" i="1" s="1"/>
  <c r="C427" i="1"/>
  <c r="AE427" i="1" s="1"/>
  <c r="V426" i="1"/>
  <c r="T426" i="1"/>
  <c r="S426" i="1"/>
  <c r="AC426" i="1" s="1"/>
  <c r="C426" i="1"/>
  <c r="D426" i="1" s="1"/>
  <c r="AE425" i="1"/>
  <c r="V425" i="1"/>
  <c r="T425" i="1"/>
  <c r="S425" i="1"/>
  <c r="AB425" i="1" s="1"/>
  <c r="D425" i="1"/>
  <c r="C425" i="1"/>
  <c r="V424" i="1"/>
  <c r="T424" i="1"/>
  <c r="S424" i="1"/>
  <c r="C424" i="1"/>
  <c r="AE424" i="1" s="1"/>
  <c r="V423" i="1"/>
  <c r="T423" i="1"/>
  <c r="S423" i="1"/>
  <c r="C423" i="1"/>
  <c r="AE423" i="1" s="1"/>
  <c r="V422" i="1"/>
  <c r="T422" i="1"/>
  <c r="S422" i="1"/>
  <c r="C422" i="1"/>
  <c r="D422" i="1" s="1"/>
  <c r="V421" i="1"/>
  <c r="T421" i="1"/>
  <c r="S421" i="1"/>
  <c r="C421" i="1"/>
  <c r="AE421" i="1" s="1"/>
  <c r="V420" i="1"/>
  <c r="T420" i="1"/>
  <c r="S420" i="1"/>
  <c r="C420" i="1"/>
  <c r="D420" i="1" s="1"/>
  <c r="V419" i="1"/>
  <c r="T419" i="1"/>
  <c r="S419" i="1"/>
  <c r="C419" i="1"/>
  <c r="AE419" i="1" s="1"/>
  <c r="V418" i="1"/>
  <c r="T418" i="1"/>
  <c r="S418" i="1"/>
  <c r="AB418" i="1" s="1"/>
  <c r="D418" i="1"/>
  <c r="AC418" i="1" s="1"/>
  <c r="C418" i="1"/>
  <c r="AE418" i="1" s="1"/>
  <c r="V417" i="1"/>
  <c r="T417" i="1"/>
  <c r="S417" i="1"/>
  <c r="C417" i="1"/>
  <c r="AE417" i="1" s="1"/>
  <c r="V416" i="1"/>
  <c r="T416" i="1"/>
  <c r="S416" i="1"/>
  <c r="C416" i="1"/>
  <c r="D416" i="1" s="1"/>
  <c r="AE415" i="1"/>
  <c r="V415" i="1"/>
  <c r="T415" i="1"/>
  <c r="S415" i="1"/>
  <c r="D415" i="1"/>
  <c r="C415" i="1"/>
  <c r="V414" i="1"/>
  <c r="T414" i="1"/>
  <c r="S414" i="1"/>
  <c r="C414" i="1"/>
  <c r="V413" i="1"/>
  <c r="T413" i="1"/>
  <c r="S413" i="1"/>
  <c r="C413" i="1"/>
  <c r="AE413" i="1" s="1"/>
  <c r="V412" i="1"/>
  <c r="T412" i="1"/>
  <c r="S412" i="1"/>
  <c r="C412" i="1"/>
  <c r="D412" i="1" s="1"/>
  <c r="V411" i="1"/>
  <c r="T411" i="1"/>
  <c r="S411" i="1"/>
  <c r="AB411" i="1" s="1"/>
  <c r="C411" i="1"/>
  <c r="AE411" i="1" s="1"/>
  <c r="V410" i="1"/>
  <c r="T410" i="1"/>
  <c r="X410" i="1" s="1"/>
  <c r="S410" i="1"/>
  <c r="D410" i="1"/>
  <c r="AC410" i="1" s="1"/>
  <c r="C410" i="1"/>
  <c r="AE410" i="1" s="1"/>
  <c r="V409" i="1"/>
  <c r="T409" i="1"/>
  <c r="S409" i="1"/>
  <c r="C409" i="1"/>
  <c r="AE409" i="1" s="1"/>
  <c r="V408" i="1"/>
  <c r="T408" i="1"/>
  <c r="S408" i="1"/>
  <c r="AC408" i="1" s="1"/>
  <c r="C408" i="1"/>
  <c r="D408" i="1" s="1"/>
  <c r="AE407" i="1"/>
  <c r="V407" i="1"/>
  <c r="T407" i="1"/>
  <c r="S407" i="1"/>
  <c r="AB407" i="1" s="1"/>
  <c r="D407" i="1"/>
  <c r="C407" i="1"/>
  <c r="V406" i="1"/>
  <c r="T406" i="1"/>
  <c r="S406" i="1"/>
  <c r="AB406" i="1" s="1"/>
  <c r="C406" i="1"/>
  <c r="AE406" i="1" s="1"/>
  <c r="V405" i="1"/>
  <c r="T405" i="1"/>
  <c r="S405" i="1"/>
  <c r="C405" i="1"/>
  <c r="AE405" i="1" s="1"/>
  <c r="V404" i="1"/>
  <c r="T404" i="1"/>
  <c r="S404" i="1"/>
  <c r="C404" i="1"/>
  <c r="D404" i="1" s="1"/>
  <c r="V403" i="1"/>
  <c r="T403" i="1"/>
  <c r="S403" i="1"/>
  <c r="C403" i="1"/>
  <c r="V402" i="1"/>
  <c r="T402" i="1"/>
  <c r="X402" i="1" s="1"/>
  <c r="S402" i="1"/>
  <c r="AB402" i="1" s="1"/>
  <c r="D402" i="1"/>
  <c r="AC402" i="1" s="1"/>
  <c r="C402" i="1"/>
  <c r="AE402" i="1" s="1"/>
  <c r="V401" i="1"/>
  <c r="T401" i="1"/>
  <c r="X441" i="1" s="1"/>
  <c r="S401" i="1"/>
  <c r="C401" i="1"/>
  <c r="AE401" i="1" s="1"/>
  <c r="V400" i="1"/>
  <c r="T400" i="1"/>
  <c r="S400" i="1"/>
  <c r="C400" i="1"/>
  <c r="D400" i="1" s="1"/>
  <c r="AE399" i="1"/>
  <c r="V399" i="1"/>
  <c r="T399" i="1"/>
  <c r="S399" i="1"/>
  <c r="D399" i="1"/>
  <c r="C399" i="1"/>
  <c r="V398" i="1"/>
  <c r="T398" i="1"/>
  <c r="S398" i="1"/>
  <c r="C398" i="1"/>
  <c r="V397" i="1"/>
  <c r="T397" i="1"/>
  <c r="X437" i="1" s="1"/>
  <c r="S397" i="1"/>
  <c r="C397" i="1"/>
  <c r="AE397" i="1" s="1"/>
  <c r="V396" i="1"/>
  <c r="T396" i="1"/>
  <c r="S396" i="1"/>
  <c r="C396" i="1"/>
  <c r="D396" i="1" s="1"/>
  <c r="AE395" i="1"/>
  <c r="V395" i="1"/>
  <c r="T395" i="1"/>
  <c r="S395" i="1"/>
  <c r="D395" i="1"/>
  <c r="C395" i="1"/>
  <c r="V394" i="1"/>
  <c r="T394" i="1"/>
  <c r="S394" i="1"/>
  <c r="C394" i="1"/>
  <c r="V393" i="1"/>
  <c r="T393" i="1"/>
  <c r="S393" i="1"/>
  <c r="C393" i="1"/>
  <c r="AE393" i="1" s="1"/>
  <c r="V392" i="1"/>
  <c r="T392" i="1"/>
  <c r="S392" i="1"/>
  <c r="C392" i="1"/>
  <c r="D392" i="1" s="1"/>
  <c r="AE391" i="1"/>
  <c r="V391" i="1"/>
  <c r="T391" i="1"/>
  <c r="S391" i="1"/>
  <c r="AB391" i="1" s="1"/>
  <c r="D391" i="1"/>
  <c r="C391" i="1"/>
  <c r="V390" i="1"/>
  <c r="T390" i="1"/>
  <c r="S390" i="1"/>
  <c r="C390" i="1"/>
  <c r="V389" i="1"/>
  <c r="T389" i="1"/>
  <c r="X429" i="1" s="1"/>
  <c r="S389" i="1"/>
  <c r="C389" i="1"/>
  <c r="AE389" i="1" s="1"/>
  <c r="V388" i="1"/>
  <c r="T388" i="1"/>
  <c r="S388" i="1"/>
  <c r="C388" i="1"/>
  <c r="D388" i="1" s="1"/>
  <c r="AE387" i="1"/>
  <c r="V387" i="1"/>
  <c r="T387" i="1"/>
  <c r="S387" i="1"/>
  <c r="AB387" i="1" s="1"/>
  <c r="D387" i="1"/>
  <c r="C387" i="1"/>
  <c r="V386" i="1"/>
  <c r="T386" i="1"/>
  <c r="S386" i="1"/>
  <c r="C386" i="1"/>
  <c r="V385" i="1"/>
  <c r="T385" i="1"/>
  <c r="S385" i="1"/>
  <c r="C385" i="1"/>
  <c r="AE385" i="1" s="1"/>
  <c r="V384" i="1"/>
  <c r="T384" i="1"/>
  <c r="S384" i="1"/>
  <c r="AC384" i="1" s="1"/>
  <c r="C384" i="1"/>
  <c r="D384" i="1" s="1"/>
  <c r="AE383" i="1"/>
  <c r="V383" i="1"/>
  <c r="T383" i="1"/>
  <c r="S383" i="1"/>
  <c r="D383" i="1"/>
  <c r="C383" i="1"/>
  <c r="V382" i="1"/>
  <c r="T382" i="1"/>
  <c r="S382" i="1"/>
  <c r="C382" i="1"/>
  <c r="V381" i="1"/>
  <c r="T381" i="1"/>
  <c r="S381" i="1"/>
  <c r="C381" i="1"/>
  <c r="V380" i="1"/>
  <c r="T380" i="1"/>
  <c r="S380" i="1"/>
  <c r="AC380" i="1" s="1"/>
  <c r="C380" i="1"/>
  <c r="D380" i="1" s="1"/>
  <c r="AE379" i="1"/>
  <c r="V379" i="1"/>
  <c r="T379" i="1"/>
  <c r="S379" i="1"/>
  <c r="D379" i="1"/>
  <c r="C379" i="1"/>
  <c r="V378" i="1"/>
  <c r="T378" i="1"/>
  <c r="S378" i="1"/>
  <c r="C378" i="1"/>
  <c r="D378" i="1" s="1"/>
  <c r="AC378" i="1" s="1"/>
  <c r="V377" i="1"/>
  <c r="T377" i="1"/>
  <c r="S377" i="1"/>
  <c r="AB377" i="1" s="1"/>
  <c r="C377" i="1"/>
  <c r="V376" i="1"/>
  <c r="T376" i="1"/>
  <c r="S376" i="1"/>
  <c r="C376" i="1"/>
  <c r="D376" i="1" s="1"/>
  <c r="V375" i="1"/>
  <c r="T375" i="1"/>
  <c r="S375" i="1"/>
  <c r="AB375" i="1" s="1"/>
  <c r="C375" i="1"/>
  <c r="V374" i="1"/>
  <c r="T374" i="1"/>
  <c r="S374" i="1"/>
  <c r="D374" i="1"/>
  <c r="AC374" i="1" s="1"/>
  <c r="C374" i="1"/>
  <c r="AE374" i="1" s="1"/>
  <c r="V373" i="1"/>
  <c r="T373" i="1"/>
  <c r="S373" i="1"/>
  <c r="C373" i="1"/>
  <c r="V372" i="1"/>
  <c r="T372" i="1"/>
  <c r="S372" i="1"/>
  <c r="C372" i="1"/>
  <c r="D372" i="1" s="1"/>
  <c r="AE371" i="1"/>
  <c r="V371" i="1"/>
  <c r="T371" i="1"/>
  <c r="S371" i="1"/>
  <c r="AB371" i="1" s="1"/>
  <c r="D371" i="1"/>
  <c r="AC371" i="1" s="1"/>
  <c r="C371" i="1"/>
  <c r="V370" i="1"/>
  <c r="T370" i="1"/>
  <c r="S370" i="1"/>
  <c r="C370" i="1"/>
  <c r="D370" i="1" s="1"/>
  <c r="V369" i="1"/>
  <c r="T369" i="1"/>
  <c r="S369" i="1"/>
  <c r="C369" i="1"/>
  <c r="AE369" i="1" s="1"/>
  <c r="V368" i="1"/>
  <c r="T368" i="1"/>
  <c r="S368" i="1"/>
  <c r="C368" i="1"/>
  <c r="D368" i="1" s="1"/>
  <c r="V367" i="1"/>
  <c r="T367" i="1"/>
  <c r="S367" i="1"/>
  <c r="C367" i="1"/>
  <c r="V366" i="1"/>
  <c r="T366" i="1"/>
  <c r="S366" i="1"/>
  <c r="C366" i="1"/>
  <c r="AE366" i="1" s="1"/>
  <c r="V365" i="1"/>
  <c r="T365" i="1"/>
  <c r="S365" i="1"/>
  <c r="D365" i="1"/>
  <c r="AC365" i="1" s="1"/>
  <c r="C365" i="1"/>
  <c r="AE365" i="1" s="1"/>
  <c r="V364" i="1"/>
  <c r="T364" i="1"/>
  <c r="S364" i="1"/>
  <c r="AC364" i="1" s="1"/>
  <c r="C364" i="1"/>
  <c r="D364" i="1" s="1"/>
  <c r="V363" i="1"/>
  <c r="T363" i="1"/>
  <c r="S363" i="1"/>
  <c r="C363" i="1"/>
  <c r="D363" i="1" s="1"/>
  <c r="V362" i="1"/>
  <c r="T362" i="1"/>
  <c r="S362" i="1"/>
  <c r="C362" i="1"/>
  <c r="V361" i="1"/>
  <c r="T361" i="1"/>
  <c r="S361" i="1"/>
  <c r="D361" i="1"/>
  <c r="AC361" i="1" s="1"/>
  <c r="C361" i="1"/>
  <c r="AE361" i="1" s="1"/>
  <c r="V360" i="1"/>
  <c r="T360" i="1"/>
  <c r="S360" i="1"/>
  <c r="C360" i="1"/>
  <c r="D360" i="1" s="1"/>
  <c r="AE359" i="1"/>
  <c r="V359" i="1"/>
  <c r="T359" i="1"/>
  <c r="S359" i="1"/>
  <c r="AB359" i="1" s="1"/>
  <c r="D359" i="1"/>
  <c r="AC359" i="1" s="1"/>
  <c r="C359" i="1"/>
  <c r="V358" i="1"/>
  <c r="T358" i="1"/>
  <c r="S358" i="1"/>
  <c r="C358" i="1"/>
  <c r="AE358" i="1" s="1"/>
  <c r="AB357" i="1"/>
  <c r="V357" i="1"/>
  <c r="T357" i="1"/>
  <c r="S357" i="1"/>
  <c r="D357" i="1"/>
  <c r="AC357" i="1" s="1"/>
  <c r="C357" i="1"/>
  <c r="AE357" i="1" s="1"/>
  <c r="V356" i="1"/>
  <c r="T356" i="1"/>
  <c r="S356" i="1"/>
  <c r="C356" i="1"/>
  <c r="D356" i="1" s="1"/>
  <c r="V355" i="1"/>
  <c r="T355" i="1"/>
  <c r="S355" i="1"/>
  <c r="C355" i="1"/>
  <c r="AE355" i="1" s="1"/>
  <c r="V354" i="1"/>
  <c r="T354" i="1"/>
  <c r="S354" i="1"/>
  <c r="C354" i="1"/>
  <c r="D354" i="1" s="1"/>
  <c r="V353" i="1"/>
  <c r="T353" i="1"/>
  <c r="S353" i="1"/>
  <c r="C353" i="1"/>
  <c r="AE353" i="1" s="1"/>
  <c r="V352" i="1"/>
  <c r="T352" i="1"/>
  <c r="S352" i="1"/>
  <c r="C352" i="1"/>
  <c r="D352" i="1" s="1"/>
  <c r="AE351" i="1"/>
  <c r="V351" i="1"/>
  <c r="T351" i="1"/>
  <c r="S351" i="1"/>
  <c r="AB351" i="1" s="1"/>
  <c r="D351" i="1"/>
  <c r="C351" i="1"/>
  <c r="V350" i="1"/>
  <c r="T350" i="1"/>
  <c r="S350" i="1"/>
  <c r="C350" i="1"/>
  <c r="AE350" i="1" s="1"/>
  <c r="V349" i="1"/>
  <c r="T349" i="1"/>
  <c r="S349" i="1"/>
  <c r="D349" i="1"/>
  <c r="C349" i="1"/>
  <c r="AE349" i="1" s="1"/>
  <c r="V348" i="1"/>
  <c r="T348" i="1"/>
  <c r="S348" i="1"/>
  <c r="AC348" i="1" s="1"/>
  <c r="C348" i="1"/>
  <c r="D348" i="1" s="1"/>
  <c r="V347" i="1"/>
  <c r="T347" i="1"/>
  <c r="S347" i="1"/>
  <c r="D347" i="1"/>
  <c r="AC347" i="1" s="1"/>
  <c r="C347" i="1"/>
  <c r="AE347" i="1" s="1"/>
  <c r="AE346" i="1"/>
  <c r="V346" i="1"/>
  <c r="T346" i="1"/>
  <c r="S346" i="1"/>
  <c r="AC346" i="1" s="1"/>
  <c r="D346" i="1"/>
  <c r="C346" i="1"/>
  <c r="V345" i="1"/>
  <c r="T345" i="1"/>
  <c r="S345" i="1"/>
  <c r="C345" i="1"/>
  <c r="AE345" i="1" s="1"/>
  <c r="V344" i="1"/>
  <c r="T344" i="1"/>
  <c r="S344" i="1"/>
  <c r="C344" i="1"/>
  <c r="D344" i="1" s="1"/>
  <c r="AE343" i="1"/>
  <c r="V343" i="1"/>
  <c r="T343" i="1"/>
  <c r="S343" i="1"/>
  <c r="AB343" i="1" s="1"/>
  <c r="D343" i="1"/>
  <c r="C343" i="1"/>
  <c r="V342" i="1"/>
  <c r="T342" i="1"/>
  <c r="S342" i="1"/>
  <c r="C342" i="1"/>
  <c r="AE342" i="1" s="1"/>
  <c r="V341" i="1"/>
  <c r="T341" i="1"/>
  <c r="S341" i="1"/>
  <c r="D341" i="1"/>
  <c r="AC341" i="1" s="1"/>
  <c r="C341" i="1"/>
  <c r="AE341" i="1" s="1"/>
  <c r="V340" i="1"/>
  <c r="T340" i="1"/>
  <c r="S340" i="1"/>
  <c r="C340" i="1"/>
  <c r="D340" i="1" s="1"/>
  <c r="V339" i="1"/>
  <c r="T339" i="1"/>
  <c r="S339" i="1"/>
  <c r="AB339" i="1" s="1"/>
  <c r="C339" i="1"/>
  <c r="AE339" i="1" s="1"/>
  <c r="AE338" i="1"/>
  <c r="V338" i="1"/>
  <c r="T338" i="1"/>
  <c r="S338" i="1"/>
  <c r="D338" i="1"/>
  <c r="C338" i="1"/>
  <c r="V337" i="1"/>
  <c r="T337" i="1"/>
  <c r="S337" i="1"/>
  <c r="D337" i="1"/>
  <c r="C337" i="1"/>
  <c r="AE337" i="1" s="1"/>
  <c r="V336" i="1"/>
  <c r="T336" i="1"/>
  <c r="X376" i="1" s="1"/>
  <c r="S336" i="1"/>
  <c r="AC336" i="1" s="1"/>
  <c r="C336" i="1"/>
  <c r="D336" i="1" s="1"/>
  <c r="V335" i="1"/>
  <c r="T335" i="1"/>
  <c r="S335" i="1"/>
  <c r="C335" i="1"/>
  <c r="AE335" i="1" s="1"/>
  <c r="AE334" i="1"/>
  <c r="V334" i="1"/>
  <c r="T334" i="1"/>
  <c r="S334" i="1"/>
  <c r="AC334" i="1" s="1"/>
  <c r="D334" i="1"/>
  <c r="C334" i="1"/>
  <c r="V333" i="1"/>
  <c r="T333" i="1"/>
  <c r="S333" i="1"/>
  <c r="C333" i="1"/>
  <c r="AE333" i="1" s="1"/>
  <c r="V332" i="1"/>
  <c r="T332" i="1"/>
  <c r="S332" i="1"/>
  <c r="C332" i="1"/>
  <c r="D332" i="1" s="1"/>
  <c r="AE331" i="1"/>
  <c r="V331" i="1"/>
  <c r="T331" i="1"/>
  <c r="S331" i="1"/>
  <c r="D331" i="1"/>
  <c r="C331" i="1"/>
  <c r="V330" i="1"/>
  <c r="T330" i="1"/>
  <c r="X330" i="1" s="1"/>
  <c r="S330" i="1"/>
  <c r="C330" i="1"/>
  <c r="AE330" i="1" s="1"/>
  <c r="V329" i="1"/>
  <c r="T329" i="1"/>
  <c r="S329" i="1"/>
  <c r="C329" i="1"/>
  <c r="AE329" i="1" s="1"/>
  <c r="V328" i="1"/>
  <c r="T328" i="1"/>
  <c r="S328" i="1"/>
  <c r="C328" i="1"/>
  <c r="D328" i="1" s="1"/>
  <c r="AE327" i="1"/>
  <c r="V327" i="1"/>
  <c r="T327" i="1"/>
  <c r="S327" i="1"/>
  <c r="AB327" i="1" s="1"/>
  <c r="D327" i="1"/>
  <c r="C327" i="1"/>
  <c r="V326" i="1"/>
  <c r="T326" i="1"/>
  <c r="S326" i="1"/>
  <c r="C326" i="1"/>
  <c r="AE326" i="1" s="1"/>
  <c r="V325" i="1"/>
  <c r="T325" i="1"/>
  <c r="S325" i="1"/>
  <c r="D325" i="1"/>
  <c r="AC325" i="1" s="1"/>
  <c r="C325" i="1"/>
  <c r="AE325" i="1" s="1"/>
  <c r="V324" i="1"/>
  <c r="T324" i="1"/>
  <c r="S324" i="1"/>
  <c r="C324" i="1"/>
  <c r="D324" i="1" s="1"/>
  <c r="V323" i="1"/>
  <c r="T323" i="1"/>
  <c r="S323" i="1"/>
  <c r="AB323" i="1" s="1"/>
  <c r="C323" i="1"/>
  <c r="AE323" i="1" s="1"/>
  <c r="AE322" i="1"/>
  <c r="V322" i="1"/>
  <c r="T322" i="1"/>
  <c r="S322" i="1"/>
  <c r="D322" i="1"/>
  <c r="C322" i="1"/>
  <c r="V321" i="1"/>
  <c r="T321" i="1"/>
  <c r="X361" i="1" s="1"/>
  <c r="S321" i="1"/>
  <c r="D321" i="1"/>
  <c r="C321" i="1"/>
  <c r="V320" i="1"/>
  <c r="T320" i="1"/>
  <c r="S320" i="1"/>
  <c r="C320" i="1"/>
  <c r="V319" i="1"/>
  <c r="T319" i="1"/>
  <c r="S319" i="1"/>
  <c r="C319" i="1"/>
  <c r="AE319" i="1" s="1"/>
  <c r="AE318" i="1"/>
  <c r="V318" i="1"/>
  <c r="T318" i="1"/>
  <c r="S318" i="1"/>
  <c r="AB318" i="1" s="1"/>
  <c r="D318" i="1"/>
  <c r="C318" i="1"/>
  <c r="V317" i="1"/>
  <c r="T317" i="1"/>
  <c r="S317" i="1"/>
  <c r="C317" i="1"/>
  <c r="AE317" i="1" s="1"/>
  <c r="V316" i="1"/>
  <c r="T316" i="1"/>
  <c r="S316" i="1"/>
  <c r="C316" i="1"/>
  <c r="AE315" i="1"/>
  <c r="V315" i="1"/>
  <c r="T315" i="1"/>
  <c r="S315" i="1"/>
  <c r="D315" i="1"/>
  <c r="C315" i="1"/>
  <c r="V314" i="1"/>
  <c r="T314" i="1"/>
  <c r="S314" i="1"/>
  <c r="C314" i="1"/>
  <c r="AE314" i="1" s="1"/>
  <c r="V313" i="1"/>
  <c r="T313" i="1"/>
  <c r="S313" i="1"/>
  <c r="D313" i="1"/>
  <c r="AC313" i="1" s="1"/>
  <c r="C313" i="1"/>
  <c r="AE313" i="1" s="1"/>
  <c r="V312" i="1"/>
  <c r="T312" i="1"/>
  <c r="S312" i="1"/>
  <c r="C312" i="1"/>
  <c r="V311" i="1"/>
  <c r="T311" i="1"/>
  <c r="X311" i="1" s="1"/>
  <c r="S311" i="1"/>
  <c r="C311" i="1"/>
  <c r="AE311" i="1" s="1"/>
  <c r="V310" i="1"/>
  <c r="T310" i="1"/>
  <c r="S310" i="1"/>
  <c r="C310" i="1"/>
  <c r="AE310" i="1" s="1"/>
  <c r="AB309" i="1"/>
  <c r="V309" i="1"/>
  <c r="T309" i="1"/>
  <c r="S309" i="1"/>
  <c r="D309" i="1"/>
  <c r="AC309" i="1" s="1"/>
  <c r="C309" i="1"/>
  <c r="AE309" i="1" s="1"/>
  <c r="V308" i="1"/>
  <c r="T308" i="1"/>
  <c r="S308" i="1"/>
  <c r="AB308" i="1" s="1"/>
  <c r="C308" i="1"/>
  <c r="D308" i="1" s="1"/>
  <c r="V307" i="1"/>
  <c r="T307" i="1"/>
  <c r="S307" i="1"/>
  <c r="D307" i="1"/>
  <c r="AC307" i="1" s="1"/>
  <c r="C307" i="1"/>
  <c r="AE307" i="1" s="1"/>
  <c r="V306" i="1"/>
  <c r="T306" i="1"/>
  <c r="S306" i="1"/>
  <c r="C306" i="1"/>
  <c r="AE306" i="1" s="1"/>
  <c r="V305" i="1"/>
  <c r="T305" i="1"/>
  <c r="S305" i="1"/>
  <c r="C305" i="1"/>
  <c r="AE305" i="1" s="1"/>
  <c r="V304" i="1"/>
  <c r="T304" i="1"/>
  <c r="S304" i="1"/>
  <c r="C304" i="1"/>
  <c r="D304" i="1" s="1"/>
  <c r="AE303" i="1"/>
  <c r="V303" i="1"/>
  <c r="T303" i="1"/>
  <c r="S303" i="1"/>
  <c r="AB303" i="1" s="1"/>
  <c r="D303" i="1"/>
  <c r="C303" i="1"/>
  <c r="V302" i="1"/>
  <c r="T302" i="1"/>
  <c r="S302" i="1"/>
  <c r="C302" i="1"/>
  <c r="AE302" i="1" s="1"/>
  <c r="V301" i="1"/>
  <c r="T301" i="1"/>
  <c r="S301" i="1"/>
  <c r="C301" i="1"/>
  <c r="AE301" i="1" s="1"/>
  <c r="V300" i="1"/>
  <c r="T300" i="1"/>
  <c r="S300" i="1"/>
  <c r="AC300" i="1" s="1"/>
  <c r="C300" i="1"/>
  <c r="D300" i="1" s="1"/>
  <c r="V299" i="1"/>
  <c r="T299" i="1"/>
  <c r="S299" i="1"/>
  <c r="C299" i="1"/>
  <c r="AE299" i="1" s="1"/>
  <c r="V298" i="1"/>
  <c r="T298" i="1"/>
  <c r="S298" i="1"/>
  <c r="C298" i="1"/>
  <c r="AE298" i="1" s="1"/>
  <c r="V297" i="1"/>
  <c r="T297" i="1"/>
  <c r="S297" i="1"/>
  <c r="D297" i="1"/>
  <c r="AC297" i="1" s="1"/>
  <c r="C297" i="1"/>
  <c r="AE297" i="1" s="1"/>
  <c r="V296" i="1"/>
  <c r="T296" i="1"/>
  <c r="S296" i="1"/>
  <c r="AC296" i="1" s="1"/>
  <c r="C296" i="1"/>
  <c r="D296" i="1" s="1"/>
  <c r="V295" i="1"/>
  <c r="T295" i="1"/>
  <c r="X295" i="1" s="1"/>
  <c r="S295" i="1"/>
  <c r="C295" i="1"/>
  <c r="AE295" i="1" s="1"/>
  <c r="AE294" i="1"/>
  <c r="V294" i="1"/>
  <c r="T294" i="1"/>
  <c r="S294" i="1"/>
  <c r="AB294" i="1" s="1"/>
  <c r="D294" i="1"/>
  <c r="C294" i="1"/>
  <c r="V293" i="1"/>
  <c r="T293" i="1"/>
  <c r="S293" i="1"/>
  <c r="C293" i="1"/>
  <c r="AE293" i="1" s="1"/>
  <c r="V292" i="1"/>
  <c r="T292" i="1"/>
  <c r="S292" i="1"/>
  <c r="AB292" i="1" s="1"/>
  <c r="C292" i="1"/>
  <c r="D292" i="1" s="1"/>
  <c r="V291" i="1"/>
  <c r="T291" i="1"/>
  <c r="S291" i="1"/>
  <c r="C291" i="1"/>
  <c r="AE291" i="1" s="1"/>
  <c r="AE290" i="1"/>
  <c r="V290" i="1"/>
  <c r="T290" i="1"/>
  <c r="S290" i="1"/>
  <c r="AC290" i="1" s="1"/>
  <c r="D290" i="1"/>
  <c r="C290" i="1"/>
  <c r="V289" i="1"/>
  <c r="T289" i="1"/>
  <c r="S289" i="1"/>
  <c r="C289" i="1"/>
  <c r="AE289" i="1" s="1"/>
  <c r="V288" i="1"/>
  <c r="T288" i="1"/>
  <c r="S288" i="1"/>
  <c r="C288" i="1"/>
  <c r="D288" i="1" s="1"/>
  <c r="AE287" i="1"/>
  <c r="V287" i="1"/>
  <c r="T287" i="1"/>
  <c r="S287" i="1"/>
  <c r="D287" i="1"/>
  <c r="C287" i="1"/>
  <c r="V286" i="1"/>
  <c r="T286" i="1"/>
  <c r="S286" i="1"/>
  <c r="AB286" i="1" s="1"/>
  <c r="C286" i="1"/>
  <c r="AE286" i="1" s="1"/>
  <c r="V285" i="1"/>
  <c r="T285" i="1"/>
  <c r="S285" i="1"/>
  <c r="C285" i="1"/>
  <c r="AE285" i="1" s="1"/>
  <c r="V284" i="1"/>
  <c r="T284" i="1"/>
  <c r="S284" i="1"/>
  <c r="C284" i="1"/>
  <c r="AE284" i="1" s="1"/>
  <c r="V283" i="1"/>
  <c r="T283" i="1"/>
  <c r="S283" i="1"/>
  <c r="C283" i="1"/>
  <c r="D283" i="1" s="1"/>
  <c r="AE282" i="1"/>
  <c r="V282" i="1"/>
  <c r="T282" i="1"/>
  <c r="S282" i="1"/>
  <c r="AB282" i="1" s="1"/>
  <c r="D282" i="1"/>
  <c r="C282" i="1"/>
  <c r="V281" i="1"/>
  <c r="T281" i="1"/>
  <c r="S281" i="1"/>
  <c r="C281" i="1"/>
  <c r="AE281" i="1" s="1"/>
  <c r="V280" i="1"/>
  <c r="T280" i="1"/>
  <c r="X320" i="1" s="1"/>
  <c r="S280" i="1"/>
  <c r="C280" i="1"/>
  <c r="AE280" i="1" s="1"/>
  <c r="V279" i="1"/>
  <c r="T279" i="1"/>
  <c r="S279" i="1"/>
  <c r="C279" i="1"/>
  <c r="D279" i="1" s="1"/>
  <c r="AE278" i="1"/>
  <c r="V278" i="1"/>
  <c r="T278" i="1"/>
  <c r="S278" i="1"/>
  <c r="AB278" i="1" s="1"/>
  <c r="D278" i="1"/>
  <c r="C278" i="1"/>
  <c r="V277" i="1"/>
  <c r="T277" i="1"/>
  <c r="S277" i="1"/>
  <c r="C277" i="1"/>
  <c r="AE277" i="1" s="1"/>
  <c r="V276" i="1"/>
  <c r="T276" i="1"/>
  <c r="X316" i="1" s="1"/>
  <c r="S276" i="1"/>
  <c r="C276" i="1"/>
  <c r="AE276" i="1" s="1"/>
  <c r="V275" i="1"/>
  <c r="T275" i="1"/>
  <c r="S275" i="1"/>
  <c r="C275" i="1"/>
  <c r="D275" i="1" s="1"/>
  <c r="AE274" i="1"/>
  <c r="V274" i="1"/>
  <c r="T274" i="1"/>
  <c r="S274" i="1"/>
  <c r="AB274" i="1" s="1"/>
  <c r="D274" i="1"/>
  <c r="C274" i="1"/>
  <c r="V273" i="1"/>
  <c r="T273" i="1"/>
  <c r="S273" i="1"/>
  <c r="C273" i="1"/>
  <c r="AE273" i="1" s="1"/>
  <c r="V272" i="1"/>
  <c r="T272" i="1"/>
  <c r="S272" i="1"/>
  <c r="C272" i="1"/>
  <c r="AE272" i="1" s="1"/>
  <c r="V271" i="1"/>
  <c r="T271" i="1"/>
  <c r="S271" i="1"/>
  <c r="C271" i="1"/>
  <c r="D271" i="1" s="1"/>
  <c r="AE270" i="1"/>
  <c r="V270" i="1"/>
  <c r="T270" i="1"/>
  <c r="S270" i="1"/>
  <c r="AB270" i="1" s="1"/>
  <c r="D270" i="1"/>
  <c r="C270" i="1"/>
  <c r="V269" i="1"/>
  <c r="T269" i="1"/>
  <c r="S269" i="1"/>
  <c r="C269" i="1"/>
  <c r="AE269" i="1" s="1"/>
  <c r="V268" i="1"/>
  <c r="T268" i="1"/>
  <c r="S268" i="1"/>
  <c r="C268" i="1"/>
  <c r="AE268" i="1" s="1"/>
  <c r="V267" i="1"/>
  <c r="T267" i="1"/>
  <c r="S267" i="1"/>
  <c r="C267" i="1"/>
  <c r="D267" i="1" s="1"/>
  <c r="AE266" i="1"/>
  <c r="V266" i="1"/>
  <c r="T266" i="1"/>
  <c r="S266" i="1"/>
  <c r="AB266" i="1" s="1"/>
  <c r="D266" i="1"/>
  <c r="C266" i="1"/>
  <c r="V265" i="1"/>
  <c r="T265" i="1"/>
  <c r="S265" i="1"/>
  <c r="C265" i="1"/>
  <c r="AE265" i="1" s="1"/>
  <c r="V264" i="1"/>
  <c r="T264" i="1"/>
  <c r="S264" i="1"/>
  <c r="C264" i="1"/>
  <c r="AE264" i="1" s="1"/>
  <c r="V263" i="1"/>
  <c r="T263" i="1"/>
  <c r="S263" i="1"/>
  <c r="C263" i="1"/>
  <c r="D263" i="1" s="1"/>
  <c r="AE262" i="1"/>
  <c r="V262" i="1"/>
  <c r="T262" i="1"/>
  <c r="S262" i="1"/>
  <c r="AB262" i="1" s="1"/>
  <c r="D262" i="1"/>
  <c r="C262" i="1"/>
  <c r="V261" i="1"/>
  <c r="T261" i="1"/>
  <c r="X261" i="1" s="1"/>
  <c r="S261" i="1"/>
  <c r="C261" i="1"/>
  <c r="AE261" i="1" s="1"/>
  <c r="V260" i="1"/>
  <c r="T260" i="1"/>
  <c r="S260" i="1"/>
  <c r="C260" i="1"/>
  <c r="AE260" i="1" s="1"/>
  <c r="V259" i="1"/>
  <c r="T259" i="1"/>
  <c r="S259" i="1"/>
  <c r="C259" i="1"/>
  <c r="D259" i="1" s="1"/>
  <c r="AE258" i="1"/>
  <c r="V258" i="1"/>
  <c r="T258" i="1"/>
  <c r="S258" i="1"/>
  <c r="AB258" i="1" s="1"/>
  <c r="D258" i="1"/>
  <c r="C258" i="1"/>
  <c r="V257" i="1"/>
  <c r="T257" i="1"/>
  <c r="S257" i="1"/>
  <c r="C257" i="1"/>
  <c r="AE257" i="1" s="1"/>
  <c r="V256" i="1"/>
  <c r="T256" i="1"/>
  <c r="S256" i="1"/>
  <c r="C256" i="1"/>
  <c r="AE256" i="1" s="1"/>
  <c r="V255" i="1"/>
  <c r="T255" i="1"/>
  <c r="S255" i="1"/>
  <c r="C255" i="1"/>
  <c r="D255" i="1" s="1"/>
  <c r="AE254" i="1"/>
  <c r="V254" i="1"/>
  <c r="T254" i="1"/>
  <c r="S254" i="1"/>
  <c r="AB254" i="1" s="1"/>
  <c r="D254" i="1"/>
  <c r="C254" i="1"/>
  <c r="V253" i="1"/>
  <c r="T253" i="1"/>
  <c r="X253" i="1" s="1"/>
  <c r="S253" i="1"/>
  <c r="C253" i="1"/>
  <c r="AE253" i="1" s="1"/>
  <c r="V252" i="1"/>
  <c r="T252" i="1"/>
  <c r="S252" i="1"/>
  <c r="C252" i="1"/>
  <c r="AE252" i="1" s="1"/>
  <c r="V251" i="1"/>
  <c r="T251" i="1"/>
  <c r="S251" i="1"/>
  <c r="C251" i="1"/>
  <c r="D251" i="1" s="1"/>
  <c r="AE250" i="1"/>
  <c r="V250" i="1"/>
  <c r="T250" i="1"/>
  <c r="S250" i="1"/>
  <c r="AB250" i="1" s="1"/>
  <c r="D250" i="1"/>
  <c r="C250" i="1"/>
  <c r="V249" i="1"/>
  <c r="T249" i="1"/>
  <c r="S249" i="1"/>
  <c r="C249" i="1"/>
  <c r="AE249" i="1" s="1"/>
  <c r="V248" i="1"/>
  <c r="T248" i="1"/>
  <c r="S248" i="1"/>
  <c r="C248" i="1"/>
  <c r="AE248" i="1" s="1"/>
  <c r="V247" i="1"/>
  <c r="T247" i="1"/>
  <c r="X287" i="1" s="1"/>
  <c r="S247" i="1"/>
  <c r="C247" i="1"/>
  <c r="D247" i="1" s="1"/>
  <c r="AE246" i="1"/>
  <c r="V246" i="1"/>
  <c r="T246" i="1"/>
  <c r="S246" i="1"/>
  <c r="AB246" i="1" s="1"/>
  <c r="D246" i="1"/>
  <c r="C246" i="1"/>
  <c r="V245" i="1"/>
  <c r="T245" i="1"/>
  <c r="S245" i="1"/>
  <c r="C245" i="1"/>
  <c r="AE245" i="1" s="1"/>
  <c r="V244" i="1"/>
  <c r="T244" i="1"/>
  <c r="S244" i="1"/>
  <c r="C244" i="1"/>
  <c r="AE244" i="1" s="1"/>
  <c r="V243" i="1"/>
  <c r="T243" i="1"/>
  <c r="S243" i="1"/>
  <c r="C243" i="1"/>
  <c r="D243" i="1" s="1"/>
  <c r="AE242" i="1"/>
  <c r="V242" i="1"/>
  <c r="T242" i="1"/>
  <c r="S242" i="1"/>
  <c r="AB242" i="1" s="1"/>
  <c r="D242" i="1"/>
  <c r="C242" i="1"/>
  <c r="V241" i="1"/>
  <c r="T241" i="1"/>
  <c r="S241" i="1"/>
  <c r="C241" i="1"/>
  <c r="AE241" i="1" s="1"/>
  <c r="V240" i="1"/>
  <c r="T240" i="1"/>
  <c r="S240" i="1"/>
  <c r="C240" i="1"/>
  <c r="AE240" i="1" s="1"/>
  <c r="V239" i="1"/>
  <c r="T239" i="1"/>
  <c r="S239" i="1"/>
  <c r="AC239" i="1" s="1"/>
  <c r="C239" i="1"/>
  <c r="D239" i="1" s="1"/>
  <c r="AE238" i="1"/>
  <c r="V238" i="1"/>
  <c r="T238" i="1"/>
  <c r="S238" i="1"/>
  <c r="D238" i="1"/>
  <c r="C238" i="1"/>
  <c r="V237" i="1"/>
  <c r="T237" i="1"/>
  <c r="S237" i="1"/>
  <c r="C237" i="1"/>
  <c r="V236" i="1"/>
  <c r="T236" i="1"/>
  <c r="S236" i="1"/>
  <c r="C236" i="1"/>
  <c r="X235" i="1"/>
  <c r="V235" i="1"/>
  <c r="T235" i="1"/>
  <c r="S235" i="1"/>
  <c r="AC235" i="1" s="1"/>
  <c r="C235" i="1"/>
  <c r="D235" i="1" s="1"/>
  <c r="V234" i="1"/>
  <c r="T234" i="1"/>
  <c r="S234" i="1"/>
  <c r="AB234" i="1" s="1"/>
  <c r="C234" i="1"/>
  <c r="V233" i="1"/>
  <c r="T233" i="1"/>
  <c r="S233" i="1"/>
  <c r="D233" i="1"/>
  <c r="AC233" i="1" s="1"/>
  <c r="C233" i="1"/>
  <c r="AE233" i="1" s="1"/>
  <c r="V232" i="1"/>
  <c r="T232" i="1"/>
  <c r="S232" i="1"/>
  <c r="C232" i="1"/>
  <c r="V231" i="1"/>
  <c r="T231" i="1"/>
  <c r="S231" i="1"/>
  <c r="C231" i="1"/>
  <c r="D231" i="1" s="1"/>
  <c r="V230" i="1"/>
  <c r="T230" i="1"/>
  <c r="S230" i="1"/>
  <c r="AB230" i="1" s="1"/>
  <c r="C230" i="1"/>
  <c r="AB229" i="1"/>
  <c r="V229" i="1"/>
  <c r="T229" i="1"/>
  <c r="S229" i="1"/>
  <c r="AC229" i="1" s="1"/>
  <c r="D229" i="1"/>
  <c r="C229" i="1"/>
  <c r="AE229" i="1" s="1"/>
  <c r="V228" i="1"/>
  <c r="T228" i="1"/>
  <c r="S228" i="1"/>
  <c r="C228" i="1"/>
  <c r="AB228" i="1" s="1"/>
  <c r="V227" i="1"/>
  <c r="T227" i="1"/>
  <c r="S227" i="1"/>
  <c r="C227" i="1"/>
  <c r="D227" i="1" s="1"/>
  <c r="AE226" i="1"/>
  <c r="V226" i="1"/>
  <c r="T226" i="1"/>
  <c r="S226" i="1"/>
  <c r="AB226" i="1" s="1"/>
  <c r="D226" i="1"/>
  <c r="C226" i="1"/>
  <c r="V225" i="1"/>
  <c r="T225" i="1"/>
  <c r="S225" i="1"/>
  <c r="C225" i="1"/>
  <c r="V224" i="1"/>
  <c r="T224" i="1"/>
  <c r="X224" i="1" s="1"/>
  <c r="S224" i="1"/>
  <c r="C224" i="1"/>
  <c r="AB224" i="1" s="1"/>
  <c r="V223" i="1"/>
  <c r="T223" i="1"/>
  <c r="S223" i="1"/>
  <c r="C223" i="1"/>
  <c r="D223" i="1" s="1"/>
  <c r="AE222" i="1"/>
  <c r="V222" i="1"/>
  <c r="T222" i="1"/>
  <c r="S222" i="1"/>
  <c r="AB222" i="1" s="1"/>
  <c r="D222" i="1"/>
  <c r="C222" i="1"/>
  <c r="V221" i="1"/>
  <c r="T221" i="1"/>
  <c r="S221" i="1"/>
  <c r="AB221" i="1" s="1"/>
  <c r="C221" i="1"/>
  <c r="AE221" i="1" s="1"/>
  <c r="V220" i="1"/>
  <c r="T220" i="1"/>
  <c r="S220" i="1"/>
  <c r="AB220" i="1" s="1"/>
  <c r="C220" i="1"/>
  <c r="V219" i="1"/>
  <c r="T219" i="1"/>
  <c r="S219" i="1"/>
  <c r="C219" i="1"/>
  <c r="D219" i="1" s="1"/>
  <c r="AE218" i="1"/>
  <c r="V218" i="1"/>
  <c r="T218" i="1"/>
  <c r="S218" i="1"/>
  <c r="AB218" i="1" s="1"/>
  <c r="D218" i="1"/>
  <c r="C218" i="1"/>
  <c r="V217" i="1"/>
  <c r="T217" i="1"/>
  <c r="S217" i="1"/>
  <c r="AB217" i="1" s="1"/>
  <c r="C217" i="1"/>
  <c r="AE217" i="1" s="1"/>
  <c r="V216" i="1"/>
  <c r="T216" i="1"/>
  <c r="X216" i="1" s="1"/>
  <c r="S216" i="1"/>
  <c r="C216" i="1"/>
  <c r="AE216" i="1" s="1"/>
  <c r="V215" i="1"/>
  <c r="T215" i="1"/>
  <c r="S215" i="1"/>
  <c r="AC215" i="1" s="1"/>
  <c r="C215" i="1"/>
  <c r="D215" i="1" s="1"/>
  <c r="V214" i="1"/>
  <c r="T214" i="1"/>
  <c r="S214" i="1"/>
  <c r="C214" i="1"/>
  <c r="AE214" i="1" s="1"/>
  <c r="V213" i="1"/>
  <c r="T213" i="1"/>
  <c r="S213" i="1"/>
  <c r="C213" i="1"/>
  <c r="AB213" i="1" s="1"/>
  <c r="V212" i="1"/>
  <c r="T212" i="1"/>
  <c r="S212" i="1"/>
  <c r="D212" i="1"/>
  <c r="AC212" i="1" s="1"/>
  <c r="C212" i="1"/>
  <c r="AE212" i="1" s="1"/>
  <c r="V211" i="1"/>
  <c r="T211" i="1"/>
  <c r="S211" i="1"/>
  <c r="AC211" i="1" s="1"/>
  <c r="C211" i="1"/>
  <c r="D211" i="1" s="1"/>
  <c r="V210" i="1"/>
  <c r="T210" i="1"/>
  <c r="S210" i="1"/>
  <c r="AB210" i="1" s="1"/>
  <c r="C210" i="1"/>
  <c r="V209" i="1"/>
  <c r="T209" i="1"/>
  <c r="S209" i="1"/>
  <c r="C209" i="1"/>
  <c r="AE209" i="1" s="1"/>
  <c r="V208" i="1"/>
  <c r="T208" i="1"/>
  <c r="S208" i="1"/>
  <c r="AB208" i="1" s="1"/>
  <c r="C208" i="1"/>
  <c r="AE208" i="1" s="1"/>
  <c r="V207" i="1"/>
  <c r="T207" i="1"/>
  <c r="S207" i="1"/>
  <c r="AB207" i="1" s="1"/>
  <c r="C207" i="1"/>
  <c r="D207" i="1" s="1"/>
  <c r="AE206" i="1"/>
  <c r="V206" i="1"/>
  <c r="T206" i="1"/>
  <c r="S206" i="1"/>
  <c r="AB206" i="1" s="1"/>
  <c r="D206" i="1"/>
  <c r="C206" i="1"/>
  <c r="V205" i="1"/>
  <c r="T205" i="1"/>
  <c r="S205" i="1"/>
  <c r="C205" i="1"/>
  <c r="V204" i="1"/>
  <c r="T204" i="1"/>
  <c r="S204" i="1"/>
  <c r="C204" i="1"/>
  <c r="AE204" i="1" s="1"/>
  <c r="V203" i="1"/>
  <c r="T203" i="1"/>
  <c r="S203" i="1"/>
  <c r="AB203" i="1" s="1"/>
  <c r="C203" i="1"/>
  <c r="D203" i="1" s="1"/>
  <c r="AE202" i="1"/>
  <c r="V202" i="1"/>
  <c r="T202" i="1"/>
  <c r="S202" i="1"/>
  <c r="D202" i="1"/>
  <c r="C202" i="1"/>
  <c r="AE201" i="1"/>
  <c r="V201" i="1"/>
  <c r="T201" i="1"/>
  <c r="S201" i="1"/>
  <c r="AB201" i="1" s="1"/>
  <c r="D201" i="1"/>
  <c r="AE200" i="1"/>
  <c r="AB200" i="1"/>
  <c r="V200" i="1"/>
  <c r="T200" i="1"/>
  <c r="S200" i="1"/>
  <c r="D200" i="1"/>
  <c r="AE199" i="1"/>
  <c r="V199" i="1"/>
  <c r="T199" i="1"/>
  <c r="S199" i="1"/>
  <c r="AB199" i="1" s="1"/>
  <c r="D199" i="1"/>
  <c r="AC199" i="1" s="1"/>
  <c r="AE198" i="1"/>
  <c r="V198" i="1"/>
  <c r="T198" i="1"/>
  <c r="S198" i="1"/>
  <c r="AC198" i="1" s="1"/>
  <c r="D198" i="1"/>
  <c r="AE197" i="1"/>
  <c r="V197" i="1"/>
  <c r="T197" i="1"/>
  <c r="S197" i="1"/>
  <c r="AB197" i="1" s="1"/>
  <c r="D197" i="1"/>
  <c r="AE196" i="1"/>
  <c r="AB196" i="1"/>
  <c r="V196" i="1"/>
  <c r="T196" i="1"/>
  <c r="S196" i="1"/>
  <c r="D196" i="1"/>
  <c r="AE195" i="1"/>
  <c r="V195" i="1"/>
  <c r="T195" i="1"/>
  <c r="S195" i="1"/>
  <c r="AB195" i="1" s="1"/>
  <c r="D195" i="1"/>
  <c r="AE194" i="1"/>
  <c r="V194" i="1"/>
  <c r="T194" i="1"/>
  <c r="S194" i="1"/>
  <c r="D194" i="1"/>
  <c r="AE193" i="1"/>
  <c r="V193" i="1"/>
  <c r="T193" i="1"/>
  <c r="S193" i="1"/>
  <c r="AB193" i="1" s="1"/>
  <c r="D193" i="1"/>
  <c r="AE192" i="1"/>
  <c r="V192" i="1"/>
  <c r="T192" i="1"/>
  <c r="S192" i="1"/>
  <c r="AC192" i="1" s="1"/>
  <c r="D192" i="1"/>
  <c r="AE191" i="1"/>
  <c r="V191" i="1"/>
  <c r="T191" i="1"/>
  <c r="S191" i="1"/>
  <c r="D191" i="1"/>
  <c r="AE190" i="1"/>
  <c r="AB190" i="1"/>
  <c r="V190" i="1"/>
  <c r="T190" i="1"/>
  <c r="S190" i="1"/>
  <c r="D190" i="1"/>
  <c r="AE189" i="1"/>
  <c r="V189" i="1"/>
  <c r="T189" i="1"/>
  <c r="S189" i="1"/>
  <c r="AC189" i="1" s="1"/>
  <c r="D189" i="1"/>
  <c r="AE188" i="1"/>
  <c r="V188" i="1"/>
  <c r="T188" i="1"/>
  <c r="S188" i="1"/>
  <c r="D188" i="1"/>
  <c r="AE187" i="1"/>
  <c r="V187" i="1"/>
  <c r="T187" i="1"/>
  <c r="X227" i="1" s="1"/>
  <c r="S187" i="1"/>
  <c r="D187" i="1"/>
  <c r="AE186" i="1"/>
  <c r="V186" i="1"/>
  <c r="T186" i="1"/>
  <c r="S186" i="1"/>
  <c r="AC186" i="1" s="1"/>
  <c r="D186" i="1"/>
  <c r="AE185" i="1"/>
  <c r="V185" i="1"/>
  <c r="T185" i="1"/>
  <c r="S185" i="1"/>
  <c r="AC185" i="1" s="1"/>
  <c r="D185" i="1"/>
  <c r="AE184" i="1"/>
  <c r="AB184" i="1"/>
  <c r="V184" i="1"/>
  <c r="T184" i="1"/>
  <c r="S184" i="1"/>
  <c r="D184" i="1"/>
  <c r="AE183" i="1"/>
  <c r="V183" i="1"/>
  <c r="T183" i="1"/>
  <c r="S183" i="1"/>
  <c r="AC183" i="1" s="1"/>
  <c r="D183" i="1"/>
  <c r="AE182" i="1"/>
  <c r="AB182" i="1"/>
  <c r="V182" i="1"/>
  <c r="T182" i="1"/>
  <c r="S182" i="1"/>
  <c r="D182" i="1"/>
  <c r="AE181" i="1"/>
  <c r="V181" i="1"/>
  <c r="T181" i="1"/>
  <c r="S181" i="1"/>
  <c r="D181" i="1"/>
  <c r="AE180" i="1"/>
  <c r="V180" i="1"/>
  <c r="T180" i="1"/>
  <c r="S180" i="1"/>
  <c r="D180" i="1"/>
  <c r="AE179" i="1"/>
  <c r="V179" i="1"/>
  <c r="T179" i="1"/>
  <c r="X219" i="1" s="1"/>
  <c r="S179" i="1"/>
  <c r="D179" i="1"/>
  <c r="AE178" i="1"/>
  <c r="AB178" i="1"/>
  <c r="V178" i="1"/>
  <c r="T178" i="1"/>
  <c r="S178" i="1"/>
  <c r="D178" i="1"/>
  <c r="AE177" i="1"/>
  <c r="V177" i="1"/>
  <c r="T177" i="1"/>
  <c r="S177" i="1"/>
  <c r="AC177" i="1" s="1"/>
  <c r="D177" i="1"/>
  <c r="AE176" i="1"/>
  <c r="AB176" i="1"/>
  <c r="V176" i="1"/>
  <c r="T176" i="1"/>
  <c r="S176" i="1"/>
  <c r="D176" i="1"/>
  <c r="AE175" i="1"/>
  <c r="V175" i="1"/>
  <c r="T175" i="1"/>
  <c r="S175" i="1"/>
  <c r="D175" i="1"/>
  <c r="AE174" i="1"/>
  <c r="AB174" i="1"/>
  <c r="V174" i="1"/>
  <c r="T174" i="1"/>
  <c r="X214" i="1" s="1"/>
  <c r="S174" i="1"/>
  <c r="D174" i="1"/>
  <c r="AE173" i="1"/>
  <c r="V173" i="1"/>
  <c r="T173" i="1"/>
  <c r="S173" i="1"/>
  <c r="D173" i="1"/>
  <c r="AE172" i="1"/>
  <c r="V172" i="1"/>
  <c r="T172" i="1"/>
  <c r="S172" i="1"/>
  <c r="D172" i="1"/>
  <c r="AE171" i="1"/>
  <c r="V171" i="1"/>
  <c r="T171" i="1"/>
  <c r="S171" i="1"/>
  <c r="D171" i="1"/>
  <c r="AE170" i="1"/>
  <c r="AB170" i="1"/>
  <c r="V170" i="1"/>
  <c r="T170" i="1"/>
  <c r="S170" i="1"/>
  <c r="D170" i="1"/>
  <c r="AE169" i="1"/>
  <c r="V169" i="1"/>
  <c r="T169" i="1"/>
  <c r="S169" i="1"/>
  <c r="AC169" i="1" s="1"/>
  <c r="D169" i="1"/>
  <c r="AE168" i="1"/>
  <c r="AB168" i="1"/>
  <c r="V168" i="1"/>
  <c r="T168" i="1"/>
  <c r="X208" i="1" s="1"/>
  <c r="S168" i="1"/>
  <c r="D168" i="1"/>
  <c r="AE167" i="1"/>
  <c r="V167" i="1"/>
  <c r="T167" i="1"/>
  <c r="S167" i="1"/>
  <c r="D167" i="1"/>
  <c r="AE166" i="1"/>
  <c r="AB166" i="1"/>
  <c r="V166" i="1"/>
  <c r="T166" i="1"/>
  <c r="S166" i="1"/>
  <c r="D166" i="1"/>
  <c r="AE165" i="1"/>
  <c r="V165" i="1"/>
  <c r="T165" i="1"/>
  <c r="S165" i="1"/>
  <c r="D165" i="1"/>
  <c r="AE164" i="1"/>
  <c r="V164" i="1"/>
  <c r="T164" i="1"/>
  <c r="X204" i="1" s="1"/>
  <c r="S164" i="1"/>
  <c r="AC164" i="1" s="1"/>
  <c r="D164" i="1"/>
  <c r="AE163" i="1"/>
  <c r="V163" i="1"/>
  <c r="T163" i="1"/>
  <c r="S163" i="1"/>
  <c r="AC163" i="1" s="1"/>
  <c r="D163" i="1"/>
  <c r="AE162" i="1"/>
  <c r="AB162" i="1"/>
  <c r="V162" i="1"/>
  <c r="T162" i="1"/>
  <c r="S162" i="1"/>
  <c r="D162" i="1"/>
  <c r="AE161" i="1"/>
  <c r="V161" i="1"/>
  <c r="T161" i="1"/>
  <c r="S161" i="1"/>
  <c r="AC161" i="1" s="1"/>
  <c r="D161" i="1"/>
  <c r="AE160" i="1"/>
  <c r="AB160" i="1"/>
  <c r="V160" i="1"/>
  <c r="T160" i="1"/>
  <c r="S160" i="1"/>
  <c r="D160" i="1"/>
  <c r="AE159" i="1"/>
  <c r="V159" i="1"/>
  <c r="T159" i="1"/>
  <c r="S159" i="1"/>
  <c r="D159" i="1"/>
  <c r="AE158" i="1"/>
  <c r="V158" i="1"/>
  <c r="T158" i="1"/>
  <c r="S158" i="1"/>
  <c r="AC158" i="1" s="1"/>
  <c r="D158" i="1"/>
  <c r="AE157" i="1"/>
  <c r="V157" i="1"/>
  <c r="T157" i="1"/>
  <c r="S157" i="1"/>
  <c r="D157" i="1"/>
  <c r="AE156" i="1"/>
  <c r="V156" i="1"/>
  <c r="T156" i="1"/>
  <c r="S156" i="1"/>
  <c r="AC156" i="1" s="1"/>
  <c r="D156" i="1"/>
  <c r="AE155" i="1"/>
  <c r="V155" i="1"/>
  <c r="T155" i="1"/>
  <c r="S155" i="1"/>
  <c r="AC155" i="1" s="1"/>
  <c r="D155" i="1"/>
  <c r="AE154" i="1"/>
  <c r="AB154" i="1"/>
  <c r="V154" i="1"/>
  <c r="T154" i="1"/>
  <c r="S154" i="1"/>
  <c r="D154" i="1"/>
  <c r="AE153" i="1"/>
  <c r="V153" i="1"/>
  <c r="T153" i="1"/>
  <c r="S153" i="1"/>
  <c r="AC153" i="1" s="1"/>
  <c r="D153" i="1"/>
  <c r="AE152" i="1"/>
  <c r="AB152" i="1"/>
  <c r="V152" i="1"/>
  <c r="T152" i="1"/>
  <c r="S152" i="1"/>
  <c r="D152" i="1"/>
  <c r="AE151" i="1"/>
  <c r="V151" i="1"/>
  <c r="T151" i="1"/>
  <c r="S151" i="1"/>
  <c r="D151" i="1"/>
  <c r="AE150" i="1"/>
  <c r="V150" i="1"/>
  <c r="T150" i="1"/>
  <c r="S150" i="1"/>
  <c r="AC150" i="1" s="1"/>
  <c r="D150" i="1"/>
  <c r="AE149" i="1"/>
  <c r="V149" i="1"/>
  <c r="T149" i="1"/>
  <c r="S149" i="1"/>
  <c r="D149" i="1"/>
  <c r="AE148" i="1"/>
  <c r="V148" i="1"/>
  <c r="T148" i="1"/>
  <c r="S148" i="1"/>
  <c r="AC148" i="1" s="1"/>
  <c r="D148" i="1"/>
  <c r="AE147" i="1"/>
  <c r="V147" i="1"/>
  <c r="T147" i="1"/>
  <c r="S147" i="1"/>
  <c r="AC147" i="1" s="1"/>
  <c r="D147" i="1"/>
  <c r="AE146" i="1"/>
  <c r="AB146" i="1"/>
  <c r="V146" i="1"/>
  <c r="T146" i="1"/>
  <c r="S146" i="1"/>
  <c r="D146" i="1"/>
  <c r="AE145" i="1"/>
  <c r="V145" i="1"/>
  <c r="T145" i="1"/>
  <c r="S145" i="1"/>
  <c r="AC145" i="1" s="1"/>
  <c r="D145" i="1"/>
  <c r="AE144" i="1"/>
  <c r="AB144" i="1"/>
  <c r="V144" i="1"/>
  <c r="T144" i="1"/>
  <c r="S144" i="1"/>
  <c r="D144" i="1"/>
  <c r="AE143" i="1"/>
  <c r="V143" i="1"/>
  <c r="T143" i="1"/>
  <c r="S143" i="1"/>
  <c r="D143" i="1"/>
  <c r="AE142" i="1"/>
  <c r="V142" i="1"/>
  <c r="T142" i="1"/>
  <c r="S142" i="1"/>
  <c r="AC142" i="1" s="1"/>
  <c r="D142" i="1"/>
  <c r="AE141" i="1"/>
  <c r="V141" i="1"/>
  <c r="T141" i="1"/>
  <c r="S141" i="1"/>
  <c r="D141" i="1"/>
  <c r="AE140" i="1"/>
  <c r="V140" i="1"/>
  <c r="T140" i="1"/>
  <c r="S140" i="1"/>
  <c r="AC140" i="1" s="1"/>
  <c r="D140" i="1"/>
  <c r="AE139" i="1"/>
  <c r="V139" i="1"/>
  <c r="T139" i="1"/>
  <c r="S139" i="1"/>
  <c r="AC139" i="1" s="1"/>
  <c r="D139" i="1"/>
  <c r="AE138" i="1"/>
  <c r="AB138" i="1"/>
  <c r="V138" i="1"/>
  <c r="T138" i="1"/>
  <c r="S138" i="1"/>
  <c r="D138" i="1"/>
  <c r="AE137" i="1"/>
  <c r="V137" i="1"/>
  <c r="T137" i="1"/>
  <c r="S137" i="1"/>
  <c r="AC137" i="1" s="1"/>
  <c r="D137" i="1"/>
  <c r="AE136" i="1"/>
  <c r="AB136" i="1"/>
  <c r="V136" i="1"/>
  <c r="T136" i="1"/>
  <c r="S136" i="1"/>
  <c r="D136" i="1"/>
  <c r="AE135" i="1"/>
  <c r="V135" i="1"/>
  <c r="T135" i="1"/>
  <c r="S135" i="1"/>
  <c r="D135" i="1"/>
  <c r="AE134" i="1"/>
  <c r="V134" i="1"/>
  <c r="T134" i="1"/>
  <c r="S134" i="1"/>
  <c r="AC134" i="1" s="1"/>
  <c r="D134" i="1"/>
  <c r="AE133" i="1"/>
  <c r="V133" i="1"/>
  <c r="T133" i="1"/>
  <c r="S133" i="1"/>
  <c r="D133" i="1"/>
  <c r="AE132" i="1"/>
  <c r="V132" i="1"/>
  <c r="T132" i="1"/>
  <c r="S132" i="1"/>
  <c r="D132" i="1"/>
  <c r="AE131" i="1"/>
  <c r="V131" i="1"/>
  <c r="T131" i="1"/>
  <c r="S131" i="1"/>
  <c r="AC131" i="1" s="1"/>
  <c r="D131" i="1"/>
  <c r="AE130" i="1"/>
  <c r="V130" i="1"/>
  <c r="T130" i="1"/>
  <c r="S130" i="1"/>
  <c r="AC130" i="1" s="1"/>
  <c r="D130" i="1"/>
  <c r="AE129" i="1"/>
  <c r="V129" i="1"/>
  <c r="T129" i="1"/>
  <c r="S129" i="1"/>
  <c r="D129" i="1"/>
  <c r="AE128" i="1"/>
  <c r="V128" i="1"/>
  <c r="T128" i="1"/>
  <c r="S128" i="1"/>
  <c r="D128" i="1"/>
  <c r="AE127" i="1"/>
  <c r="V127" i="1"/>
  <c r="T127" i="1"/>
  <c r="S127" i="1"/>
  <c r="AC127" i="1" s="1"/>
  <c r="D127" i="1"/>
  <c r="AE126" i="1"/>
  <c r="V126" i="1"/>
  <c r="T126" i="1"/>
  <c r="S126" i="1"/>
  <c r="AC126" i="1" s="1"/>
  <c r="D126" i="1"/>
  <c r="AE125" i="1"/>
  <c r="V125" i="1"/>
  <c r="T125" i="1"/>
  <c r="S125" i="1"/>
  <c r="D125" i="1"/>
  <c r="AE124" i="1"/>
  <c r="V124" i="1"/>
  <c r="T124" i="1"/>
  <c r="S124" i="1"/>
  <c r="D124" i="1"/>
  <c r="AE123" i="1"/>
  <c r="V123" i="1"/>
  <c r="T123" i="1"/>
  <c r="S123" i="1"/>
  <c r="AC123" i="1" s="1"/>
  <c r="D123" i="1"/>
  <c r="AE122" i="1"/>
  <c r="V122" i="1"/>
  <c r="T122" i="1"/>
  <c r="S122" i="1"/>
  <c r="AC122" i="1" s="1"/>
  <c r="D122" i="1"/>
  <c r="AE121" i="1"/>
  <c r="V121" i="1"/>
  <c r="T121" i="1"/>
  <c r="S121" i="1"/>
  <c r="D121" i="1"/>
  <c r="AE120" i="1"/>
  <c r="V120" i="1"/>
  <c r="T120" i="1"/>
  <c r="S120" i="1"/>
  <c r="D120" i="1"/>
  <c r="AE119" i="1"/>
  <c r="V119" i="1"/>
  <c r="T119" i="1"/>
  <c r="S119" i="1"/>
  <c r="AC119" i="1" s="1"/>
  <c r="D119" i="1"/>
  <c r="AE118" i="1"/>
  <c r="V118" i="1"/>
  <c r="T118" i="1"/>
  <c r="S118" i="1"/>
  <c r="AC118" i="1" s="1"/>
  <c r="D118" i="1"/>
  <c r="AE117" i="1"/>
  <c r="V117" i="1"/>
  <c r="T117" i="1"/>
  <c r="S117" i="1"/>
  <c r="D117" i="1"/>
  <c r="AE116" i="1"/>
  <c r="V116" i="1"/>
  <c r="T116" i="1"/>
  <c r="S116" i="1"/>
  <c r="D116" i="1"/>
  <c r="AE115" i="1"/>
  <c r="V115" i="1"/>
  <c r="T115" i="1"/>
  <c r="S115" i="1"/>
  <c r="AC115" i="1" s="1"/>
  <c r="D115" i="1"/>
  <c r="AE114" i="1"/>
  <c r="V114" i="1"/>
  <c r="T114" i="1"/>
  <c r="S114" i="1"/>
  <c r="AC114" i="1" s="1"/>
  <c r="D114" i="1"/>
  <c r="AE113" i="1"/>
  <c r="V113" i="1"/>
  <c r="T113" i="1"/>
  <c r="S113" i="1"/>
  <c r="D113" i="1"/>
  <c r="AE112" i="1"/>
  <c r="V112" i="1"/>
  <c r="T112" i="1"/>
  <c r="S112" i="1"/>
  <c r="D112" i="1"/>
  <c r="AE111" i="1"/>
  <c r="V111" i="1"/>
  <c r="T111" i="1"/>
  <c r="S111" i="1"/>
  <c r="AC111" i="1" s="1"/>
  <c r="D111" i="1"/>
  <c r="AE110" i="1"/>
  <c r="V110" i="1"/>
  <c r="T110" i="1"/>
  <c r="S110" i="1"/>
  <c r="AC110" i="1" s="1"/>
  <c r="D110" i="1"/>
  <c r="AE109" i="1"/>
  <c r="V109" i="1"/>
  <c r="T109" i="1"/>
  <c r="S109" i="1"/>
  <c r="D109" i="1"/>
  <c r="AE108" i="1"/>
  <c r="V108" i="1"/>
  <c r="T108" i="1"/>
  <c r="S108" i="1"/>
  <c r="D108" i="1"/>
  <c r="AE107" i="1"/>
  <c r="V107" i="1"/>
  <c r="T107" i="1"/>
  <c r="S107" i="1"/>
  <c r="AC107" i="1" s="1"/>
  <c r="D107" i="1"/>
  <c r="AE106" i="1"/>
  <c r="V106" i="1"/>
  <c r="T106" i="1"/>
  <c r="S106" i="1"/>
  <c r="AC106" i="1" s="1"/>
  <c r="D106" i="1"/>
  <c r="AE105" i="1"/>
  <c r="V105" i="1"/>
  <c r="T105" i="1"/>
  <c r="S105" i="1"/>
  <c r="D105" i="1"/>
  <c r="AE104" i="1"/>
  <c r="V104" i="1"/>
  <c r="T104" i="1"/>
  <c r="S104" i="1"/>
  <c r="D104" i="1"/>
  <c r="AE103" i="1"/>
  <c r="V103" i="1"/>
  <c r="T103" i="1"/>
  <c r="S103" i="1"/>
  <c r="AC103" i="1" s="1"/>
  <c r="D103" i="1"/>
  <c r="AE102" i="1"/>
  <c r="V102" i="1"/>
  <c r="T102" i="1"/>
  <c r="S102" i="1"/>
  <c r="AC102" i="1" s="1"/>
  <c r="D102" i="1"/>
  <c r="AE101" i="1"/>
  <c r="V101" i="1"/>
  <c r="T101" i="1"/>
  <c r="S101" i="1"/>
  <c r="D101" i="1"/>
  <c r="AE100" i="1"/>
  <c r="V100" i="1"/>
  <c r="T100" i="1"/>
  <c r="S100" i="1"/>
  <c r="AC100" i="1" s="1"/>
  <c r="D100" i="1"/>
  <c r="AE99" i="1"/>
  <c r="V99" i="1"/>
  <c r="T99" i="1"/>
  <c r="S99" i="1"/>
  <c r="AB99" i="1" s="1"/>
  <c r="D99" i="1"/>
  <c r="AC99" i="1" s="1"/>
  <c r="AE98" i="1"/>
  <c r="V98" i="1"/>
  <c r="T98" i="1"/>
  <c r="S98" i="1"/>
  <c r="D98" i="1"/>
  <c r="AE97" i="1"/>
  <c r="V97" i="1"/>
  <c r="T97" i="1"/>
  <c r="S97" i="1"/>
  <c r="AB97" i="1" s="1"/>
  <c r="D97" i="1"/>
  <c r="AE96" i="1"/>
  <c r="AB96" i="1"/>
  <c r="V96" i="1"/>
  <c r="T96" i="1"/>
  <c r="S96" i="1"/>
  <c r="D96" i="1"/>
  <c r="AE95" i="1"/>
  <c r="V95" i="1"/>
  <c r="T95" i="1"/>
  <c r="S95" i="1"/>
  <c r="AB95" i="1" s="1"/>
  <c r="D95" i="1"/>
  <c r="AE94" i="1"/>
  <c r="V94" i="1"/>
  <c r="T94" i="1"/>
  <c r="S94" i="1"/>
  <c r="AC94" i="1" s="1"/>
  <c r="D94" i="1"/>
  <c r="AE93" i="1"/>
  <c r="V93" i="1"/>
  <c r="T93" i="1"/>
  <c r="S93" i="1"/>
  <c r="AB93" i="1" s="1"/>
  <c r="D93" i="1"/>
  <c r="AE92" i="1"/>
  <c r="V92" i="1"/>
  <c r="T92" i="1"/>
  <c r="S92" i="1"/>
  <c r="AC92" i="1" s="1"/>
  <c r="D92" i="1"/>
  <c r="AE91" i="1"/>
  <c r="V91" i="1"/>
  <c r="T91" i="1"/>
  <c r="S91" i="1"/>
  <c r="AB91" i="1" s="1"/>
  <c r="D91" i="1"/>
  <c r="AC91" i="1" s="1"/>
  <c r="AE90" i="1"/>
  <c r="V90" i="1"/>
  <c r="T90" i="1"/>
  <c r="S90" i="1"/>
  <c r="D90" i="1"/>
  <c r="AE89" i="1"/>
  <c r="V89" i="1"/>
  <c r="T89" i="1"/>
  <c r="S89" i="1"/>
  <c r="AB89" i="1" s="1"/>
  <c r="D89" i="1"/>
  <c r="AE88" i="1"/>
  <c r="AB88" i="1"/>
  <c r="V88" i="1"/>
  <c r="T88" i="1"/>
  <c r="S88" i="1"/>
  <c r="D88" i="1"/>
  <c r="AE87" i="1"/>
  <c r="V87" i="1"/>
  <c r="T87" i="1"/>
  <c r="S87" i="1"/>
  <c r="AB87" i="1" s="1"/>
  <c r="D87" i="1"/>
  <c r="AE86" i="1"/>
  <c r="V86" i="1"/>
  <c r="T86" i="1"/>
  <c r="S86" i="1"/>
  <c r="AC86" i="1" s="1"/>
  <c r="D86" i="1"/>
  <c r="AE85" i="1"/>
  <c r="V85" i="1"/>
  <c r="T85" i="1"/>
  <c r="S85" i="1"/>
  <c r="AB85" i="1" s="1"/>
  <c r="D85" i="1"/>
  <c r="AE84" i="1"/>
  <c r="V84" i="1"/>
  <c r="T84" i="1"/>
  <c r="S84" i="1"/>
  <c r="AC84" i="1" s="1"/>
  <c r="D84" i="1"/>
  <c r="AE83" i="1"/>
  <c r="V83" i="1"/>
  <c r="T83" i="1"/>
  <c r="S83" i="1"/>
  <c r="AB83" i="1" s="1"/>
  <c r="D83" i="1"/>
  <c r="AC83" i="1" s="1"/>
  <c r="AE82" i="1"/>
  <c r="V82" i="1"/>
  <c r="T82" i="1"/>
  <c r="S82" i="1"/>
  <c r="D82" i="1"/>
  <c r="AE81" i="1"/>
  <c r="V81" i="1"/>
  <c r="T81" i="1"/>
  <c r="S81" i="1"/>
  <c r="D81" i="1"/>
  <c r="AE80" i="1"/>
  <c r="V80" i="1"/>
  <c r="T80" i="1"/>
  <c r="S80" i="1"/>
  <c r="D80" i="1"/>
  <c r="AE79" i="1"/>
  <c r="V79" i="1"/>
  <c r="T79" i="1"/>
  <c r="S79" i="1"/>
  <c r="D79" i="1"/>
  <c r="AE78" i="1"/>
  <c r="V78" i="1"/>
  <c r="T78" i="1"/>
  <c r="S78" i="1"/>
  <c r="D78" i="1"/>
  <c r="AE77" i="1"/>
  <c r="V77" i="1"/>
  <c r="U77" i="1"/>
  <c r="T77" i="1"/>
  <c r="X77" i="1" s="1"/>
  <c r="S77" i="1"/>
  <c r="D77" i="1"/>
  <c r="AE76" i="1"/>
  <c r="V76" i="1"/>
  <c r="T76" i="1"/>
  <c r="X76" i="1" s="1"/>
  <c r="S76" i="1"/>
  <c r="AC76" i="1" s="1"/>
  <c r="D76" i="1"/>
  <c r="AE75" i="1"/>
  <c r="V75" i="1"/>
  <c r="T75" i="1"/>
  <c r="S75" i="1"/>
  <c r="AC75" i="1" s="1"/>
  <c r="D75" i="1"/>
  <c r="AE74" i="1"/>
  <c r="V74" i="1"/>
  <c r="T74" i="1"/>
  <c r="S74" i="1"/>
  <c r="D74" i="1"/>
  <c r="AE73" i="1"/>
  <c r="V73" i="1"/>
  <c r="T73" i="1"/>
  <c r="S73" i="1"/>
  <c r="D73" i="1"/>
  <c r="AE72" i="1"/>
  <c r="V72" i="1"/>
  <c r="T72" i="1"/>
  <c r="S72" i="1"/>
  <c r="AC72" i="1" s="1"/>
  <c r="D72" i="1"/>
  <c r="AE71" i="1"/>
  <c r="V71" i="1"/>
  <c r="T71" i="1"/>
  <c r="S71" i="1"/>
  <c r="AC71" i="1" s="1"/>
  <c r="D71" i="1"/>
  <c r="AE70" i="1"/>
  <c r="V70" i="1"/>
  <c r="T70" i="1"/>
  <c r="S70" i="1"/>
  <c r="D70" i="1"/>
  <c r="AE69" i="1"/>
  <c r="V69" i="1"/>
  <c r="U69" i="1"/>
  <c r="T69" i="1"/>
  <c r="X69" i="1" s="1"/>
  <c r="S69" i="1"/>
  <c r="D69" i="1"/>
  <c r="AE68" i="1"/>
  <c r="V68" i="1"/>
  <c r="T68" i="1"/>
  <c r="X68" i="1" s="1"/>
  <c r="S68" i="1"/>
  <c r="AC68" i="1" s="1"/>
  <c r="D68" i="1"/>
  <c r="AE67" i="1"/>
  <c r="V67" i="1"/>
  <c r="T67" i="1"/>
  <c r="S67" i="1"/>
  <c r="AC67" i="1" s="1"/>
  <c r="D67" i="1"/>
  <c r="AE66" i="1"/>
  <c r="V66" i="1"/>
  <c r="T66" i="1"/>
  <c r="S66" i="1"/>
  <c r="D66" i="1"/>
  <c r="AE65" i="1"/>
  <c r="V65" i="1"/>
  <c r="T65" i="1"/>
  <c r="S65" i="1"/>
  <c r="D65" i="1"/>
  <c r="AE64" i="1"/>
  <c r="V64" i="1"/>
  <c r="T64" i="1"/>
  <c r="S64" i="1"/>
  <c r="AC64" i="1" s="1"/>
  <c r="D64" i="1"/>
  <c r="AE63" i="1"/>
  <c r="V63" i="1"/>
  <c r="T63" i="1"/>
  <c r="S63" i="1"/>
  <c r="AC63" i="1" s="1"/>
  <c r="D63" i="1"/>
  <c r="AE62" i="1"/>
  <c r="V62" i="1"/>
  <c r="T62" i="1"/>
  <c r="S62" i="1"/>
  <c r="D62" i="1"/>
  <c r="AE61" i="1"/>
  <c r="V61" i="1"/>
  <c r="U61" i="1"/>
  <c r="T61" i="1"/>
  <c r="X61" i="1" s="1"/>
  <c r="S61" i="1"/>
  <c r="D61" i="1"/>
  <c r="AE60" i="1"/>
  <c r="V60" i="1"/>
  <c r="T60" i="1"/>
  <c r="X60" i="1" s="1"/>
  <c r="S60" i="1"/>
  <c r="AC60" i="1" s="1"/>
  <c r="D60" i="1"/>
  <c r="AE59" i="1"/>
  <c r="V59" i="1"/>
  <c r="T59" i="1"/>
  <c r="S59" i="1"/>
  <c r="AC59" i="1" s="1"/>
  <c r="D59" i="1"/>
  <c r="AE58" i="1"/>
  <c r="V58" i="1"/>
  <c r="T58" i="1"/>
  <c r="S58" i="1"/>
  <c r="D58" i="1"/>
  <c r="AE57" i="1"/>
  <c r="V57" i="1"/>
  <c r="T57" i="1"/>
  <c r="S57" i="1"/>
  <c r="D57" i="1"/>
  <c r="AE56" i="1"/>
  <c r="V56" i="1"/>
  <c r="T56" i="1"/>
  <c r="S56" i="1"/>
  <c r="AC56" i="1" s="1"/>
  <c r="D56" i="1"/>
  <c r="AE55" i="1"/>
  <c r="V55" i="1"/>
  <c r="T55" i="1"/>
  <c r="S55" i="1"/>
  <c r="AC55" i="1" s="1"/>
  <c r="D55" i="1"/>
  <c r="AE54" i="1"/>
  <c r="V54" i="1"/>
  <c r="T54" i="1"/>
  <c r="S54" i="1"/>
  <c r="D54" i="1"/>
  <c r="AE53" i="1"/>
  <c r="V53" i="1"/>
  <c r="U53" i="1"/>
  <c r="T53" i="1"/>
  <c r="X53" i="1" s="1"/>
  <c r="S53" i="1"/>
  <c r="D53" i="1"/>
  <c r="AE52" i="1"/>
  <c r="V52" i="1"/>
  <c r="T52" i="1"/>
  <c r="X52" i="1" s="1"/>
  <c r="S52" i="1"/>
  <c r="AC52" i="1" s="1"/>
  <c r="D52" i="1"/>
  <c r="AE51" i="1"/>
  <c r="V51" i="1"/>
  <c r="T51" i="1"/>
  <c r="S51" i="1"/>
  <c r="AC51" i="1" s="1"/>
  <c r="D51" i="1"/>
  <c r="AE50" i="1"/>
  <c r="V50" i="1"/>
  <c r="T50" i="1"/>
  <c r="S50" i="1"/>
  <c r="D50" i="1"/>
  <c r="AE49" i="1"/>
  <c r="V49" i="1"/>
  <c r="T49" i="1"/>
  <c r="S49" i="1"/>
  <c r="D49" i="1"/>
  <c r="AE48" i="1"/>
  <c r="V48" i="1"/>
  <c r="T48" i="1"/>
  <c r="S48" i="1"/>
  <c r="AC48" i="1" s="1"/>
  <c r="D48" i="1"/>
  <c r="AE47" i="1"/>
  <c r="AB47" i="1"/>
  <c r="V47" i="1"/>
  <c r="T47" i="1"/>
  <c r="S47" i="1"/>
  <c r="AC47" i="1" s="1"/>
  <c r="D47" i="1"/>
  <c r="AE46" i="1"/>
  <c r="V46" i="1"/>
  <c r="T46" i="1"/>
  <c r="S46" i="1"/>
  <c r="D46" i="1"/>
  <c r="AE45" i="1"/>
  <c r="V45" i="1"/>
  <c r="T45" i="1"/>
  <c r="X45" i="1" s="1"/>
  <c r="S45" i="1"/>
  <c r="AC45" i="1" s="1"/>
  <c r="D45" i="1"/>
  <c r="AE44" i="1"/>
  <c r="V44" i="1"/>
  <c r="T44" i="1"/>
  <c r="S44" i="1"/>
  <c r="D44" i="1"/>
  <c r="AE43" i="1"/>
  <c r="V43" i="1"/>
  <c r="T43" i="1"/>
  <c r="S43" i="1"/>
  <c r="D43" i="1"/>
  <c r="AE42" i="1"/>
  <c r="V42" i="1"/>
  <c r="T42" i="1"/>
  <c r="X42" i="1" s="1"/>
  <c r="S42" i="1"/>
  <c r="AC42" i="1" s="1"/>
  <c r="D42" i="1"/>
  <c r="AE41" i="1"/>
  <c r="T41" i="1"/>
  <c r="S41" i="1"/>
  <c r="AE40" i="1"/>
  <c r="T40" i="1"/>
  <c r="U120" i="1" s="1"/>
  <c r="S40" i="1"/>
  <c r="AC40" i="1" s="1"/>
  <c r="AE39" i="1"/>
  <c r="AB39" i="1"/>
  <c r="T39" i="1"/>
  <c r="S39" i="1"/>
  <c r="AE38" i="1"/>
  <c r="T38" i="1"/>
  <c r="U118" i="1" s="1"/>
  <c r="S38" i="1"/>
  <c r="AE37" i="1"/>
  <c r="AB37" i="1"/>
  <c r="T37" i="1"/>
  <c r="U117" i="1" s="1"/>
  <c r="S37" i="1"/>
  <c r="AE36" i="1"/>
  <c r="T36" i="1"/>
  <c r="U116" i="1" s="1"/>
  <c r="S36" i="1"/>
  <c r="AE35" i="1"/>
  <c r="T35" i="1"/>
  <c r="U115" i="1" s="1"/>
  <c r="S35" i="1"/>
  <c r="AE34" i="1"/>
  <c r="T34" i="1"/>
  <c r="U114" i="1" s="1"/>
  <c r="S34" i="1"/>
  <c r="AE33" i="1"/>
  <c r="T33" i="1"/>
  <c r="S33" i="1"/>
  <c r="AE32" i="1"/>
  <c r="T32" i="1"/>
  <c r="U112" i="1" s="1"/>
  <c r="S32" i="1"/>
  <c r="AE31" i="1"/>
  <c r="AB31" i="1"/>
  <c r="T31" i="1"/>
  <c r="U111" i="1" s="1"/>
  <c r="S31" i="1"/>
  <c r="AE30" i="1"/>
  <c r="T30" i="1"/>
  <c r="S30" i="1"/>
  <c r="AE29" i="1"/>
  <c r="AB29" i="1"/>
  <c r="T29" i="1"/>
  <c r="U109" i="1" s="1"/>
  <c r="S29" i="1"/>
  <c r="AE28" i="1"/>
  <c r="T28" i="1"/>
  <c r="U108" i="1" s="1"/>
  <c r="S28" i="1"/>
  <c r="AE27" i="1"/>
  <c r="T27" i="1"/>
  <c r="U107" i="1" s="1"/>
  <c r="S27" i="1"/>
  <c r="AE26" i="1"/>
  <c r="T26" i="1"/>
  <c r="S26" i="1"/>
  <c r="AC26" i="1" s="1"/>
  <c r="AE25" i="1"/>
  <c r="AB25" i="1"/>
  <c r="T25" i="1"/>
  <c r="S25" i="1"/>
  <c r="AE24" i="1"/>
  <c r="T24" i="1"/>
  <c r="U104" i="1" s="1"/>
  <c r="S24" i="1"/>
  <c r="AE23" i="1"/>
  <c r="AB23" i="1"/>
  <c r="T23" i="1"/>
  <c r="U103" i="1" s="1"/>
  <c r="S23" i="1"/>
  <c r="AE22" i="1"/>
  <c r="T22" i="1"/>
  <c r="S22" i="1"/>
  <c r="AE21" i="1"/>
  <c r="T21" i="1"/>
  <c r="U101" i="1" s="1"/>
  <c r="S21" i="1"/>
  <c r="AB21" i="1" s="1"/>
  <c r="AE20" i="1"/>
  <c r="T20" i="1"/>
  <c r="S20" i="1"/>
  <c r="AE19" i="1"/>
  <c r="T19" i="1"/>
  <c r="S19" i="1"/>
  <c r="AE18" i="1"/>
  <c r="T18" i="1"/>
  <c r="U58" i="1" s="1"/>
  <c r="S18" i="1"/>
  <c r="AE17" i="1"/>
  <c r="T17" i="1"/>
  <c r="S17" i="1"/>
  <c r="AC17" i="1" s="1"/>
  <c r="AE16" i="1"/>
  <c r="T16" i="1"/>
  <c r="S16" i="1"/>
  <c r="AC16" i="1" s="1"/>
  <c r="AE15" i="1"/>
  <c r="AB15" i="1"/>
  <c r="T15" i="1"/>
  <c r="S15" i="1"/>
  <c r="AE14" i="1"/>
  <c r="T14" i="1"/>
  <c r="S14" i="1"/>
  <c r="AE13" i="1"/>
  <c r="AB13" i="1"/>
  <c r="T13" i="1"/>
  <c r="U133" i="1" s="1"/>
  <c r="S13" i="1"/>
  <c r="AE12" i="1"/>
  <c r="T12" i="1"/>
  <c r="U132" i="1" s="1"/>
  <c r="S12" i="1"/>
  <c r="AE11" i="1"/>
  <c r="T11" i="1"/>
  <c r="U131" i="1" s="1"/>
  <c r="S11" i="1"/>
  <c r="AE10" i="1"/>
  <c r="T10" i="1"/>
  <c r="S10" i="1"/>
  <c r="AE9" i="1"/>
  <c r="T9" i="1"/>
  <c r="U129" i="1" s="1"/>
  <c r="S9" i="1"/>
  <c r="AC9" i="1" s="1"/>
  <c r="AE8" i="1"/>
  <c r="T8" i="1"/>
  <c r="U128" i="1" s="1"/>
  <c r="S8" i="1"/>
  <c r="AC8" i="1" s="1"/>
  <c r="AE7" i="1"/>
  <c r="AB7" i="1"/>
  <c r="T7" i="1"/>
  <c r="U127" i="1" s="1"/>
  <c r="S7" i="1"/>
  <c r="AE6" i="1"/>
  <c r="T6" i="1"/>
  <c r="S6" i="1"/>
  <c r="AE5" i="1"/>
  <c r="AB5" i="1"/>
  <c r="W5" i="1"/>
  <c r="T5" i="1"/>
  <c r="U125" i="1" s="1"/>
  <c r="S5" i="1"/>
  <c r="AE4" i="1"/>
  <c r="W4" i="1"/>
  <c r="T4" i="1"/>
  <c r="U124" i="1" s="1"/>
  <c r="S4" i="1"/>
  <c r="AB4" i="1" s="1"/>
  <c r="AE3" i="1"/>
  <c r="T3" i="1"/>
  <c r="U83" i="1" s="1"/>
  <c r="S3" i="1"/>
  <c r="AC3" i="1" s="1"/>
  <c r="AE2" i="1"/>
  <c r="AB2" i="1"/>
  <c r="W2" i="1"/>
  <c r="T2" i="1"/>
  <c r="U122" i="1" s="1"/>
  <c r="S2" i="1"/>
  <c r="AC24" i="1" l="1"/>
  <c r="AC25" i="1"/>
  <c r="AC32" i="1"/>
  <c r="AC5" i="1"/>
  <c r="AC11" i="1"/>
  <c r="AB11" i="1"/>
  <c r="AC13" i="1"/>
  <c r="AB17" i="1"/>
  <c r="U110" i="1"/>
  <c r="U70" i="1"/>
  <c r="W70" i="1" s="1"/>
  <c r="AC33" i="1"/>
  <c r="AB33" i="1"/>
  <c r="AC35" i="1"/>
  <c r="AB35" i="1"/>
  <c r="AB9" i="1"/>
  <c r="U130" i="1"/>
  <c r="U50" i="1"/>
  <c r="W50" i="1" s="1"/>
  <c r="U102" i="1"/>
  <c r="U62" i="1"/>
  <c r="U113" i="1"/>
  <c r="U73" i="1"/>
  <c r="U43" i="1"/>
  <c r="W43" i="1" s="1"/>
  <c r="AC44" i="1"/>
  <c r="U134" i="1"/>
  <c r="U54" i="1"/>
  <c r="U105" i="1"/>
  <c r="U65" i="1"/>
  <c r="W65" i="1" s="1"/>
  <c r="AC27" i="1"/>
  <c r="AB27" i="1"/>
  <c r="U119" i="1"/>
  <c r="U79" i="1"/>
  <c r="AC41" i="1"/>
  <c r="AB41" i="1"/>
  <c r="U49" i="1"/>
  <c r="W49" i="1" s="1"/>
  <c r="AB51" i="1"/>
  <c r="W54" i="1"/>
  <c r="W58" i="1"/>
  <c r="U97" i="1"/>
  <c r="U57" i="1"/>
  <c r="W57" i="1" s="1"/>
  <c r="AC18" i="1"/>
  <c r="AC19" i="1"/>
  <c r="AB19" i="1"/>
  <c r="AC20" i="1"/>
  <c r="AC21" i="1"/>
  <c r="U106" i="1"/>
  <c r="U66" i="1"/>
  <c r="U121" i="1"/>
  <c r="U81" i="1"/>
  <c r="W62" i="1"/>
  <c r="W66" i="1"/>
  <c r="U126" i="1"/>
  <c r="U46" i="1"/>
  <c r="W46" i="1" s="1"/>
  <c r="AC10" i="1"/>
  <c r="AC12" i="1"/>
  <c r="AC34" i="1"/>
  <c r="X48" i="1"/>
  <c r="U48" i="1"/>
  <c r="W48" i="1" s="1"/>
  <c r="W74" i="1"/>
  <c r="X49" i="1"/>
  <c r="X57" i="1"/>
  <c r="X65" i="1"/>
  <c r="X73" i="1"/>
  <c r="U74" i="1"/>
  <c r="X79" i="1"/>
  <c r="X81" i="1"/>
  <c r="AB84" i="1"/>
  <c r="AC87" i="1"/>
  <c r="U88" i="1"/>
  <c r="AB92" i="1"/>
  <c r="AC95" i="1"/>
  <c r="U96" i="1"/>
  <c r="AB100" i="1"/>
  <c r="X125" i="1"/>
  <c r="X129" i="1"/>
  <c r="X133" i="1"/>
  <c r="AB140" i="1"/>
  <c r="X141" i="1"/>
  <c r="X144" i="1"/>
  <c r="AB148" i="1"/>
  <c r="X149" i="1"/>
  <c r="X152" i="1"/>
  <c r="AB156" i="1"/>
  <c r="X157" i="1"/>
  <c r="X160" i="1"/>
  <c r="AB164" i="1"/>
  <c r="AC180" i="1"/>
  <c r="AB180" i="1"/>
  <c r="X185" i="1"/>
  <c r="X188" i="1"/>
  <c r="X191" i="1"/>
  <c r="X194" i="1"/>
  <c r="AC195" i="1"/>
  <c r="AC206" i="1"/>
  <c r="AE210" i="1"/>
  <c r="D210" i="1"/>
  <c r="X220" i="1"/>
  <c r="AE225" i="1"/>
  <c r="D225" i="1"/>
  <c r="AC225" i="1" s="1"/>
  <c r="AB232" i="1"/>
  <c r="X241" i="1"/>
  <c r="AE243" i="1"/>
  <c r="X257" i="1"/>
  <c r="AE259" i="1"/>
  <c r="X273" i="1"/>
  <c r="AE275" i="1"/>
  <c r="W53" i="1"/>
  <c r="AB55" i="1"/>
  <c r="X56" i="1"/>
  <c r="AB59" i="1"/>
  <c r="W61" i="1"/>
  <c r="AB63" i="1"/>
  <c r="X64" i="1"/>
  <c r="AB67" i="1"/>
  <c r="AB71" i="1"/>
  <c r="X72" i="1"/>
  <c r="AB75" i="1"/>
  <c r="U86" i="1"/>
  <c r="U94" i="1"/>
  <c r="X139" i="1"/>
  <c r="X142" i="1"/>
  <c r="X147" i="1"/>
  <c r="X150" i="1"/>
  <c r="X155" i="1"/>
  <c r="X158" i="1"/>
  <c r="X163" i="1"/>
  <c r="X166" i="1"/>
  <c r="X171" i="1"/>
  <c r="AC172" i="1"/>
  <c r="AB172" i="1"/>
  <c r="AC175" i="1"/>
  <c r="X177" i="1"/>
  <c r="AC178" i="1"/>
  <c r="X180" i="1"/>
  <c r="AC181" i="1"/>
  <c r="X183" i="1"/>
  <c r="AC184" i="1"/>
  <c r="X186" i="1"/>
  <c r="AE219" i="1"/>
  <c r="X228" i="1"/>
  <c r="X231" i="1"/>
  <c r="AE234" i="1"/>
  <c r="D234" i="1"/>
  <c r="X237" i="1"/>
  <c r="AE239" i="1"/>
  <c r="AE255" i="1"/>
  <c r="X269" i="1"/>
  <c r="AE271" i="1"/>
  <c r="AC29" i="1"/>
  <c r="AC43" i="1"/>
  <c r="X47" i="1"/>
  <c r="X51" i="1"/>
  <c r="AC54" i="1"/>
  <c r="X55" i="1"/>
  <c r="U56" i="1"/>
  <c r="W56" i="1" s="1"/>
  <c r="AC58" i="1"/>
  <c r="X59" i="1"/>
  <c r="U60" i="1"/>
  <c r="W60" i="1" s="1"/>
  <c r="AC62" i="1"/>
  <c r="X63" i="1"/>
  <c r="U64" i="1"/>
  <c r="W64" i="1" s="1"/>
  <c r="AC66" i="1"/>
  <c r="X67" i="1"/>
  <c r="U68" i="1"/>
  <c r="W68" i="1" s="1"/>
  <c r="AC70" i="1"/>
  <c r="X71" i="1"/>
  <c r="U72" i="1"/>
  <c r="W72" i="1" s="1"/>
  <c r="AC74" i="1"/>
  <c r="X75" i="1"/>
  <c r="U76" i="1"/>
  <c r="W76" i="1" s="1"/>
  <c r="AC78" i="1"/>
  <c r="AC80" i="1"/>
  <c r="AC82" i="1"/>
  <c r="U84" i="1"/>
  <c r="AC90" i="1"/>
  <c r="U92" i="1"/>
  <c r="AC98" i="1"/>
  <c r="U100" i="1"/>
  <c r="AC104" i="1"/>
  <c r="AC108" i="1"/>
  <c r="AC112" i="1"/>
  <c r="AC116" i="1"/>
  <c r="AC120" i="1"/>
  <c r="AC124" i="1"/>
  <c r="X127" i="1"/>
  <c r="AC128" i="1"/>
  <c r="X131" i="1"/>
  <c r="AC132" i="1"/>
  <c r="X137" i="1"/>
  <c r="AC138" i="1"/>
  <c r="AC143" i="1"/>
  <c r="X145" i="1"/>
  <c r="AC146" i="1"/>
  <c r="X148" i="1"/>
  <c r="AC151" i="1"/>
  <c r="X153" i="1"/>
  <c r="AC154" i="1"/>
  <c r="X156" i="1"/>
  <c r="AC159" i="1"/>
  <c r="X161" i="1"/>
  <c r="AC162" i="1"/>
  <c r="AC167" i="1"/>
  <c r="X169" i="1"/>
  <c r="AC170" i="1"/>
  <c r="X172" i="1"/>
  <c r="AC173" i="1"/>
  <c r="X175" i="1"/>
  <c r="AC176" i="1"/>
  <c r="X178" i="1"/>
  <c r="D204" i="1"/>
  <c r="AC204" i="1" s="1"/>
  <c r="AB204" i="1"/>
  <c r="X210" i="1"/>
  <c r="X211" i="1"/>
  <c r="D214" i="1"/>
  <c r="AE227" i="1"/>
  <c r="AE235" i="1"/>
  <c r="X249" i="1"/>
  <c r="AE251" i="1"/>
  <c r="X265" i="1"/>
  <c r="AE267" i="1"/>
  <c r="AC28" i="1"/>
  <c r="AC36" i="1"/>
  <c r="AC37" i="1"/>
  <c r="AB43" i="1"/>
  <c r="X44" i="1"/>
  <c r="AC46" i="1"/>
  <c r="AC50" i="1"/>
  <c r="U52" i="1"/>
  <c r="W52" i="1" s="1"/>
  <c r="AC6" i="1"/>
  <c r="AC7" i="1"/>
  <c r="AC14" i="1"/>
  <c r="AC15" i="1"/>
  <c r="AC22" i="1"/>
  <c r="AC23" i="1"/>
  <c r="AC30" i="1"/>
  <c r="AC31" i="1"/>
  <c r="AC38" i="1"/>
  <c r="AC39" i="1"/>
  <c r="X43" i="1"/>
  <c r="U44" i="1"/>
  <c r="W44" i="1" s="1"/>
  <c r="AB45" i="1"/>
  <c r="X46" i="1"/>
  <c r="U47" i="1"/>
  <c r="W47" i="1" s="1"/>
  <c r="AC49" i="1"/>
  <c r="AB49" i="1"/>
  <c r="X50" i="1"/>
  <c r="U51" i="1"/>
  <c r="W51" i="1" s="1"/>
  <c r="AC53" i="1"/>
  <c r="AB53" i="1"/>
  <c r="X54" i="1"/>
  <c r="U55" i="1"/>
  <c r="W55" i="1" s="1"/>
  <c r="AC57" i="1"/>
  <c r="AB57" i="1"/>
  <c r="X58" i="1"/>
  <c r="U59" i="1"/>
  <c r="W59" i="1" s="1"/>
  <c r="AC61" i="1"/>
  <c r="AB61" i="1"/>
  <c r="X62" i="1"/>
  <c r="U63" i="1"/>
  <c r="W63" i="1" s="1"/>
  <c r="AC65" i="1"/>
  <c r="AB65" i="1"/>
  <c r="X66" i="1"/>
  <c r="U67" i="1"/>
  <c r="W67" i="1" s="1"/>
  <c r="AC69" i="1"/>
  <c r="AB69" i="1"/>
  <c r="X70" i="1"/>
  <c r="U71" i="1"/>
  <c r="AC73" i="1"/>
  <c r="AB73" i="1"/>
  <c r="X74" i="1"/>
  <c r="U75" i="1"/>
  <c r="AC77" i="1"/>
  <c r="AB77" i="1"/>
  <c r="X78" i="1"/>
  <c r="AC79" i="1"/>
  <c r="AB79" i="1"/>
  <c r="X80" i="1"/>
  <c r="AC81" i="1"/>
  <c r="AB81" i="1"/>
  <c r="X82" i="1"/>
  <c r="AC88" i="1"/>
  <c r="U90" i="1"/>
  <c r="AC96" i="1"/>
  <c r="U98" i="1"/>
  <c r="AC101" i="1"/>
  <c r="AC105" i="1"/>
  <c r="AC109" i="1"/>
  <c r="AC113" i="1"/>
  <c r="AC117" i="1"/>
  <c r="AC121" i="1"/>
  <c r="AC125" i="1"/>
  <c r="AC129" i="1"/>
  <c r="AC133" i="1"/>
  <c r="AB134" i="1"/>
  <c r="X135" i="1"/>
  <c r="AC136" i="1"/>
  <c r="AC141" i="1"/>
  <c r="AB142" i="1"/>
  <c r="X143" i="1"/>
  <c r="AC144" i="1"/>
  <c r="X146" i="1"/>
  <c r="AC149" i="1"/>
  <c r="AB150" i="1"/>
  <c r="X151" i="1"/>
  <c r="AC152" i="1"/>
  <c r="X154" i="1"/>
  <c r="AC157" i="1"/>
  <c r="AB158" i="1"/>
  <c r="X159" i="1"/>
  <c r="AC160" i="1"/>
  <c r="X162" i="1"/>
  <c r="AC165" i="1"/>
  <c r="X167" i="1"/>
  <c r="AC168" i="1"/>
  <c r="X170" i="1"/>
  <c r="X182" i="1"/>
  <c r="AB186" i="1"/>
  <c r="AC188" i="1"/>
  <c r="AB188" i="1"/>
  <c r="AC191" i="1"/>
  <c r="AB192" i="1"/>
  <c r="AC194" i="1"/>
  <c r="AC196" i="1"/>
  <c r="X203" i="1"/>
  <c r="AE205" i="1"/>
  <c r="D205" i="1"/>
  <c r="AC205" i="1" s="1"/>
  <c r="D208" i="1"/>
  <c r="AC208" i="1" s="1"/>
  <c r="D221" i="1"/>
  <c r="AC221" i="1" s="1"/>
  <c r="AE223" i="1"/>
  <c r="AE230" i="1"/>
  <c r="D230" i="1"/>
  <c r="AE231" i="1"/>
  <c r="X233" i="1"/>
  <c r="AE237" i="1"/>
  <c r="D237" i="1"/>
  <c r="AC237" i="1" s="1"/>
  <c r="X245" i="1"/>
  <c r="AE247" i="1"/>
  <c r="AE263" i="1"/>
  <c r="X284" i="1"/>
  <c r="X288" i="1"/>
  <c r="AC294" i="1"/>
  <c r="AB312" i="1"/>
  <c r="AC321" i="1"/>
  <c r="X326" i="1"/>
  <c r="AC337" i="1"/>
  <c r="X342" i="1"/>
  <c r="AE367" i="1"/>
  <c r="D367" i="1"/>
  <c r="AE370" i="1"/>
  <c r="AE375" i="1"/>
  <c r="D375" i="1"/>
  <c r="AE376" i="1"/>
  <c r="X277" i="1"/>
  <c r="AE279" i="1"/>
  <c r="X281" i="1"/>
  <c r="AE283" i="1"/>
  <c r="X285" i="1"/>
  <c r="X301" i="1"/>
  <c r="AB305" i="1"/>
  <c r="X346" i="1"/>
  <c r="AE354" i="1"/>
  <c r="AB362" i="1"/>
  <c r="AE362" i="1"/>
  <c r="AB367" i="1"/>
  <c r="AC370" i="1"/>
  <c r="AB370" i="1"/>
  <c r="AE386" i="1"/>
  <c r="D386" i="1"/>
  <c r="AC386" i="1" s="1"/>
  <c r="AE394" i="1"/>
  <c r="D394" i="1"/>
  <c r="AC394" i="1" s="1"/>
  <c r="AE414" i="1"/>
  <c r="D414" i="1"/>
  <c r="AC414" i="1" s="1"/>
  <c r="AC243" i="1"/>
  <c r="AC247" i="1"/>
  <c r="AC251" i="1"/>
  <c r="AC255" i="1"/>
  <c r="AC259" i="1"/>
  <c r="AB287" i="1"/>
  <c r="AB289" i="1"/>
  <c r="D291" i="1"/>
  <c r="AC291" i="1" s="1"/>
  <c r="X292" i="1"/>
  <c r="D293" i="1"/>
  <c r="AC293" i="1" s="1"/>
  <c r="AB293" i="1"/>
  <c r="D295" i="1"/>
  <c r="AC295" i="1" s="1"/>
  <c r="D299" i="1"/>
  <c r="AB304" i="1"/>
  <c r="AB307" i="1"/>
  <c r="X312" i="1"/>
  <c r="D314" i="1"/>
  <c r="D317" i="1"/>
  <c r="AC317" i="1" s="1"/>
  <c r="AB317" i="1"/>
  <c r="D319" i="1"/>
  <c r="D326" i="1"/>
  <c r="D329" i="1"/>
  <c r="AC329" i="1" s="1"/>
  <c r="AB331" i="1"/>
  <c r="X334" i="1"/>
  <c r="D335" i="1"/>
  <c r="AC338" i="1"/>
  <c r="D342" i="1"/>
  <c r="AC342" i="1" s="1"/>
  <c r="D345" i="1"/>
  <c r="AC345" i="1" s="1"/>
  <c r="AC354" i="1"/>
  <c r="AB354" i="1"/>
  <c r="D362" i="1"/>
  <c r="AC362" i="1" s="1"/>
  <c r="AE363" i="1"/>
  <c r="X365" i="1"/>
  <c r="X368" i="1"/>
  <c r="X369" i="1"/>
  <c r="AE403" i="1"/>
  <c r="D403" i="1"/>
  <c r="X165" i="1"/>
  <c r="AC166" i="1"/>
  <c r="AC171" i="1"/>
  <c r="X173" i="1"/>
  <c r="AC174" i="1"/>
  <c r="X176" i="1"/>
  <c r="AC179" i="1"/>
  <c r="X181" i="1"/>
  <c r="AC182" i="1"/>
  <c r="X184" i="1"/>
  <c r="AC187" i="1"/>
  <c r="X189" i="1"/>
  <c r="AC190" i="1"/>
  <c r="AC200" i="1"/>
  <c r="AB202" i="1"/>
  <c r="X206" i="1"/>
  <c r="AB209" i="1"/>
  <c r="AB214" i="1"/>
  <c r="X223" i="1"/>
  <c r="X232" i="1"/>
  <c r="D241" i="1"/>
  <c r="AC241" i="1" s="1"/>
  <c r="D245" i="1"/>
  <c r="AC245" i="1" s="1"/>
  <c r="D249" i="1"/>
  <c r="AC249" i="1" s="1"/>
  <c r="D253" i="1"/>
  <c r="AC253" i="1" s="1"/>
  <c r="D257" i="1"/>
  <c r="AC257" i="1" s="1"/>
  <c r="D261" i="1"/>
  <c r="AC261" i="1" s="1"/>
  <c r="X303" i="1"/>
  <c r="D265" i="1"/>
  <c r="AC265" i="1" s="1"/>
  <c r="D269" i="1"/>
  <c r="AC269" i="1" s="1"/>
  <c r="D273" i="1"/>
  <c r="AC273" i="1" s="1"/>
  <c r="D277" i="1"/>
  <c r="AC277" i="1" s="1"/>
  <c r="X319" i="1"/>
  <c r="D281" i="1"/>
  <c r="AC281" i="1" s="1"/>
  <c r="D285" i="1"/>
  <c r="AC285" i="1" s="1"/>
  <c r="AB291" i="1"/>
  <c r="AB295" i="1"/>
  <c r="AB299" i="1"/>
  <c r="X304" i="1"/>
  <c r="D306" i="1"/>
  <c r="AC306" i="1" s="1"/>
  <c r="AB310" i="1"/>
  <c r="D311" i="1"/>
  <c r="AB314" i="1"/>
  <c r="D323" i="1"/>
  <c r="AC326" i="1"/>
  <c r="D330" i="1"/>
  <c r="AC330" i="1" s="1"/>
  <c r="AC332" i="1"/>
  <c r="D333" i="1"/>
  <c r="AC333" i="1" s="1"/>
  <c r="AB335" i="1"/>
  <c r="X338" i="1"/>
  <c r="D339" i="1"/>
  <c r="AC349" i="1"/>
  <c r="X353" i="1"/>
  <c r="D355" i="1"/>
  <c r="AC355" i="1" s="1"/>
  <c r="D358" i="1"/>
  <c r="AB360" i="1"/>
  <c r="AB363" i="1"/>
  <c r="AC363" i="1"/>
  <c r="AE382" i="1"/>
  <c r="D382" i="1"/>
  <c r="AC382" i="1" s="1"/>
  <c r="AE390" i="1"/>
  <c r="D390" i="1"/>
  <c r="AC390" i="1" s="1"/>
  <c r="AE398" i="1"/>
  <c r="D398" i="1"/>
  <c r="AC398" i="1" s="1"/>
  <c r="AB403" i="1"/>
  <c r="AB414" i="1"/>
  <c r="X418" i="1"/>
  <c r="AB419" i="1"/>
  <c r="X425" i="1"/>
  <c r="X430" i="1"/>
  <c r="AB440" i="1"/>
  <c r="AB457" i="1"/>
  <c r="X476" i="1"/>
  <c r="AB483" i="1"/>
  <c r="AE484" i="1"/>
  <c r="AB519" i="1"/>
  <c r="X558" i="1"/>
  <c r="X363" i="1"/>
  <c r="AC368" i="1"/>
  <c r="AB373" i="1"/>
  <c r="AE380" i="1"/>
  <c r="AE384" i="1"/>
  <c r="AE388" i="1"/>
  <c r="X390" i="1"/>
  <c r="AE392" i="1"/>
  <c r="X394" i="1"/>
  <c r="AB395" i="1"/>
  <c r="AE396" i="1"/>
  <c r="X398" i="1"/>
  <c r="AB399" i="1"/>
  <c r="D406" i="1"/>
  <c r="AC406" i="1" s="1"/>
  <c r="AB410" i="1"/>
  <c r="D411" i="1"/>
  <c r="X414" i="1"/>
  <c r="AB415" i="1"/>
  <c r="AC422" i="1"/>
  <c r="D423" i="1"/>
  <c r="AC423" i="1" s="1"/>
  <c r="AB428" i="1"/>
  <c r="D429" i="1"/>
  <c r="D433" i="1"/>
  <c r="D436" i="1"/>
  <c r="D439" i="1"/>
  <c r="AC439" i="1" s="1"/>
  <c r="D441" i="1"/>
  <c r="D444" i="1"/>
  <c r="X445" i="1"/>
  <c r="D449" i="1"/>
  <c r="AC452" i="1"/>
  <c r="D456" i="1"/>
  <c r="D459" i="1"/>
  <c r="AC459" i="1" s="1"/>
  <c r="AB461" i="1"/>
  <c r="X464" i="1"/>
  <c r="D465" i="1"/>
  <c r="AC468" i="1"/>
  <c r="AC471" i="1"/>
  <c r="D475" i="1"/>
  <c r="AB479" i="1"/>
  <c r="AB487" i="1"/>
  <c r="AE488" i="1"/>
  <c r="AB491" i="1"/>
  <c r="AE492" i="1"/>
  <c r="AB495" i="1"/>
  <c r="AE496" i="1"/>
  <c r="AB499" i="1"/>
  <c r="AE500" i="1"/>
  <c r="AB503" i="1"/>
  <c r="AE504" i="1"/>
  <c r="AB507" i="1"/>
  <c r="D514" i="1"/>
  <c r="AC514" i="1" s="1"/>
  <c r="D517" i="1"/>
  <c r="AC517" i="1" s="1"/>
  <c r="AC520" i="1"/>
  <c r="D521" i="1"/>
  <c r="AC521" i="1" s="1"/>
  <c r="AB523" i="1"/>
  <c r="AE524" i="1"/>
  <c r="D527" i="1"/>
  <c r="D531" i="1"/>
  <c r="AB535" i="1"/>
  <c r="D542" i="1"/>
  <c r="D547" i="1"/>
  <c r="AC553" i="1"/>
  <c r="AB555" i="1"/>
  <c r="D556" i="1"/>
  <c r="AC561" i="1"/>
  <c r="X421" i="1"/>
  <c r="X427" i="1"/>
  <c r="AC456" i="1"/>
  <c r="X468" i="1"/>
  <c r="AB478" i="1"/>
  <c r="AE528" i="1"/>
  <c r="AC542" i="1"/>
  <c r="X554" i="1"/>
  <c r="AC556" i="1"/>
  <c r="AB347" i="1"/>
  <c r="AC352" i="1"/>
  <c r="AB355" i="1"/>
  <c r="AB358" i="1"/>
  <c r="AC360" i="1"/>
  <c r="X372" i="1"/>
  <c r="X373" i="1"/>
  <c r="X380" i="1"/>
  <c r="X406" i="1"/>
  <c r="D419" i="1"/>
  <c r="AC430" i="1"/>
  <c r="D432" i="1"/>
  <c r="AC432" i="1" s="1"/>
  <c r="D435" i="1"/>
  <c r="AC435" i="1" s="1"/>
  <c r="D437" i="1"/>
  <c r="D440" i="1"/>
  <c r="D445" i="1"/>
  <c r="D448" i="1"/>
  <c r="D451" i="1"/>
  <c r="AC451" i="1" s="1"/>
  <c r="D457" i="1"/>
  <c r="AC460" i="1"/>
  <c r="D464" i="1"/>
  <c r="AC464" i="1" s="1"/>
  <c r="D467" i="1"/>
  <c r="AC467" i="1" s="1"/>
  <c r="D470" i="1"/>
  <c r="AC470" i="1" s="1"/>
  <c r="AE470" i="1"/>
  <c r="AC476" i="1"/>
  <c r="X480" i="1"/>
  <c r="D483" i="1"/>
  <c r="X488" i="1"/>
  <c r="D490" i="1"/>
  <c r="AC490" i="1" s="1"/>
  <c r="D494" i="1"/>
  <c r="AC494" i="1" s="1"/>
  <c r="D498" i="1"/>
  <c r="AC498" i="1" s="1"/>
  <c r="D502" i="1"/>
  <c r="AC502" i="1" s="1"/>
  <c r="D506" i="1"/>
  <c r="AC506" i="1" s="1"/>
  <c r="X510" i="1"/>
  <c r="AB518" i="1"/>
  <c r="D519" i="1"/>
  <c r="D534" i="1"/>
  <c r="AC534" i="1" s="1"/>
  <c r="D539" i="1"/>
  <c r="AC549" i="1"/>
  <c r="D551" i="1"/>
  <c r="AC557" i="1"/>
  <c r="D560" i="1"/>
  <c r="AC560" i="1" s="1"/>
  <c r="AC2" i="1"/>
  <c r="AB3" i="1"/>
  <c r="AB8" i="1"/>
  <c r="AB10" i="1"/>
  <c r="AB14" i="1"/>
  <c r="AB20" i="1"/>
  <c r="AB24" i="1"/>
  <c r="AB34" i="1"/>
  <c r="AB36" i="1"/>
  <c r="AB44" i="1"/>
  <c r="AB48" i="1"/>
  <c r="AB50" i="1"/>
  <c r="AB56" i="1"/>
  <c r="AB60" i="1"/>
  <c r="AB64" i="1"/>
  <c r="AB66" i="1"/>
  <c r="AB68" i="1"/>
  <c r="W69" i="1"/>
  <c r="AB70" i="1"/>
  <c r="W71" i="1"/>
  <c r="AB72" i="1"/>
  <c r="W73" i="1"/>
  <c r="AB74" i="1"/>
  <c r="W75" i="1"/>
  <c r="AB76" i="1"/>
  <c r="W77" i="1"/>
  <c r="U78" i="1"/>
  <c r="AB78" i="1"/>
  <c r="W79" i="1"/>
  <c r="U80" i="1"/>
  <c r="W80" i="1" s="1"/>
  <c r="AB80" i="1"/>
  <c r="W81" i="1"/>
  <c r="U82" i="1"/>
  <c r="AB82" i="1"/>
  <c r="W83" i="1"/>
  <c r="U85" i="1"/>
  <c r="AC85" i="1"/>
  <c r="X86" i="1"/>
  <c r="U89" i="1"/>
  <c r="AC89" i="1"/>
  <c r="X90" i="1"/>
  <c r="U93" i="1"/>
  <c r="AC93" i="1"/>
  <c r="X94" i="1"/>
  <c r="AC97" i="1"/>
  <c r="X98" i="1"/>
  <c r="U123" i="1"/>
  <c r="X136" i="1"/>
  <c r="U192" i="1"/>
  <c r="U204" i="1"/>
  <c r="U208" i="1"/>
  <c r="U522" i="1"/>
  <c r="W522" i="1" s="1"/>
  <c r="U482" i="1"/>
  <c r="U402" i="1"/>
  <c r="U362" i="1"/>
  <c r="U322" i="1"/>
  <c r="W322" i="1" s="1"/>
  <c r="U162" i="1"/>
  <c r="W162" i="1" s="1"/>
  <c r="AC4" i="1"/>
  <c r="U525" i="1"/>
  <c r="U485" i="1"/>
  <c r="W485" i="1" s="1"/>
  <c r="U405" i="1"/>
  <c r="U365" i="1"/>
  <c r="U325" i="1"/>
  <c r="U285" i="1"/>
  <c r="W285" i="1" s="1"/>
  <c r="U245" i="1"/>
  <c r="U205" i="1"/>
  <c r="U165" i="1"/>
  <c r="W165" i="1" s="1"/>
  <c r="AB6" i="1"/>
  <c r="AB12" i="1"/>
  <c r="AB16" i="1"/>
  <c r="AB18" i="1"/>
  <c r="AB22" i="1"/>
  <c r="AB26" i="1"/>
  <c r="AB28" i="1"/>
  <c r="AB30" i="1"/>
  <c r="AB32" i="1"/>
  <c r="AB38" i="1"/>
  <c r="AB40" i="1"/>
  <c r="U42" i="1"/>
  <c r="W42" i="1" s="1"/>
  <c r="AB42" i="1"/>
  <c r="AB46" i="1"/>
  <c r="AB52" i="1"/>
  <c r="AB54" i="1"/>
  <c r="AB58" i="1"/>
  <c r="AB62" i="1"/>
  <c r="W149" i="1"/>
  <c r="W141" i="1"/>
  <c r="W192" i="1"/>
  <c r="W134" i="1"/>
  <c r="U444" i="1"/>
  <c r="U324" i="1"/>
  <c r="W324" i="1" s="1"/>
  <c r="U284" i="1"/>
  <c r="U244" i="1"/>
  <c r="U164" i="1"/>
  <c r="W164" i="1" s="1"/>
  <c r="U447" i="1"/>
  <c r="U167" i="1"/>
  <c r="W167" i="1" s="1"/>
  <c r="U529" i="1"/>
  <c r="W529" i="1" s="1"/>
  <c r="U489" i="1"/>
  <c r="U409" i="1"/>
  <c r="U369" i="1"/>
  <c r="U329" i="1"/>
  <c r="U249" i="1"/>
  <c r="U209" i="1"/>
  <c r="U169" i="1"/>
  <c r="W169" i="1" s="1"/>
  <c r="U451" i="1"/>
  <c r="W451" i="1" s="1"/>
  <c r="U171" i="1"/>
  <c r="W171" i="1" s="1"/>
  <c r="U533" i="1"/>
  <c r="U493" i="1"/>
  <c r="U413" i="1"/>
  <c r="W413" i="1" s="1"/>
  <c r="U373" i="1"/>
  <c r="U333" i="1"/>
  <c r="U253" i="1"/>
  <c r="U213" i="1"/>
  <c r="U173" i="1"/>
  <c r="W173" i="1" s="1"/>
  <c r="U455" i="1"/>
  <c r="U175" i="1"/>
  <c r="W175" i="1" s="1"/>
  <c r="U135" i="1"/>
  <c r="W135" i="1" s="1"/>
  <c r="U537" i="1"/>
  <c r="U497" i="1"/>
  <c r="U417" i="1"/>
  <c r="U337" i="1"/>
  <c r="U297" i="1"/>
  <c r="U257" i="1"/>
  <c r="U177" i="1"/>
  <c r="W177" i="1" s="1"/>
  <c r="U137" i="1"/>
  <c r="W137" i="1" s="1"/>
  <c r="U217" i="1"/>
  <c r="W217" i="1" s="1"/>
  <c r="U459" i="1"/>
  <c r="U179" i="1"/>
  <c r="W179" i="1" s="1"/>
  <c r="U139" i="1"/>
  <c r="W139" i="1" s="1"/>
  <c r="U541" i="1"/>
  <c r="U501" i="1"/>
  <c r="U421" i="1"/>
  <c r="U381" i="1"/>
  <c r="U341" i="1"/>
  <c r="U301" i="1"/>
  <c r="U261" i="1"/>
  <c r="U181" i="1"/>
  <c r="W181" i="1" s="1"/>
  <c r="U141" i="1"/>
  <c r="U221" i="1"/>
  <c r="U463" i="1"/>
  <c r="U423" i="1"/>
  <c r="W423" i="1" s="1"/>
  <c r="U183" i="1"/>
  <c r="W183" i="1" s="1"/>
  <c r="U143" i="1"/>
  <c r="W143" i="1" s="1"/>
  <c r="U505" i="1"/>
  <c r="U385" i="1"/>
  <c r="W385" i="1" s="1"/>
  <c r="U345" i="1"/>
  <c r="U265" i="1"/>
  <c r="U225" i="1"/>
  <c r="U185" i="1"/>
  <c r="W185" i="1" s="1"/>
  <c r="U145" i="1"/>
  <c r="W145" i="1" s="1"/>
  <c r="U467" i="1"/>
  <c r="U187" i="1"/>
  <c r="W187" i="1" s="1"/>
  <c r="U147" i="1"/>
  <c r="W147" i="1" s="1"/>
  <c r="U509" i="1"/>
  <c r="U389" i="1"/>
  <c r="U349" i="1"/>
  <c r="U269" i="1"/>
  <c r="W269" i="1" s="1"/>
  <c r="U189" i="1"/>
  <c r="U149" i="1"/>
  <c r="U229" i="1"/>
  <c r="U191" i="1"/>
  <c r="W191" i="1" s="1"/>
  <c r="U151" i="1"/>
  <c r="W151" i="1" s="1"/>
  <c r="U513" i="1"/>
  <c r="U473" i="1"/>
  <c r="U393" i="1"/>
  <c r="U353" i="1"/>
  <c r="U313" i="1"/>
  <c r="U273" i="1"/>
  <c r="U233" i="1"/>
  <c r="W233" i="1" s="1"/>
  <c r="U153" i="1"/>
  <c r="W153" i="1" s="1"/>
  <c r="U193" i="1"/>
  <c r="W193" i="1" s="1"/>
  <c r="U555" i="1"/>
  <c r="U435" i="1"/>
  <c r="W435" i="1" s="1"/>
  <c r="U195" i="1"/>
  <c r="U155" i="1"/>
  <c r="W155" i="1" s="1"/>
  <c r="U477" i="1"/>
  <c r="U397" i="1"/>
  <c r="W397" i="1" s="1"/>
  <c r="U317" i="1"/>
  <c r="U277" i="1"/>
  <c r="U237" i="1"/>
  <c r="U157" i="1"/>
  <c r="W157" i="1" s="1"/>
  <c r="U197" i="1"/>
  <c r="W197" i="1" s="1"/>
  <c r="U559" i="1"/>
  <c r="U439" i="1"/>
  <c r="U199" i="1"/>
  <c r="W199" i="1" s="1"/>
  <c r="U159" i="1"/>
  <c r="W159" i="1" s="1"/>
  <c r="U521" i="1"/>
  <c r="U481" i="1"/>
  <c r="U401" i="1"/>
  <c r="W401" i="1" s="1"/>
  <c r="U321" i="1"/>
  <c r="U361" i="1"/>
  <c r="U281" i="1"/>
  <c r="U241" i="1"/>
  <c r="W241" i="1" s="1"/>
  <c r="U161" i="1"/>
  <c r="W161" i="1" s="1"/>
  <c r="U201" i="1"/>
  <c r="W201" i="1" s="1"/>
  <c r="X83" i="1"/>
  <c r="W84" i="1"/>
  <c r="AB86" i="1"/>
  <c r="X87" i="1"/>
  <c r="W88" i="1"/>
  <c r="AB90" i="1"/>
  <c r="X91" i="1"/>
  <c r="W92" i="1"/>
  <c r="AB94" i="1"/>
  <c r="X95" i="1"/>
  <c r="W96" i="1"/>
  <c r="AB98" i="1"/>
  <c r="X99" i="1"/>
  <c r="W100" i="1"/>
  <c r="AC135" i="1"/>
  <c r="AB135" i="1"/>
  <c r="W189" i="1"/>
  <c r="U190" i="1"/>
  <c r="W190" i="1" s="1"/>
  <c r="W195" i="1"/>
  <c r="U200" i="1"/>
  <c r="W200" i="1" s="1"/>
  <c r="W213" i="1"/>
  <c r="W78" i="1"/>
  <c r="W82" i="1"/>
  <c r="X84" i="1"/>
  <c r="W85" i="1"/>
  <c r="U87" i="1"/>
  <c r="W87" i="1" s="1"/>
  <c r="X88" i="1"/>
  <c r="W89" i="1"/>
  <c r="U91" i="1"/>
  <c r="W91" i="1" s="1"/>
  <c r="X92" i="1"/>
  <c r="W93" i="1"/>
  <c r="U95" i="1"/>
  <c r="W95" i="1" s="1"/>
  <c r="X96" i="1"/>
  <c r="W97" i="1"/>
  <c r="U99" i="1"/>
  <c r="W99" i="1" s="1"/>
  <c r="X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X140" i="1"/>
  <c r="U198" i="1"/>
  <c r="W198" i="1" s="1"/>
  <c r="U207" i="1"/>
  <c r="W207" i="1" s="1"/>
  <c r="W209" i="1"/>
  <c r="U215" i="1"/>
  <c r="W215" i="1" s="1"/>
  <c r="U45" i="1"/>
  <c r="W45" i="1" s="1"/>
  <c r="U443" i="1"/>
  <c r="U203" i="1"/>
  <c r="W203" i="1" s="1"/>
  <c r="U163" i="1"/>
  <c r="W163" i="1" s="1"/>
  <c r="U526" i="1"/>
  <c r="U486" i="1"/>
  <c r="U446" i="1"/>
  <c r="W446" i="1" s="1"/>
  <c r="U406" i="1"/>
  <c r="U366" i="1"/>
  <c r="W366" i="1" s="1"/>
  <c r="U326" i="1"/>
  <c r="W326" i="1" s="1"/>
  <c r="U286" i="1"/>
  <c r="W286" i="1" s="1"/>
  <c r="U166" i="1"/>
  <c r="W166" i="1" s="1"/>
  <c r="U448" i="1"/>
  <c r="W448" i="1" s="1"/>
  <c r="U328" i="1"/>
  <c r="W328" i="1" s="1"/>
  <c r="U368" i="1"/>
  <c r="W368" i="1" s="1"/>
  <c r="U248" i="1"/>
  <c r="W248" i="1" s="1"/>
  <c r="U288" i="1"/>
  <c r="W288" i="1" s="1"/>
  <c r="U168" i="1"/>
  <c r="W168" i="1" s="1"/>
  <c r="U530" i="1"/>
  <c r="U490" i="1"/>
  <c r="W490" i="1" s="1"/>
  <c r="U450" i="1"/>
  <c r="W450" i="1" s="1"/>
  <c r="U410" i="1"/>
  <c r="U370" i="1"/>
  <c r="W370" i="1" s="1"/>
  <c r="U330" i="1"/>
  <c r="W330" i="1" s="1"/>
  <c r="U290" i="1"/>
  <c r="W290" i="1" s="1"/>
  <c r="U170" i="1"/>
  <c r="W170" i="1" s="1"/>
  <c r="U452" i="1"/>
  <c r="W452" i="1" s="1"/>
  <c r="U332" i="1"/>
  <c r="W332" i="1" s="1"/>
  <c r="U372" i="1"/>
  <c r="W372" i="1" s="1"/>
  <c r="U292" i="1"/>
  <c r="W292" i="1" s="1"/>
  <c r="U252" i="1"/>
  <c r="U172" i="1"/>
  <c r="W172" i="1" s="1"/>
  <c r="U212" i="1"/>
  <c r="U534" i="1"/>
  <c r="U494" i="1"/>
  <c r="U454" i="1"/>
  <c r="W454" i="1" s="1"/>
  <c r="U414" i="1"/>
  <c r="U374" i="1"/>
  <c r="U334" i="1"/>
  <c r="W334" i="1" s="1"/>
  <c r="U294" i="1"/>
  <c r="W294" i="1" s="1"/>
  <c r="U174" i="1"/>
  <c r="W174" i="1" s="1"/>
  <c r="U456" i="1"/>
  <c r="W456" i="1" s="1"/>
  <c r="U336" i="1"/>
  <c r="W336" i="1" s="1"/>
  <c r="U256" i="1"/>
  <c r="W256" i="1" s="1"/>
  <c r="U216" i="1"/>
  <c r="U176" i="1"/>
  <c r="W176" i="1" s="1"/>
  <c r="U136" i="1"/>
  <c r="W136" i="1" s="1"/>
  <c r="U538" i="1"/>
  <c r="W538" i="1" s="1"/>
  <c r="U498" i="1"/>
  <c r="U458" i="1"/>
  <c r="W458" i="1" s="1"/>
  <c r="U418" i="1"/>
  <c r="U378" i="1"/>
  <c r="U338" i="1"/>
  <c r="W338" i="1" s="1"/>
  <c r="U298" i="1"/>
  <c r="U178" i="1"/>
  <c r="W178" i="1" s="1"/>
  <c r="U138" i="1"/>
  <c r="W138" i="1" s="1"/>
  <c r="U460" i="1"/>
  <c r="W460" i="1" s="1"/>
  <c r="U340" i="1"/>
  <c r="W340" i="1" s="1"/>
  <c r="U260" i="1"/>
  <c r="U180" i="1"/>
  <c r="W180" i="1" s="1"/>
  <c r="U140" i="1"/>
  <c r="W140" i="1" s="1"/>
  <c r="U542" i="1"/>
  <c r="U502" i="1"/>
  <c r="U462" i="1"/>
  <c r="W462" i="1" s="1"/>
  <c r="U382" i="1"/>
  <c r="U342" i="1"/>
  <c r="W342" i="1" s="1"/>
  <c r="U302" i="1"/>
  <c r="W302" i="1" s="1"/>
  <c r="U182" i="1"/>
  <c r="W182" i="1" s="1"/>
  <c r="U142" i="1"/>
  <c r="W142" i="1" s="1"/>
  <c r="U544" i="1"/>
  <c r="W544" i="1" s="1"/>
  <c r="U464" i="1"/>
  <c r="W464" i="1" s="1"/>
  <c r="U424" i="1"/>
  <c r="W424" i="1" s="1"/>
  <c r="U344" i="1"/>
  <c r="W344" i="1" s="1"/>
  <c r="U264" i="1"/>
  <c r="U304" i="1"/>
  <c r="W304" i="1" s="1"/>
  <c r="U184" i="1"/>
  <c r="W184" i="1" s="1"/>
  <c r="U144" i="1"/>
  <c r="W144" i="1" s="1"/>
  <c r="U224" i="1"/>
  <c r="U546" i="1"/>
  <c r="W546" i="1" s="1"/>
  <c r="U506" i="1"/>
  <c r="W506" i="1" s="1"/>
  <c r="U466" i="1"/>
  <c r="W466" i="1" s="1"/>
  <c r="U386" i="1"/>
  <c r="U346" i="1"/>
  <c r="W346" i="1" s="1"/>
  <c r="U306" i="1"/>
  <c r="W306" i="1" s="1"/>
  <c r="U186" i="1"/>
  <c r="W186" i="1" s="1"/>
  <c r="U146" i="1"/>
  <c r="W146" i="1" s="1"/>
  <c r="U548" i="1"/>
  <c r="W548" i="1" s="1"/>
  <c r="U468" i="1"/>
  <c r="W468" i="1" s="1"/>
  <c r="U428" i="1"/>
  <c r="W428" i="1" s="1"/>
  <c r="U268" i="1"/>
  <c r="U188" i="1"/>
  <c r="W188" i="1" s="1"/>
  <c r="U148" i="1"/>
  <c r="W148" i="1" s="1"/>
  <c r="U550" i="1"/>
  <c r="W550" i="1" s="1"/>
  <c r="U510" i="1"/>
  <c r="U470" i="1"/>
  <c r="U430" i="1"/>
  <c r="W430" i="1" s="1"/>
  <c r="U390" i="1"/>
  <c r="U350" i="1"/>
  <c r="W350" i="1" s="1"/>
  <c r="U310" i="1"/>
  <c r="U150" i="1"/>
  <c r="W150" i="1" s="1"/>
  <c r="U552" i="1"/>
  <c r="U432" i="1"/>
  <c r="U352" i="1"/>
  <c r="W352" i="1" s="1"/>
  <c r="U272" i="1"/>
  <c r="W272" i="1" s="1"/>
  <c r="U152" i="1"/>
  <c r="W152" i="1" s="1"/>
  <c r="U232" i="1"/>
  <c r="U514" i="1"/>
  <c r="U474" i="1"/>
  <c r="W474" i="1" s="1"/>
  <c r="U434" i="1"/>
  <c r="W434" i="1" s="1"/>
  <c r="U394" i="1"/>
  <c r="U354" i="1"/>
  <c r="W354" i="1" s="1"/>
  <c r="U314" i="1"/>
  <c r="W314" i="1" s="1"/>
  <c r="U154" i="1"/>
  <c r="W154" i="1" s="1"/>
  <c r="U194" i="1"/>
  <c r="W194" i="1" s="1"/>
  <c r="U556" i="1"/>
  <c r="U436" i="1"/>
  <c r="W436" i="1" s="1"/>
  <c r="U356" i="1"/>
  <c r="W356" i="1" s="1"/>
  <c r="U276" i="1"/>
  <c r="U316" i="1"/>
  <c r="W316" i="1" s="1"/>
  <c r="U236" i="1"/>
  <c r="W236" i="1" s="1"/>
  <c r="U156" i="1"/>
  <c r="W156" i="1" s="1"/>
  <c r="U518" i="1"/>
  <c r="W518" i="1" s="1"/>
  <c r="U478" i="1"/>
  <c r="W478" i="1" s="1"/>
  <c r="U398" i="1"/>
  <c r="W398" i="1" s="1"/>
  <c r="U358" i="1"/>
  <c r="W358" i="1" s="1"/>
  <c r="U318" i="1"/>
  <c r="W318" i="1" s="1"/>
  <c r="U158" i="1"/>
  <c r="W158" i="1" s="1"/>
  <c r="U560" i="1"/>
  <c r="W560" i="1" s="1"/>
  <c r="U520" i="1"/>
  <c r="W520" i="1" s="1"/>
  <c r="U480" i="1"/>
  <c r="W480" i="1" s="1"/>
  <c r="U440" i="1"/>
  <c r="W440" i="1" s="1"/>
  <c r="U360" i="1"/>
  <c r="W360" i="1" s="1"/>
  <c r="U280" i="1"/>
  <c r="U240" i="1"/>
  <c r="U160" i="1"/>
  <c r="W160" i="1" s="1"/>
  <c r="X85" i="1"/>
  <c r="W86" i="1"/>
  <c r="X89" i="1"/>
  <c r="W90" i="1"/>
  <c r="X93" i="1"/>
  <c r="W94" i="1"/>
  <c r="X97" i="1"/>
  <c r="W98" i="1"/>
  <c r="X101" i="1"/>
  <c r="AB101" i="1"/>
  <c r="X102" i="1"/>
  <c r="AB102" i="1"/>
  <c r="X103" i="1"/>
  <c r="AB103" i="1"/>
  <c r="X104" i="1"/>
  <c r="AB104" i="1"/>
  <c r="X105" i="1"/>
  <c r="AB105" i="1"/>
  <c r="X106" i="1"/>
  <c r="AB106" i="1"/>
  <c r="X107" i="1"/>
  <c r="AB107" i="1"/>
  <c r="X108" i="1"/>
  <c r="AB108" i="1"/>
  <c r="X109" i="1"/>
  <c r="AB109" i="1"/>
  <c r="X110" i="1"/>
  <c r="AB110" i="1"/>
  <c r="X111" i="1"/>
  <c r="AB111" i="1"/>
  <c r="X112" i="1"/>
  <c r="AB112" i="1"/>
  <c r="X113" i="1"/>
  <c r="AB113" i="1"/>
  <c r="X114" i="1"/>
  <c r="AB114" i="1"/>
  <c r="X115" i="1"/>
  <c r="AB115" i="1"/>
  <c r="X116" i="1"/>
  <c r="AB116" i="1"/>
  <c r="X117" i="1"/>
  <c r="AB117" i="1"/>
  <c r="X118" i="1"/>
  <c r="AB118" i="1"/>
  <c r="X119" i="1"/>
  <c r="AB119" i="1"/>
  <c r="X120" i="1"/>
  <c r="AB120" i="1"/>
  <c r="X121" i="1"/>
  <c r="AB121" i="1"/>
  <c r="X122" i="1"/>
  <c r="AB122" i="1"/>
  <c r="X123" i="1"/>
  <c r="AB123" i="1"/>
  <c r="X124" i="1"/>
  <c r="AB124" i="1"/>
  <c r="AB125" i="1"/>
  <c r="X126" i="1"/>
  <c r="AB126" i="1"/>
  <c r="AB127" i="1"/>
  <c r="X128" i="1"/>
  <c r="AB128" i="1"/>
  <c r="AB129" i="1"/>
  <c r="X130" i="1"/>
  <c r="AB130" i="1"/>
  <c r="AB131" i="1"/>
  <c r="X132" i="1"/>
  <c r="AB132" i="1"/>
  <c r="AB133" i="1"/>
  <c r="X134" i="1"/>
  <c r="X138" i="1"/>
  <c r="U196" i="1"/>
  <c r="W196" i="1" s="1"/>
  <c r="W205" i="1"/>
  <c r="X179" i="1"/>
  <c r="X187" i="1"/>
  <c r="AC193" i="1"/>
  <c r="AC197" i="1"/>
  <c r="X198" i="1"/>
  <c r="AC201" i="1"/>
  <c r="X202" i="1"/>
  <c r="AC203" i="1"/>
  <c r="X205" i="1"/>
  <c r="AB205" i="1"/>
  <c r="AE207" i="1"/>
  <c r="U211" i="1"/>
  <c r="W211" i="1" s="1"/>
  <c r="AB211" i="1"/>
  <c r="X212" i="1"/>
  <c r="D213" i="1"/>
  <c r="AC213" i="1" s="1"/>
  <c r="AE213" i="1"/>
  <c r="U214" i="1"/>
  <c r="W214" i="1" s="1"/>
  <c r="AC214" i="1"/>
  <c r="X215" i="1"/>
  <c r="D216" i="1"/>
  <c r="AC216" i="1" s="1"/>
  <c r="W216" i="1"/>
  <c r="AC218" i="1"/>
  <c r="U219" i="1"/>
  <c r="W219" i="1" s="1"/>
  <c r="U220" i="1"/>
  <c r="W220" i="1" s="1"/>
  <c r="AB225" i="1"/>
  <c r="AC226" i="1"/>
  <c r="U227" i="1"/>
  <c r="W227" i="1" s="1"/>
  <c r="U228" i="1"/>
  <c r="W228" i="1" s="1"/>
  <c r="AB233" i="1"/>
  <c r="AC234" i="1"/>
  <c r="U235" i="1"/>
  <c r="W235" i="1" s="1"/>
  <c r="AE236" i="1"/>
  <c r="D236" i="1"/>
  <c r="AC236" i="1" s="1"/>
  <c r="U239" i="1"/>
  <c r="W239" i="1" s="1"/>
  <c r="U243" i="1"/>
  <c r="W243" i="1" s="1"/>
  <c r="U251" i="1"/>
  <c r="W251" i="1" s="1"/>
  <c r="U255" i="1"/>
  <c r="W255" i="1" s="1"/>
  <c r="U259" i="1"/>
  <c r="W259" i="1" s="1"/>
  <c r="U267" i="1"/>
  <c r="W267" i="1" s="1"/>
  <c r="U271" i="1"/>
  <c r="W271" i="1" s="1"/>
  <c r="U275" i="1"/>
  <c r="W275" i="1" s="1"/>
  <c r="U283" i="1"/>
  <c r="W283" i="1" s="1"/>
  <c r="U305" i="1"/>
  <c r="U309" i="1"/>
  <c r="W309" i="1" s="1"/>
  <c r="AB137" i="1"/>
  <c r="AB139" i="1"/>
  <c r="AB141" i="1"/>
  <c r="AB143" i="1"/>
  <c r="AB145" i="1"/>
  <c r="AB147" i="1"/>
  <c r="AB149" i="1"/>
  <c r="AB151" i="1"/>
  <c r="AB153" i="1"/>
  <c r="AB155" i="1"/>
  <c r="AB157" i="1"/>
  <c r="AB159" i="1"/>
  <c r="AB161" i="1"/>
  <c r="AB163" i="1"/>
  <c r="AB165" i="1"/>
  <c r="AB167" i="1"/>
  <c r="AB169" i="1"/>
  <c r="AB171" i="1"/>
  <c r="AB173" i="1"/>
  <c r="AB175" i="1"/>
  <c r="AB177" i="1"/>
  <c r="AB179" i="1"/>
  <c r="AB181" i="1"/>
  <c r="AB183" i="1"/>
  <c r="AB185" i="1"/>
  <c r="AB187" i="1"/>
  <c r="AB189" i="1"/>
  <c r="AB191" i="1"/>
  <c r="AB194" i="1"/>
  <c r="X195" i="1"/>
  <c r="AB198" i="1"/>
  <c r="X199" i="1"/>
  <c r="U202" i="1"/>
  <c r="W202" i="1" s="1"/>
  <c r="AC202" i="1"/>
  <c r="W204" i="1"/>
  <c r="AC207" i="1"/>
  <c r="X209" i="1"/>
  <c r="AE211" i="1"/>
  <c r="AB212" i="1"/>
  <c r="AB215" i="1"/>
  <c r="D217" i="1"/>
  <c r="AC217" i="1" s="1"/>
  <c r="U218" i="1"/>
  <c r="W218" i="1" s="1"/>
  <c r="X218" i="1"/>
  <c r="AE220" i="1"/>
  <c r="D220" i="1"/>
  <c r="AC220" i="1" s="1"/>
  <c r="W221" i="1"/>
  <c r="AC223" i="1"/>
  <c r="AB223" i="1"/>
  <c r="X225" i="1"/>
  <c r="U226" i="1"/>
  <c r="W226" i="1" s="1"/>
  <c r="AE228" i="1"/>
  <c r="D228" i="1"/>
  <c r="AC228" i="1" s="1"/>
  <c r="W229" i="1"/>
  <c r="AC231" i="1"/>
  <c r="AB231" i="1"/>
  <c r="U234" i="1"/>
  <c r="W234" i="1" s="1"/>
  <c r="AB236" i="1"/>
  <c r="X240" i="1"/>
  <c r="X244" i="1"/>
  <c r="X248" i="1"/>
  <c r="X252" i="1"/>
  <c r="X256" i="1"/>
  <c r="X260" i="1"/>
  <c r="X264" i="1"/>
  <c r="X268" i="1"/>
  <c r="X272" i="1"/>
  <c r="U289" i="1"/>
  <c r="U293" i="1"/>
  <c r="W298" i="1"/>
  <c r="X164" i="1"/>
  <c r="X168" i="1"/>
  <c r="X174" i="1"/>
  <c r="X190" i="1"/>
  <c r="X192" i="1"/>
  <c r="X196" i="1"/>
  <c r="X200" i="1"/>
  <c r="U206" i="1"/>
  <c r="W206" i="1" s="1"/>
  <c r="X207" i="1"/>
  <c r="W208" i="1"/>
  <c r="X213" i="1"/>
  <c r="AE215" i="1"/>
  <c r="AB216" i="1"/>
  <c r="AC222" i="1"/>
  <c r="U223" i="1"/>
  <c r="W223" i="1" s="1"/>
  <c r="AC230" i="1"/>
  <c r="U231" i="1"/>
  <c r="W231" i="1" s="1"/>
  <c r="X236" i="1"/>
  <c r="W237" i="1"/>
  <c r="AB238" i="1"/>
  <c r="AC238" i="1"/>
  <c r="W240" i="1"/>
  <c r="W244" i="1"/>
  <c r="W252" i="1"/>
  <c r="W260" i="1"/>
  <c r="W264" i="1"/>
  <c r="W268" i="1"/>
  <c r="W276" i="1"/>
  <c r="W280" i="1"/>
  <c r="W284" i="1"/>
  <c r="U300" i="1"/>
  <c r="W300" i="1" s="1"/>
  <c r="U308" i="1"/>
  <c r="W308" i="1" s="1"/>
  <c r="W310" i="1"/>
  <c r="U320" i="1"/>
  <c r="W320" i="1" s="1"/>
  <c r="X193" i="1"/>
  <c r="X197" i="1"/>
  <c r="X201" i="1"/>
  <c r="AE203" i="1"/>
  <c r="D209" i="1"/>
  <c r="AC209" i="1" s="1"/>
  <c r="U210" i="1"/>
  <c r="W210" i="1" s="1"/>
  <c r="AC210" i="1"/>
  <c r="W212" i="1"/>
  <c r="X217" i="1"/>
  <c r="AC219" i="1"/>
  <c r="AB219" i="1"/>
  <c r="X221" i="1"/>
  <c r="U222" i="1"/>
  <c r="W222" i="1" s="1"/>
  <c r="AE224" i="1"/>
  <c r="D224" i="1"/>
  <c r="AC224" i="1" s="1"/>
  <c r="W224" i="1"/>
  <c r="W225" i="1"/>
  <c r="AC227" i="1"/>
  <c r="AB227" i="1"/>
  <c r="X229" i="1"/>
  <c r="U230" i="1"/>
  <c r="W230" i="1" s="1"/>
  <c r="AE232" i="1"/>
  <c r="D232" i="1"/>
  <c r="AC232" i="1" s="1"/>
  <c r="W232" i="1"/>
  <c r="U238" i="1"/>
  <c r="W238" i="1" s="1"/>
  <c r="U242" i="1"/>
  <c r="W242" i="1" s="1"/>
  <c r="W245" i="1"/>
  <c r="U246" i="1"/>
  <c r="W246" i="1" s="1"/>
  <c r="W249" i="1"/>
  <c r="U250" i="1"/>
  <c r="W250" i="1" s="1"/>
  <c r="W253" i="1"/>
  <c r="U254" i="1"/>
  <c r="W254" i="1" s="1"/>
  <c r="W257" i="1"/>
  <c r="U258" i="1"/>
  <c r="W258" i="1" s="1"/>
  <c r="W261" i="1"/>
  <c r="U262" i="1"/>
  <c r="W262" i="1" s="1"/>
  <c r="AC263" i="1"/>
  <c r="W265" i="1"/>
  <c r="U266" i="1"/>
  <c r="W266" i="1" s="1"/>
  <c r="AC267" i="1"/>
  <c r="U270" i="1"/>
  <c r="W270" i="1" s="1"/>
  <c r="AC271" i="1"/>
  <c r="W273" i="1"/>
  <c r="U274" i="1"/>
  <c r="W274" i="1" s="1"/>
  <c r="AC275" i="1"/>
  <c r="W277" i="1"/>
  <c r="U278" i="1"/>
  <c r="W278" i="1" s="1"/>
  <c r="AC279" i="1"/>
  <c r="W281" i="1"/>
  <c r="U282" i="1"/>
  <c r="W282" i="1" s="1"/>
  <c r="AC283" i="1"/>
  <c r="U296" i="1"/>
  <c r="W296" i="1" s="1"/>
  <c r="W311" i="1"/>
  <c r="AB237" i="1"/>
  <c r="AB241" i="1"/>
  <c r="AC242" i="1"/>
  <c r="AB245" i="1"/>
  <c r="AC246" i="1"/>
  <c r="AB249" i="1"/>
  <c r="AC250" i="1"/>
  <c r="AB253" i="1"/>
  <c r="AC254" i="1"/>
  <c r="AB257" i="1"/>
  <c r="AC258" i="1"/>
  <c r="AB261" i="1"/>
  <c r="AC262" i="1"/>
  <c r="AB265" i="1"/>
  <c r="AC266" i="1"/>
  <c r="AB269" i="1"/>
  <c r="AC270" i="1"/>
  <c r="AB273" i="1"/>
  <c r="AC274" i="1"/>
  <c r="X276" i="1"/>
  <c r="AB277" i="1"/>
  <c r="AC278" i="1"/>
  <c r="X280" i="1"/>
  <c r="AB281" i="1"/>
  <c r="AC282" i="1"/>
  <c r="AB285" i="1"/>
  <c r="AB288" i="1"/>
  <c r="X289" i="1"/>
  <c r="U291" i="1"/>
  <c r="W291" i="1" s="1"/>
  <c r="W293" i="1"/>
  <c r="X298" i="1"/>
  <c r="AB298" i="1"/>
  <c r="AE300" i="1"/>
  <c r="AB301" i="1"/>
  <c r="X305" i="1"/>
  <c r="U307" i="1"/>
  <c r="W307" i="1" s="1"/>
  <c r="X308" i="1"/>
  <c r="AB311" i="1"/>
  <c r="AC311" i="1"/>
  <c r="X313" i="1"/>
  <c r="X314" i="1"/>
  <c r="U315" i="1"/>
  <c r="W315" i="1" s="1"/>
  <c r="D320" i="1"/>
  <c r="AC320" i="1" s="1"/>
  <c r="AE320" i="1"/>
  <c r="X322" i="1"/>
  <c r="X325" i="1"/>
  <c r="X328" i="1"/>
  <c r="U331" i="1"/>
  <c r="W331" i="1" s="1"/>
  <c r="W337" i="1"/>
  <c r="X341" i="1"/>
  <c r="X344" i="1"/>
  <c r="X347" i="1"/>
  <c r="X352" i="1"/>
  <c r="X360" i="1"/>
  <c r="W362" i="1"/>
  <c r="X239" i="1"/>
  <c r="AB240" i="1"/>
  <c r="X243" i="1"/>
  <c r="AB244" i="1"/>
  <c r="X247" i="1"/>
  <c r="AB248" i="1"/>
  <c r="X251" i="1"/>
  <c r="AB252" i="1"/>
  <c r="X255" i="1"/>
  <c r="AB256" i="1"/>
  <c r="X259" i="1"/>
  <c r="AB260" i="1"/>
  <c r="X263" i="1"/>
  <c r="AB264" i="1"/>
  <c r="X267" i="1"/>
  <c r="AB268" i="1"/>
  <c r="X271" i="1"/>
  <c r="AB272" i="1"/>
  <c r="X275" i="1"/>
  <c r="AB276" i="1"/>
  <c r="X279" i="1"/>
  <c r="AB280" i="1"/>
  <c r="X283" i="1"/>
  <c r="AB284" i="1"/>
  <c r="X286" i="1"/>
  <c r="AE288" i="1"/>
  <c r="X293" i="1"/>
  <c r="U295" i="1"/>
  <c r="W295" i="1" s="1"/>
  <c r="X296" i="1"/>
  <c r="W297" i="1"/>
  <c r="X299" i="1"/>
  <c r="X302" i="1"/>
  <c r="AB302" i="1"/>
  <c r="AE304" i="1"/>
  <c r="X309" i="1"/>
  <c r="D310" i="1"/>
  <c r="AC310" i="1" s="1"/>
  <c r="U311" i="1"/>
  <c r="X351" i="1"/>
  <c r="U312" i="1"/>
  <c r="W312" i="1" s="1"/>
  <c r="D316" i="1"/>
  <c r="AC316" i="1" s="1"/>
  <c r="AE316" i="1"/>
  <c r="W317" i="1"/>
  <c r="W325" i="1"/>
  <c r="X329" i="1"/>
  <c r="X332" i="1"/>
  <c r="U335" i="1"/>
  <c r="W335" i="1" s="1"/>
  <c r="W341" i="1"/>
  <c r="X345" i="1"/>
  <c r="U348" i="1"/>
  <c r="W348" i="1" s="1"/>
  <c r="X356" i="1"/>
  <c r="X222" i="1"/>
  <c r="X226" i="1"/>
  <c r="X230" i="1"/>
  <c r="X234" i="1"/>
  <c r="AB235" i="1"/>
  <c r="X238" i="1"/>
  <c r="AB239" i="1"/>
  <c r="D240" i="1"/>
  <c r="AC240" i="1" s="1"/>
  <c r="X242" i="1"/>
  <c r="AB243" i="1"/>
  <c r="D244" i="1"/>
  <c r="AC244" i="1" s="1"/>
  <c r="X246" i="1"/>
  <c r="U247" i="1"/>
  <c r="W247" i="1" s="1"/>
  <c r="AB247" i="1"/>
  <c r="D248" i="1"/>
  <c r="AC248" i="1" s="1"/>
  <c r="X250" i="1"/>
  <c r="AB251" i="1"/>
  <c r="D252" i="1"/>
  <c r="AC252" i="1" s="1"/>
  <c r="X254" i="1"/>
  <c r="AB255" i="1"/>
  <c r="D256" i="1"/>
  <c r="AC256" i="1" s="1"/>
  <c r="X258" i="1"/>
  <c r="AB259" i="1"/>
  <c r="D260" i="1"/>
  <c r="AC260" i="1" s="1"/>
  <c r="X262" i="1"/>
  <c r="U263" i="1"/>
  <c r="W263" i="1" s="1"/>
  <c r="AB263" i="1"/>
  <c r="D264" i="1"/>
  <c r="AC264" i="1" s="1"/>
  <c r="X266" i="1"/>
  <c r="AB267" i="1"/>
  <c r="D268" i="1"/>
  <c r="AC268" i="1" s="1"/>
  <c r="X270" i="1"/>
  <c r="AB271" i="1"/>
  <c r="D272" i="1"/>
  <c r="AC272" i="1" s="1"/>
  <c r="X274" i="1"/>
  <c r="AB275" i="1"/>
  <c r="D276" i="1"/>
  <c r="AC276" i="1" s="1"/>
  <c r="X278" i="1"/>
  <c r="U279" i="1"/>
  <c r="W279" i="1" s="1"/>
  <c r="AB279" i="1"/>
  <c r="D280" i="1"/>
  <c r="AC280" i="1" s="1"/>
  <c r="X282" i="1"/>
  <c r="AB283" i="1"/>
  <c r="D284" i="1"/>
  <c r="AC284" i="1" s="1"/>
  <c r="AC288" i="1"/>
  <c r="X290" i="1"/>
  <c r="AB290" i="1"/>
  <c r="AE292" i="1"/>
  <c r="AB296" i="1"/>
  <c r="X297" i="1"/>
  <c r="D298" i="1"/>
  <c r="AC298" i="1" s="1"/>
  <c r="U299" i="1"/>
  <c r="W299" i="1" s="1"/>
  <c r="AC299" i="1"/>
  <c r="X300" i="1"/>
  <c r="D301" i="1"/>
  <c r="AC301" i="1" s="1"/>
  <c r="W301" i="1"/>
  <c r="AC304" i="1"/>
  <c r="X306" i="1"/>
  <c r="AB306" i="1"/>
  <c r="AE308" i="1"/>
  <c r="D312" i="1"/>
  <c r="AC312" i="1" s="1"/>
  <c r="AE312" i="1"/>
  <c r="W313" i="1"/>
  <c r="AC318" i="1"/>
  <c r="AB319" i="1"/>
  <c r="AC319" i="1"/>
  <c r="AB320" i="1"/>
  <c r="U323" i="1"/>
  <c r="W323" i="1" s="1"/>
  <c r="AC324" i="1"/>
  <c r="W329" i="1"/>
  <c r="X333" i="1"/>
  <c r="U339" i="1"/>
  <c r="W339" i="1" s="1"/>
  <c r="AC340" i="1"/>
  <c r="W345" i="1"/>
  <c r="X349" i="1"/>
  <c r="U357" i="1"/>
  <c r="X359" i="1"/>
  <c r="D286" i="1"/>
  <c r="AC286" i="1" s="1"/>
  <c r="U287" i="1"/>
  <c r="W287" i="1" s="1"/>
  <c r="AC287" i="1"/>
  <c r="D289" i="1"/>
  <c r="AC289" i="1" s="1"/>
  <c r="W289" i="1"/>
  <c r="X291" i="1"/>
  <c r="AC292" i="1"/>
  <c r="X294" i="1"/>
  <c r="AE296" i="1"/>
  <c r="AB297" i="1"/>
  <c r="AB300" i="1"/>
  <c r="D302" i="1"/>
  <c r="AC302" i="1" s="1"/>
  <c r="U303" i="1"/>
  <c r="W303" i="1" s="1"/>
  <c r="AC303" i="1"/>
  <c r="D305" i="1"/>
  <c r="AC305" i="1" s="1"/>
  <c r="W305" i="1"/>
  <c r="X307" i="1"/>
  <c r="AC308" i="1"/>
  <c r="X310" i="1"/>
  <c r="AB313" i="1"/>
  <c r="AC314" i="1"/>
  <c r="AB315" i="1"/>
  <c r="AC315" i="1"/>
  <c r="X315" i="1"/>
  <c r="AB316" i="1"/>
  <c r="X317" i="1"/>
  <c r="X318" i="1"/>
  <c r="U319" i="1"/>
  <c r="W319" i="1" s="1"/>
  <c r="AE321" i="1"/>
  <c r="AB321" i="1"/>
  <c r="W321" i="1"/>
  <c r="AC322" i="1"/>
  <c r="AB322" i="1"/>
  <c r="X324" i="1"/>
  <c r="U327" i="1"/>
  <c r="W327" i="1" s="1"/>
  <c r="AC328" i="1"/>
  <c r="W333" i="1"/>
  <c r="X337" i="1"/>
  <c r="X340" i="1"/>
  <c r="U343" i="1"/>
  <c r="W343" i="1" s="1"/>
  <c r="AC344" i="1"/>
  <c r="U364" i="1"/>
  <c r="W364" i="1" s="1"/>
  <c r="U377" i="1"/>
  <c r="W377" i="1" s="1"/>
  <c r="X321" i="1"/>
  <c r="AC323" i="1"/>
  <c r="AE324" i="1"/>
  <c r="AB326" i="1"/>
  <c r="AC327" i="1"/>
  <c r="AE328" i="1"/>
  <c r="AB330" i="1"/>
  <c r="AC331" i="1"/>
  <c r="AE332" i="1"/>
  <c r="AB334" i="1"/>
  <c r="AC335" i="1"/>
  <c r="AE336" i="1"/>
  <c r="AB338" i="1"/>
  <c r="AC339" i="1"/>
  <c r="AE340" i="1"/>
  <c r="AB342" i="1"/>
  <c r="AC343" i="1"/>
  <c r="AE344" i="1"/>
  <c r="AB346" i="1"/>
  <c r="AE348" i="1"/>
  <c r="AB349" i="1"/>
  <c r="AB352" i="1"/>
  <c r="U355" i="1"/>
  <c r="W355" i="1" s="1"/>
  <c r="W357" i="1"/>
  <c r="AC358" i="1"/>
  <c r="X362" i="1"/>
  <c r="AE364" i="1"/>
  <c r="AB365" i="1"/>
  <c r="AB368" i="1"/>
  <c r="U371" i="1"/>
  <c r="W371" i="1" s="1"/>
  <c r="X374" i="1"/>
  <c r="U375" i="1"/>
  <c r="W375" i="1" s="1"/>
  <c r="AE377" i="1"/>
  <c r="D377" i="1"/>
  <c r="AC377" i="1" s="1"/>
  <c r="U379" i="1"/>
  <c r="W379" i="1" s="1"/>
  <c r="X381" i="1"/>
  <c r="W382" i="1"/>
  <c r="AB383" i="1"/>
  <c r="AC383" i="1"/>
  <c r="X385" i="1"/>
  <c r="X393" i="1"/>
  <c r="W406" i="1"/>
  <c r="U407" i="1"/>
  <c r="W407" i="1" s="1"/>
  <c r="U412" i="1"/>
  <c r="W412" i="1" s="1"/>
  <c r="X413" i="1"/>
  <c r="W417" i="1"/>
  <c r="U431" i="1"/>
  <c r="W433" i="1"/>
  <c r="U442" i="1"/>
  <c r="W442" i="1" s="1"/>
  <c r="W444" i="1"/>
  <c r="AB325" i="1"/>
  <c r="AB329" i="1"/>
  <c r="AB333" i="1"/>
  <c r="X336" i="1"/>
  <c r="AB337" i="1"/>
  <c r="AB341" i="1"/>
  <c r="AB345" i="1"/>
  <c r="X350" i="1"/>
  <c r="AB350" i="1"/>
  <c r="AE352" i="1"/>
  <c r="AB353" i="1"/>
  <c r="AB356" i="1"/>
  <c r="X357" i="1"/>
  <c r="U359" i="1"/>
  <c r="W359" i="1" s="1"/>
  <c r="W361" i="1"/>
  <c r="X366" i="1"/>
  <c r="AB366" i="1"/>
  <c r="AE368" i="1"/>
  <c r="AB369" i="1"/>
  <c r="AE372" i="1"/>
  <c r="X377" i="1"/>
  <c r="U383" i="1"/>
  <c r="W383" i="1" s="1"/>
  <c r="X386" i="1"/>
  <c r="W389" i="1"/>
  <c r="W393" i="1"/>
  <c r="W402" i="1"/>
  <c r="U403" i="1"/>
  <c r="W403" i="1" s="1"/>
  <c r="AC404" i="1"/>
  <c r="U408" i="1"/>
  <c r="W408" i="1" s="1"/>
  <c r="X409" i="1"/>
  <c r="W418" i="1"/>
  <c r="U419" i="1"/>
  <c r="W419" i="1" s="1"/>
  <c r="AC420" i="1"/>
  <c r="U426" i="1"/>
  <c r="W426" i="1" s="1"/>
  <c r="X323" i="1"/>
  <c r="AB324" i="1"/>
  <c r="X327" i="1"/>
  <c r="AB328" i="1"/>
  <c r="X331" i="1"/>
  <c r="AB332" i="1"/>
  <c r="X335" i="1"/>
  <c r="AB336" i="1"/>
  <c r="X339" i="1"/>
  <c r="AB340" i="1"/>
  <c r="X343" i="1"/>
  <c r="AB344" i="1"/>
  <c r="U347" i="1"/>
  <c r="W347" i="1" s="1"/>
  <c r="X348" i="1"/>
  <c r="W349" i="1"/>
  <c r="X354" i="1"/>
  <c r="AE356" i="1"/>
  <c r="U363" i="1"/>
  <c r="W363" i="1" s="1"/>
  <c r="X364" i="1"/>
  <c r="W365" i="1"/>
  <c r="X367" i="1"/>
  <c r="X370" i="1"/>
  <c r="AE373" i="1"/>
  <c r="D373" i="1"/>
  <c r="AC373" i="1" s="1"/>
  <c r="W373" i="1"/>
  <c r="W374" i="1"/>
  <c r="AC376" i="1"/>
  <c r="AB376" i="1"/>
  <c r="X378" i="1"/>
  <c r="U380" i="1"/>
  <c r="W380" i="1" s="1"/>
  <c r="AE381" i="1"/>
  <c r="D381" i="1"/>
  <c r="AC381" i="1" s="1"/>
  <c r="W381" i="1"/>
  <c r="W386" i="1"/>
  <c r="U387" i="1"/>
  <c r="W387" i="1" s="1"/>
  <c r="AC388" i="1"/>
  <c r="W390" i="1"/>
  <c r="U391" i="1"/>
  <c r="W391" i="1" s="1"/>
  <c r="AC392" i="1"/>
  <c r="W394" i="1"/>
  <c r="U395" i="1"/>
  <c r="W395" i="1" s="1"/>
  <c r="AC396" i="1"/>
  <c r="U399" i="1"/>
  <c r="W399" i="1" s="1"/>
  <c r="AC400" i="1"/>
  <c r="U404" i="1"/>
  <c r="W404" i="1" s="1"/>
  <c r="X405" i="1"/>
  <c r="W409" i="1"/>
  <c r="W414" i="1"/>
  <c r="U415" i="1"/>
  <c r="W415" i="1" s="1"/>
  <c r="AC416" i="1"/>
  <c r="U420" i="1"/>
  <c r="W420" i="1" s="1"/>
  <c r="U422" i="1"/>
  <c r="W422" i="1" s="1"/>
  <c r="W432" i="1"/>
  <c r="U438" i="1"/>
  <c r="W438" i="1" s="1"/>
  <c r="AB348" i="1"/>
  <c r="D350" i="1"/>
  <c r="AC350" i="1" s="1"/>
  <c r="U351" i="1"/>
  <c r="W351" i="1" s="1"/>
  <c r="AC351" i="1"/>
  <c r="D353" i="1"/>
  <c r="AC353" i="1" s="1"/>
  <c r="W353" i="1"/>
  <c r="X355" i="1"/>
  <c r="AC356" i="1"/>
  <c r="X358" i="1"/>
  <c r="AE360" i="1"/>
  <c r="AB361" i="1"/>
  <c r="AB364" i="1"/>
  <c r="D366" i="1"/>
  <c r="AC366" i="1" s="1"/>
  <c r="U367" i="1"/>
  <c r="W367" i="1" s="1"/>
  <c r="AC367" i="1"/>
  <c r="D369" i="1"/>
  <c r="AC369" i="1" s="1"/>
  <c r="W369" i="1"/>
  <c r="X371" i="1"/>
  <c r="AC372" i="1"/>
  <c r="AB372" i="1"/>
  <c r="AB374" i="1"/>
  <c r="AC375" i="1"/>
  <c r="U376" i="1"/>
  <c r="W376" i="1" s="1"/>
  <c r="AE378" i="1"/>
  <c r="AB378" i="1"/>
  <c r="W378" i="1"/>
  <c r="AB379" i="1"/>
  <c r="AC379" i="1"/>
  <c r="AB381" i="1"/>
  <c r="X382" i="1"/>
  <c r="U384" i="1"/>
  <c r="W384" i="1" s="1"/>
  <c r="U388" i="1"/>
  <c r="W388" i="1" s="1"/>
  <c r="U392" i="1"/>
  <c r="W392" i="1" s="1"/>
  <c r="U396" i="1"/>
  <c r="W396" i="1" s="1"/>
  <c r="U400" i="1"/>
  <c r="W400" i="1" s="1"/>
  <c r="W405" i="1"/>
  <c r="W410" i="1"/>
  <c r="U411" i="1"/>
  <c r="W411" i="1" s="1"/>
  <c r="AC412" i="1"/>
  <c r="U416" i="1"/>
  <c r="W416" i="1" s="1"/>
  <c r="X417" i="1"/>
  <c r="W421" i="1"/>
  <c r="AB382" i="1"/>
  <c r="AB386" i="1"/>
  <c r="AC387" i="1"/>
  <c r="X389" i="1"/>
  <c r="AB390" i="1"/>
  <c r="AC391" i="1"/>
  <c r="AB394" i="1"/>
  <c r="AC395" i="1"/>
  <c r="X397" i="1"/>
  <c r="AB398" i="1"/>
  <c r="AC399" i="1"/>
  <c r="AE400" i="1"/>
  <c r="X401" i="1"/>
  <c r="AC403" i="1"/>
  <c r="AE404" i="1"/>
  <c r="AC407" i="1"/>
  <c r="AE408" i="1"/>
  <c r="AC411" i="1"/>
  <c r="AE412" i="1"/>
  <c r="AC415" i="1"/>
  <c r="AE416" i="1"/>
  <c r="AC419" i="1"/>
  <c r="AE420" i="1"/>
  <c r="X424" i="1"/>
  <c r="AB424" i="1"/>
  <c r="AE426" i="1"/>
  <c r="AB427" i="1"/>
  <c r="AB430" i="1"/>
  <c r="X431" i="1"/>
  <c r="U433" i="1"/>
  <c r="D438" i="1"/>
  <c r="AE438" i="1"/>
  <c r="W439" i="1"/>
  <c r="X442" i="1"/>
  <c r="AC444" i="1"/>
  <c r="AB445" i="1"/>
  <c r="AC445" i="1"/>
  <c r="X447" i="1"/>
  <c r="U453" i="1"/>
  <c r="W453" i="1" s="1"/>
  <c r="W459" i="1"/>
  <c r="X460" i="1"/>
  <c r="X463" i="1"/>
  <c r="X466" i="1"/>
  <c r="U469" i="1"/>
  <c r="W469" i="1" s="1"/>
  <c r="X477" i="1"/>
  <c r="X384" i="1"/>
  <c r="AB385" i="1"/>
  <c r="X388" i="1"/>
  <c r="AB389" i="1"/>
  <c r="X392" i="1"/>
  <c r="AB393" i="1"/>
  <c r="X396" i="1"/>
  <c r="AB397" i="1"/>
  <c r="X400" i="1"/>
  <c r="AB401" i="1"/>
  <c r="X404" i="1"/>
  <c r="AB405" i="1"/>
  <c r="X408" i="1"/>
  <c r="AB409" i="1"/>
  <c r="X412" i="1"/>
  <c r="AB413" i="1"/>
  <c r="X416" i="1"/>
  <c r="AB417" i="1"/>
  <c r="X420" i="1"/>
  <c r="X422" i="1"/>
  <c r="U427" i="1"/>
  <c r="W427" i="1" s="1"/>
  <c r="X428" i="1"/>
  <c r="AE430" i="1"/>
  <c r="AB431" i="1"/>
  <c r="D434" i="1"/>
  <c r="AE434" i="1"/>
  <c r="AC438" i="1"/>
  <c r="X438" i="1"/>
  <c r="AC440" i="1"/>
  <c r="AB441" i="1"/>
  <c r="AC441" i="1"/>
  <c r="X443" i="1"/>
  <c r="X444" i="1"/>
  <c r="U445" i="1"/>
  <c r="W445" i="1" s="1"/>
  <c r="X485" i="1"/>
  <c r="W447" i="1"/>
  <c r="AC448" i="1"/>
  <c r="AB448" i="1"/>
  <c r="U449" i="1"/>
  <c r="W449" i="1" s="1"/>
  <c r="D450" i="1"/>
  <c r="AB450" i="1"/>
  <c r="AE450" i="1"/>
  <c r="X451" i="1"/>
  <c r="X454" i="1"/>
  <c r="U457" i="1"/>
  <c r="W457" i="1" s="1"/>
  <c r="AC458" i="1"/>
  <c r="W463" i="1"/>
  <c r="X467" i="1"/>
  <c r="U472" i="1"/>
  <c r="W472" i="1" s="1"/>
  <c r="X375" i="1"/>
  <c r="X379" i="1"/>
  <c r="AB380" i="1"/>
  <c r="X383" i="1"/>
  <c r="AB384" i="1"/>
  <c r="D385" i="1"/>
  <c r="AC385" i="1" s="1"/>
  <c r="X387" i="1"/>
  <c r="AB388" i="1"/>
  <c r="D389" i="1"/>
  <c r="AC389" i="1" s="1"/>
  <c r="X391" i="1"/>
  <c r="AB392" i="1"/>
  <c r="D393" i="1"/>
  <c r="AC393" i="1" s="1"/>
  <c r="X395" i="1"/>
  <c r="AB396" i="1"/>
  <c r="D397" i="1"/>
  <c r="AC397" i="1" s="1"/>
  <c r="X399" i="1"/>
  <c r="AB400" i="1"/>
  <c r="D401" i="1"/>
  <c r="AC401" i="1" s="1"/>
  <c r="X403" i="1"/>
  <c r="AB404" i="1"/>
  <c r="D405" i="1"/>
  <c r="AC405" i="1" s="1"/>
  <c r="X407" i="1"/>
  <c r="AB408" i="1"/>
  <c r="D409" i="1"/>
  <c r="AC409" i="1" s="1"/>
  <c r="X411" i="1"/>
  <c r="AB412" i="1"/>
  <c r="D413" i="1"/>
  <c r="AC413" i="1" s="1"/>
  <c r="X415" i="1"/>
  <c r="AB416" i="1"/>
  <c r="D417" i="1"/>
  <c r="AC417" i="1" s="1"/>
  <c r="X419" i="1"/>
  <c r="AB420" i="1"/>
  <c r="D421" i="1"/>
  <c r="AC421" i="1" s="1"/>
  <c r="AB422" i="1"/>
  <c r="X423" i="1"/>
  <c r="D424" i="1"/>
  <c r="AC424" i="1" s="1"/>
  <c r="U425" i="1"/>
  <c r="W425" i="1" s="1"/>
  <c r="AC425" i="1"/>
  <c r="X426" i="1"/>
  <c r="X432" i="1"/>
  <c r="AB432" i="1"/>
  <c r="AC434" i="1"/>
  <c r="X434" i="1"/>
  <c r="AC436" i="1"/>
  <c r="AB437" i="1"/>
  <c r="AC437" i="1"/>
  <c r="AB438" i="1"/>
  <c r="X439" i="1"/>
  <c r="X440" i="1"/>
  <c r="U441" i="1"/>
  <c r="W441" i="1" s="1"/>
  <c r="D446" i="1"/>
  <c r="AE446" i="1"/>
  <c r="X448" i="1"/>
  <c r="AC450" i="1"/>
  <c r="X452" i="1"/>
  <c r="X455" i="1"/>
  <c r="X458" i="1"/>
  <c r="U461" i="1"/>
  <c r="W461" i="1" s="1"/>
  <c r="W467" i="1"/>
  <c r="W470" i="1"/>
  <c r="AB421" i="1"/>
  <c r="AE422" i="1"/>
  <c r="AB423" i="1"/>
  <c r="AB426" i="1"/>
  <c r="D428" i="1"/>
  <c r="AC428" i="1" s="1"/>
  <c r="U429" i="1"/>
  <c r="W429" i="1" s="1"/>
  <c r="AC429" i="1"/>
  <c r="D431" i="1"/>
  <c r="AC431" i="1" s="1"/>
  <c r="W431" i="1"/>
  <c r="AB433" i="1"/>
  <c r="AC433" i="1"/>
  <c r="X433" i="1"/>
  <c r="AB434" i="1"/>
  <c r="X436" i="1"/>
  <c r="U437" i="1"/>
  <c r="W437" i="1" s="1"/>
  <c r="D442" i="1"/>
  <c r="AC442" i="1" s="1"/>
  <c r="AE442" i="1"/>
  <c r="D443" i="1"/>
  <c r="AC443" i="1" s="1"/>
  <c r="W443" i="1"/>
  <c r="AC446" i="1"/>
  <c r="X449" i="1"/>
  <c r="X450" i="1"/>
  <c r="W455" i="1"/>
  <c r="X456" i="1"/>
  <c r="X459" i="1"/>
  <c r="X462" i="1"/>
  <c r="U465" i="1"/>
  <c r="W465" i="1" s="1"/>
  <c r="AC466" i="1"/>
  <c r="X471" i="1"/>
  <c r="X435" i="1"/>
  <c r="AC449" i="1"/>
  <c r="AB452" i="1"/>
  <c r="AC453" i="1"/>
  <c r="AE454" i="1"/>
  <c r="AB456" i="1"/>
  <c r="AC457" i="1"/>
  <c r="AE458" i="1"/>
  <c r="AB460" i="1"/>
  <c r="AC461" i="1"/>
  <c r="AE462" i="1"/>
  <c r="AB464" i="1"/>
  <c r="AC465" i="1"/>
  <c r="AE466" i="1"/>
  <c r="AB468" i="1"/>
  <c r="AC469" i="1"/>
  <c r="X470" i="1"/>
  <c r="AE472" i="1"/>
  <c r="AB473" i="1"/>
  <c r="U476" i="1"/>
  <c r="W476" i="1" s="1"/>
  <c r="AB476" i="1"/>
  <c r="D478" i="1"/>
  <c r="AC478" i="1" s="1"/>
  <c r="U479" i="1"/>
  <c r="W479" i="1" s="1"/>
  <c r="X519" i="1"/>
  <c r="AC479" i="1"/>
  <c r="X481" i="1"/>
  <c r="AB482" i="1"/>
  <c r="AC483" i="1"/>
  <c r="U484" i="1"/>
  <c r="W484" i="1" s="1"/>
  <c r="X489" i="1"/>
  <c r="X493" i="1"/>
  <c r="X497" i="1"/>
  <c r="X501" i="1"/>
  <c r="X505" i="1"/>
  <c r="W509" i="1"/>
  <c r="W510" i="1"/>
  <c r="U511" i="1"/>
  <c r="W511" i="1" s="1"/>
  <c r="W514" i="1"/>
  <c r="X515" i="1"/>
  <c r="AB447" i="1"/>
  <c r="AB451" i="1"/>
  <c r="AB455" i="1"/>
  <c r="AB459" i="1"/>
  <c r="AB463" i="1"/>
  <c r="AB467" i="1"/>
  <c r="X474" i="1"/>
  <c r="AB474" i="1"/>
  <c r="AE476" i="1"/>
  <c r="AB477" i="1"/>
  <c r="AB480" i="1"/>
  <c r="X482" i="1"/>
  <c r="U483" i="1"/>
  <c r="W483" i="1" s="1"/>
  <c r="AE485" i="1"/>
  <c r="D485" i="1"/>
  <c r="AC485" i="1" s="1"/>
  <c r="W486" i="1"/>
  <c r="W489" i="1"/>
  <c r="X490" i="1"/>
  <c r="W493" i="1"/>
  <c r="X494" i="1"/>
  <c r="W497" i="1"/>
  <c r="X498" i="1"/>
  <c r="W501" i="1"/>
  <c r="X502" i="1"/>
  <c r="W505" i="1"/>
  <c r="X506" i="1"/>
  <c r="U512" i="1"/>
  <c r="W512" i="1" s="1"/>
  <c r="X453" i="1"/>
  <c r="AB454" i="1"/>
  <c r="X457" i="1"/>
  <c r="AB458" i="1"/>
  <c r="X461" i="1"/>
  <c r="AB462" i="1"/>
  <c r="X465" i="1"/>
  <c r="AB466" i="1"/>
  <c r="X469" i="1"/>
  <c r="U471" i="1"/>
  <c r="W471" i="1" s="1"/>
  <c r="X472" i="1"/>
  <c r="W473" i="1"/>
  <c r="X478" i="1"/>
  <c r="AE480" i="1"/>
  <c r="AC487" i="1"/>
  <c r="U488" i="1"/>
  <c r="W488" i="1" s="1"/>
  <c r="AE489" i="1"/>
  <c r="D489" i="1"/>
  <c r="AC489" i="1" s="1"/>
  <c r="AB489" i="1"/>
  <c r="U491" i="1"/>
  <c r="W491" i="1" s="1"/>
  <c r="W494" i="1"/>
  <c r="U495" i="1"/>
  <c r="W495" i="1" s="1"/>
  <c r="W498" i="1"/>
  <c r="U499" i="1"/>
  <c r="W499" i="1" s="1"/>
  <c r="W502" i="1"/>
  <c r="U503" i="1"/>
  <c r="W503" i="1" s="1"/>
  <c r="U507" i="1"/>
  <c r="W507" i="1" s="1"/>
  <c r="U516" i="1"/>
  <c r="W516" i="1" s="1"/>
  <c r="X520" i="1"/>
  <c r="AB472" i="1"/>
  <c r="X473" i="1"/>
  <c r="D474" i="1"/>
  <c r="AC474" i="1" s="1"/>
  <c r="U475" i="1"/>
  <c r="W475" i="1" s="1"/>
  <c r="AC475" i="1"/>
  <c r="D477" i="1"/>
  <c r="AC477" i="1" s="1"/>
  <c r="W477" i="1"/>
  <c r="X479" i="1"/>
  <c r="AC480" i="1"/>
  <c r="AE481" i="1"/>
  <c r="D481" i="1"/>
  <c r="AC481" i="1" s="1"/>
  <c r="W481" i="1"/>
  <c r="D482" i="1"/>
  <c r="AC482" i="1" s="1"/>
  <c r="W482" i="1"/>
  <c r="AC484" i="1"/>
  <c r="AB484" i="1"/>
  <c r="X484" i="1"/>
  <c r="AB485" i="1"/>
  <c r="X486" i="1"/>
  <c r="U487" i="1"/>
  <c r="W487" i="1" s="1"/>
  <c r="U492" i="1"/>
  <c r="W492" i="1" s="1"/>
  <c r="U496" i="1"/>
  <c r="W496" i="1" s="1"/>
  <c r="U500" i="1"/>
  <c r="W500" i="1" s="1"/>
  <c r="U504" i="1"/>
  <c r="W504" i="1" s="1"/>
  <c r="U508" i="1"/>
  <c r="W508" i="1" s="1"/>
  <c r="X509" i="1"/>
  <c r="X517" i="1"/>
  <c r="AB490" i="1"/>
  <c r="AC491" i="1"/>
  <c r="AB494" i="1"/>
  <c r="AC495" i="1"/>
  <c r="AB498" i="1"/>
  <c r="AC499" i="1"/>
  <c r="AB502" i="1"/>
  <c r="AC503" i="1"/>
  <c r="AB506" i="1"/>
  <c r="AC507" i="1"/>
  <c r="AE508" i="1"/>
  <c r="AB510" i="1"/>
  <c r="AC511" i="1"/>
  <c r="X514" i="1"/>
  <c r="AB514" i="1"/>
  <c r="AE516" i="1"/>
  <c r="AB520" i="1"/>
  <c r="AC523" i="1"/>
  <c r="U524" i="1"/>
  <c r="W524" i="1" s="1"/>
  <c r="U528" i="1"/>
  <c r="W528" i="1" s="1"/>
  <c r="U532" i="1"/>
  <c r="W532" i="1" s="1"/>
  <c r="X533" i="1"/>
  <c r="W537" i="1"/>
  <c r="X538" i="1"/>
  <c r="W542" i="1"/>
  <c r="U543" i="1"/>
  <c r="W543" i="1" s="1"/>
  <c r="U549" i="1"/>
  <c r="W549" i="1" s="1"/>
  <c r="X550" i="1"/>
  <c r="W556" i="1"/>
  <c r="U557" i="1"/>
  <c r="W557" i="1" s="1"/>
  <c r="X559" i="1"/>
  <c r="X492" i="1"/>
  <c r="AB493" i="1"/>
  <c r="X496" i="1"/>
  <c r="AB497" i="1"/>
  <c r="X500" i="1"/>
  <c r="AB501" i="1"/>
  <c r="X504" i="1"/>
  <c r="AB505" i="1"/>
  <c r="X508" i="1"/>
  <c r="AB509" i="1"/>
  <c r="D510" i="1"/>
  <c r="AC510" i="1" s="1"/>
  <c r="X512" i="1"/>
  <c r="W513" i="1"/>
  <c r="AC516" i="1"/>
  <c r="U517" i="1"/>
  <c r="W517" i="1" s="1"/>
  <c r="X518" i="1"/>
  <c r="AE520" i="1"/>
  <c r="AB521" i="1"/>
  <c r="X522" i="1"/>
  <c r="U523" i="1"/>
  <c r="W523" i="1" s="1"/>
  <c r="AE525" i="1"/>
  <c r="D525" i="1"/>
  <c r="AC525" i="1" s="1"/>
  <c r="W525" i="1"/>
  <c r="X529" i="1"/>
  <c r="W533" i="1"/>
  <c r="X534" i="1"/>
  <c r="U539" i="1"/>
  <c r="W539" i="1" s="1"/>
  <c r="AC540" i="1"/>
  <c r="X544" i="1"/>
  <c r="U551" i="1"/>
  <c r="W551" i="1" s="1"/>
  <c r="X552" i="1"/>
  <c r="W559" i="1"/>
  <c r="X560" i="1"/>
  <c r="X483" i="1"/>
  <c r="X487" i="1"/>
  <c r="AB488" i="1"/>
  <c r="X491" i="1"/>
  <c r="AB492" i="1"/>
  <c r="D493" i="1"/>
  <c r="AC493" i="1" s="1"/>
  <c r="X495" i="1"/>
  <c r="AB496" i="1"/>
  <c r="D497" i="1"/>
  <c r="AC497" i="1" s="1"/>
  <c r="X499" i="1"/>
  <c r="AB500" i="1"/>
  <c r="D501" i="1"/>
  <c r="AC501" i="1" s="1"/>
  <c r="X503" i="1"/>
  <c r="AB504" i="1"/>
  <c r="D505" i="1"/>
  <c r="AC505" i="1" s="1"/>
  <c r="X507" i="1"/>
  <c r="AB508" i="1"/>
  <c r="D509" i="1"/>
  <c r="AC509" i="1" s="1"/>
  <c r="X511" i="1"/>
  <c r="AB512" i="1"/>
  <c r="U515" i="1"/>
  <c r="W515" i="1" s="1"/>
  <c r="X516" i="1"/>
  <c r="X526" i="1"/>
  <c r="X530" i="1"/>
  <c r="W534" i="1"/>
  <c r="U535" i="1"/>
  <c r="W535" i="1" s="1"/>
  <c r="AC536" i="1"/>
  <c r="U540" i="1"/>
  <c r="W540" i="1" s="1"/>
  <c r="X541" i="1"/>
  <c r="U545" i="1"/>
  <c r="X546" i="1"/>
  <c r="AC548" i="1"/>
  <c r="W552" i="1"/>
  <c r="U553" i="1"/>
  <c r="X555" i="1"/>
  <c r="U561" i="1"/>
  <c r="W561" i="1" s="1"/>
  <c r="D512" i="1"/>
  <c r="AC512" i="1" s="1"/>
  <c r="AB513" i="1"/>
  <c r="AB516" i="1"/>
  <c r="D518" i="1"/>
  <c r="AC518" i="1" s="1"/>
  <c r="U519" i="1"/>
  <c r="W519" i="1" s="1"/>
  <c r="AC519" i="1"/>
  <c r="W521" i="1"/>
  <c r="AC524" i="1"/>
  <c r="AB524" i="1"/>
  <c r="X524" i="1"/>
  <c r="X525" i="1"/>
  <c r="W526" i="1"/>
  <c r="U527" i="1"/>
  <c r="W527" i="1" s="1"/>
  <c r="AC528" i="1"/>
  <c r="W530" i="1"/>
  <c r="U531" i="1"/>
  <c r="W531" i="1" s="1"/>
  <c r="AC532" i="1"/>
  <c r="U536" i="1"/>
  <c r="W536" i="1" s="1"/>
  <c r="X537" i="1"/>
  <c r="W541" i="1"/>
  <c r="X542" i="1"/>
  <c r="W545" i="1"/>
  <c r="U547" i="1"/>
  <c r="W547" i="1" s="1"/>
  <c r="X548" i="1"/>
  <c r="W553" i="1"/>
  <c r="W555" i="1"/>
  <c r="X556" i="1"/>
  <c r="AB526" i="1"/>
  <c r="AC527" i="1"/>
  <c r="AB530" i="1"/>
  <c r="AC531" i="1"/>
  <c r="AE532" i="1"/>
  <c r="AC535" i="1"/>
  <c r="AE536" i="1"/>
  <c r="AC539" i="1"/>
  <c r="AE540" i="1"/>
  <c r="AB542" i="1"/>
  <c r="AC543" i="1"/>
  <c r="AE544" i="1"/>
  <c r="X545" i="1"/>
  <c r="AB546" i="1"/>
  <c r="AC547" i="1"/>
  <c r="AE548" i="1"/>
  <c r="X549" i="1"/>
  <c r="AB550" i="1"/>
  <c r="AC551" i="1"/>
  <c r="AE552" i="1"/>
  <c r="X553" i="1"/>
  <c r="U554" i="1"/>
  <c r="W554" i="1" s="1"/>
  <c r="AB554" i="1"/>
  <c r="D555" i="1"/>
  <c r="AC555" i="1"/>
  <c r="X557" i="1"/>
  <c r="U558" i="1"/>
  <c r="W558" i="1" s="1"/>
  <c r="AB558" i="1"/>
  <c r="D559" i="1"/>
  <c r="AC559" i="1" s="1"/>
  <c r="X561" i="1"/>
  <c r="X528" i="1"/>
  <c r="AB529" i="1"/>
  <c r="X532" i="1"/>
  <c r="AB533" i="1"/>
  <c r="X536" i="1"/>
  <c r="AB537" i="1"/>
  <c r="X540" i="1"/>
  <c r="AB541" i="1"/>
  <c r="AB545" i="1"/>
  <c r="D546" i="1"/>
  <c r="AC546" i="1" s="1"/>
  <c r="AB549" i="1"/>
  <c r="D550" i="1"/>
  <c r="AC550" i="1" s="1"/>
  <c r="AB553" i="1"/>
  <c r="D554" i="1"/>
  <c r="AC554" i="1" s="1"/>
  <c r="AB557" i="1"/>
  <c r="D558" i="1"/>
  <c r="AC558" i="1" s="1"/>
  <c r="AE559" i="1"/>
  <c r="AB561" i="1"/>
  <c r="X523" i="1"/>
  <c r="X527" i="1"/>
  <c r="AB528" i="1"/>
  <c r="D529" i="1"/>
  <c r="AC529" i="1" s="1"/>
  <c r="X531" i="1"/>
  <c r="AB532" i="1"/>
  <c r="D533" i="1"/>
  <c r="AC533" i="1" s="1"/>
  <c r="X535" i="1"/>
  <c r="AB536" i="1"/>
  <c r="D537" i="1"/>
  <c r="AC537" i="1" s="1"/>
  <c r="X539" i="1"/>
  <c r="AB540" i="1"/>
  <c r="D541" i="1"/>
  <c r="AC541" i="1" s="1"/>
  <c r="X543" i="1"/>
  <c r="AB544" i="1"/>
  <c r="X547" i="1"/>
  <c r="AB548" i="1"/>
  <c r="X551" i="1"/>
  <c r="AB552" i="1"/>
  <c r="AB556" i="1"/>
  <c r="AB560" i="1"/>
</calcChain>
</file>

<file path=xl/sharedStrings.xml><?xml version="1.0" encoding="utf-8"?>
<sst xmlns="http://schemas.openxmlformats.org/spreadsheetml/2006/main" count="4133" uniqueCount="102">
  <si>
    <t>t time</t>
  </si>
  <si>
    <t>minutes</t>
  </si>
  <si>
    <t>Sample</t>
  </si>
  <si>
    <t>Core</t>
  </si>
  <si>
    <t>tension</t>
  </si>
  <si>
    <t>inoculant</t>
  </si>
  <si>
    <t>mg C Respired</t>
  </si>
  <si>
    <t>mol fraction CO2</t>
  </si>
  <si>
    <t>dC/dt (mole fraction/hr)</t>
  </si>
  <si>
    <t>V/S (chamber volume/mg C)</t>
  </si>
  <si>
    <t>C flux (umol/g C/hr)</t>
  </si>
  <si>
    <t>PER TIME PERIODdC/dt (mole fraction/hr)</t>
  </si>
  <si>
    <t>Mineralization (mg C-CO2/vol pore water/hr)</t>
  </si>
  <si>
    <t>Mineralization (mg C-CO2/vol pore water/min)</t>
  </si>
  <si>
    <t>umol ml-1 s-1</t>
  </si>
  <si>
    <t>t0</t>
  </si>
  <si>
    <t>11A</t>
  </si>
  <si>
    <t>cellvibrio</t>
  </si>
  <si>
    <t xml:space="preserve">Pa/RT </t>
  </si>
  <si>
    <t>11C</t>
  </si>
  <si>
    <t>13A</t>
  </si>
  <si>
    <t>mol air in vessel (15 ml)</t>
  </si>
  <si>
    <t>13C</t>
  </si>
  <si>
    <t>mol air in vessel (20 ml)</t>
  </si>
  <si>
    <t>26A</t>
  </si>
  <si>
    <t>26C</t>
  </si>
  <si>
    <t>34A</t>
  </si>
  <si>
    <t>34C</t>
  </si>
  <si>
    <t>52A</t>
  </si>
  <si>
    <t>52C</t>
  </si>
  <si>
    <t>control</t>
  </si>
  <si>
    <t>streoptomyces</t>
  </si>
  <si>
    <t>Trichoderma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</si>
  <si>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</si>
  <si>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</si>
  <si>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</si>
  <si>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</si>
  <si>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</si>
  <si>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</si>
  <si>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</si>
  <si>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</si>
  <si>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</si>
  <si>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</si>
  <si>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</si>
  <si>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</si>
  <si>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</si>
  <si>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cum_Hour</t>
  </si>
  <si>
    <t>period_Hrs</t>
  </si>
  <si>
    <r>
      <t>CO</t>
    </r>
    <r>
      <rPr>
        <b/>
        <vertAlign val="sub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 xml:space="preserve"> ppm</t>
    </r>
  </si>
  <si>
    <t>a</t>
  </si>
  <si>
    <t>n (mol) = PV/RT</t>
  </si>
  <si>
    <t>P = 1 atm</t>
  </si>
  <si>
    <t>R = 82.05 ml atm/mol K</t>
  </si>
  <si>
    <t>T = 273 + 22 = 295</t>
  </si>
  <si>
    <t>n = 2.06e-4 mol, 0.20657 mmol</t>
  </si>
  <si>
    <t>n = mols of air in injected sample</t>
  </si>
  <si>
    <t xml:space="preserve">V = 15 ml </t>
  </si>
  <si>
    <t>n = 0.0006197 mol, 0.6197 mmol air in 15ml vessel</t>
  </si>
  <si>
    <t>DOC (mg/per sample 5ml)</t>
  </si>
  <si>
    <t>mg C-CO2</t>
  </si>
  <si>
    <t>Total C per samples (mg/5ml sample or 1 ml pore water)</t>
  </si>
  <si>
    <t>Δ mg C-CO2/hr/ml pore water</t>
  </si>
  <si>
    <t>Δ mg C-CO2/hr/mg C</t>
  </si>
  <si>
    <t>Δ mgC-CO2/hr/mg 0C</t>
  </si>
  <si>
    <t>mgC-CO2 at T0 (400 ppm amb)</t>
  </si>
  <si>
    <t>CO2 ppm</t>
  </si>
  <si>
    <t>Revision in calculations:</t>
  </si>
  <si>
    <t xml:space="preserve">15ml vessel volume represented by 5 ml injection. </t>
  </si>
  <si>
    <t>DC-CO2/hr calculated as ppm - ambient (as containers were flushed with ambient each sampling time)</t>
  </si>
  <si>
    <t>N Rows</t>
  </si>
  <si>
    <t>Sum(mg C-CO2)</t>
  </si>
  <si>
    <t>0. Control</t>
  </si>
  <si>
    <t>1. C. japonicus</t>
  </si>
  <si>
    <t>2. S. cellulosae</t>
  </si>
  <si>
    <t>3.T. reseei</t>
  </si>
  <si>
    <t>Mean(Sum(mg C-CO2))</t>
  </si>
  <si>
    <t>Std Err(Sum(mg C-CO2))</t>
  </si>
  <si>
    <t>Control</t>
  </si>
  <si>
    <t>C. japonicus</t>
  </si>
  <si>
    <t>S. cellulosae</t>
  </si>
  <si>
    <t>T. reseei</t>
  </si>
  <si>
    <t>Inoculant</t>
  </si>
  <si>
    <t xml:space="preserve">Inoculant * Time </t>
  </si>
  <si>
    <t>Pore Size Class (15 mb, 150 mb)</t>
  </si>
  <si>
    <t xml:space="preserve">Pore Size Class * Inoculant  </t>
  </si>
  <si>
    <t xml:space="preserve">Pore Size Class * Time </t>
  </si>
  <si>
    <t>Pore Size Class * Inoculant * Time</t>
  </si>
  <si>
    <t>df</t>
  </si>
  <si>
    <t>SS</t>
  </si>
  <si>
    <t>F ratio</t>
  </si>
  <si>
    <t>Prob</t>
  </si>
  <si>
    <t>&lt;0.0001</t>
  </si>
  <si>
    <t>Model</t>
  </si>
  <si>
    <t>Model Effects</t>
  </si>
  <si>
    <t>df = degrees of freedom, SS = sum of squares, Prob = probability</t>
  </si>
  <si>
    <r>
      <rPr>
        <b/>
        <sz val="10.5"/>
        <color theme="1"/>
        <rFont val="Times New Roman"/>
        <family val="1"/>
      </rPr>
      <t>Time</t>
    </r>
    <r>
      <rPr>
        <sz val="10.5"/>
        <color theme="1"/>
        <rFont val="Times New Roman"/>
        <family val="1"/>
      </rPr>
      <t xml:space="preserve"> during Incubation</t>
    </r>
  </si>
  <si>
    <t>Summary statistics for the model and fixed effects CO2 respiration rates, log transformed</t>
  </si>
  <si>
    <t>suction</t>
  </si>
  <si>
    <t>Suction</t>
  </si>
  <si>
    <t>-15 kPa</t>
  </si>
  <si>
    <t xml:space="preserve"> -1.5 kPa</t>
  </si>
  <si>
    <t xml:space="preserve"> -15 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</si>
</sst>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2"/>
      <name val="Garamond"/>
      <family val="1"/>
    </font>
    <font>
      <b/>
      <sz val="8"/>
      <color theme="1"/>
      <name val="Calibri"/>
      <family val="2"/>
      <scheme val="minor"/>
    </font>
    <font>
      <b/>
      <vertAlign val="subscript"/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sz val="10.5"/>
      <color theme="1"/>
      <name val="Calibri"/>
      <family val="2"/>
      <scheme val="minor"/>
    </font>
    <font>
      <b/>
      <sz val="10.5"/>
      <color theme="1"/>
      <name val="Times New Roman"/>
      <family val="1"/>
    </font>
    <font>
      <u/>
      <sz val="10.5"/>
      <color theme="1"/>
      <name val="Times New Roman"/>
      <family val="1"/>
    </font>
    <font>
      <sz val="10.5"/>
      <color theme="1" tint="0.49998474074526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</cellStyleXfs>
  <cellXfs count="47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0" fontId="1" fillId="0" borderId="0" xfId="1" applyBorder="1"/>
    <xf numFmtId="0" fontId="2" fillId="0" borderId="0" xfId="1" applyFont="1" applyBorder="1"/>
    <xf numFmtId="0" fontId="0" fillId="2" borderId="0" xfId="0" applyFill="1"/>
    <xf numFmtId="0" fontId="0" fillId="0" borderId="0" xfId="0" applyFill="1"/>
    <xf numFmtId="49" fontId="4" fillId="0" borderId="0" xfId="4" applyNumberFormat="1" applyFont="1" applyAlignment="1">
      <alignment horizontal="center"/>
    </xf>
    <xf numFmtId="49" fontId="4" fillId="0" borderId="0" xfId="4" applyNumberFormat="1" applyFont="1" applyAlignment="1">
      <alignment horizontal="center"/>
    </xf>
    <xf numFmtId="0" fontId="4" fillId="0" borderId="0" xfId="4" applyNumberFormat="1" applyFont="1" applyAlignment="1">
      <alignment horizontal="center"/>
    </xf>
    <xf numFmtId="49" fontId="4" fillId="0" borderId="0" xfId="4" applyNumberFormat="1" applyFont="1" applyAlignment="1">
      <alignment horizontal="center"/>
    </xf>
    <xf numFmtId="49" fontId="4" fillId="0" borderId="0" xfId="4" applyNumberFormat="1" applyFont="1" applyAlignment="1">
      <alignment horizontal="center"/>
    </xf>
    <xf numFmtId="49" fontId="4" fillId="0" borderId="0" xfId="4" applyNumberFormat="1" applyFont="1" applyAlignment="1">
      <alignment horizontal="center"/>
    </xf>
    <xf numFmtId="49" fontId="4" fillId="0" borderId="0" xfId="4" applyNumberFormat="1" applyFont="1" applyAlignment="1">
      <alignment horizontal="center"/>
    </xf>
    <xf numFmtId="0" fontId="4" fillId="0" borderId="0" xfId="4" applyNumberFormat="1" applyFont="1" applyAlignment="1">
      <alignment horizontal="center"/>
    </xf>
    <xf numFmtId="49" fontId="4" fillId="0" borderId="0" xfId="4" applyNumberFormat="1" applyFont="1" applyAlignment="1">
      <alignment horizontal="center"/>
    </xf>
    <xf numFmtId="0" fontId="4" fillId="0" borderId="0" xfId="4" applyNumberFormat="1" applyFont="1" applyAlignment="1">
      <alignment horizontal="center"/>
    </xf>
    <xf numFmtId="49" fontId="4" fillId="0" borderId="0" xfId="4" applyNumberFormat="1" applyFont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49" fontId="0" fillId="0" borderId="0" xfId="0" applyNumberFormat="1" applyBorder="1"/>
    <xf numFmtId="49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2" xfId="0" applyFont="1" applyBorder="1"/>
    <xf numFmtId="0" fontId="0" fillId="0" borderId="2" xfId="0" applyBorder="1"/>
    <xf numFmtId="0" fontId="12" fillId="0" borderId="1" xfId="0" applyFont="1" applyBorder="1"/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2" fontId="11" fillId="0" borderId="0" xfId="0" applyNumberFormat="1" applyFont="1"/>
    <xf numFmtId="0" fontId="13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2" fillId="0" borderId="0" xfId="0" applyFont="1"/>
    <xf numFmtId="2" fontId="11" fillId="0" borderId="0" xfId="0" applyNumberFormat="1" applyFont="1" applyAlignment="1">
      <alignment horizontal="right" vertical="center"/>
    </xf>
    <xf numFmtId="164" fontId="13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right" vertical="center"/>
    </xf>
    <xf numFmtId="2" fontId="11" fillId="0" borderId="1" xfId="0" applyNumberFormat="1" applyFont="1" applyBorder="1" applyAlignment="1">
      <alignment horizontal="right" vertical="center"/>
    </xf>
    <xf numFmtId="164" fontId="11" fillId="0" borderId="1" xfId="0" applyNumberFormat="1" applyFont="1" applyBorder="1" applyAlignment="1">
      <alignment horizontal="right" vertical="center"/>
    </xf>
    <xf numFmtId="0" fontId="13" fillId="0" borderId="2" xfId="0" applyFont="1" applyBorder="1"/>
  </cellXfs>
  <cellStyles count="7">
    <cellStyle name="Normal" xfId="0" builtinId="0"/>
    <cellStyle name="Normal 2" xfId="2"/>
    <cellStyle name="Normal 2 2" xfId="5"/>
    <cellStyle name="Normal 2 3" xfId="6"/>
    <cellStyle name="Normal 3" xfId="3"/>
    <cellStyle name="Normal 4" xfId="1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15 mb </c:v>
          </c:tx>
          <c:invertIfNegative val="0"/>
          <c:dLbls>
            <c:dLbl>
              <c:idx val="0"/>
              <c:layout>
                <c:manualLayout>
                  <c:x val="0"/>
                  <c:y val="-1.38888888888888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de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Figures!$B$2:$B$5</c:f>
              <c:strCache>
                <c:ptCount val="4"/>
                <c:pt idx="0">
                  <c:v>Control</c:v>
                </c:pt>
                <c:pt idx="1">
                  <c:v>C. japonicus</c:v>
                </c:pt>
                <c:pt idx="2">
                  <c:v>S. cellulosae</c:v>
                </c:pt>
                <c:pt idx="3">
                  <c:v>T. reseei</c:v>
                </c:pt>
              </c:strCache>
            </c:strRef>
          </c:cat>
          <c:val>
            <c:numRef>
              <c:f>Figures!$C$2:$C$5</c:f>
              <c:numCache>
                <c:formatCode>General</c:formatCode>
                <c:ptCount val="4"/>
                <c:pt idx="0">
                  <c:v>5.7410541000000002E-2</c:v>
                </c:pt>
                <c:pt idx="1">
                  <c:v>7.0583268000000005E-2</c:v>
                </c:pt>
                <c:pt idx="2">
                  <c:v>6.5244862000000001E-2</c:v>
                </c:pt>
                <c:pt idx="3">
                  <c:v>9.3976164000000001E-2</c:v>
                </c:pt>
              </c:numCache>
            </c:numRef>
          </c:val>
        </c:ser>
        <c:ser>
          <c:idx val="1"/>
          <c:order val="1"/>
          <c:tx>
            <c:v>150 mb</c:v>
          </c:tx>
          <c:invertIfNegative val="0"/>
          <c:dLbls>
            <c:dLbl>
              <c:idx val="0"/>
              <c:layout>
                <c:manualLayout>
                  <c:x val="2.0715391579151176E-17"/>
                  <c:y val="-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581920903954798E-2"/>
                  <c:y val="-1.38888888888888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3559322033898305E-2"/>
                  <c:y val="-1.38888888888889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3559322033898305E-2"/>
                  <c:y val="-1.38888888888888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Figures!$C$6:$C$9</c:f>
              <c:numCache>
                <c:formatCode>General</c:formatCode>
                <c:ptCount val="4"/>
                <c:pt idx="0">
                  <c:v>5.8664449200000003E-2</c:v>
                </c:pt>
                <c:pt idx="1">
                  <c:v>8.6015409799999998E-2</c:v>
                </c:pt>
                <c:pt idx="2">
                  <c:v>7.5912749200000004E-2</c:v>
                </c:pt>
                <c:pt idx="3">
                  <c:v>0.1245176722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0106112"/>
        <c:axId val="220112000"/>
        <c:axId val="220648320"/>
      </c:bar3DChart>
      <c:catAx>
        <c:axId val="22010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112000"/>
        <c:crosses val="autoZero"/>
        <c:auto val="1"/>
        <c:lblAlgn val="ctr"/>
        <c:lblOffset val="100"/>
        <c:noMultiLvlLbl val="0"/>
      </c:catAx>
      <c:valAx>
        <c:axId val="220112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20106112"/>
        <c:crosses val="autoZero"/>
        <c:crossBetween val="between"/>
      </c:valAx>
      <c:serAx>
        <c:axId val="22064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0112000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5</xdr:row>
      <xdr:rowOff>19050</xdr:rowOff>
    </xdr:from>
    <xdr:to>
      <xdr:col>1</xdr:col>
      <xdr:colOff>582549</xdr:colOff>
      <xdr:row>8</xdr:row>
      <xdr:rowOff>142875</xdr:rowOff>
    </xdr:to>
    <xdr:grpSp>
      <xdr:nvGrpSpPr>
        <xdr:cNvPr id="4" name="Group 3"/>
        <xdr:cNvGrpSpPr/>
      </xdr:nvGrpSpPr>
      <xdr:grpSpPr>
        <a:xfrm>
          <a:off x="847725" y="1019175"/>
          <a:ext cx="420624" cy="723900"/>
          <a:chOff x="990600" y="1047750"/>
          <a:chExt cx="420624" cy="723900"/>
        </a:xfrm>
      </xdr:grpSpPr>
      <xdr:sp macro="" textlink="">
        <xdr:nvSpPr>
          <xdr:cNvPr id="2" name="Flowchart: Magnetic Disk 1"/>
          <xdr:cNvSpPr/>
        </xdr:nvSpPr>
        <xdr:spPr>
          <a:xfrm>
            <a:off x="990600" y="1047750"/>
            <a:ext cx="419100" cy="723900"/>
          </a:xfrm>
          <a:prstGeom prst="flowChartMagneticDisk">
            <a:avLst/>
          </a:prstGeom>
          <a:solidFill>
            <a:schemeClr val="bg1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" name="Flowchart: Magnetic Disk 2"/>
          <xdr:cNvSpPr/>
        </xdr:nvSpPr>
        <xdr:spPr>
          <a:xfrm>
            <a:off x="990600" y="1466850"/>
            <a:ext cx="420624" cy="304800"/>
          </a:xfrm>
          <a:prstGeom prst="flowChartMagneticDisk">
            <a:avLst/>
          </a:prstGeom>
          <a:solidFill>
            <a:schemeClr val="bg2">
              <a:lumMod val="50000"/>
            </a:schemeClr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</xdr:colOff>
      <xdr:row>7</xdr:row>
      <xdr:rowOff>114300</xdr:rowOff>
    </xdr:from>
    <xdr:to>
      <xdr:col>2</xdr:col>
      <xdr:colOff>542925</xdr:colOff>
      <xdr:row>7</xdr:row>
      <xdr:rowOff>123826</xdr:rowOff>
    </xdr:to>
    <xdr:cxnSp macro="">
      <xdr:nvCxnSpPr>
        <xdr:cNvPr id="6" name="Straight Arrow Connector 5"/>
        <xdr:cNvCxnSpPr/>
      </xdr:nvCxnSpPr>
      <xdr:spPr>
        <a:xfrm flipH="1">
          <a:off x="1371601" y="1514475"/>
          <a:ext cx="542924" cy="9526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581025</xdr:colOff>
      <xdr:row>6</xdr:row>
      <xdr:rowOff>38100</xdr:rowOff>
    </xdr:from>
    <xdr:ext cx="1936428" cy="436786"/>
    <xdr:sp macro="" textlink="">
      <xdr:nvSpPr>
        <xdr:cNvPr id="8" name="TextBox 7"/>
        <xdr:cNvSpPr txBox="1"/>
      </xdr:nvSpPr>
      <xdr:spPr>
        <a:xfrm>
          <a:off x="1952625" y="1238250"/>
          <a:ext cx="1936428" cy="43678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Pore Water Voume</a:t>
          </a:r>
          <a:r>
            <a:rPr lang="en-US" sz="1100" baseline="0"/>
            <a:t> (5ml) = </a:t>
          </a:r>
        </a:p>
        <a:p>
          <a:r>
            <a:rPr lang="en-US" sz="1100" baseline="0"/>
            <a:t>1 ml pore water, 4 ml DI water</a:t>
          </a:r>
          <a:endParaRPr lang="en-US" sz="1100"/>
        </a:p>
      </xdr:txBody>
    </xdr:sp>
    <xdr:clientData/>
  </xdr:oneCellAnchor>
  <xdr:twoCellAnchor>
    <xdr:from>
      <xdr:col>2</xdr:col>
      <xdr:colOff>0</xdr:colOff>
      <xdr:row>4</xdr:row>
      <xdr:rowOff>47625</xdr:rowOff>
    </xdr:from>
    <xdr:to>
      <xdr:col>2</xdr:col>
      <xdr:colOff>638175</xdr:colOff>
      <xdr:row>6</xdr:row>
      <xdr:rowOff>38100</xdr:rowOff>
    </xdr:to>
    <xdr:cxnSp macro="">
      <xdr:nvCxnSpPr>
        <xdr:cNvPr id="9" name="Straight Arrow Connector 8"/>
        <xdr:cNvCxnSpPr/>
      </xdr:nvCxnSpPr>
      <xdr:spPr>
        <a:xfrm flipH="1">
          <a:off x="1371600" y="847725"/>
          <a:ext cx="638175" cy="39052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38099</xdr:colOff>
      <xdr:row>2</xdr:row>
      <xdr:rowOff>9525</xdr:rowOff>
    </xdr:from>
    <xdr:ext cx="2257425" cy="352426"/>
    <xdr:sp macro="" textlink="">
      <xdr:nvSpPr>
        <xdr:cNvPr id="10" name="TextBox 9"/>
        <xdr:cNvSpPr txBox="1"/>
      </xdr:nvSpPr>
      <xdr:spPr>
        <a:xfrm>
          <a:off x="2095499" y="409575"/>
          <a:ext cx="2257425" cy="35242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Headspace Voume</a:t>
          </a:r>
          <a:r>
            <a:rPr lang="en-US" sz="1100" baseline="0"/>
            <a:t> (15 ml)</a:t>
          </a:r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57150</xdr:rowOff>
    </xdr:from>
    <xdr:to>
      <xdr:col>13</xdr:col>
      <xdr:colOff>285750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447675</xdr:colOff>
      <xdr:row>18</xdr:row>
      <xdr:rowOff>114300</xdr:rowOff>
    </xdr:from>
    <xdr:to>
      <xdr:col>13</xdr:col>
      <xdr:colOff>390266</xdr:colOff>
      <xdr:row>41</xdr:row>
      <xdr:rowOff>194720</xdr:rowOff>
    </xdr:to>
    <xdr:grpSp>
      <xdr:nvGrpSpPr>
        <xdr:cNvPr id="4" name="Group 3"/>
        <xdr:cNvGrpSpPr/>
      </xdr:nvGrpSpPr>
      <xdr:grpSpPr>
        <a:xfrm>
          <a:off x="447675" y="3714750"/>
          <a:ext cx="8857991" cy="4680995"/>
          <a:chOff x="152400" y="1948405"/>
          <a:chExt cx="8857991" cy="4680995"/>
        </a:xfrm>
      </xdr:grpSpPr>
      <xdr:pic>
        <xdr:nvPicPr>
          <xdr:cNvPr id="5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8600" y="1948405"/>
            <a:ext cx="8781791" cy="439420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6" name="TextBox 3"/>
          <xdr:cNvSpPr txBox="1"/>
        </xdr:nvSpPr>
        <xdr:spPr>
          <a:xfrm>
            <a:off x="765025" y="2085200"/>
            <a:ext cx="356188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(a)</a:t>
            </a:r>
          </a:p>
        </xdr:txBody>
      </xdr:sp>
      <xdr:sp macro="" textlink="">
        <xdr:nvSpPr>
          <xdr:cNvPr id="7" name="TextBox 8"/>
          <xdr:cNvSpPr txBox="1"/>
        </xdr:nvSpPr>
        <xdr:spPr>
          <a:xfrm>
            <a:off x="2563157" y="2085200"/>
            <a:ext cx="44114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  (b)</a:t>
            </a:r>
          </a:p>
        </xdr:txBody>
      </xdr:sp>
      <xdr:sp macro="" textlink="">
        <xdr:nvSpPr>
          <xdr:cNvPr id="8" name="TextBox 9"/>
          <xdr:cNvSpPr txBox="1"/>
        </xdr:nvSpPr>
        <xdr:spPr>
          <a:xfrm>
            <a:off x="4488690" y="2076311"/>
            <a:ext cx="356188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(c)</a:t>
            </a:r>
          </a:p>
        </xdr:txBody>
      </xdr:sp>
      <xdr:sp macro="" textlink="">
        <xdr:nvSpPr>
          <xdr:cNvPr id="9" name="TextBox 10"/>
          <xdr:cNvSpPr txBox="1"/>
        </xdr:nvSpPr>
        <xdr:spPr>
          <a:xfrm>
            <a:off x="6400800" y="2085200"/>
            <a:ext cx="364202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(d)</a:t>
            </a:r>
          </a:p>
        </xdr:txBody>
      </xdr:sp>
      <xdr:sp macro="" textlink="">
        <xdr:nvSpPr>
          <xdr:cNvPr id="10" name="Rectangle 9"/>
          <xdr:cNvSpPr/>
        </xdr:nvSpPr>
        <xdr:spPr>
          <a:xfrm>
            <a:off x="152400" y="6019800"/>
            <a:ext cx="8763000" cy="609600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chemeClr val="tx1"/>
              </a:solidFill>
            </a:endParaRPr>
          </a:p>
        </xdr:txBody>
      </xdr:sp>
      <xdr:sp macro="" textlink="">
        <xdr:nvSpPr>
          <xdr:cNvPr id="11" name="TextBox 12"/>
          <xdr:cNvSpPr txBox="1"/>
        </xdr:nvSpPr>
        <xdr:spPr>
          <a:xfrm rot="16200000">
            <a:off x="-1284788" y="3821966"/>
            <a:ext cx="3151376" cy="276999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C-CO</a:t>
            </a:r>
            <a:r>
              <a:rPr lang="en-US" sz="12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 respiration rates </a:t>
            </a: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(mg C-CO</a:t>
            </a:r>
            <a:r>
              <a:rPr lang="en-US" sz="12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 ml</a:t>
            </a:r>
            <a:r>
              <a:rPr lang="en-US" sz="1200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-1</a:t>
            </a: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 hr</a:t>
            </a:r>
            <a:r>
              <a:rPr lang="en-US" sz="1200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-1</a:t>
            </a: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</a:p>
        </xdr:txBody>
      </xdr:sp>
      <xdr:sp macro="" textlink="">
        <xdr:nvSpPr>
          <xdr:cNvPr id="12" name="TextBox 5"/>
          <xdr:cNvSpPr txBox="1"/>
        </xdr:nvSpPr>
        <xdr:spPr>
          <a:xfrm>
            <a:off x="3968130" y="6014156"/>
            <a:ext cx="1041119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Time (hours)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01"/>
  <sheetViews>
    <sheetView topLeftCell="A28" workbookViewId="0">
      <selection activeCell="H30" sqref="H30"/>
    </sheetView>
  </sheetViews>
  <sheetFormatPr defaultRowHeight="15.75" x14ac:dyDescent="0.25"/>
  <cols>
    <col min="1" max="1" width="9" style="1"/>
    <col min="2" max="2" width="6.5" style="1" customWidth="1"/>
    <col min="3" max="3" width="6.5" style="2" customWidth="1"/>
    <col min="4" max="4" width="6.5" style="3" customWidth="1"/>
    <col min="5" max="9" width="9" style="1"/>
    <col min="10" max="10" width="11.75" style="1" customWidth="1"/>
    <col min="11" max="19" width="9" style="1"/>
    <col min="21" max="21" width="12.5" bestFit="1" customWidth="1"/>
    <col min="23" max="23" width="11.875" bestFit="1" customWidth="1"/>
  </cols>
  <sheetData>
    <row r="1" spans="1:31" s="22" customFormat="1" ht="67.5" x14ac:dyDescent="0.25">
      <c r="A1" s="19" t="s">
        <v>0</v>
      </c>
      <c r="B1" s="19" t="s">
        <v>46</v>
      </c>
      <c r="C1" s="20" t="s">
        <v>47</v>
      </c>
      <c r="D1" s="21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21" t="s">
        <v>60</v>
      </c>
      <c r="J1" s="21" t="s">
        <v>58</v>
      </c>
      <c r="K1" s="19" t="s">
        <v>48</v>
      </c>
      <c r="L1" s="19" t="s">
        <v>59</v>
      </c>
      <c r="M1" s="23" t="s">
        <v>61</v>
      </c>
      <c r="N1" s="23" t="s">
        <v>62</v>
      </c>
      <c r="O1" s="23" t="s">
        <v>63</v>
      </c>
      <c r="P1" s="19"/>
      <c r="Q1" s="19"/>
      <c r="R1" s="19"/>
      <c r="S1" s="19" t="s">
        <v>6</v>
      </c>
      <c r="T1" s="21" t="s">
        <v>7</v>
      </c>
      <c r="U1" s="21" t="s">
        <v>8</v>
      </c>
      <c r="V1" s="21" t="s">
        <v>9</v>
      </c>
      <c r="W1" s="21" t="s">
        <v>10</v>
      </c>
      <c r="X1" s="21" t="s">
        <v>11</v>
      </c>
      <c r="AB1" s="22" t="s">
        <v>12</v>
      </c>
      <c r="AC1" s="22" t="s">
        <v>13</v>
      </c>
      <c r="AE1" s="22" t="s">
        <v>14</v>
      </c>
    </row>
    <row r="2" spans="1:31" x14ac:dyDescent="0.25">
      <c r="A2" s="1" t="s">
        <v>15</v>
      </c>
      <c r="B2" s="1">
        <v>8.3000000000000004E-2</v>
      </c>
      <c r="C2" s="1">
        <v>8.3000000000000004E-2</v>
      </c>
      <c r="D2" s="3">
        <v>5</v>
      </c>
      <c r="E2" s="1" t="s">
        <v>16</v>
      </c>
      <c r="F2" s="1">
        <v>11</v>
      </c>
      <c r="G2" s="1">
        <v>15</v>
      </c>
      <c r="H2" s="1" t="s">
        <v>17</v>
      </c>
      <c r="I2" s="11">
        <v>5.1991666666666658</v>
      </c>
      <c r="J2" s="18">
        <v>2.5483333333333325</v>
      </c>
      <c r="K2" s="1">
        <v>640</v>
      </c>
      <c r="L2" s="1">
        <f t="shared" ref="L2:L66" si="0">$W$4*K2*12.001/1000</f>
        <v>4.7597930158336686E-3</v>
      </c>
      <c r="M2" s="1">
        <f>(L2-$W$3)/C2</f>
        <v>2.1505088926959338E-2</v>
      </c>
      <c r="N2" s="24">
        <f>M2/I2</f>
        <v>4.1362568860957216E-3</v>
      </c>
      <c r="O2" s="24">
        <f>M2/J2</f>
        <v>8.4388838169886255E-3</v>
      </c>
      <c r="S2" s="1">
        <f t="shared" ref="S2:S65" si="1">0.6197*K2*12*(10^-6)</f>
        <v>4.7592959999999997E-3</v>
      </c>
      <c r="T2">
        <f>K2/1000000</f>
        <v>6.4000000000000005E-4</v>
      </c>
      <c r="V2" s="3" t="s">
        <v>18</v>
      </c>
      <c r="W2">
        <f>101/((8.3*10^-3)*(273+22))</f>
        <v>41.249744741678576</v>
      </c>
      <c r="AB2">
        <f>S2/1/C2</f>
        <v>5.7340915662650593E-2</v>
      </c>
      <c r="AC2">
        <f>S2/1/D2</f>
        <v>9.5185919999999995E-4</v>
      </c>
      <c r="AE2">
        <f>(K2*((15*1)/(82.05*(273+22))))/1/(C2/3600)</f>
        <v>17202.637588435107</v>
      </c>
    </row>
    <row r="3" spans="1:31" x14ac:dyDescent="0.25">
      <c r="A3" s="1" t="s">
        <v>15</v>
      </c>
      <c r="B3" s="1">
        <v>8.3000000000000004E-2</v>
      </c>
      <c r="C3" s="1">
        <v>8.3000000000000004E-2</v>
      </c>
      <c r="D3" s="3">
        <v>5</v>
      </c>
      <c r="E3" s="1" t="s">
        <v>19</v>
      </c>
      <c r="F3" s="1">
        <v>11</v>
      </c>
      <c r="G3" s="1">
        <v>150</v>
      </c>
      <c r="H3" s="1" t="s">
        <v>17</v>
      </c>
      <c r="I3" s="11">
        <v>6.0416666666666661</v>
      </c>
      <c r="J3" s="18">
        <v>2.4325000000000001</v>
      </c>
      <c r="K3" s="1">
        <v>748</v>
      </c>
      <c r="L3" s="1">
        <f t="shared" si="0"/>
        <v>5.5630080872556007E-3</v>
      </c>
      <c r="M3" s="1">
        <f t="shared" ref="M3:M66" si="2">(L3-$W$3)/C3</f>
        <v>3.1182378944091049E-2</v>
      </c>
      <c r="N3" s="24">
        <f t="shared" ref="N3:N66" si="3">M3/I3</f>
        <v>5.1612213424702428E-3</v>
      </c>
      <c r="O3" s="24">
        <f t="shared" ref="O3:O66" si="4">M3/J3</f>
        <v>1.2819066369616052E-2</v>
      </c>
      <c r="S3" s="1">
        <f t="shared" si="1"/>
        <v>5.5624272000000001E-3</v>
      </c>
      <c r="T3">
        <f t="shared" ref="T3:T66" si="5">K3/1000000</f>
        <v>7.4799999999999997E-4</v>
      </c>
      <c r="W3">
        <f>W4*400*12.001/1000</f>
        <v>2.9748706348960434E-3</v>
      </c>
      <c r="X3" t="s">
        <v>64</v>
      </c>
      <c r="AB3">
        <f t="shared" ref="AB3:AB66" si="6">S3/1/C3</f>
        <v>6.7017195180722883E-2</v>
      </c>
      <c r="AC3">
        <f t="shared" ref="AC3:AC66" si="7">S3/1/D3</f>
        <v>1.1124854400000001E-3</v>
      </c>
      <c r="AE3">
        <f t="shared" ref="AE3:AE66" si="8">(K3*((15*1)/(82.05*(273+22))))/1/(C3/3600)</f>
        <v>20105.582681483535</v>
      </c>
    </row>
    <row r="4" spans="1:31" x14ac:dyDescent="0.25">
      <c r="A4" s="1" t="s">
        <v>15</v>
      </c>
      <c r="B4" s="1">
        <v>8.3000000000000004E-2</v>
      </c>
      <c r="C4" s="1">
        <v>8.3000000000000004E-2</v>
      </c>
      <c r="D4" s="3">
        <v>5</v>
      </c>
      <c r="E4" s="1" t="s">
        <v>20</v>
      </c>
      <c r="F4" s="1">
        <v>13</v>
      </c>
      <c r="G4" s="1">
        <v>15</v>
      </c>
      <c r="H4" s="1" t="s">
        <v>17</v>
      </c>
      <c r="I4" s="11">
        <v>6.5549999999999997</v>
      </c>
      <c r="J4" s="18">
        <v>3</v>
      </c>
      <c r="K4" s="1">
        <v>646</v>
      </c>
      <c r="L4" s="1">
        <f t="shared" si="0"/>
        <v>4.80441607535711E-3</v>
      </c>
      <c r="M4" s="1">
        <f t="shared" si="2"/>
        <v>2.2042716150133333E-2</v>
      </c>
      <c r="N4" s="24">
        <f t="shared" si="3"/>
        <v>3.362733203681668E-3</v>
      </c>
      <c r="O4" s="24">
        <f t="shared" si="4"/>
        <v>7.3475720500444444E-3</v>
      </c>
      <c r="S4" s="1">
        <f t="shared" si="1"/>
        <v>4.8039144000000004E-3</v>
      </c>
      <c r="T4">
        <f t="shared" si="5"/>
        <v>6.4599999999999998E-4</v>
      </c>
      <c r="W4">
        <f>(15*1)/(82.05*(273+22))</f>
        <v>6.1971307284727176E-4</v>
      </c>
      <c r="X4" t="s">
        <v>21</v>
      </c>
      <c r="AB4">
        <f t="shared" si="6"/>
        <v>5.787848674698795E-2</v>
      </c>
      <c r="AC4">
        <f t="shared" si="7"/>
        <v>9.6078288000000004E-4</v>
      </c>
      <c r="AE4">
        <f t="shared" si="8"/>
        <v>17363.912315826688</v>
      </c>
    </row>
    <row r="5" spans="1:31" x14ac:dyDescent="0.25">
      <c r="A5" s="1" t="s">
        <v>15</v>
      </c>
      <c r="B5" s="1">
        <v>8.3000000000000004E-2</v>
      </c>
      <c r="C5" s="1">
        <v>8.3000000000000004E-2</v>
      </c>
      <c r="D5" s="3">
        <v>5</v>
      </c>
      <c r="E5" s="1" t="s">
        <v>22</v>
      </c>
      <c r="F5" s="1">
        <v>13</v>
      </c>
      <c r="G5" s="1">
        <v>150</v>
      </c>
      <c r="H5" s="1" t="s">
        <v>17</v>
      </c>
      <c r="I5" s="11">
        <v>6.3808333333333334</v>
      </c>
      <c r="J5" s="18">
        <v>2.9816666666666669</v>
      </c>
      <c r="K5" s="1">
        <v>740</v>
      </c>
      <c r="L5" s="1">
        <f t="shared" si="0"/>
        <v>5.5035106745576802E-3</v>
      </c>
      <c r="M5" s="1">
        <f t="shared" si="2"/>
        <v>3.0465542646525744E-2</v>
      </c>
      <c r="N5" s="24">
        <f t="shared" si="3"/>
        <v>4.7745397904963944E-3</v>
      </c>
      <c r="O5" s="24">
        <f t="shared" si="4"/>
        <v>1.0217621904927582E-2</v>
      </c>
      <c r="S5" s="1">
        <f t="shared" si="1"/>
        <v>5.5029359999999999E-3</v>
      </c>
      <c r="T5">
        <f t="shared" si="5"/>
        <v>7.3999999999999999E-4</v>
      </c>
      <c r="W5">
        <f>(20*1)/(82.05*(273+22))</f>
        <v>8.2628409712969561E-4</v>
      </c>
      <c r="X5" t="s">
        <v>23</v>
      </c>
      <c r="AB5">
        <f t="shared" si="6"/>
        <v>6.6300433734939754E-2</v>
      </c>
      <c r="AC5">
        <f t="shared" si="7"/>
        <v>1.1005871999999999E-3</v>
      </c>
      <c r="AE5">
        <f t="shared" si="8"/>
        <v>19890.549711628097</v>
      </c>
    </row>
    <row r="6" spans="1:31" x14ac:dyDescent="0.25">
      <c r="A6" s="1" t="s">
        <v>15</v>
      </c>
      <c r="B6" s="1">
        <v>8.3000000000000004E-2</v>
      </c>
      <c r="C6" s="1">
        <v>8.3000000000000004E-2</v>
      </c>
      <c r="D6" s="3">
        <v>5</v>
      </c>
      <c r="E6" s="1" t="s">
        <v>24</v>
      </c>
      <c r="F6" s="1">
        <v>26</v>
      </c>
      <c r="G6" s="1">
        <v>15</v>
      </c>
      <c r="H6" s="1" t="s">
        <v>17</v>
      </c>
      <c r="I6" s="11">
        <v>5.9900000000000011</v>
      </c>
      <c r="J6" s="18">
        <v>2.6733333333333338</v>
      </c>
      <c r="K6" s="1">
        <v>623</v>
      </c>
      <c r="L6" s="1">
        <f t="shared" si="0"/>
        <v>4.6333610138505872E-3</v>
      </c>
      <c r="M6" s="1">
        <f t="shared" si="2"/>
        <v>1.9981811794633056E-2</v>
      </c>
      <c r="N6" s="24">
        <f t="shared" si="3"/>
        <v>3.3358617353310607E-3</v>
      </c>
      <c r="O6" s="24">
        <f t="shared" si="4"/>
        <v>7.4744931900123639E-3</v>
      </c>
      <c r="S6" s="1">
        <f t="shared" si="1"/>
        <v>4.6328771999999997E-3</v>
      </c>
      <c r="T6">
        <f t="shared" si="5"/>
        <v>6.2299999999999996E-4</v>
      </c>
      <c r="AB6">
        <f t="shared" si="6"/>
        <v>5.5817797590361443E-2</v>
      </c>
      <c r="AC6">
        <f t="shared" si="7"/>
        <v>9.2657543999999999E-4</v>
      </c>
      <c r="AE6">
        <f t="shared" si="8"/>
        <v>16745.692527492301</v>
      </c>
    </row>
    <row r="7" spans="1:31" x14ac:dyDescent="0.25">
      <c r="A7" s="1" t="s">
        <v>15</v>
      </c>
      <c r="B7" s="1">
        <v>8.3000000000000004E-2</v>
      </c>
      <c r="C7" s="1">
        <v>8.3000000000000004E-2</v>
      </c>
      <c r="D7" s="3">
        <v>5</v>
      </c>
      <c r="E7" s="1" t="s">
        <v>25</v>
      </c>
      <c r="F7" s="1">
        <v>26</v>
      </c>
      <c r="G7" s="1">
        <v>150</v>
      </c>
      <c r="H7" s="1" t="s">
        <v>17</v>
      </c>
      <c r="I7" s="11">
        <v>7.1525000000000007</v>
      </c>
      <c r="J7" s="18">
        <v>3.1116666666666677</v>
      </c>
      <c r="K7" s="1">
        <v>717</v>
      </c>
      <c r="L7" s="1">
        <f t="shared" si="0"/>
        <v>5.3324556130511565E-3</v>
      </c>
      <c r="M7" s="1">
        <f t="shared" si="2"/>
        <v>2.8404638291025457E-2</v>
      </c>
      <c r="N7" s="24">
        <f t="shared" si="3"/>
        <v>3.9712881217791613E-3</v>
      </c>
      <c r="O7" s="24">
        <f t="shared" si="4"/>
        <v>9.128432230645564E-3</v>
      </c>
      <c r="S7" s="1">
        <f t="shared" si="1"/>
        <v>5.3318988000000001E-3</v>
      </c>
      <c r="T7">
        <f t="shared" si="5"/>
        <v>7.1699999999999997E-4</v>
      </c>
      <c r="AB7">
        <f t="shared" si="6"/>
        <v>6.4239744578313246E-2</v>
      </c>
      <c r="AC7">
        <f t="shared" si="7"/>
        <v>1.0663797600000001E-3</v>
      </c>
      <c r="AE7">
        <f t="shared" si="8"/>
        <v>19272.329923293706</v>
      </c>
    </row>
    <row r="8" spans="1:31" x14ac:dyDescent="0.25">
      <c r="A8" s="1" t="s">
        <v>15</v>
      </c>
      <c r="B8" s="1">
        <v>8.3000000000000004E-2</v>
      </c>
      <c r="C8" s="1">
        <v>8.3000000000000004E-2</v>
      </c>
      <c r="D8" s="3">
        <v>5</v>
      </c>
      <c r="E8" s="1" t="s">
        <v>26</v>
      </c>
      <c r="F8" s="1">
        <v>34</v>
      </c>
      <c r="G8" s="1">
        <v>15</v>
      </c>
      <c r="H8" s="1" t="s">
        <v>17</v>
      </c>
      <c r="I8" s="11">
        <v>7.3041666666666671</v>
      </c>
      <c r="J8" s="18">
        <v>3.4625000000000017</v>
      </c>
      <c r="K8" s="1">
        <v>694</v>
      </c>
      <c r="L8" s="1">
        <f t="shared" si="0"/>
        <v>5.1614005515446346E-3</v>
      </c>
      <c r="M8" s="1">
        <f t="shared" si="2"/>
        <v>2.6343733935525193E-2</v>
      </c>
      <c r="N8" s="24">
        <f t="shared" si="3"/>
        <v>3.6066720733177672E-3</v>
      </c>
      <c r="O8" s="24">
        <f t="shared" si="4"/>
        <v>7.6082986095379586E-3</v>
      </c>
      <c r="S8" s="1">
        <f t="shared" si="1"/>
        <v>5.1608616000000003E-3</v>
      </c>
      <c r="T8">
        <f t="shared" si="5"/>
        <v>6.9399999999999996E-4</v>
      </c>
      <c r="AB8">
        <f t="shared" si="6"/>
        <v>6.2179055421686745E-2</v>
      </c>
      <c r="AC8">
        <f t="shared" si="7"/>
        <v>1.0321723200000001E-3</v>
      </c>
      <c r="AE8">
        <f t="shared" si="8"/>
        <v>18654.110134959319</v>
      </c>
    </row>
    <row r="9" spans="1:31" x14ac:dyDescent="0.25">
      <c r="A9" s="1" t="s">
        <v>15</v>
      </c>
      <c r="B9" s="1">
        <v>8.3000000000000004E-2</v>
      </c>
      <c r="C9" s="1">
        <v>8.3000000000000004E-2</v>
      </c>
      <c r="D9" s="3">
        <v>5</v>
      </c>
      <c r="E9" s="1" t="s">
        <v>27</v>
      </c>
      <c r="F9" s="1">
        <v>34</v>
      </c>
      <c r="G9" s="1">
        <v>150</v>
      </c>
      <c r="H9" s="1" t="s">
        <v>17</v>
      </c>
      <c r="I9" s="11">
        <v>7.9249999999999998</v>
      </c>
      <c r="J9" s="18">
        <v>4.3525</v>
      </c>
      <c r="K9" s="1">
        <v>683</v>
      </c>
      <c r="L9" s="1">
        <f t="shared" si="0"/>
        <v>5.0795916090849939E-3</v>
      </c>
      <c r="M9" s="1">
        <f t="shared" si="2"/>
        <v>2.5358084026372896E-2</v>
      </c>
      <c r="N9" s="24">
        <f t="shared" si="3"/>
        <v>3.1997582367662963E-3</v>
      </c>
      <c r="O9" s="24">
        <f t="shared" si="4"/>
        <v>5.8260962725727502E-3</v>
      </c>
      <c r="S9" s="1">
        <f t="shared" si="1"/>
        <v>5.0790612000000002E-3</v>
      </c>
      <c r="T9">
        <f t="shared" si="5"/>
        <v>6.8300000000000001E-4</v>
      </c>
      <c r="AB9">
        <f t="shared" si="6"/>
        <v>6.1193508433734937E-2</v>
      </c>
      <c r="AC9">
        <f t="shared" si="7"/>
        <v>1.01581224E-3</v>
      </c>
      <c r="AE9">
        <f t="shared" si="8"/>
        <v>18358.439801408091</v>
      </c>
    </row>
    <row r="10" spans="1:31" x14ac:dyDescent="0.25">
      <c r="A10" s="1" t="s">
        <v>15</v>
      </c>
      <c r="B10" s="1">
        <v>8.3000000000000004E-2</v>
      </c>
      <c r="C10" s="1">
        <v>8.3000000000000004E-2</v>
      </c>
      <c r="D10" s="3">
        <v>5</v>
      </c>
      <c r="E10" s="1" t="s">
        <v>28</v>
      </c>
      <c r="F10" s="1">
        <v>52</v>
      </c>
      <c r="G10" s="1">
        <v>15</v>
      </c>
      <c r="H10" s="1" t="s">
        <v>17</v>
      </c>
      <c r="I10" s="11">
        <v>5.1616666666666653</v>
      </c>
      <c r="J10" s="18">
        <v>2.4741666666666653</v>
      </c>
      <c r="K10" s="1">
        <v>559</v>
      </c>
      <c r="L10" s="1">
        <f t="shared" si="0"/>
        <v>4.15738171226722E-3</v>
      </c>
      <c r="M10" s="1">
        <f t="shared" si="2"/>
        <v>1.424712141411056E-2</v>
      </c>
      <c r="N10" s="24">
        <f t="shared" si="3"/>
        <v>2.7601785109674969E-3</v>
      </c>
      <c r="O10" s="24">
        <f t="shared" si="4"/>
        <v>5.7583515314694111E-3</v>
      </c>
      <c r="S10" s="1">
        <f t="shared" si="1"/>
        <v>4.1569476000000005E-3</v>
      </c>
      <c r="T10">
        <f t="shared" si="5"/>
        <v>5.5900000000000004E-4</v>
      </c>
      <c r="AB10">
        <f t="shared" si="6"/>
        <v>5.008370602409639E-2</v>
      </c>
      <c r="AC10">
        <f t="shared" si="7"/>
        <v>8.3138952000000007E-4</v>
      </c>
      <c r="AE10">
        <f t="shared" si="8"/>
        <v>15025.42876864879</v>
      </c>
    </row>
    <row r="11" spans="1:31" x14ac:dyDescent="0.25">
      <c r="A11" s="1" t="s">
        <v>15</v>
      </c>
      <c r="B11" s="1">
        <v>8.3000000000000004E-2</v>
      </c>
      <c r="C11" s="1">
        <v>8.3000000000000004E-2</v>
      </c>
      <c r="D11" s="3">
        <v>5</v>
      </c>
      <c r="E11" s="1" t="s">
        <v>29</v>
      </c>
      <c r="F11" s="1">
        <v>52</v>
      </c>
      <c r="G11" s="1">
        <v>150</v>
      </c>
      <c r="H11" s="1" t="s">
        <v>17</v>
      </c>
      <c r="I11" s="11">
        <v>7.2575000000000003</v>
      </c>
      <c r="J11" s="18">
        <v>4.0183333333333335</v>
      </c>
      <c r="K11" s="1">
        <v>594</v>
      </c>
      <c r="L11" s="1">
        <f t="shared" si="0"/>
        <v>4.4176828928206239E-3</v>
      </c>
      <c r="M11" s="1">
        <f t="shared" si="2"/>
        <v>1.73832802159588E-2</v>
      </c>
      <c r="N11" s="24">
        <f t="shared" si="3"/>
        <v>2.3952160132220185E-3</v>
      </c>
      <c r="O11" s="24">
        <f t="shared" si="4"/>
        <v>4.325992587961543E-3</v>
      </c>
      <c r="S11" s="1">
        <f t="shared" si="1"/>
        <v>4.4172216000000009E-3</v>
      </c>
      <c r="T11">
        <f t="shared" si="5"/>
        <v>5.9400000000000002E-4</v>
      </c>
      <c r="V11" s="3"/>
      <c r="AB11">
        <f t="shared" si="6"/>
        <v>5.3219537349397598E-2</v>
      </c>
      <c r="AC11">
        <f t="shared" si="7"/>
        <v>8.8344432000000018E-4</v>
      </c>
      <c r="AE11">
        <f t="shared" si="8"/>
        <v>15966.198011766335</v>
      </c>
    </row>
    <row r="12" spans="1:31" x14ac:dyDescent="0.25">
      <c r="A12" s="1" t="s">
        <v>15</v>
      </c>
      <c r="B12" s="1">
        <v>8.3000000000000004E-2</v>
      </c>
      <c r="C12" s="1">
        <v>8.3000000000000004E-2</v>
      </c>
      <c r="D12" s="3">
        <v>5</v>
      </c>
      <c r="E12" s="1" t="s">
        <v>16</v>
      </c>
      <c r="F12" s="1">
        <v>11</v>
      </c>
      <c r="G12" s="1">
        <v>15</v>
      </c>
      <c r="H12" s="1" t="s">
        <v>30</v>
      </c>
      <c r="I12" s="8">
        <v>8.9049999999999994</v>
      </c>
      <c r="J12" s="15">
        <v>5.8783333333333303</v>
      </c>
      <c r="K12" s="1">
        <v>525</v>
      </c>
      <c r="L12" s="1">
        <f t="shared" si="0"/>
        <v>3.9045177083010568E-3</v>
      </c>
      <c r="M12" s="1">
        <f t="shared" si="2"/>
        <v>1.1200567149457993E-2</v>
      </c>
      <c r="N12" s="24">
        <f t="shared" si="3"/>
        <v>1.257784070685906E-3</v>
      </c>
      <c r="O12" s="24">
        <f t="shared" si="4"/>
        <v>1.9053984376736033E-3</v>
      </c>
      <c r="S12" s="1">
        <f t="shared" si="1"/>
        <v>3.9041100000000006E-3</v>
      </c>
      <c r="T12">
        <f t="shared" si="5"/>
        <v>5.2499999999999997E-4</v>
      </c>
      <c r="AB12">
        <f t="shared" si="6"/>
        <v>4.7037469879518075E-2</v>
      </c>
      <c r="AC12">
        <f t="shared" si="7"/>
        <v>7.8082200000000013E-4</v>
      </c>
      <c r="AE12">
        <f t="shared" si="8"/>
        <v>14111.538646763174</v>
      </c>
    </row>
    <row r="13" spans="1:31" x14ac:dyDescent="0.25">
      <c r="A13" s="1" t="s">
        <v>15</v>
      </c>
      <c r="B13" s="1">
        <v>8.3000000000000004E-2</v>
      </c>
      <c r="C13" s="1">
        <v>8.3000000000000004E-2</v>
      </c>
      <c r="D13" s="3">
        <v>5</v>
      </c>
      <c r="E13" s="1" t="s">
        <v>19</v>
      </c>
      <c r="F13" s="1">
        <v>11</v>
      </c>
      <c r="G13" s="1">
        <v>150</v>
      </c>
      <c r="H13" s="1" t="s">
        <v>30</v>
      </c>
      <c r="I13" s="8">
        <v>5.7408333333333328</v>
      </c>
      <c r="J13" s="14">
        <v>2.4849999999999994</v>
      </c>
      <c r="K13" s="1">
        <v>481</v>
      </c>
      <c r="L13" s="1">
        <f t="shared" si="0"/>
        <v>3.577281938462492E-3</v>
      </c>
      <c r="M13" s="1">
        <f t="shared" si="2"/>
        <v>7.2579675128487779E-3</v>
      </c>
      <c r="N13" s="24">
        <f t="shared" si="3"/>
        <v>1.2642707236781151E-3</v>
      </c>
      <c r="O13" s="24">
        <f t="shared" si="4"/>
        <v>2.9207112727761687E-3</v>
      </c>
      <c r="S13" s="1">
        <f t="shared" si="1"/>
        <v>3.5769084000000003E-3</v>
      </c>
      <c r="T13">
        <f t="shared" si="5"/>
        <v>4.8099999999999998E-4</v>
      </c>
      <c r="AB13">
        <f t="shared" si="6"/>
        <v>4.3095281927710845E-2</v>
      </c>
      <c r="AC13">
        <f t="shared" si="7"/>
        <v>7.1538168000000006E-4</v>
      </c>
      <c r="AE13">
        <f t="shared" si="8"/>
        <v>12928.857312558262</v>
      </c>
    </row>
    <row r="14" spans="1:31" x14ac:dyDescent="0.25">
      <c r="A14" s="1" t="s">
        <v>15</v>
      </c>
      <c r="B14" s="1">
        <v>8.3000000000000004E-2</v>
      </c>
      <c r="C14" s="1">
        <v>8.3000000000000004E-2</v>
      </c>
      <c r="D14" s="3">
        <v>5</v>
      </c>
      <c r="E14" s="1" t="s">
        <v>20</v>
      </c>
      <c r="F14" s="1">
        <v>13</v>
      </c>
      <c r="G14" s="1">
        <v>15</v>
      </c>
      <c r="H14" s="1" t="s">
        <v>30</v>
      </c>
      <c r="I14" s="8">
        <v>5.7299999999999995</v>
      </c>
      <c r="J14" s="14">
        <v>2.9883333333333328</v>
      </c>
      <c r="K14" s="1">
        <v>520</v>
      </c>
      <c r="L14" s="1">
        <f t="shared" si="0"/>
        <v>3.8673318253648562E-3</v>
      </c>
      <c r="M14" s="1">
        <f t="shared" si="2"/>
        <v>1.0752544463479672E-2</v>
      </c>
      <c r="N14" s="24">
        <f t="shared" si="3"/>
        <v>1.8765348103803967E-3</v>
      </c>
      <c r="O14" s="24">
        <f t="shared" si="4"/>
        <v>3.5981743882252115E-3</v>
      </c>
      <c r="S14" s="1">
        <f t="shared" si="1"/>
        <v>3.8669280000000004E-3</v>
      </c>
      <c r="T14">
        <f t="shared" si="5"/>
        <v>5.1999999999999995E-4</v>
      </c>
      <c r="AB14">
        <f t="shared" si="6"/>
        <v>4.6589493975903618E-2</v>
      </c>
      <c r="AC14">
        <f t="shared" si="7"/>
        <v>7.7338560000000012E-4</v>
      </c>
      <c r="AE14">
        <f t="shared" si="8"/>
        <v>13977.143040603525</v>
      </c>
    </row>
    <row r="15" spans="1:31" x14ac:dyDescent="0.25">
      <c r="A15" s="1" t="s">
        <v>15</v>
      </c>
      <c r="B15" s="1">
        <v>8.3000000000000004E-2</v>
      </c>
      <c r="C15" s="1">
        <v>8.3000000000000004E-2</v>
      </c>
      <c r="D15" s="3">
        <v>5</v>
      </c>
      <c r="E15" s="1" t="s">
        <v>22</v>
      </c>
      <c r="F15" s="1">
        <v>13</v>
      </c>
      <c r="G15" s="1">
        <v>150</v>
      </c>
      <c r="H15" s="1" t="s">
        <v>30</v>
      </c>
      <c r="I15" s="8">
        <v>6.7200000000000006</v>
      </c>
      <c r="J15" s="14">
        <v>3.4916666666666663</v>
      </c>
      <c r="K15" s="1">
        <v>542</v>
      </c>
      <c r="L15" s="1">
        <f t="shared" si="0"/>
        <v>4.0309497102841386E-3</v>
      </c>
      <c r="M15" s="1">
        <f t="shared" si="2"/>
        <v>1.272384428178428E-2</v>
      </c>
      <c r="N15" s="24">
        <f t="shared" si="3"/>
        <v>1.8934292085988509E-3</v>
      </c>
      <c r="O15" s="24">
        <f t="shared" si="4"/>
        <v>3.6440604148308205E-3</v>
      </c>
      <c r="S15" s="1">
        <f t="shared" si="1"/>
        <v>4.0305287999999996E-3</v>
      </c>
      <c r="T15">
        <f t="shared" si="5"/>
        <v>5.4199999999999995E-4</v>
      </c>
      <c r="AB15">
        <f t="shared" si="6"/>
        <v>4.8560587951807219E-2</v>
      </c>
      <c r="AC15">
        <f t="shared" si="7"/>
        <v>8.0610575999999988E-4</v>
      </c>
      <c r="AE15">
        <f t="shared" si="8"/>
        <v>14568.483707705984</v>
      </c>
    </row>
    <row r="16" spans="1:31" x14ac:dyDescent="0.25">
      <c r="A16" s="1" t="s">
        <v>15</v>
      </c>
      <c r="B16" s="1">
        <v>8.3000000000000004E-2</v>
      </c>
      <c r="C16" s="1">
        <v>8.3000000000000004E-2</v>
      </c>
      <c r="D16" s="3">
        <v>5</v>
      </c>
      <c r="E16" s="1" t="s">
        <v>24</v>
      </c>
      <c r="F16" s="1">
        <v>26</v>
      </c>
      <c r="G16" s="1">
        <v>15</v>
      </c>
      <c r="H16" s="1" t="s">
        <v>30</v>
      </c>
      <c r="I16" s="8">
        <v>6.0591666666666679</v>
      </c>
      <c r="J16" s="14">
        <v>2.9941666666666675</v>
      </c>
      <c r="K16" s="1">
        <v>499</v>
      </c>
      <c r="L16" s="1">
        <f t="shared" si="0"/>
        <v>3.7111511170328142E-3</v>
      </c>
      <c r="M16" s="1">
        <f t="shared" si="2"/>
        <v>8.8708491823707315E-3</v>
      </c>
      <c r="N16" s="24">
        <f t="shared" si="3"/>
        <v>1.464037824074388E-3</v>
      </c>
      <c r="O16" s="24">
        <f t="shared" si="4"/>
        <v>2.9627105535332244E-3</v>
      </c>
      <c r="S16" s="1">
        <f t="shared" si="1"/>
        <v>3.7107635999999999E-3</v>
      </c>
      <c r="T16">
        <f t="shared" si="5"/>
        <v>4.9899999999999999E-4</v>
      </c>
      <c r="AB16">
        <f t="shared" si="6"/>
        <v>4.4707995180722888E-2</v>
      </c>
      <c r="AC16">
        <f t="shared" si="7"/>
        <v>7.4215271999999999E-4</v>
      </c>
      <c r="AE16">
        <f t="shared" si="8"/>
        <v>13412.681494732999</v>
      </c>
    </row>
    <row r="17" spans="1:31" x14ac:dyDescent="0.25">
      <c r="A17" s="1" t="s">
        <v>15</v>
      </c>
      <c r="B17" s="1">
        <v>8.3000000000000004E-2</v>
      </c>
      <c r="C17" s="1">
        <v>8.3000000000000004E-2</v>
      </c>
      <c r="D17" s="3">
        <v>5</v>
      </c>
      <c r="E17" s="1" t="s">
        <v>25</v>
      </c>
      <c r="F17" s="1">
        <v>26</v>
      </c>
      <c r="G17" s="1">
        <v>150</v>
      </c>
      <c r="H17" s="1" t="s">
        <v>30</v>
      </c>
      <c r="I17" s="8">
        <v>6.7266666666666666</v>
      </c>
      <c r="J17" s="14">
        <v>2.2149999999999999</v>
      </c>
      <c r="K17" s="1">
        <v>487</v>
      </c>
      <c r="L17" s="1">
        <f t="shared" si="0"/>
        <v>3.6219049979859322E-3</v>
      </c>
      <c r="M17" s="1">
        <f t="shared" si="2"/>
        <v>7.7955947360227561E-3</v>
      </c>
      <c r="N17" s="24">
        <f t="shared" si="3"/>
        <v>1.1589090291411431E-3</v>
      </c>
      <c r="O17" s="24">
        <f t="shared" si="4"/>
        <v>3.5194558627642241E-3</v>
      </c>
      <c r="S17" s="1">
        <f t="shared" si="1"/>
        <v>3.6215267999999998E-3</v>
      </c>
      <c r="T17">
        <f t="shared" si="5"/>
        <v>4.8700000000000002E-4</v>
      </c>
      <c r="AB17">
        <f t="shared" si="6"/>
        <v>4.3632853012048188E-2</v>
      </c>
      <c r="AC17">
        <f t="shared" si="7"/>
        <v>7.2430535999999993E-4</v>
      </c>
      <c r="AE17">
        <f t="shared" si="8"/>
        <v>13090.13203994984</v>
      </c>
    </row>
    <row r="18" spans="1:31" x14ac:dyDescent="0.25">
      <c r="A18" s="1" t="s">
        <v>15</v>
      </c>
      <c r="B18" s="1">
        <v>8.3000000000000004E-2</v>
      </c>
      <c r="C18" s="1">
        <v>8.3000000000000004E-2</v>
      </c>
      <c r="D18" s="3">
        <v>5</v>
      </c>
      <c r="E18" s="1" t="s">
        <v>26</v>
      </c>
      <c r="F18" s="1">
        <v>34</v>
      </c>
      <c r="G18" s="1">
        <v>15</v>
      </c>
      <c r="H18" s="1" t="s">
        <v>30</v>
      </c>
      <c r="I18" s="8">
        <v>6.8391666666666682</v>
      </c>
      <c r="J18" s="14">
        <v>2.2758333333333347</v>
      </c>
      <c r="K18" s="1">
        <v>514</v>
      </c>
      <c r="L18" s="1">
        <f t="shared" si="0"/>
        <v>3.8227087658414156E-3</v>
      </c>
      <c r="M18" s="1">
        <f t="shared" si="2"/>
        <v>1.0214917240305689E-2</v>
      </c>
      <c r="N18" s="24">
        <f t="shared" si="3"/>
        <v>1.4935909209658615E-3</v>
      </c>
      <c r="O18" s="24">
        <f t="shared" si="4"/>
        <v>4.4884293988893516E-3</v>
      </c>
      <c r="S18" s="1">
        <f t="shared" si="1"/>
        <v>3.8223096000000001E-3</v>
      </c>
      <c r="T18">
        <f t="shared" si="5"/>
        <v>5.1400000000000003E-4</v>
      </c>
      <c r="AB18">
        <f t="shared" si="6"/>
        <v>4.605192289156626E-2</v>
      </c>
      <c r="AC18">
        <f t="shared" si="7"/>
        <v>7.6446192000000004E-4</v>
      </c>
      <c r="AE18">
        <f t="shared" si="8"/>
        <v>13815.868313211948</v>
      </c>
    </row>
    <row r="19" spans="1:31" x14ac:dyDescent="0.25">
      <c r="A19" s="1" t="s">
        <v>15</v>
      </c>
      <c r="B19" s="1">
        <v>8.3000000000000004E-2</v>
      </c>
      <c r="C19" s="1">
        <v>8.3000000000000004E-2</v>
      </c>
      <c r="D19" s="3">
        <v>5</v>
      </c>
      <c r="E19" s="1" t="s">
        <v>27</v>
      </c>
      <c r="F19" s="1">
        <v>34</v>
      </c>
      <c r="G19" s="1">
        <v>150</v>
      </c>
      <c r="H19" s="1" t="s">
        <v>30</v>
      </c>
      <c r="I19" s="8">
        <v>8.1258333333333344</v>
      </c>
      <c r="J19" s="14">
        <v>4.1108333333333338</v>
      </c>
      <c r="K19" s="1">
        <v>504</v>
      </c>
      <c r="L19" s="1">
        <f t="shared" si="0"/>
        <v>3.7483369999690144E-3</v>
      </c>
      <c r="M19" s="1">
        <f t="shared" si="2"/>
        <v>9.3188718683490483E-3</v>
      </c>
      <c r="N19" s="24">
        <f t="shared" si="3"/>
        <v>1.1468204534938833E-3</v>
      </c>
      <c r="O19" s="24">
        <f t="shared" si="4"/>
        <v>2.2669057859353043E-3</v>
      </c>
      <c r="S19" s="1">
        <f t="shared" si="1"/>
        <v>3.7479455999999997E-3</v>
      </c>
      <c r="T19">
        <f t="shared" si="5"/>
        <v>5.04E-4</v>
      </c>
      <c r="AB19">
        <f t="shared" si="6"/>
        <v>4.5155971084337346E-2</v>
      </c>
      <c r="AC19">
        <f t="shared" si="7"/>
        <v>7.495891199999999E-4</v>
      </c>
      <c r="AE19">
        <f t="shared" si="8"/>
        <v>13547.077100892648</v>
      </c>
    </row>
    <row r="20" spans="1:31" x14ac:dyDescent="0.25">
      <c r="A20" s="1" t="s">
        <v>15</v>
      </c>
      <c r="B20" s="1">
        <v>8.3000000000000004E-2</v>
      </c>
      <c r="C20" s="1">
        <v>8.3000000000000004E-2</v>
      </c>
      <c r="D20" s="3">
        <v>5</v>
      </c>
      <c r="E20" s="1" t="s">
        <v>28</v>
      </c>
      <c r="F20" s="1">
        <v>52</v>
      </c>
      <c r="G20" s="1">
        <v>15</v>
      </c>
      <c r="H20" s="1" t="s">
        <v>30</v>
      </c>
      <c r="I20" s="8">
        <v>6.0991666666666653</v>
      </c>
      <c r="J20" s="14">
        <v>1.2858333333333318</v>
      </c>
      <c r="K20" s="1">
        <v>451</v>
      </c>
      <c r="L20" s="1">
        <f t="shared" si="0"/>
        <v>3.3541666408452887E-3</v>
      </c>
      <c r="M20" s="1">
        <f t="shared" si="2"/>
        <v>4.5698313969788594E-3</v>
      </c>
      <c r="N20" s="24">
        <f t="shared" si="3"/>
        <v>7.492550452759438E-4</v>
      </c>
      <c r="O20" s="24">
        <f t="shared" si="4"/>
        <v>3.5539842361468812E-3</v>
      </c>
      <c r="S20" s="1">
        <f t="shared" si="1"/>
        <v>3.3538164000000005E-3</v>
      </c>
      <c r="T20">
        <f t="shared" si="5"/>
        <v>4.5100000000000001E-4</v>
      </c>
      <c r="AB20">
        <f t="shared" si="6"/>
        <v>4.0407426506024101E-2</v>
      </c>
      <c r="AC20">
        <f t="shared" si="7"/>
        <v>6.7076328000000008E-4</v>
      </c>
      <c r="AE20">
        <f t="shared" si="8"/>
        <v>12122.483675600366</v>
      </c>
    </row>
    <row r="21" spans="1:31" x14ac:dyDescent="0.25">
      <c r="A21" s="1" t="s">
        <v>15</v>
      </c>
      <c r="B21" s="1">
        <v>8.3000000000000004E-2</v>
      </c>
      <c r="C21" s="1">
        <v>8.3000000000000004E-2</v>
      </c>
      <c r="D21" s="3">
        <v>5</v>
      </c>
      <c r="E21" s="1" t="s">
        <v>29</v>
      </c>
      <c r="F21" s="1">
        <v>52</v>
      </c>
      <c r="G21" s="1">
        <v>150</v>
      </c>
      <c r="H21" s="1" t="s">
        <v>30</v>
      </c>
      <c r="I21" s="8">
        <v>11.799999999999999</v>
      </c>
      <c r="J21" s="14">
        <v>7.8374999999999995</v>
      </c>
      <c r="K21" s="1">
        <v>509</v>
      </c>
      <c r="L21" s="1">
        <f t="shared" si="0"/>
        <v>3.785522882905215E-3</v>
      </c>
      <c r="M21" s="1">
        <f t="shared" si="2"/>
        <v>9.7668945543273687E-3</v>
      </c>
      <c r="N21" s="24">
        <f t="shared" si="3"/>
        <v>8.2770292833282797E-4</v>
      </c>
      <c r="O21" s="24">
        <f t="shared" si="4"/>
        <v>1.2461747437738271E-3</v>
      </c>
      <c r="S21" s="1">
        <f t="shared" si="1"/>
        <v>3.7851275999999994E-3</v>
      </c>
      <c r="T21">
        <f t="shared" si="5"/>
        <v>5.0900000000000001E-4</v>
      </c>
      <c r="AB21">
        <f t="shared" si="6"/>
        <v>4.5603946987951796E-2</v>
      </c>
      <c r="AC21">
        <f t="shared" si="7"/>
        <v>7.5702551999999991E-4</v>
      </c>
      <c r="AE21">
        <f t="shared" si="8"/>
        <v>13681.472707052297</v>
      </c>
    </row>
    <row r="22" spans="1:31" x14ac:dyDescent="0.25">
      <c r="A22" s="1" t="s">
        <v>15</v>
      </c>
      <c r="B22" s="1">
        <v>8.3000000000000004E-2</v>
      </c>
      <c r="C22" s="1">
        <v>8.3000000000000004E-2</v>
      </c>
      <c r="D22" s="3">
        <v>5</v>
      </c>
      <c r="E22" s="1" t="s">
        <v>16</v>
      </c>
      <c r="F22" s="1">
        <v>11</v>
      </c>
      <c r="G22" s="1">
        <v>15</v>
      </c>
      <c r="H22" s="1" t="s">
        <v>31</v>
      </c>
      <c r="I22" s="10">
        <v>5.2191666666666698</v>
      </c>
      <c r="J22" s="16">
        <v>1.3350000000000009</v>
      </c>
      <c r="K22" s="1">
        <v>549</v>
      </c>
      <c r="L22" s="1">
        <f t="shared" si="0"/>
        <v>4.0830099463948196E-3</v>
      </c>
      <c r="M22" s="1">
        <f t="shared" si="2"/>
        <v>1.335107604215393E-2</v>
      </c>
      <c r="N22" s="24">
        <f t="shared" si="3"/>
        <v>2.558085781667684E-3</v>
      </c>
      <c r="O22" s="24">
        <f t="shared" si="4"/>
        <v>1.0000806024085334E-2</v>
      </c>
      <c r="S22" s="1">
        <f t="shared" si="1"/>
        <v>4.0825836000000001E-3</v>
      </c>
      <c r="T22">
        <f t="shared" si="5"/>
        <v>5.4900000000000001E-4</v>
      </c>
      <c r="AB22">
        <f t="shared" si="6"/>
        <v>4.9187754216867469E-2</v>
      </c>
      <c r="AC22">
        <f t="shared" si="7"/>
        <v>8.1651672000000004E-4</v>
      </c>
      <c r="AE22">
        <f t="shared" si="8"/>
        <v>14756.637556329493</v>
      </c>
    </row>
    <row r="23" spans="1:31" x14ac:dyDescent="0.25">
      <c r="A23" s="1" t="s">
        <v>15</v>
      </c>
      <c r="B23" s="1">
        <v>8.3000000000000004E-2</v>
      </c>
      <c r="C23" s="1">
        <v>8.3000000000000004E-2</v>
      </c>
      <c r="D23" s="3">
        <v>5</v>
      </c>
      <c r="E23" s="1" t="s">
        <v>19</v>
      </c>
      <c r="F23" s="1">
        <v>11</v>
      </c>
      <c r="G23" s="1">
        <v>150</v>
      </c>
      <c r="H23" s="1" t="s">
        <v>31</v>
      </c>
      <c r="I23" s="9">
        <v>6.34</v>
      </c>
      <c r="J23" s="16">
        <v>1.868333333333333</v>
      </c>
      <c r="K23" s="1">
        <v>532</v>
      </c>
      <c r="L23" s="1">
        <f t="shared" si="0"/>
        <v>3.9565779444117374E-3</v>
      </c>
      <c r="M23" s="1">
        <f t="shared" si="2"/>
        <v>1.1827798909827637E-2</v>
      </c>
      <c r="N23" s="24">
        <f t="shared" si="3"/>
        <v>1.8655834242630343E-3</v>
      </c>
      <c r="O23" s="24">
        <f t="shared" si="4"/>
        <v>6.330668461995168E-3</v>
      </c>
      <c r="S23" s="1">
        <f t="shared" si="1"/>
        <v>3.9561648000000001E-3</v>
      </c>
      <c r="T23">
        <f t="shared" si="5"/>
        <v>5.3200000000000003E-4</v>
      </c>
      <c r="AB23">
        <f t="shared" si="6"/>
        <v>4.7664636144578311E-2</v>
      </c>
      <c r="AC23">
        <f t="shared" si="7"/>
        <v>7.9123296000000007E-4</v>
      </c>
      <c r="AE23">
        <f t="shared" si="8"/>
        <v>14299.692495386684</v>
      </c>
    </row>
    <row r="24" spans="1:31" x14ac:dyDescent="0.25">
      <c r="A24" s="1" t="s">
        <v>15</v>
      </c>
      <c r="B24" s="1">
        <v>8.3000000000000004E-2</v>
      </c>
      <c r="C24" s="1">
        <v>8.3000000000000004E-2</v>
      </c>
      <c r="D24" s="3">
        <v>5</v>
      </c>
      <c r="E24" s="1" t="s">
        <v>20</v>
      </c>
      <c r="F24" s="1">
        <v>13</v>
      </c>
      <c r="G24" s="1">
        <v>15</v>
      </c>
      <c r="H24" s="1" t="s">
        <v>31</v>
      </c>
      <c r="I24" s="9">
        <v>7.4391666666666669</v>
      </c>
      <c r="J24" s="16">
        <v>3.54</v>
      </c>
      <c r="K24" s="1">
        <v>564</v>
      </c>
      <c r="L24" s="1">
        <f t="shared" si="0"/>
        <v>4.194567595203421E-3</v>
      </c>
      <c r="M24" s="1">
        <f t="shared" si="2"/>
        <v>1.4695144100088885E-2</v>
      </c>
      <c r="N24" s="24">
        <f t="shared" si="3"/>
        <v>1.9753750330577641E-3</v>
      </c>
      <c r="O24" s="24">
        <f t="shared" si="4"/>
        <v>4.1511706497426226E-3</v>
      </c>
      <c r="S24" s="1">
        <f t="shared" si="1"/>
        <v>4.1941295999999998E-3</v>
      </c>
      <c r="T24">
        <f t="shared" si="5"/>
        <v>5.6400000000000005E-4</v>
      </c>
      <c r="AB24">
        <f t="shared" si="6"/>
        <v>5.0531681927710841E-2</v>
      </c>
      <c r="AC24">
        <f t="shared" si="7"/>
        <v>8.3882591999999998E-4</v>
      </c>
      <c r="AE24">
        <f t="shared" si="8"/>
        <v>15159.824374808439</v>
      </c>
    </row>
    <row r="25" spans="1:31" x14ac:dyDescent="0.25">
      <c r="A25" s="1" t="s">
        <v>15</v>
      </c>
      <c r="B25" s="1">
        <v>8.3000000000000004E-2</v>
      </c>
      <c r="C25" s="1">
        <v>8.3000000000000004E-2</v>
      </c>
      <c r="D25" s="3">
        <v>5</v>
      </c>
      <c r="E25" s="1" t="s">
        <v>22</v>
      </c>
      <c r="F25" s="1">
        <v>13</v>
      </c>
      <c r="G25" s="1">
        <v>150</v>
      </c>
      <c r="H25" s="1" t="s">
        <v>31</v>
      </c>
      <c r="I25" s="9">
        <v>6.0541666666666671</v>
      </c>
      <c r="J25" s="16">
        <v>1.9583333333333335</v>
      </c>
      <c r="K25" s="1">
        <v>564</v>
      </c>
      <c r="L25" s="1">
        <f t="shared" si="0"/>
        <v>4.194567595203421E-3</v>
      </c>
      <c r="M25" s="1">
        <f t="shared" si="2"/>
        <v>1.4695144100088885E-2</v>
      </c>
      <c r="N25" s="24">
        <f t="shared" si="3"/>
        <v>2.4272777591337457E-3</v>
      </c>
      <c r="O25" s="24">
        <f t="shared" si="4"/>
        <v>7.5039033702581533E-3</v>
      </c>
      <c r="S25" s="1">
        <f t="shared" si="1"/>
        <v>4.1941295999999998E-3</v>
      </c>
      <c r="T25">
        <f t="shared" si="5"/>
        <v>5.6400000000000005E-4</v>
      </c>
      <c r="AB25">
        <f t="shared" si="6"/>
        <v>5.0531681927710841E-2</v>
      </c>
      <c r="AC25">
        <f t="shared" si="7"/>
        <v>8.3882591999999998E-4</v>
      </c>
      <c r="AE25">
        <f t="shared" si="8"/>
        <v>15159.824374808439</v>
      </c>
    </row>
    <row r="26" spans="1:31" x14ac:dyDescent="0.25">
      <c r="A26" s="1" t="s">
        <v>15</v>
      </c>
      <c r="B26" s="1">
        <v>8.3000000000000004E-2</v>
      </c>
      <c r="C26" s="1">
        <v>8.3000000000000004E-2</v>
      </c>
      <c r="D26" s="3">
        <v>5</v>
      </c>
      <c r="E26" s="1" t="s">
        <v>24</v>
      </c>
      <c r="F26" s="1">
        <v>26</v>
      </c>
      <c r="G26" s="1">
        <v>15</v>
      </c>
      <c r="H26" s="1" t="s">
        <v>31</v>
      </c>
      <c r="I26" s="9">
        <v>5.328333333333334</v>
      </c>
      <c r="J26" s="16">
        <v>2.4650000000000007</v>
      </c>
      <c r="K26" s="1">
        <v>553</v>
      </c>
      <c r="L26" s="1">
        <f t="shared" si="0"/>
        <v>4.1127586527437794E-3</v>
      </c>
      <c r="M26" s="1">
        <f t="shared" si="2"/>
        <v>1.3709494190936576E-2</v>
      </c>
      <c r="N26" s="24">
        <f t="shared" si="3"/>
        <v>2.5729422942014214E-3</v>
      </c>
      <c r="O26" s="24">
        <f t="shared" si="4"/>
        <v>5.5616609293860338E-3</v>
      </c>
      <c r="S26" s="1">
        <f t="shared" si="1"/>
        <v>4.1123291999999997E-3</v>
      </c>
      <c r="T26">
        <f t="shared" si="5"/>
        <v>5.53E-4</v>
      </c>
      <c r="AB26">
        <f t="shared" si="6"/>
        <v>4.9546134939759033E-2</v>
      </c>
      <c r="AC26">
        <f t="shared" si="7"/>
        <v>8.2246583999999998E-4</v>
      </c>
      <c r="AE26">
        <f t="shared" si="8"/>
        <v>14864.15404125721</v>
      </c>
    </row>
    <row r="27" spans="1:31" x14ac:dyDescent="0.25">
      <c r="A27" s="1" t="s">
        <v>15</v>
      </c>
      <c r="B27" s="1">
        <v>8.3000000000000004E-2</v>
      </c>
      <c r="C27" s="1">
        <v>8.3000000000000004E-2</v>
      </c>
      <c r="D27" s="3">
        <v>5</v>
      </c>
      <c r="E27" s="1" t="s">
        <v>25</v>
      </c>
      <c r="F27" s="1">
        <v>26</v>
      </c>
      <c r="G27" s="1">
        <v>150</v>
      </c>
      <c r="H27" s="1" t="s">
        <v>31</v>
      </c>
      <c r="I27" s="9">
        <v>6.270833333333333</v>
      </c>
      <c r="J27" s="16">
        <v>3.3374999999999999</v>
      </c>
      <c r="K27" s="1">
        <v>544</v>
      </c>
      <c r="L27" s="1">
        <f t="shared" si="0"/>
        <v>4.0458240634586194E-3</v>
      </c>
      <c r="M27" s="1">
        <f t="shared" si="2"/>
        <v>1.2903053356175613E-2</v>
      </c>
      <c r="N27" s="24">
        <f t="shared" si="3"/>
        <v>2.0576297710844832E-3</v>
      </c>
      <c r="O27" s="24">
        <f t="shared" si="4"/>
        <v>3.8660834025994345E-3</v>
      </c>
      <c r="S27" s="1">
        <f t="shared" si="1"/>
        <v>4.0454015999999999E-3</v>
      </c>
      <c r="T27">
        <f t="shared" si="5"/>
        <v>5.44E-4</v>
      </c>
      <c r="AB27">
        <f t="shared" si="6"/>
        <v>4.8739778313253011E-2</v>
      </c>
      <c r="AC27">
        <f t="shared" si="7"/>
        <v>8.0908032000000002E-4</v>
      </c>
      <c r="AE27">
        <f t="shared" si="8"/>
        <v>14622.241950169844</v>
      </c>
    </row>
    <row r="28" spans="1:31" x14ac:dyDescent="0.25">
      <c r="A28" s="1" t="s">
        <v>15</v>
      </c>
      <c r="B28" s="1">
        <v>8.3000000000000004E-2</v>
      </c>
      <c r="C28" s="1">
        <v>8.3000000000000004E-2</v>
      </c>
      <c r="D28" s="3">
        <v>5</v>
      </c>
      <c r="E28" s="1" t="s">
        <v>26</v>
      </c>
      <c r="F28" s="1">
        <v>34</v>
      </c>
      <c r="G28" s="1">
        <v>15</v>
      </c>
      <c r="H28" s="1" t="s">
        <v>31</v>
      </c>
      <c r="I28" s="9">
        <v>6.0258333333333338</v>
      </c>
      <c r="J28" s="16">
        <v>3.2008333333333328</v>
      </c>
      <c r="K28" s="1">
        <v>572</v>
      </c>
      <c r="L28" s="1">
        <f t="shared" si="0"/>
        <v>4.2540650079013424E-3</v>
      </c>
      <c r="M28" s="1">
        <f t="shared" si="2"/>
        <v>1.5411980397654203E-2</v>
      </c>
      <c r="N28" s="24">
        <f t="shared" si="3"/>
        <v>2.5576512898886797E-3</v>
      </c>
      <c r="O28" s="24">
        <f t="shared" si="4"/>
        <v>4.8149899706287549E-3</v>
      </c>
      <c r="S28" s="1">
        <f t="shared" si="1"/>
        <v>4.2536208000000008E-3</v>
      </c>
      <c r="T28">
        <f t="shared" si="5"/>
        <v>5.7200000000000003E-4</v>
      </c>
      <c r="AB28">
        <f t="shared" si="6"/>
        <v>5.1248443373493983E-2</v>
      </c>
      <c r="AC28">
        <f t="shared" si="7"/>
        <v>8.507241600000002E-4</v>
      </c>
      <c r="AE28">
        <f t="shared" si="8"/>
        <v>15374.857344663878</v>
      </c>
    </row>
    <row r="29" spans="1:31" x14ac:dyDescent="0.25">
      <c r="A29" s="1" t="s">
        <v>15</v>
      </c>
      <c r="B29" s="1">
        <v>8.3000000000000004E-2</v>
      </c>
      <c r="C29" s="1">
        <v>8.3000000000000004E-2</v>
      </c>
      <c r="D29" s="3">
        <v>5</v>
      </c>
      <c r="E29" s="1" t="s">
        <v>27</v>
      </c>
      <c r="F29" s="1">
        <v>34</v>
      </c>
      <c r="G29" s="1">
        <v>150</v>
      </c>
      <c r="H29" s="1" t="s">
        <v>31</v>
      </c>
      <c r="I29" s="9">
        <v>7.3316666666666661</v>
      </c>
      <c r="J29" s="16">
        <v>3.6174999999999997</v>
      </c>
      <c r="K29" s="1">
        <v>623</v>
      </c>
      <c r="L29" s="1">
        <f t="shared" si="0"/>
        <v>4.6333610138505872E-3</v>
      </c>
      <c r="M29" s="1">
        <f t="shared" si="2"/>
        <v>1.9981811794633056E-2</v>
      </c>
      <c r="N29" s="24">
        <f t="shared" si="3"/>
        <v>2.7254119292520651E-3</v>
      </c>
      <c r="O29" s="24">
        <f t="shared" si="4"/>
        <v>5.5236521892558553E-3</v>
      </c>
      <c r="S29" s="1">
        <f t="shared" si="1"/>
        <v>4.6328771999999997E-3</v>
      </c>
      <c r="T29">
        <f t="shared" si="5"/>
        <v>6.2299999999999996E-4</v>
      </c>
      <c r="AB29">
        <f t="shared" si="6"/>
        <v>5.5817797590361443E-2</v>
      </c>
      <c r="AC29">
        <f t="shared" si="7"/>
        <v>9.2657543999999999E-4</v>
      </c>
      <c r="AE29">
        <f t="shared" si="8"/>
        <v>16745.692527492301</v>
      </c>
    </row>
    <row r="30" spans="1:31" x14ac:dyDescent="0.25">
      <c r="A30" s="1" t="s">
        <v>15</v>
      </c>
      <c r="B30" s="1">
        <v>8.3000000000000004E-2</v>
      </c>
      <c r="C30" s="1">
        <v>8.3000000000000004E-2</v>
      </c>
      <c r="D30" s="3">
        <v>5</v>
      </c>
      <c r="E30" s="1" t="s">
        <v>28</v>
      </c>
      <c r="F30" s="1">
        <v>52</v>
      </c>
      <c r="G30" s="1">
        <v>15</v>
      </c>
      <c r="H30" s="1" t="s">
        <v>31</v>
      </c>
      <c r="I30" s="9">
        <v>5.3408333333333333</v>
      </c>
      <c r="J30" s="16">
        <v>1.8925000000000003</v>
      </c>
      <c r="K30" s="1">
        <v>544</v>
      </c>
      <c r="L30" s="1">
        <f t="shared" si="0"/>
        <v>4.0458240634586194E-3</v>
      </c>
      <c r="M30" s="1">
        <f t="shared" si="2"/>
        <v>1.2903053356175613E-2</v>
      </c>
      <c r="N30" s="24">
        <f t="shared" si="3"/>
        <v>2.4159251095975556E-3</v>
      </c>
      <c r="O30" s="24">
        <f t="shared" si="4"/>
        <v>6.8179938473847349E-3</v>
      </c>
      <c r="S30" s="1">
        <f t="shared" si="1"/>
        <v>4.0454015999999999E-3</v>
      </c>
      <c r="T30">
        <f t="shared" si="5"/>
        <v>5.44E-4</v>
      </c>
      <c r="AB30">
        <f t="shared" si="6"/>
        <v>4.8739778313253011E-2</v>
      </c>
      <c r="AC30">
        <f t="shared" si="7"/>
        <v>8.0908032000000002E-4</v>
      </c>
      <c r="AE30">
        <f t="shared" si="8"/>
        <v>14622.241950169844</v>
      </c>
    </row>
    <row r="31" spans="1:31" x14ac:dyDescent="0.25">
      <c r="A31" s="1" t="s">
        <v>15</v>
      </c>
      <c r="B31" s="1">
        <v>8.3000000000000004E-2</v>
      </c>
      <c r="C31" s="1">
        <v>8.3000000000000004E-2</v>
      </c>
      <c r="D31" s="3">
        <v>5</v>
      </c>
      <c r="E31" s="1" t="s">
        <v>29</v>
      </c>
      <c r="F31" s="1">
        <v>52</v>
      </c>
      <c r="G31" s="1">
        <v>150</v>
      </c>
      <c r="H31" s="1" t="s">
        <v>31</v>
      </c>
      <c r="I31" s="9">
        <v>5.916666666666667</v>
      </c>
      <c r="J31" s="16">
        <v>3.1008333333333327</v>
      </c>
      <c r="K31" s="1">
        <v>517</v>
      </c>
      <c r="L31" s="1">
        <f t="shared" si="0"/>
        <v>3.8450202956031359E-3</v>
      </c>
      <c r="M31" s="1">
        <f t="shared" si="2"/>
        <v>1.048373085189268E-2</v>
      </c>
      <c r="N31" s="24">
        <f t="shared" si="3"/>
        <v>1.7718981721508754E-3</v>
      </c>
      <c r="O31" s="24">
        <f t="shared" si="4"/>
        <v>3.3809398071140066E-3</v>
      </c>
      <c r="S31" s="1">
        <f t="shared" si="1"/>
        <v>3.8446188E-3</v>
      </c>
      <c r="T31">
        <f t="shared" si="5"/>
        <v>5.1699999999999999E-4</v>
      </c>
      <c r="AB31">
        <f t="shared" si="6"/>
        <v>4.6320708433734939E-2</v>
      </c>
      <c r="AC31">
        <f t="shared" si="7"/>
        <v>7.6892376000000002E-4</v>
      </c>
      <c r="AE31">
        <f t="shared" si="8"/>
        <v>13896.505676907736</v>
      </c>
    </row>
    <row r="32" spans="1:31" x14ac:dyDescent="0.25">
      <c r="A32" s="1" t="s">
        <v>15</v>
      </c>
      <c r="B32" s="1">
        <v>8.3000000000000004E-2</v>
      </c>
      <c r="C32" s="1">
        <v>8.3000000000000004E-2</v>
      </c>
      <c r="D32" s="3">
        <v>5</v>
      </c>
      <c r="E32" s="1" t="s">
        <v>16</v>
      </c>
      <c r="F32" s="1">
        <v>11</v>
      </c>
      <c r="G32" s="1">
        <v>15</v>
      </c>
      <c r="H32" s="1" t="s">
        <v>32</v>
      </c>
      <c r="I32" s="12">
        <v>5.105833333333333</v>
      </c>
      <c r="J32" s="13">
        <v>2.3541666666666656</v>
      </c>
      <c r="K32" s="1">
        <v>509</v>
      </c>
      <c r="L32" s="1">
        <f t="shared" si="0"/>
        <v>3.785522882905215E-3</v>
      </c>
      <c r="M32" s="1">
        <f t="shared" si="2"/>
        <v>9.7668945543273687E-3</v>
      </c>
      <c r="N32" s="24">
        <f t="shared" si="3"/>
        <v>1.9128894181806501E-3</v>
      </c>
      <c r="O32" s="24">
        <f t="shared" si="4"/>
        <v>4.1487693682098576E-3</v>
      </c>
      <c r="S32" s="1">
        <f t="shared" si="1"/>
        <v>3.7851275999999994E-3</v>
      </c>
      <c r="T32">
        <f t="shared" si="5"/>
        <v>5.0900000000000001E-4</v>
      </c>
      <c r="AB32">
        <f t="shared" si="6"/>
        <v>4.5603946987951796E-2</v>
      </c>
      <c r="AC32">
        <f t="shared" si="7"/>
        <v>7.5702551999999991E-4</v>
      </c>
      <c r="AE32">
        <f t="shared" si="8"/>
        <v>13681.472707052297</v>
      </c>
    </row>
    <row r="33" spans="1:31" x14ac:dyDescent="0.25">
      <c r="A33" s="1" t="s">
        <v>15</v>
      </c>
      <c r="B33" s="1">
        <v>8.3000000000000004E-2</v>
      </c>
      <c r="C33" s="1">
        <v>8.3000000000000004E-2</v>
      </c>
      <c r="D33" s="3">
        <v>5</v>
      </c>
      <c r="E33" s="1" t="s">
        <v>19</v>
      </c>
      <c r="F33" s="1">
        <v>11</v>
      </c>
      <c r="G33" s="1">
        <v>150</v>
      </c>
      <c r="H33" s="1" t="s">
        <v>32</v>
      </c>
      <c r="I33" s="12">
        <v>10.093333333333334</v>
      </c>
      <c r="J33" s="13">
        <v>6.274166666666666</v>
      </c>
      <c r="K33" s="1">
        <v>475</v>
      </c>
      <c r="L33" s="1">
        <f t="shared" si="0"/>
        <v>3.532658878939051E-3</v>
      </c>
      <c r="M33" s="1">
        <f t="shared" si="2"/>
        <v>6.7203402896747902E-3</v>
      </c>
      <c r="N33" s="24">
        <f t="shared" si="3"/>
        <v>6.6581971165866484E-4</v>
      </c>
      <c r="O33" s="24">
        <f t="shared" si="4"/>
        <v>1.0711128101487247E-3</v>
      </c>
      <c r="S33" s="1">
        <f t="shared" si="1"/>
        <v>3.53229E-3</v>
      </c>
      <c r="T33">
        <f t="shared" si="5"/>
        <v>4.75E-4</v>
      </c>
      <c r="AB33">
        <f t="shared" si="6"/>
        <v>4.2557710843373495E-2</v>
      </c>
      <c r="AC33">
        <f t="shared" si="7"/>
        <v>7.0645799999999998E-4</v>
      </c>
      <c r="AE33">
        <f t="shared" si="8"/>
        <v>12767.582585166681</v>
      </c>
    </row>
    <row r="34" spans="1:31" x14ac:dyDescent="0.25">
      <c r="A34" s="1" t="s">
        <v>15</v>
      </c>
      <c r="B34" s="1">
        <v>8.3000000000000004E-2</v>
      </c>
      <c r="C34" s="1">
        <v>8.3000000000000004E-2</v>
      </c>
      <c r="D34" s="3">
        <v>5</v>
      </c>
      <c r="E34" s="1" t="s">
        <v>20</v>
      </c>
      <c r="F34" s="1">
        <v>13</v>
      </c>
      <c r="G34" s="1">
        <v>15</v>
      </c>
      <c r="H34" s="1" t="s">
        <v>32</v>
      </c>
      <c r="I34" s="12">
        <v>6.0483333333333338</v>
      </c>
      <c r="J34" s="13">
        <v>2.8416666666666672</v>
      </c>
      <c r="K34" s="1">
        <v>524</v>
      </c>
      <c r="L34" s="1">
        <f t="shared" si="0"/>
        <v>3.8970805317138169E-3</v>
      </c>
      <c r="M34" s="1">
        <f t="shared" si="2"/>
        <v>1.111096261226233E-2</v>
      </c>
      <c r="N34" s="24">
        <f t="shared" si="3"/>
        <v>1.8370288143723884E-3</v>
      </c>
      <c r="O34" s="24">
        <f t="shared" si="4"/>
        <v>3.9100161685380625E-3</v>
      </c>
      <c r="S34" s="1">
        <f t="shared" si="1"/>
        <v>3.8966736E-3</v>
      </c>
      <c r="T34">
        <f t="shared" si="5"/>
        <v>5.2400000000000005E-4</v>
      </c>
      <c r="AB34">
        <f t="shared" si="6"/>
        <v>4.6947874698795175E-2</v>
      </c>
      <c r="AC34">
        <f t="shared" si="7"/>
        <v>7.7933471999999996E-4</v>
      </c>
      <c r="AE34">
        <f t="shared" si="8"/>
        <v>14084.659525531246</v>
      </c>
    </row>
    <row r="35" spans="1:31" x14ac:dyDescent="0.25">
      <c r="A35" s="1" t="s">
        <v>15</v>
      </c>
      <c r="B35" s="1">
        <v>8.3000000000000004E-2</v>
      </c>
      <c r="C35" s="1">
        <v>8.3000000000000004E-2</v>
      </c>
      <c r="D35" s="3">
        <v>5</v>
      </c>
      <c r="E35" s="1" t="s">
        <v>22</v>
      </c>
      <c r="F35" s="1">
        <v>13</v>
      </c>
      <c r="G35" s="1">
        <v>150</v>
      </c>
      <c r="H35" s="1" t="s">
        <v>32</v>
      </c>
      <c r="I35" s="12">
        <v>5.84</v>
      </c>
      <c r="J35" s="13">
        <v>2.54</v>
      </c>
      <c r="K35" s="1">
        <v>529</v>
      </c>
      <c r="L35" s="1">
        <f t="shared" si="0"/>
        <v>3.9342664146500171E-3</v>
      </c>
      <c r="M35" s="1">
        <f t="shared" si="2"/>
        <v>1.1558985298240647E-2</v>
      </c>
      <c r="N35" s="24">
        <f t="shared" si="3"/>
        <v>1.9792783044932614E-3</v>
      </c>
      <c r="O35" s="24">
        <f t="shared" si="4"/>
        <v>4.5507816134805696E-3</v>
      </c>
      <c r="S35" s="1">
        <f t="shared" si="1"/>
        <v>3.9338555999999993E-3</v>
      </c>
      <c r="T35">
        <f t="shared" si="5"/>
        <v>5.2899999999999996E-4</v>
      </c>
      <c r="AB35">
        <f t="shared" si="6"/>
        <v>4.7395850602409625E-2</v>
      </c>
      <c r="AC35">
        <f t="shared" si="7"/>
        <v>7.8677111999999987E-4</v>
      </c>
      <c r="AE35">
        <f t="shared" si="8"/>
        <v>14219.055131690895</v>
      </c>
    </row>
    <row r="36" spans="1:31" x14ac:dyDescent="0.25">
      <c r="A36" s="1" t="s">
        <v>15</v>
      </c>
      <c r="B36" s="1">
        <v>8.3000000000000004E-2</v>
      </c>
      <c r="C36" s="1">
        <v>8.3000000000000004E-2</v>
      </c>
      <c r="D36" s="3">
        <v>5</v>
      </c>
      <c r="E36" s="1" t="s">
        <v>24</v>
      </c>
      <c r="F36" s="1">
        <v>26</v>
      </c>
      <c r="G36" s="1">
        <v>15</v>
      </c>
      <c r="H36" s="1" t="s">
        <v>32</v>
      </c>
      <c r="I36" s="12">
        <v>5.8375000000000004</v>
      </c>
      <c r="J36" s="13">
        <v>2.7099999999999995</v>
      </c>
      <c r="K36" s="1">
        <v>528</v>
      </c>
      <c r="L36" s="1">
        <f t="shared" si="0"/>
        <v>3.9268292380627767E-3</v>
      </c>
      <c r="M36" s="1">
        <f t="shared" si="2"/>
        <v>1.1469380761044978E-2</v>
      </c>
      <c r="N36" s="24">
        <f t="shared" si="3"/>
        <v>1.9647761475023516E-3</v>
      </c>
      <c r="O36" s="24">
        <f t="shared" si="4"/>
        <v>4.2322438232638305E-3</v>
      </c>
      <c r="S36" s="1">
        <f t="shared" si="1"/>
        <v>3.9264192000000005E-3</v>
      </c>
      <c r="T36">
        <f t="shared" si="5"/>
        <v>5.2800000000000004E-4</v>
      </c>
      <c r="AB36">
        <f t="shared" si="6"/>
        <v>4.7306255421686753E-2</v>
      </c>
      <c r="AC36">
        <f t="shared" si="7"/>
        <v>7.8528384000000012E-4</v>
      </c>
      <c r="AE36">
        <f t="shared" si="8"/>
        <v>14192.176010458963</v>
      </c>
    </row>
    <row r="37" spans="1:31" x14ac:dyDescent="0.25">
      <c r="A37" s="1" t="s">
        <v>15</v>
      </c>
      <c r="B37" s="1">
        <v>8.3000000000000004E-2</v>
      </c>
      <c r="C37" s="1">
        <v>8.3000000000000004E-2</v>
      </c>
      <c r="D37" s="3">
        <v>5</v>
      </c>
      <c r="E37" s="1" t="s">
        <v>25</v>
      </c>
      <c r="F37" s="1">
        <v>26</v>
      </c>
      <c r="G37" s="1">
        <v>150</v>
      </c>
      <c r="H37" s="1" t="s">
        <v>32</v>
      </c>
      <c r="I37" s="12">
        <v>9.9691666666666681</v>
      </c>
      <c r="J37" s="13">
        <v>6.1066666666666682</v>
      </c>
      <c r="K37" s="1">
        <v>525</v>
      </c>
      <c r="L37" s="1">
        <f t="shared" si="0"/>
        <v>3.9045177083010568E-3</v>
      </c>
      <c r="M37" s="1">
        <f t="shared" si="2"/>
        <v>1.1200567149457993E-2</v>
      </c>
      <c r="N37" s="24">
        <f t="shared" si="3"/>
        <v>1.1235209044010356E-3</v>
      </c>
      <c r="O37" s="24">
        <f t="shared" si="4"/>
        <v>1.8341540091907189E-3</v>
      </c>
      <c r="S37" s="1">
        <f t="shared" si="1"/>
        <v>3.9041100000000006E-3</v>
      </c>
      <c r="T37">
        <f t="shared" si="5"/>
        <v>5.2499999999999997E-4</v>
      </c>
      <c r="AB37">
        <f t="shared" si="6"/>
        <v>4.7037469879518075E-2</v>
      </c>
      <c r="AC37">
        <f t="shared" si="7"/>
        <v>7.8082200000000013E-4</v>
      </c>
      <c r="AE37">
        <f t="shared" si="8"/>
        <v>14111.538646763174</v>
      </c>
    </row>
    <row r="38" spans="1:31" x14ac:dyDescent="0.25">
      <c r="A38" s="1" t="s">
        <v>15</v>
      </c>
      <c r="B38" s="1">
        <v>8.3000000000000004E-2</v>
      </c>
      <c r="C38" s="1">
        <v>8.3000000000000004E-2</v>
      </c>
      <c r="D38" s="3">
        <v>5</v>
      </c>
      <c r="E38" s="1" t="s">
        <v>26</v>
      </c>
      <c r="F38" s="1">
        <v>34</v>
      </c>
      <c r="G38" s="1">
        <v>15</v>
      </c>
      <c r="H38" s="1" t="s">
        <v>32</v>
      </c>
      <c r="I38" s="12">
        <v>6.4700000000000015</v>
      </c>
      <c r="J38" s="13">
        <v>3.6675000000000022</v>
      </c>
      <c r="K38" s="1">
        <v>541</v>
      </c>
      <c r="L38" s="1">
        <f t="shared" si="0"/>
        <v>4.0235125336968982E-3</v>
      </c>
      <c r="M38" s="1">
        <f t="shared" si="2"/>
        <v>1.2634239744588611E-2</v>
      </c>
      <c r="N38" s="24">
        <f t="shared" si="3"/>
        <v>1.9527418461497076E-3</v>
      </c>
      <c r="O38" s="24">
        <f t="shared" si="4"/>
        <v>3.4449188124304306E-3</v>
      </c>
      <c r="S38" s="1">
        <f t="shared" si="1"/>
        <v>4.0230924E-3</v>
      </c>
      <c r="T38">
        <f t="shared" si="5"/>
        <v>5.4100000000000003E-4</v>
      </c>
      <c r="AB38">
        <f t="shared" si="6"/>
        <v>4.8470992771084333E-2</v>
      </c>
      <c r="AC38">
        <f t="shared" si="7"/>
        <v>8.0461848000000003E-4</v>
      </c>
      <c r="AE38">
        <f t="shared" si="8"/>
        <v>14541.604586474052</v>
      </c>
    </row>
    <row r="39" spans="1:31" x14ac:dyDescent="0.25">
      <c r="A39" s="1" t="s">
        <v>15</v>
      </c>
      <c r="B39" s="1">
        <v>8.3000000000000004E-2</v>
      </c>
      <c r="C39" s="1">
        <v>8.3000000000000004E-2</v>
      </c>
      <c r="D39" s="3">
        <v>5</v>
      </c>
      <c r="E39" s="1" t="s">
        <v>27</v>
      </c>
      <c r="F39" s="1">
        <v>34</v>
      </c>
      <c r="G39" s="1">
        <v>150</v>
      </c>
      <c r="H39" s="1" t="s">
        <v>32</v>
      </c>
      <c r="I39" s="12">
        <v>8.0608333333333331</v>
      </c>
      <c r="J39" s="13">
        <v>4.9749999999999996</v>
      </c>
      <c r="K39" s="1">
        <v>502</v>
      </c>
      <c r="L39" s="1">
        <f t="shared" si="0"/>
        <v>3.7334626467945341E-3</v>
      </c>
      <c r="M39" s="1">
        <f t="shared" si="2"/>
        <v>9.1396627939577188E-3</v>
      </c>
      <c r="N39" s="24">
        <f t="shared" si="3"/>
        <v>1.133835971544429E-3</v>
      </c>
      <c r="O39" s="24">
        <f t="shared" si="4"/>
        <v>1.8371181495392401E-3</v>
      </c>
      <c r="S39" s="1">
        <f t="shared" si="1"/>
        <v>3.7330727999999999E-3</v>
      </c>
      <c r="T39">
        <f t="shared" si="5"/>
        <v>5.0199999999999995E-4</v>
      </c>
      <c r="AB39">
        <f t="shared" si="6"/>
        <v>4.497678072289156E-2</v>
      </c>
      <c r="AC39">
        <f t="shared" si="7"/>
        <v>7.4661455999999998E-4</v>
      </c>
      <c r="AE39">
        <f t="shared" si="8"/>
        <v>13493.318858428787</v>
      </c>
    </row>
    <row r="40" spans="1:31" x14ac:dyDescent="0.25">
      <c r="A40" s="1" t="s">
        <v>15</v>
      </c>
      <c r="B40" s="1">
        <v>8.3000000000000004E-2</v>
      </c>
      <c r="C40" s="1">
        <v>8.3000000000000004E-2</v>
      </c>
      <c r="D40" s="3">
        <v>5</v>
      </c>
      <c r="E40" s="1" t="s">
        <v>28</v>
      </c>
      <c r="F40" s="1">
        <v>52</v>
      </c>
      <c r="G40" s="1">
        <v>15</v>
      </c>
      <c r="H40" s="1" t="s">
        <v>32</v>
      </c>
      <c r="I40" s="12">
        <v>6.6941666666666668</v>
      </c>
      <c r="J40" s="13">
        <v>3.253333333333333</v>
      </c>
      <c r="K40" s="1">
        <v>504</v>
      </c>
      <c r="L40" s="1">
        <f t="shared" si="0"/>
        <v>3.7483369999690144E-3</v>
      </c>
      <c r="M40" s="1">
        <f t="shared" si="2"/>
        <v>9.3188718683490483E-3</v>
      </c>
      <c r="N40" s="24">
        <f t="shared" si="3"/>
        <v>1.3920884155382619E-3</v>
      </c>
      <c r="O40" s="24">
        <f t="shared" si="4"/>
        <v>2.8644073365826994E-3</v>
      </c>
      <c r="S40" s="1">
        <f t="shared" si="1"/>
        <v>3.7479455999999997E-3</v>
      </c>
      <c r="T40">
        <f t="shared" si="5"/>
        <v>5.04E-4</v>
      </c>
      <c r="AB40">
        <f t="shared" si="6"/>
        <v>4.5155971084337346E-2</v>
      </c>
      <c r="AC40">
        <f t="shared" si="7"/>
        <v>7.495891199999999E-4</v>
      </c>
      <c r="AE40">
        <f t="shared" si="8"/>
        <v>13547.077100892648</v>
      </c>
    </row>
    <row r="41" spans="1:31" x14ac:dyDescent="0.25">
      <c r="A41" s="1" t="s">
        <v>15</v>
      </c>
      <c r="B41" s="1">
        <v>8.3000000000000004E-2</v>
      </c>
      <c r="C41" s="1">
        <v>8.3000000000000004E-2</v>
      </c>
      <c r="D41" s="3">
        <v>5</v>
      </c>
      <c r="E41" s="1" t="s">
        <v>29</v>
      </c>
      <c r="F41" s="1">
        <v>52</v>
      </c>
      <c r="G41" s="1">
        <v>150</v>
      </c>
      <c r="H41" s="1" t="s">
        <v>32</v>
      </c>
      <c r="I41" s="12">
        <v>7.5983333333333336</v>
      </c>
      <c r="J41" s="13">
        <v>4.2150000000000007</v>
      </c>
      <c r="K41" s="1">
        <v>504</v>
      </c>
      <c r="L41" s="1">
        <f t="shared" si="0"/>
        <v>3.7483369999690144E-3</v>
      </c>
      <c r="M41" s="1">
        <f t="shared" si="2"/>
        <v>9.3188718683490483E-3</v>
      </c>
      <c r="N41" s="24">
        <f t="shared" si="3"/>
        <v>1.2264363064289161E-3</v>
      </c>
      <c r="O41" s="24">
        <f t="shared" si="4"/>
        <v>2.2108830055395127E-3</v>
      </c>
      <c r="S41" s="1">
        <f t="shared" si="1"/>
        <v>3.7479455999999997E-3</v>
      </c>
      <c r="T41">
        <f t="shared" si="5"/>
        <v>5.04E-4</v>
      </c>
      <c r="AB41">
        <f t="shared" si="6"/>
        <v>4.5155971084337346E-2</v>
      </c>
      <c r="AC41">
        <f t="shared" si="7"/>
        <v>7.495891199999999E-4</v>
      </c>
      <c r="AE41">
        <f t="shared" si="8"/>
        <v>13547.077100892648</v>
      </c>
    </row>
    <row r="42" spans="1:31" x14ac:dyDescent="0.25">
      <c r="A42" s="1" t="s">
        <v>33</v>
      </c>
      <c r="B42" s="1">
        <v>2</v>
      </c>
      <c r="C42" s="2">
        <v>2</v>
      </c>
      <c r="D42" s="3">
        <f t="shared" ref="D42:D66" si="9">C42*60</f>
        <v>120</v>
      </c>
      <c r="E42" s="1" t="s">
        <v>16</v>
      </c>
      <c r="F42" s="1">
        <v>11</v>
      </c>
      <c r="G42" s="1">
        <v>15</v>
      </c>
      <c r="H42" s="1" t="s">
        <v>17</v>
      </c>
      <c r="I42" s="18">
        <v>5.1991666666666658</v>
      </c>
      <c r="J42" s="18">
        <v>2.5483333333333325</v>
      </c>
      <c r="K42" s="1">
        <v>672</v>
      </c>
      <c r="L42" s="1">
        <f t="shared" si="0"/>
        <v>4.9977826666253531E-3</v>
      </c>
      <c r="M42" s="1">
        <f t="shared" si="2"/>
        <v>1.0114560158646548E-3</v>
      </c>
      <c r="N42" s="24">
        <f t="shared" si="3"/>
        <v>1.9454194887603559E-4</v>
      </c>
      <c r="O42" s="24">
        <f t="shared" si="4"/>
        <v>3.9690883552569856E-4</v>
      </c>
      <c r="S42" s="1">
        <f t="shared" si="1"/>
        <v>4.9972608000000002E-3</v>
      </c>
      <c r="T42">
        <f t="shared" si="5"/>
        <v>6.7199999999999996E-4</v>
      </c>
      <c r="U42">
        <f t="shared" ref="U42:U81" si="10">(T42-T2)/B42</f>
        <v>1.5999999999999955E-5</v>
      </c>
      <c r="V42">
        <f>0.015/J42</f>
        <v>5.8862001308044492E-3</v>
      </c>
      <c r="W42">
        <f>V42*W$2*U42</f>
        <v>3.8848680463058867E-6</v>
      </c>
      <c r="X42">
        <f>(T42-T2)/(B42-B2)</f>
        <v>1.6692749087115236E-5</v>
      </c>
      <c r="AB42">
        <f t="shared" si="6"/>
        <v>2.4986304000000001E-3</v>
      </c>
      <c r="AC42">
        <f t="shared" si="7"/>
        <v>4.1643839999999999E-5</v>
      </c>
      <c r="AE42">
        <f t="shared" si="8"/>
        <v>749.60493291605997</v>
      </c>
    </row>
    <row r="43" spans="1:31" x14ac:dyDescent="0.25">
      <c r="A43" s="1" t="s">
        <v>33</v>
      </c>
      <c r="B43" s="1">
        <v>2</v>
      </c>
      <c r="C43" s="2">
        <v>2</v>
      </c>
      <c r="D43" s="3">
        <f t="shared" si="9"/>
        <v>120</v>
      </c>
      <c r="E43" s="1" t="s">
        <v>19</v>
      </c>
      <c r="F43" s="1">
        <v>11</v>
      </c>
      <c r="G43" s="1">
        <v>150</v>
      </c>
      <c r="H43" s="1" t="s">
        <v>17</v>
      </c>
      <c r="I43" s="18">
        <v>6.0416666666666661</v>
      </c>
      <c r="J43" s="18">
        <v>2.4325000000000001</v>
      </c>
      <c r="K43" s="1">
        <v>823</v>
      </c>
      <c r="L43" s="1">
        <f t="shared" si="0"/>
        <v>6.1207963312986096E-3</v>
      </c>
      <c r="M43" s="1">
        <f t="shared" si="2"/>
        <v>1.5729628482012831E-3</v>
      </c>
      <c r="N43" s="24">
        <f t="shared" si="3"/>
        <v>2.6035247142641932E-4</v>
      </c>
      <c r="O43" s="24">
        <f t="shared" si="4"/>
        <v>6.4664454191214107E-4</v>
      </c>
      <c r="S43" s="1">
        <f t="shared" si="1"/>
        <v>6.1201571999999994E-3</v>
      </c>
      <c r="T43">
        <f t="shared" si="5"/>
        <v>8.2299999999999995E-4</v>
      </c>
      <c r="U43">
        <f t="shared" si="10"/>
        <v>3.749999999999999E-5</v>
      </c>
      <c r="V43">
        <f t="shared" ref="V43:V106" si="11">0.015/J43</f>
        <v>6.1664953751284684E-3</v>
      </c>
      <c r="W43">
        <f t="shared" ref="W43:W106" si="12">V43*W$2*U43</f>
        <v>9.538738506554652E-6</v>
      </c>
      <c r="X43">
        <f t="shared" ref="X43:X106" si="13">(T43-T3)/(B43-B3)</f>
        <v>3.9123630672926438E-5</v>
      </c>
      <c r="AB43">
        <f t="shared" si="6"/>
        <v>3.0600785999999997E-3</v>
      </c>
      <c r="AC43">
        <f t="shared" si="7"/>
        <v>5.1001309999999996E-5</v>
      </c>
      <c r="AE43">
        <f t="shared" si="8"/>
        <v>918.04294611594844</v>
      </c>
    </row>
    <row r="44" spans="1:31" x14ac:dyDescent="0.25">
      <c r="A44" s="1" t="s">
        <v>33</v>
      </c>
      <c r="B44" s="1">
        <v>2</v>
      </c>
      <c r="C44" s="2">
        <v>2</v>
      </c>
      <c r="D44" s="3">
        <f t="shared" si="9"/>
        <v>120</v>
      </c>
      <c r="E44" s="1" t="s">
        <v>20</v>
      </c>
      <c r="F44" s="1">
        <v>13</v>
      </c>
      <c r="G44" s="1">
        <v>15</v>
      </c>
      <c r="H44" s="1" t="s">
        <v>17</v>
      </c>
      <c r="I44" s="18">
        <v>6.5549999999999997</v>
      </c>
      <c r="J44" s="18">
        <v>3</v>
      </c>
      <c r="K44" s="1">
        <v>733</v>
      </c>
      <c r="L44" s="1">
        <f t="shared" si="0"/>
        <v>5.4514504384469992E-3</v>
      </c>
      <c r="M44" s="1">
        <f t="shared" si="2"/>
        <v>1.2382899017754779E-3</v>
      </c>
      <c r="N44" s="24">
        <f t="shared" si="3"/>
        <v>1.8890768905804393E-4</v>
      </c>
      <c r="O44" s="24">
        <f t="shared" si="4"/>
        <v>4.1276330059182597E-4</v>
      </c>
      <c r="S44" s="1">
        <f t="shared" si="1"/>
        <v>5.4508812000000004E-3</v>
      </c>
      <c r="T44">
        <f t="shared" si="5"/>
        <v>7.3300000000000004E-4</v>
      </c>
      <c r="U44">
        <f t="shared" si="10"/>
        <v>4.3500000000000027E-5</v>
      </c>
      <c r="V44">
        <f t="shared" si="11"/>
        <v>5.0000000000000001E-3</v>
      </c>
      <c r="W44">
        <f t="shared" si="12"/>
        <v>8.9718194813150963E-6</v>
      </c>
      <c r="X44">
        <f t="shared" si="13"/>
        <v>4.5383411580594709E-5</v>
      </c>
      <c r="AB44">
        <f t="shared" si="6"/>
        <v>2.7254406000000002E-3</v>
      </c>
      <c r="AC44">
        <f t="shared" si="7"/>
        <v>4.5424010000000005E-5</v>
      </c>
      <c r="AE44">
        <f t="shared" si="8"/>
        <v>817.64942831469034</v>
      </c>
    </row>
    <row r="45" spans="1:31" x14ac:dyDescent="0.25">
      <c r="A45" s="1" t="s">
        <v>33</v>
      </c>
      <c r="B45" s="1">
        <v>2</v>
      </c>
      <c r="C45" s="2">
        <v>2</v>
      </c>
      <c r="D45" s="3">
        <f t="shared" si="9"/>
        <v>120</v>
      </c>
      <c r="E45" s="1" t="s">
        <v>22</v>
      </c>
      <c r="F45" s="1">
        <v>13</v>
      </c>
      <c r="G45" s="1">
        <v>150</v>
      </c>
      <c r="H45" s="1" t="s">
        <v>17</v>
      </c>
      <c r="I45" s="18">
        <v>6.3808333333333334</v>
      </c>
      <c r="J45" s="18">
        <v>2.9816666666666669</v>
      </c>
      <c r="K45" s="1">
        <v>838</v>
      </c>
      <c r="L45" s="1">
        <f t="shared" si="0"/>
        <v>6.2323539801072102E-3</v>
      </c>
      <c r="M45" s="1">
        <f t="shared" si="2"/>
        <v>1.6287416726055834E-3</v>
      </c>
      <c r="N45" s="24">
        <f t="shared" si="3"/>
        <v>2.5525532285839103E-4</v>
      </c>
      <c r="O45" s="24">
        <f t="shared" si="4"/>
        <v>5.4625209813490775E-4</v>
      </c>
      <c r="S45" s="1">
        <f t="shared" si="1"/>
        <v>6.2317032000000008E-3</v>
      </c>
      <c r="T45">
        <f t="shared" si="5"/>
        <v>8.3799999999999999E-4</v>
      </c>
      <c r="U45">
        <f t="shared" si="10"/>
        <v>4.8999999999999998E-5</v>
      </c>
      <c r="V45">
        <f t="shared" si="11"/>
        <v>5.0307434320849631E-3</v>
      </c>
      <c r="W45">
        <f t="shared" si="12"/>
        <v>1.0168327239284656E-5</v>
      </c>
      <c r="X45">
        <f t="shared" si="13"/>
        <v>5.1121544079290553E-5</v>
      </c>
      <c r="AB45">
        <f t="shared" si="6"/>
        <v>3.1158516000000004E-3</v>
      </c>
      <c r="AC45">
        <f t="shared" si="7"/>
        <v>5.1930860000000005E-5</v>
      </c>
      <c r="AE45">
        <f t="shared" si="8"/>
        <v>934.77519908282466</v>
      </c>
    </row>
    <row r="46" spans="1:31" x14ac:dyDescent="0.25">
      <c r="A46" s="1" t="s">
        <v>33</v>
      </c>
      <c r="B46" s="1">
        <v>2</v>
      </c>
      <c r="C46" s="2">
        <v>2</v>
      </c>
      <c r="D46" s="3">
        <f t="shared" si="9"/>
        <v>120</v>
      </c>
      <c r="E46" s="1" t="s">
        <v>24</v>
      </c>
      <c r="F46" s="1">
        <v>26</v>
      </c>
      <c r="G46" s="1">
        <v>15</v>
      </c>
      <c r="H46" s="1" t="s">
        <v>17</v>
      </c>
      <c r="I46" s="18">
        <v>5.9900000000000011</v>
      </c>
      <c r="J46" s="18">
        <v>2.6733333333333338</v>
      </c>
      <c r="K46" s="1">
        <v>655</v>
      </c>
      <c r="L46" s="1">
        <f t="shared" si="0"/>
        <v>4.8713506646422709E-3</v>
      </c>
      <c r="M46" s="1">
        <f t="shared" si="2"/>
        <v>9.4824001487311374E-4</v>
      </c>
      <c r="N46" s="24">
        <f t="shared" si="3"/>
        <v>1.5830384221587874E-4</v>
      </c>
      <c r="O46" s="24">
        <f t="shared" si="4"/>
        <v>3.5470324745877065E-4</v>
      </c>
      <c r="S46" s="1">
        <f t="shared" si="1"/>
        <v>4.8708420000000002E-3</v>
      </c>
      <c r="T46">
        <f t="shared" si="5"/>
        <v>6.5499999999999998E-4</v>
      </c>
      <c r="U46">
        <f t="shared" si="10"/>
        <v>1.6000000000000009E-5</v>
      </c>
      <c r="V46">
        <f t="shared" si="11"/>
        <v>5.6109725685785528E-3</v>
      </c>
      <c r="W46">
        <f t="shared" si="12"/>
        <v>3.7032189793028163E-6</v>
      </c>
      <c r="X46">
        <f t="shared" si="13"/>
        <v>1.6692749087115293E-5</v>
      </c>
      <c r="AB46">
        <f t="shared" si="6"/>
        <v>2.4354210000000001E-3</v>
      </c>
      <c r="AC46">
        <f t="shared" si="7"/>
        <v>4.059035E-5</v>
      </c>
      <c r="AE46">
        <f t="shared" si="8"/>
        <v>730.64171288693342</v>
      </c>
    </row>
    <row r="47" spans="1:31" x14ac:dyDescent="0.25">
      <c r="A47" s="1" t="s">
        <v>33</v>
      </c>
      <c r="B47" s="1">
        <v>2</v>
      </c>
      <c r="C47" s="2">
        <v>2</v>
      </c>
      <c r="D47" s="3">
        <f t="shared" si="9"/>
        <v>120</v>
      </c>
      <c r="E47" s="1" t="s">
        <v>25</v>
      </c>
      <c r="F47" s="1">
        <v>26</v>
      </c>
      <c r="G47" s="1">
        <v>150</v>
      </c>
      <c r="H47" s="1" t="s">
        <v>17</v>
      </c>
      <c r="I47" s="18">
        <v>7.1525000000000007</v>
      </c>
      <c r="J47" s="18">
        <v>3.1116666666666677</v>
      </c>
      <c r="K47" s="1">
        <v>820</v>
      </c>
      <c r="L47" s="1">
        <f t="shared" si="0"/>
        <v>6.0984848015368884E-3</v>
      </c>
      <c r="M47" s="1">
        <f t="shared" si="2"/>
        <v>1.5618070833204225E-3</v>
      </c>
      <c r="N47" s="24">
        <f t="shared" si="3"/>
        <v>2.1835820808394581E-4</v>
      </c>
      <c r="O47" s="24">
        <f t="shared" si="4"/>
        <v>5.0191979110458123E-4</v>
      </c>
      <c r="S47" s="1">
        <f t="shared" si="1"/>
        <v>6.0978479999999995E-3</v>
      </c>
      <c r="T47">
        <f t="shared" si="5"/>
        <v>8.1999999999999998E-4</v>
      </c>
      <c r="U47">
        <f t="shared" si="10"/>
        <v>5.1500000000000005E-5</v>
      </c>
      <c r="V47">
        <f t="shared" si="11"/>
        <v>4.8205677557578985E-3</v>
      </c>
      <c r="W47">
        <f t="shared" si="12"/>
        <v>1.0240630255901454E-5</v>
      </c>
      <c r="X47">
        <f t="shared" si="13"/>
        <v>5.3729786124152326E-5</v>
      </c>
      <c r="AB47">
        <f t="shared" si="6"/>
        <v>3.0489239999999997E-3</v>
      </c>
      <c r="AC47">
        <f t="shared" si="7"/>
        <v>5.0815399999999995E-5</v>
      </c>
      <c r="AE47">
        <f t="shared" si="8"/>
        <v>914.69649552257317</v>
      </c>
    </row>
    <row r="48" spans="1:31" x14ac:dyDescent="0.25">
      <c r="A48" s="1" t="s">
        <v>33</v>
      </c>
      <c r="B48" s="1">
        <v>2</v>
      </c>
      <c r="C48" s="2">
        <v>2</v>
      </c>
      <c r="D48" s="3">
        <f t="shared" si="9"/>
        <v>120</v>
      </c>
      <c r="E48" s="1" t="s">
        <v>26</v>
      </c>
      <c r="F48" s="1">
        <v>34</v>
      </c>
      <c r="G48" s="1">
        <v>15</v>
      </c>
      <c r="H48" s="1" t="s">
        <v>17</v>
      </c>
      <c r="I48" s="18">
        <v>7.3041666666666671</v>
      </c>
      <c r="J48" s="18">
        <v>3.4625000000000017</v>
      </c>
      <c r="K48" s="1">
        <v>802</v>
      </c>
      <c r="L48" s="1">
        <f t="shared" si="0"/>
        <v>5.9646156229665667E-3</v>
      </c>
      <c r="M48" s="1">
        <f t="shared" si="2"/>
        <v>1.4948724940352617E-3</v>
      </c>
      <c r="N48" s="24">
        <f t="shared" si="3"/>
        <v>2.0466023877265419E-4</v>
      </c>
      <c r="O48" s="24">
        <f t="shared" si="4"/>
        <v>4.3173212824123062E-4</v>
      </c>
      <c r="S48" s="1">
        <f t="shared" si="1"/>
        <v>5.9639927999999998E-3</v>
      </c>
      <c r="T48">
        <f t="shared" si="5"/>
        <v>8.0199999999999998E-4</v>
      </c>
      <c r="U48">
        <f t="shared" si="10"/>
        <v>5.4000000000000012E-5</v>
      </c>
      <c r="V48">
        <f t="shared" si="11"/>
        <v>4.3321299638989143E-3</v>
      </c>
      <c r="W48">
        <f t="shared" si="12"/>
        <v>9.6497597807248041E-6</v>
      </c>
      <c r="X48">
        <f t="shared" si="13"/>
        <v>5.6338028169014093E-5</v>
      </c>
      <c r="AB48">
        <f t="shared" si="6"/>
        <v>2.9819963999999999E-3</v>
      </c>
      <c r="AC48">
        <f t="shared" si="7"/>
        <v>4.9699939999999998E-5</v>
      </c>
      <c r="AE48">
        <f t="shared" si="8"/>
        <v>894.61779196232158</v>
      </c>
    </row>
    <row r="49" spans="1:31" x14ac:dyDescent="0.25">
      <c r="A49" s="1" t="s">
        <v>33</v>
      </c>
      <c r="B49" s="1">
        <v>2</v>
      </c>
      <c r="C49" s="2">
        <v>2</v>
      </c>
      <c r="D49" s="3">
        <f t="shared" si="9"/>
        <v>120</v>
      </c>
      <c r="E49" s="1" t="s">
        <v>27</v>
      </c>
      <c r="F49" s="1">
        <v>34</v>
      </c>
      <c r="G49" s="1">
        <v>150</v>
      </c>
      <c r="H49" s="1" t="s">
        <v>17</v>
      </c>
      <c r="I49" s="18">
        <v>7.9249999999999998</v>
      </c>
      <c r="J49" s="18">
        <v>4.3525</v>
      </c>
      <c r="K49" s="1">
        <v>692</v>
      </c>
      <c r="L49" s="1">
        <f t="shared" si="0"/>
        <v>5.1465261983701547E-3</v>
      </c>
      <c r="M49" s="1">
        <f t="shared" si="2"/>
        <v>1.0858277817370557E-3</v>
      </c>
      <c r="N49" s="24">
        <f t="shared" si="3"/>
        <v>1.3701296930436035E-4</v>
      </c>
      <c r="O49" s="24">
        <f t="shared" si="4"/>
        <v>2.494722071768077E-4</v>
      </c>
      <c r="S49" s="1">
        <f t="shared" si="1"/>
        <v>5.1459888000000001E-3</v>
      </c>
      <c r="T49">
        <f t="shared" si="5"/>
        <v>6.9200000000000002E-4</v>
      </c>
      <c r="U49">
        <f t="shared" si="10"/>
        <v>4.500000000000001E-6</v>
      </c>
      <c r="V49">
        <f t="shared" si="11"/>
        <v>3.4462952326249283E-3</v>
      </c>
      <c r="W49">
        <f t="shared" si="12"/>
        <v>6.3971459392608948E-7</v>
      </c>
      <c r="X49">
        <f t="shared" si="13"/>
        <v>4.6948356807511744E-6</v>
      </c>
      <c r="AB49">
        <f t="shared" si="6"/>
        <v>2.5729944E-3</v>
      </c>
      <c r="AC49">
        <f t="shared" si="7"/>
        <v>4.2883239999999999E-5</v>
      </c>
      <c r="AE49">
        <f t="shared" si="8"/>
        <v>771.91460353856178</v>
      </c>
    </row>
    <row r="50" spans="1:31" x14ac:dyDescent="0.25">
      <c r="A50" s="1" t="s">
        <v>33</v>
      </c>
      <c r="B50" s="1">
        <v>2</v>
      </c>
      <c r="C50" s="2">
        <v>2</v>
      </c>
      <c r="D50" s="3">
        <f t="shared" si="9"/>
        <v>120</v>
      </c>
      <c r="E50" s="1" t="s">
        <v>28</v>
      </c>
      <c r="F50" s="1">
        <v>52</v>
      </c>
      <c r="G50" s="1">
        <v>15</v>
      </c>
      <c r="H50" s="1" t="s">
        <v>17</v>
      </c>
      <c r="I50" s="18">
        <v>5.1616666666666653</v>
      </c>
      <c r="J50" s="18">
        <v>2.4741666666666653</v>
      </c>
      <c r="K50" s="1">
        <v>578</v>
      </c>
      <c r="L50" s="1">
        <f t="shared" si="0"/>
        <v>4.2986880674247821E-3</v>
      </c>
      <c r="M50" s="1">
        <f t="shared" si="2"/>
        <v>6.6190871626436933E-4</v>
      </c>
      <c r="N50" s="24">
        <f t="shared" si="3"/>
        <v>1.2823546327369123E-4</v>
      </c>
      <c r="O50" s="24">
        <f t="shared" si="4"/>
        <v>2.6752794190543742E-4</v>
      </c>
      <c r="S50" s="1">
        <f t="shared" si="1"/>
        <v>4.2982391999999998E-3</v>
      </c>
      <c r="T50">
        <f t="shared" si="5"/>
        <v>5.7799999999999995E-4</v>
      </c>
      <c r="U50">
        <f t="shared" si="10"/>
        <v>9.4999999999999599E-6</v>
      </c>
      <c r="V50">
        <f t="shared" si="11"/>
        <v>6.0626473560121286E-3</v>
      </c>
      <c r="W50">
        <f t="shared" si="12"/>
        <v>2.3757852309959619E-6</v>
      </c>
      <c r="X50">
        <f t="shared" si="13"/>
        <v>9.9113197704746584E-6</v>
      </c>
      <c r="AB50">
        <f t="shared" si="6"/>
        <v>2.1491195999999999E-3</v>
      </c>
      <c r="AC50">
        <f t="shared" si="7"/>
        <v>3.581866E-5</v>
      </c>
      <c r="AE50">
        <f t="shared" si="8"/>
        <v>644.74948099030155</v>
      </c>
    </row>
    <row r="51" spans="1:31" x14ac:dyDescent="0.25">
      <c r="A51" s="1" t="s">
        <v>33</v>
      </c>
      <c r="B51" s="1">
        <v>2</v>
      </c>
      <c r="C51" s="2">
        <v>2</v>
      </c>
      <c r="D51" s="3">
        <f t="shared" si="9"/>
        <v>120</v>
      </c>
      <c r="E51" s="1" t="s">
        <v>29</v>
      </c>
      <c r="F51" s="1">
        <v>52</v>
      </c>
      <c r="G51" s="1">
        <v>150</v>
      </c>
      <c r="H51" s="1" t="s">
        <v>17</v>
      </c>
      <c r="I51" s="18">
        <v>7.2575000000000003</v>
      </c>
      <c r="J51" s="18">
        <v>4.0183333333333335</v>
      </c>
      <c r="K51" s="1">
        <v>624</v>
      </c>
      <c r="L51" s="1">
        <f t="shared" si="0"/>
        <v>4.6407981904378276E-3</v>
      </c>
      <c r="M51" s="1">
        <f t="shared" si="2"/>
        <v>8.3296377777089211E-4</v>
      </c>
      <c r="N51" s="24">
        <f t="shared" si="3"/>
        <v>1.1477282504593759E-4</v>
      </c>
      <c r="O51" s="24">
        <f t="shared" si="4"/>
        <v>2.0729086132830163E-4</v>
      </c>
      <c r="S51" s="1">
        <f t="shared" si="1"/>
        <v>4.6403136000000003E-3</v>
      </c>
      <c r="T51">
        <f t="shared" si="5"/>
        <v>6.2399999999999999E-4</v>
      </c>
      <c r="U51">
        <f t="shared" si="10"/>
        <v>1.4999999999999985E-5</v>
      </c>
      <c r="V51">
        <f t="shared" si="11"/>
        <v>3.7328909166321027E-3</v>
      </c>
      <c r="W51">
        <f t="shared" si="12"/>
        <v>2.3097119618940697E-6</v>
      </c>
      <c r="X51">
        <f t="shared" si="13"/>
        <v>1.5649452269170562E-5</v>
      </c>
      <c r="AB51">
        <f t="shared" si="6"/>
        <v>2.3201568000000001E-3</v>
      </c>
      <c r="AC51">
        <f t="shared" si="7"/>
        <v>3.8669280000000005E-5</v>
      </c>
      <c r="AE51">
        <f t="shared" si="8"/>
        <v>696.06172342205559</v>
      </c>
    </row>
    <row r="52" spans="1:31" x14ac:dyDescent="0.25">
      <c r="A52" s="1" t="s">
        <v>33</v>
      </c>
      <c r="B52" s="1">
        <v>2</v>
      </c>
      <c r="C52" s="2">
        <v>2</v>
      </c>
      <c r="D52" s="3">
        <f t="shared" si="9"/>
        <v>120</v>
      </c>
      <c r="E52" s="1" t="s">
        <v>16</v>
      </c>
      <c r="F52" s="1">
        <v>11</v>
      </c>
      <c r="G52" s="1">
        <v>15</v>
      </c>
      <c r="H52" s="1" t="s">
        <v>30</v>
      </c>
      <c r="I52" s="18">
        <v>8.9049999999999994</v>
      </c>
      <c r="J52" s="17">
        <v>5.8783333333333303</v>
      </c>
      <c r="K52" s="1">
        <v>534</v>
      </c>
      <c r="L52" s="1">
        <f t="shared" si="0"/>
        <v>3.9714522975862181E-3</v>
      </c>
      <c r="M52" s="1">
        <f t="shared" si="2"/>
        <v>4.9829083134508736E-4</v>
      </c>
      <c r="N52" s="24">
        <f t="shared" si="3"/>
        <v>5.5956297736674607E-5</v>
      </c>
      <c r="O52" s="24">
        <f t="shared" si="4"/>
        <v>8.47673656952233E-5</v>
      </c>
      <c r="S52" s="1">
        <f t="shared" si="1"/>
        <v>3.9710375999999995E-3</v>
      </c>
      <c r="T52">
        <f t="shared" si="5"/>
        <v>5.3399999999999997E-4</v>
      </c>
      <c r="U52">
        <f t="shared" si="10"/>
        <v>4.500000000000001E-6</v>
      </c>
      <c r="V52">
        <f t="shared" si="11"/>
        <v>2.5517436915225415E-3</v>
      </c>
      <c r="W52">
        <f t="shared" si="12"/>
        <v>4.7366449164672057E-7</v>
      </c>
      <c r="X52">
        <f t="shared" si="13"/>
        <v>4.6948356807511744E-6</v>
      </c>
      <c r="AB52">
        <f t="shared" si="6"/>
        <v>1.9855187999999998E-3</v>
      </c>
      <c r="AC52">
        <f t="shared" si="7"/>
        <v>3.3091979999999993E-5</v>
      </c>
      <c r="AE52">
        <f t="shared" si="8"/>
        <v>595.66820562079761</v>
      </c>
    </row>
    <row r="53" spans="1:31" x14ac:dyDescent="0.25">
      <c r="A53" s="1" t="s">
        <v>33</v>
      </c>
      <c r="B53" s="1">
        <v>2</v>
      </c>
      <c r="C53" s="2">
        <v>2</v>
      </c>
      <c r="D53" s="3">
        <f t="shared" si="9"/>
        <v>120</v>
      </c>
      <c r="E53" s="1" t="s">
        <v>19</v>
      </c>
      <c r="F53" s="1">
        <v>11</v>
      </c>
      <c r="G53" s="1">
        <v>150</v>
      </c>
      <c r="H53" s="1" t="s">
        <v>30</v>
      </c>
      <c r="I53" s="18">
        <v>5.7408333333333328</v>
      </c>
      <c r="J53" s="18">
        <v>2.4849999999999994</v>
      </c>
      <c r="K53" s="1">
        <v>464</v>
      </c>
      <c r="L53" s="1">
        <f t="shared" si="0"/>
        <v>3.4508499364794098E-3</v>
      </c>
      <c r="M53" s="1">
        <f t="shared" si="2"/>
        <v>2.3798965079168321E-4</v>
      </c>
      <c r="N53" s="24">
        <f t="shared" si="3"/>
        <v>4.1455593112210755E-5</v>
      </c>
      <c r="O53" s="24">
        <f t="shared" si="4"/>
        <v>9.5770483215969123E-5</v>
      </c>
      <c r="S53" s="1">
        <f t="shared" si="1"/>
        <v>3.4504895999999999E-3</v>
      </c>
      <c r="T53">
        <f t="shared" si="5"/>
        <v>4.64E-4</v>
      </c>
      <c r="U53">
        <f t="shared" si="10"/>
        <v>-8.4999999999999898E-6</v>
      </c>
      <c r="V53">
        <f t="shared" si="11"/>
        <v>6.036217303822939E-3</v>
      </c>
      <c r="W53">
        <f t="shared" si="12"/>
        <v>-2.1164355953979931E-6</v>
      </c>
      <c r="X53">
        <f t="shared" si="13"/>
        <v>-8.8680229525299833E-6</v>
      </c>
      <c r="AB53">
        <f t="shared" si="6"/>
        <v>1.7252448E-3</v>
      </c>
      <c r="AC53">
        <f t="shared" si="7"/>
        <v>2.8754079999999998E-5</v>
      </c>
      <c r="AE53">
        <f t="shared" si="8"/>
        <v>517.58435844204132</v>
      </c>
    </row>
    <row r="54" spans="1:31" x14ac:dyDescent="0.25">
      <c r="A54" s="1" t="s">
        <v>33</v>
      </c>
      <c r="B54" s="1">
        <v>2</v>
      </c>
      <c r="C54" s="2">
        <v>2</v>
      </c>
      <c r="D54" s="3">
        <f t="shared" si="9"/>
        <v>120</v>
      </c>
      <c r="E54" s="1" t="s">
        <v>20</v>
      </c>
      <c r="F54" s="1">
        <v>13</v>
      </c>
      <c r="G54" s="1">
        <v>15</v>
      </c>
      <c r="H54" s="1" t="s">
        <v>30</v>
      </c>
      <c r="I54" s="18">
        <v>5.7299999999999995</v>
      </c>
      <c r="J54" s="18">
        <v>2.9883333333333328</v>
      </c>
      <c r="K54" s="1">
        <v>516</v>
      </c>
      <c r="L54" s="1">
        <f t="shared" si="0"/>
        <v>3.8375831190158964E-3</v>
      </c>
      <c r="M54" s="1">
        <f t="shared" si="2"/>
        <v>4.313562420599265E-4</v>
      </c>
      <c r="N54" s="24">
        <f t="shared" si="3"/>
        <v>7.5280321476426965E-5</v>
      </c>
      <c r="O54" s="24">
        <f t="shared" si="4"/>
        <v>1.4434676254096817E-4</v>
      </c>
      <c r="S54" s="1">
        <f t="shared" si="1"/>
        <v>3.8371823999999994E-3</v>
      </c>
      <c r="T54">
        <f t="shared" si="5"/>
        <v>5.1599999999999997E-4</v>
      </c>
      <c r="U54">
        <f t="shared" si="10"/>
        <v>-1.9999999999999944E-6</v>
      </c>
      <c r="V54">
        <f t="shared" si="11"/>
        <v>5.0195203569436703E-3</v>
      </c>
      <c r="W54">
        <f t="shared" si="12"/>
        <v>-4.141078668991703E-7</v>
      </c>
      <c r="X54">
        <f t="shared" si="13"/>
        <v>-2.0865936358894044E-6</v>
      </c>
      <c r="AB54">
        <f t="shared" si="6"/>
        <v>1.9185911999999997E-3</v>
      </c>
      <c r="AC54">
        <f t="shared" si="7"/>
        <v>3.1976519999999996E-5</v>
      </c>
      <c r="AE54">
        <f t="shared" si="8"/>
        <v>575.58950206054601</v>
      </c>
    </row>
    <row r="55" spans="1:31" x14ac:dyDescent="0.25">
      <c r="A55" s="1" t="s">
        <v>33</v>
      </c>
      <c r="B55" s="1">
        <v>2</v>
      </c>
      <c r="C55" s="2">
        <v>2</v>
      </c>
      <c r="D55" s="3">
        <f t="shared" si="9"/>
        <v>120</v>
      </c>
      <c r="E55" s="1" t="s">
        <v>22</v>
      </c>
      <c r="F55" s="1">
        <v>13</v>
      </c>
      <c r="G55" s="1">
        <v>150</v>
      </c>
      <c r="H55" s="1" t="s">
        <v>30</v>
      </c>
      <c r="I55" s="18">
        <v>6.7200000000000006</v>
      </c>
      <c r="J55" s="18">
        <v>3.4916666666666663</v>
      </c>
      <c r="K55" s="1">
        <v>543</v>
      </c>
      <c r="L55" s="1">
        <f t="shared" si="0"/>
        <v>4.0383868868713781E-3</v>
      </c>
      <c r="M55" s="1">
        <f t="shared" si="2"/>
        <v>5.3175812598766736E-4</v>
      </c>
      <c r="N55" s="24">
        <f t="shared" si="3"/>
        <v>7.9130673510069543E-5</v>
      </c>
      <c r="O55" s="24">
        <f t="shared" si="4"/>
        <v>1.5229349670291191E-4</v>
      </c>
      <c r="S55" s="1">
        <f t="shared" si="1"/>
        <v>4.0379651999999993E-3</v>
      </c>
      <c r="T55">
        <f t="shared" si="5"/>
        <v>5.4299999999999997E-4</v>
      </c>
      <c r="U55">
        <f t="shared" si="10"/>
        <v>5.0000000000001215E-7</v>
      </c>
      <c r="V55">
        <f t="shared" si="11"/>
        <v>4.2959427207637235E-3</v>
      </c>
      <c r="W55">
        <f t="shared" si="12"/>
        <v>8.8603270328190025E-8</v>
      </c>
      <c r="X55">
        <f t="shared" si="13"/>
        <v>5.216484089723653E-7</v>
      </c>
      <c r="AB55">
        <f t="shared" si="6"/>
        <v>2.0189825999999997E-3</v>
      </c>
      <c r="AC55">
        <f t="shared" si="7"/>
        <v>3.3649709999999991E-5</v>
      </c>
      <c r="AE55">
        <f t="shared" si="8"/>
        <v>605.70755740092341</v>
      </c>
    </row>
    <row r="56" spans="1:31" x14ac:dyDescent="0.25">
      <c r="A56" s="1" t="s">
        <v>33</v>
      </c>
      <c r="B56" s="1">
        <v>2</v>
      </c>
      <c r="C56" s="2">
        <v>2</v>
      </c>
      <c r="D56" s="3">
        <f t="shared" si="9"/>
        <v>120</v>
      </c>
      <c r="E56" s="1" t="s">
        <v>24</v>
      </c>
      <c r="F56" s="1">
        <v>26</v>
      </c>
      <c r="G56" s="1">
        <v>15</v>
      </c>
      <c r="H56" s="1" t="s">
        <v>30</v>
      </c>
      <c r="I56" s="18">
        <v>6.0591666666666679</v>
      </c>
      <c r="J56" s="18">
        <v>2.9941666666666675</v>
      </c>
      <c r="K56" s="1">
        <v>463</v>
      </c>
      <c r="L56" s="1">
        <f t="shared" si="0"/>
        <v>3.4434127598921699E-3</v>
      </c>
      <c r="M56" s="1">
        <f t="shared" si="2"/>
        <v>2.3427106249806324E-4</v>
      </c>
      <c r="N56" s="24">
        <f t="shared" si="3"/>
        <v>3.8663907990328127E-5</v>
      </c>
      <c r="O56" s="24">
        <f t="shared" si="4"/>
        <v>7.8242492345581907E-5</v>
      </c>
      <c r="S56" s="1">
        <f t="shared" si="1"/>
        <v>3.4430532000000002E-3</v>
      </c>
      <c r="T56">
        <f t="shared" si="5"/>
        <v>4.6299999999999998E-4</v>
      </c>
      <c r="U56">
        <f t="shared" si="10"/>
        <v>-1.8000000000000004E-5</v>
      </c>
      <c r="V56">
        <f t="shared" si="11"/>
        <v>5.0097411633732245E-3</v>
      </c>
      <c r="W56">
        <f t="shared" si="12"/>
        <v>-3.7197097957984575E-6</v>
      </c>
      <c r="X56">
        <f t="shared" si="13"/>
        <v>-1.8779342723004698E-5</v>
      </c>
      <c r="AB56">
        <f t="shared" si="6"/>
        <v>1.7215266000000001E-3</v>
      </c>
      <c r="AC56">
        <f t="shared" si="7"/>
        <v>2.8692110000000003E-5</v>
      </c>
      <c r="AE56">
        <f t="shared" si="8"/>
        <v>516.46887491091627</v>
      </c>
    </row>
    <row r="57" spans="1:31" x14ac:dyDescent="0.25">
      <c r="A57" s="1" t="s">
        <v>33</v>
      </c>
      <c r="B57" s="1">
        <v>2</v>
      </c>
      <c r="C57" s="2">
        <v>2</v>
      </c>
      <c r="D57" s="3">
        <f t="shared" si="9"/>
        <v>120</v>
      </c>
      <c r="E57" s="1" t="s">
        <v>25</v>
      </c>
      <c r="F57" s="1">
        <v>26</v>
      </c>
      <c r="G57" s="1">
        <v>150</v>
      </c>
      <c r="H57" s="1" t="s">
        <v>30</v>
      </c>
      <c r="I57" s="18">
        <v>6.7266666666666666</v>
      </c>
      <c r="J57" s="18">
        <v>2.2149999999999999</v>
      </c>
      <c r="K57" s="1">
        <v>434</v>
      </c>
      <c r="L57" s="1">
        <f t="shared" si="0"/>
        <v>3.2277346388622065E-3</v>
      </c>
      <c r="M57" s="1">
        <f t="shared" si="2"/>
        <v>1.2643200198308156E-4</v>
      </c>
      <c r="N57" s="24">
        <f t="shared" si="3"/>
        <v>1.8795639541587944E-5</v>
      </c>
      <c r="O57" s="24">
        <f t="shared" si="4"/>
        <v>5.7079910601842696E-5</v>
      </c>
      <c r="S57" s="1">
        <f t="shared" si="1"/>
        <v>3.2273976000000001E-3</v>
      </c>
      <c r="T57">
        <f t="shared" si="5"/>
        <v>4.3399999999999998E-4</v>
      </c>
      <c r="U57">
        <f t="shared" si="10"/>
        <v>-2.6500000000000021E-5</v>
      </c>
      <c r="V57">
        <f t="shared" si="11"/>
        <v>6.7720090293453723E-3</v>
      </c>
      <c r="W57">
        <f t="shared" si="12"/>
        <v>-7.4026065619942418E-6</v>
      </c>
      <c r="X57">
        <f t="shared" si="13"/>
        <v>-2.7647365675534711E-5</v>
      </c>
      <c r="AB57">
        <f t="shared" si="6"/>
        <v>1.6136988000000001E-3</v>
      </c>
      <c r="AC57">
        <f t="shared" si="7"/>
        <v>2.6894980000000001E-5</v>
      </c>
      <c r="AE57">
        <f t="shared" si="8"/>
        <v>484.11985250828866</v>
      </c>
    </row>
    <row r="58" spans="1:31" x14ac:dyDescent="0.25">
      <c r="A58" s="1" t="s">
        <v>33</v>
      </c>
      <c r="B58" s="1">
        <v>2</v>
      </c>
      <c r="C58" s="2">
        <v>2</v>
      </c>
      <c r="D58" s="3">
        <f t="shared" si="9"/>
        <v>120</v>
      </c>
      <c r="E58" s="1" t="s">
        <v>26</v>
      </c>
      <c r="F58" s="1">
        <v>34</v>
      </c>
      <c r="G58" s="1">
        <v>15</v>
      </c>
      <c r="H58" s="1" t="s">
        <v>30</v>
      </c>
      <c r="I58" s="18">
        <v>6.8391666666666682</v>
      </c>
      <c r="J58" s="18">
        <v>2.2758333333333347</v>
      </c>
      <c r="K58" s="1">
        <v>495</v>
      </c>
      <c r="L58" s="1">
        <f t="shared" si="0"/>
        <v>3.6814024106838535E-3</v>
      </c>
      <c r="M58" s="1">
        <f t="shared" si="2"/>
        <v>3.5326588789390506E-4</v>
      </c>
      <c r="N58" s="24">
        <f t="shared" si="3"/>
        <v>5.16533526834027E-5</v>
      </c>
      <c r="O58" s="24">
        <f t="shared" si="4"/>
        <v>1.552248500449234E-4</v>
      </c>
      <c r="S58" s="1">
        <f t="shared" si="1"/>
        <v>3.6810179999999999E-3</v>
      </c>
      <c r="T58">
        <f t="shared" si="5"/>
        <v>4.95E-4</v>
      </c>
      <c r="U58">
        <f t="shared" si="10"/>
        <v>-9.5000000000000141E-6</v>
      </c>
      <c r="V58">
        <f t="shared" si="11"/>
        <v>6.590992310508967E-3</v>
      </c>
      <c r="W58">
        <f t="shared" si="12"/>
        <v>-2.5828291288271851E-6</v>
      </c>
      <c r="X58">
        <f t="shared" si="13"/>
        <v>-9.9113197704747143E-6</v>
      </c>
      <c r="AB58">
        <f t="shared" si="6"/>
        <v>1.8405089999999999E-3</v>
      </c>
      <c r="AC58">
        <f t="shared" si="7"/>
        <v>3.0675149999999997E-5</v>
      </c>
      <c r="AE58">
        <f t="shared" si="8"/>
        <v>552.16434790691915</v>
      </c>
    </row>
    <row r="59" spans="1:31" x14ac:dyDescent="0.25">
      <c r="A59" s="1" t="s">
        <v>33</v>
      </c>
      <c r="B59" s="1">
        <v>2</v>
      </c>
      <c r="C59" s="2">
        <v>2</v>
      </c>
      <c r="D59" s="3">
        <f t="shared" si="9"/>
        <v>120</v>
      </c>
      <c r="E59" s="1" t="s">
        <v>27</v>
      </c>
      <c r="F59" s="1">
        <v>34</v>
      </c>
      <c r="G59" s="1">
        <v>150</v>
      </c>
      <c r="H59" s="1" t="s">
        <v>30</v>
      </c>
      <c r="I59" s="18">
        <v>8.1258333333333344</v>
      </c>
      <c r="J59" s="18">
        <v>4.1108333333333338</v>
      </c>
      <c r="K59" s="1">
        <v>452</v>
      </c>
      <c r="L59" s="1">
        <f t="shared" si="0"/>
        <v>3.3616038174325283E-3</v>
      </c>
      <c r="M59" s="1">
        <f t="shared" si="2"/>
        <v>1.9336659126824242E-4</v>
      </c>
      <c r="N59" s="24">
        <f t="shared" si="3"/>
        <v>2.3796524409998038E-5</v>
      </c>
      <c r="O59" s="24">
        <f t="shared" si="4"/>
        <v>4.7038295058157485E-5</v>
      </c>
      <c r="S59" s="1">
        <f t="shared" si="1"/>
        <v>3.3612528000000002E-3</v>
      </c>
      <c r="T59">
        <f t="shared" si="5"/>
        <v>4.5199999999999998E-4</v>
      </c>
      <c r="U59">
        <f t="shared" si="10"/>
        <v>-2.6000000000000009E-5</v>
      </c>
      <c r="V59">
        <f t="shared" si="11"/>
        <v>3.6488951956213252E-3</v>
      </c>
      <c r="W59">
        <f t="shared" si="12"/>
        <v>-3.9134158806214432E-6</v>
      </c>
      <c r="X59">
        <f t="shared" si="13"/>
        <v>-2.7125717266562346E-5</v>
      </c>
      <c r="AB59">
        <f t="shared" si="6"/>
        <v>1.6806264000000001E-3</v>
      </c>
      <c r="AC59">
        <f t="shared" si="7"/>
        <v>2.8010440000000001E-5</v>
      </c>
      <c r="AE59">
        <f t="shared" si="8"/>
        <v>504.19855606854026</v>
      </c>
    </row>
    <row r="60" spans="1:31" x14ac:dyDescent="0.25">
      <c r="A60" s="1" t="s">
        <v>33</v>
      </c>
      <c r="B60" s="1">
        <v>2</v>
      </c>
      <c r="C60" s="2">
        <v>2</v>
      </c>
      <c r="D60" s="3">
        <f t="shared" si="9"/>
        <v>120</v>
      </c>
      <c r="E60" s="1" t="s">
        <v>28</v>
      </c>
      <c r="F60" s="1">
        <v>52</v>
      </c>
      <c r="G60" s="1">
        <v>15</v>
      </c>
      <c r="H60" s="1" t="s">
        <v>30</v>
      </c>
      <c r="I60" s="18">
        <v>6.0991666666666653</v>
      </c>
      <c r="J60" s="18">
        <v>1.2858333333333318</v>
      </c>
      <c r="K60" s="1">
        <v>438</v>
      </c>
      <c r="L60" s="1">
        <f t="shared" si="0"/>
        <v>3.2574833452111672E-3</v>
      </c>
      <c r="M60" s="1">
        <f t="shared" si="2"/>
        <v>1.4130635515756189E-4</v>
      </c>
      <c r="N60" s="24">
        <f t="shared" si="3"/>
        <v>2.3168141301963971E-5</v>
      </c>
      <c r="O60" s="24">
        <f t="shared" si="4"/>
        <v>1.0989476745889467E-4</v>
      </c>
      <c r="S60" s="1">
        <f t="shared" si="1"/>
        <v>3.2571432000000002E-3</v>
      </c>
      <c r="T60">
        <f t="shared" si="5"/>
        <v>4.3800000000000002E-4</v>
      </c>
      <c r="U60">
        <f t="shared" si="10"/>
        <v>-6.4999999999999954E-6</v>
      </c>
      <c r="V60">
        <f t="shared" si="11"/>
        <v>1.1665586519766702E-2</v>
      </c>
      <c r="W60">
        <f t="shared" si="12"/>
        <v>-3.1278160303152274E-6</v>
      </c>
      <c r="X60">
        <f t="shared" si="13"/>
        <v>-6.7814293166405789E-6</v>
      </c>
      <c r="AB60">
        <f t="shared" si="6"/>
        <v>1.6285716000000001E-3</v>
      </c>
      <c r="AC60">
        <f t="shared" si="7"/>
        <v>2.7142860000000001E-5</v>
      </c>
      <c r="AE60">
        <f t="shared" si="8"/>
        <v>488.58178663278909</v>
      </c>
    </row>
    <row r="61" spans="1:31" x14ac:dyDescent="0.25">
      <c r="A61" s="1" t="s">
        <v>33</v>
      </c>
      <c r="B61" s="1">
        <v>2</v>
      </c>
      <c r="C61" s="2">
        <v>2</v>
      </c>
      <c r="D61" s="3">
        <f t="shared" si="9"/>
        <v>120</v>
      </c>
      <c r="E61" s="1" t="s">
        <v>29</v>
      </c>
      <c r="F61" s="1">
        <v>52</v>
      </c>
      <c r="G61" s="1">
        <v>150</v>
      </c>
      <c r="H61" s="1" t="s">
        <v>30</v>
      </c>
      <c r="I61" s="18">
        <v>11.799999999999999</v>
      </c>
      <c r="J61" s="18">
        <v>7.8374999999999995</v>
      </c>
      <c r="K61" s="1">
        <v>505</v>
      </c>
      <c r="L61" s="1">
        <f t="shared" si="0"/>
        <v>3.7557741765562543E-3</v>
      </c>
      <c r="M61" s="1">
        <f t="shared" si="2"/>
        <v>3.9045177083010547E-4</v>
      </c>
      <c r="N61" s="24">
        <f t="shared" si="3"/>
        <v>3.3089133121195383E-5</v>
      </c>
      <c r="O61" s="24">
        <f t="shared" si="4"/>
        <v>4.9818407761416967E-5</v>
      </c>
      <c r="S61" s="1">
        <f t="shared" si="1"/>
        <v>3.7553820000000003E-3</v>
      </c>
      <c r="T61">
        <f t="shared" si="5"/>
        <v>5.0500000000000002E-4</v>
      </c>
      <c r="U61">
        <f t="shared" si="10"/>
        <v>-1.9999999999999944E-6</v>
      </c>
      <c r="V61">
        <f t="shared" si="11"/>
        <v>1.9138755980861245E-3</v>
      </c>
      <c r="W61">
        <f t="shared" si="12"/>
        <v>-1.5789375977675965E-7</v>
      </c>
      <c r="X61">
        <f t="shared" si="13"/>
        <v>-2.0865936358894044E-6</v>
      </c>
      <c r="AB61">
        <f t="shared" si="6"/>
        <v>1.8776910000000001E-3</v>
      </c>
      <c r="AC61">
        <f t="shared" si="7"/>
        <v>3.1294850000000001E-5</v>
      </c>
      <c r="AE61">
        <f t="shared" si="8"/>
        <v>563.31918321817</v>
      </c>
    </row>
    <row r="62" spans="1:31" x14ac:dyDescent="0.25">
      <c r="A62" s="1" t="s">
        <v>33</v>
      </c>
      <c r="B62" s="1">
        <v>2</v>
      </c>
      <c r="C62" s="2">
        <v>2</v>
      </c>
      <c r="D62" s="3">
        <f t="shared" si="9"/>
        <v>120</v>
      </c>
      <c r="E62" s="1" t="s">
        <v>16</v>
      </c>
      <c r="F62" s="1">
        <v>11</v>
      </c>
      <c r="G62" s="1">
        <v>15</v>
      </c>
      <c r="H62" s="1" t="s">
        <v>31</v>
      </c>
      <c r="I62" s="17">
        <v>5.2191666666666698</v>
      </c>
      <c r="J62" s="18">
        <v>1.3350000000000009</v>
      </c>
      <c r="K62" s="1">
        <v>534</v>
      </c>
      <c r="L62" s="1">
        <f t="shared" si="0"/>
        <v>3.9714522975862181E-3</v>
      </c>
      <c r="M62" s="1">
        <f t="shared" si="2"/>
        <v>4.9829083134508736E-4</v>
      </c>
      <c r="N62" s="24">
        <f t="shared" si="3"/>
        <v>9.547325524734225E-5</v>
      </c>
      <c r="O62" s="24">
        <f t="shared" si="4"/>
        <v>3.7325155905999031E-4</v>
      </c>
      <c r="S62" s="1">
        <f t="shared" si="1"/>
        <v>3.9710375999999995E-3</v>
      </c>
      <c r="T62">
        <f t="shared" si="5"/>
        <v>5.3399999999999997E-4</v>
      </c>
      <c r="U62">
        <f t="shared" si="10"/>
        <v>-7.5000000000000197E-6</v>
      </c>
      <c r="V62">
        <f t="shared" si="11"/>
        <v>1.1235955056179768E-2</v>
      </c>
      <c r="W62">
        <f t="shared" si="12"/>
        <v>-3.4761020849729207E-6</v>
      </c>
      <c r="X62">
        <f t="shared" si="13"/>
        <v>-7.8247261345853099E-6</v>
      </c>
      <c r="AB62">
        <f t="shared" si="6"/>
        <v>1.9855187999999998E-3</v>
      </c>
      <c r="AC62">
        <f t="shared" si="7"/>
        <v>3.3091979999999993E-5</v>
      </c>
      <c r="AE62">
        <f t="shared" si="8"/>
        <v>595.66820562079761</v>
      </c>
    </row>
    <row r="63" spans="1:31" x14ac:dyDescent="0.25">
      <c r="A63" s="1" t="s">
        <v>33</v>
      </c>
      <c r="B63" s="1">
        <v>2</v>
      </c>
      <c r="C63" s="2">
        <v>2</v>
      </c>
      <c r="D63" s="3">
        <f t="shared" si="9"/>
        <v>120</v>
      </c>
      <c r="E63" s="1" t="s">
        <v>19</v>
      </c>
      <c r="F63" s="1">
        <v>11</v>
      </c>
      <c r="G63" s="1">
        <v>150</v>
      </c>
      <c r="H63" s="1" t="s">
        <v>31</v>
      </c>
      <c r="I63" s="18">
        <v>6.34</v>
      </c>
      <c r="J63" s="18">
        <v>1.868333333333333</v>
      </c>
      <c r="K63" s="1">
        <v>515</v>
      </c>
      <c r="L63" s="1">
        <f t="shared" si="0"/>
        <v>3.8301459424286556E-3</v>
      </c>
      <c r="M63" s="1">
        <f t="shared" si="2"/>
        <v>4.2763765376630609E-4</v>
      </c>
      <c r="N63" s="24">
        <f t="shared" si="3"/>
        <v>6.7450734032540398E-5</v>
      </c>
      <c r="O63" s="24">
        <f t="shared" si="4"/>
        <v>2.2888723662781776E-4</v>
      </c>
      <c r="S63" s="1">
        <f t="shared" si="1"/>
        <v>3.8297459999999998E-3</v>
      </c>
      <c r="T63">
        <f t="shared" si="5"/>
        <v>5.1500000000000005E-4</v>
      </c>
      <c r="U63">
        <f t="shared" si="10"/>
        <v>-8.4999999999999898E-6</v>
      </c>
      <c r="V63">
        <f t="shared" si="11"/>
        <v>8.028545941123998E-3</v>
      </c>
      <c r="W63">
        <f t="shared" si="12"/>
        <v>-2.8149915011047349E-6</v>
      </c>
      <c r="X63">
        <f t="shared" si="13"/>
        <v>-8.8680229525299833E-6</v>
      </c>
      <c r="AB63">
        <f t="shared" si="6"/>
        <v>1.9148729999999999E-3</v>
      </c>
      <c r="AC63">
        <f t="shared" si="7"/>
        <v>3.1914549999999998E-5</v>
      </c>
      <c r="AE63">
        <f t="shared" si="8"/>
        <v>574.47401852942096</v>
      </c>
    </row>
    <row r="64" spans="1:31" x14ac:dyDescent="0.25">
      <c r="A64" s="1" t="s">
        <v>33</v>
      </c>
      <c r="B64" s="1">
        <v>2</v>
      </c>
      <c r="C64" s="2">
        <v>2</v>
      </c>
      <c r="D64" s="3">
        <f t="shared" si="9"/>
        <v>120</v>
      </c>
      <c r="E64" s="1" t="s">
        <v>20</v>
      </c>
      <c r="F64" s="1">
        <v>13</v>
      </c>
      <c r="G64" s="1">
        <v>15</v>
      </c>
      <c r="H64" s="1" t="s">
        <v>31</v>
      </c>
      <c r="I64" s="18">
        <v>7.4391666666666669</v>
      </c>
      <c r="J64" s="18">
        <v>3.54</v>
      </c>
      <c r="K64" s="1">
        <v>589</v>
      </c>
      <c r="L64" s="1">
        <f t="shared" si="0"/>
        <v>4.3804970098844228E-3</v>
      </c>
      <c r="M64" s="1">
        <f t="shared" si="2"/>
        <v>7.0281318749418971E-4</v>
      </c>
      <c r="N64" s="24">
        <f t="shared" si="3"/>
        <v>9.4474719949930283E-5</v>
      </c>
      <c r="O64" s="24">
        <f t="shared" si="4"/>
        <v>1.9853479872717223E-4</v>
      </c>
      <c r="S64" s="1">
        <f t="shared" si="1"/>
        <v>4.3800395999999998E-3</v>
      </c>
      <c r="T64">
        <f t="shared" si="5"/>
        <v>5.8900000000000001E-4</v>
      </c>
      <c r="U64">
        <f t="shared" si="10"/>
        <v>1.2499999999999979E-5</v>
      </c>
      <c r="V64">
        <f t="shared" si="11"/>
        <v>4.2372881355932203E-3</v>
      </c>
      <c r="W64">
        <f t="shared" si="12"/>
        <v>2.1848381748770395E-6</v>
      </c>
      <c r="X64">
        <f t="shared" si="13"/>
        <v>1.3041210224308794E-5</v>
      </c>
      <c r="AB64">
        <f t="shared" si="6"/>
        <v>2.1900197999999999E-3</v>
      </c>
      <c r="AC64">
        <f t="shared" si="7"/>
        <v>3.6500329999999995E-5</v>
      </c>
      <c r="AE64">
        <f t="shared" si="8"/>
        <v>657.01979983267745</v>
      </c>
    </row>
    <row r="65" spans="1:31" x14ac:dyDescent="0.25">
      <c r="A65" s="1" t="s">
        <v>33</v>
      </c>
      <c r="B65" s="1">
        <v>2</v>
      </c>
      <c r="C65" s="2">
        <v>2</v>
      </c>
      <c r="D65" s="3">
        <f t="shared" si="9"/>
        <v>120</v>
      </c>
      <c r="E65" s="1" t="s">
        <v>22</v>
      </c>
      <c r="F65" s="1">
        <v>13</v>
      </c>
      <c r="G65" s="1">
        <v>150</v>
      </c>
      <c r="H65" s="1" t="s">
        <v>31</v>
      </c>
      <c r="I65" s="18">
        <v>6.0541666666666671</v>
      </c>
      <c r="J65" s="18">
        <v>1.9583333333333335</v>
      </c>
      <c r="K65" s="1">
        <v>580</v>
      </c>
      <c r="L65" s="1">
        <f t="shared" si="0"/>
        <v>4.3135624205992628E-3</v>
      </c>
      <c r="M65" s="1">
        <f t="shared" si="2"/>
        <v>6.6934589285160971E-4</v>
      </c>
      <c r="N65" s="24">
        <f t="shared" si="3"/>
        <v>1.1055954183371392E-4</v>
      </c>
      <c r="O65" s="24">
        <f t="shared" si="4"/>
        <v>3.4179364741358792E-4</v>
      </c>
      <c r="S65" s="1">
        <f t="shared" si="1"/>
        <v>4.3131120000000009E-3</v>
      </c>
      <c r="T65">
        <f t="shared" si="5"/>
        <v>5.8E-4</v>
      </c>
      <c r="U65">
        <f t="shared" si="10"/>
        <v>7.9999999999999776E-6</v>
      </c>
      <c r="V65">
        <f t="shared" si="11"/>
        <v>7.6595744680851051E-3</v>
      </c>
      <c r="W65">
        <f t="shared" si="12"/>
        <v>2.5276439331071054E-6</v>
      </c>
      <c r="X65">
        <f t="shared" si="13"/>
        <v>8.3463745435576178E-6</v>
      </c>
      <c r="AB65">
        <f t="shared" si="6"/>
        <v>2.1565560000000004E-3</v>
      </c>
      <c r="AC65">
        <f t="shared" si="7"/>
        <v>3.5942600000000011E-5</v>
      </c>
      <c r="AE65">
        <f t="shared" si="8"/>
        <v>646.98044805255176</v>
      </c>
    </row>
    <row r="66" spans="1:31" x14ac:dyDescent="0.25">
      <c r="A66" s="1" t="s">
        <v>33</v>
      </c>
      <c r="B66" s="1">
        <v>2</v>
      </c>
      <c r="C66" s="2">
        <v>2</v>
      </c>
      <c r="D66" s="3">
        <f t="shared" si="9"/>
        <v>120</v>
      </c>
      <c r="E66" s="1" t="s">
        <v>24</v>
      </c>
      <c r="F66" s="1">
        <v>26</v>
      </c>
      <c r="G66" s="1">
        <v>15</v>
      </c>
      <c r="H66" s="1" t="s">
        <v>31</v>
      </c>
      <c r="I66" s="18">
        <v>5.328333333333334</v>
      </c>
      <c r="J66" s="18">
        <v>2.4650000000000007</v>
      </c>
      <c r="K66" s="1">
        <v>546</v>
      </c>
      <c r="L66" s="1">
        <f t="shared" si="0"/>
        <v>4.0606984166330993E-3</v>
      </c>
      <c r="M66" s="1">
        <f t="shared" si="2"/>
        <v>5.4291389086852794E-4</v>
      </c>
      <c r="N66" s="24">
        <f t="shared" si="3"/>
        <v>1.0189187817363676E-4</v>
      </c>
      <c r="O66" s="24">
        <f t="shared" si="4"/>
        <v>2.202490429486928E-4</v>
      </c>
      <c r="S66" s="1">
        <f t="shared" ref="S66:S129" si="14">0.6197*K66*12*(10^-6)</f>
        <v>4.0602744000000001E-3</v>
      </c>
      <c r="T66">
        <f t="shared" si="5"/>
        <v>5.4600000000000004E-4</v>
      </c>
      <c r="U66">
        <f t="shared" si="10"/>
        <v>-3.4999999999999767E-6</v>
      </c>
      <c r="V66">
        <f t="shared" si="11"/>
        <v>6.0851926977687609E-3</v>
      </c>
      <c r="W66">
        <f t="shared" si="12"/>
        <v>-8.7854425920410135E-7</v>
      </c>
      <c r="X66">
        <f t="shared" si="13"/>
        <v>-3.6515388628064438E-6</v>
      </c>
      <c r="AB66">
        <f t="shared" si="6"/>
        <v>2.0301372000000001E-3</v>
      </c>
      <c r="AC66">
        <f t="shared" si="7"/>
        <v>3.383562E-5</v>
      </c>
      <c r="AE66">
        <f t="shared" si="8"/>
        <v>609.05400799429867</v>
      </c>
    </row>
    <row r="67" spans="1:31" x14ac:dyDescent="0.25">
      <c r="A67" s="1" t="s">
        <v>33</v>
      </c>
      <c r="B67" s="1">
        <v>2</v>
      </c>
      <c r="C67" s="2">
        <v>2</v>
      </c>
      <c r="D67" s="3">
        <f t="shared" ref="D67:D130" si="15">C67*60</f>
        <v>120</v>
      </c>
      <c r="E67" s="1" t="s">
        <v>25</v>
      </c>
      <c r="F67" s="1">
        <v>26</v>
      </c>
      <c r="G67" s="1">
        <v>150</v>
      </c>
      <c r="H67" s="1" t="s">
        <v>31</v>
      </c>
      <c r="I67" s="18">
        <v>6.270833333333333</v>
      </c>
      <c r="J67" s="18">
        <v>3.3374999999999999</v>
      </c>
      <c r="K67" s="1">
        <v>681</v>
      </c>
      <c r="L67" s="1">
        <f t="shared" ref="L67:L130" si="16">$W$4*K67*12.001/1000</f>
        <v>5.0647172559105131E-3</v>
      </c>
      <c r="M67" s="1">
        <f t="shared" ref="M67:M130" si="17">(L67-$W$3)/C67</f>
        <v>1.0449233105072348E-3</v>
      </c>
      <c r="N67" s="24">
        <f t="shared" ref="N67:N130" si="18">M67/I67</f>
        <v>1.6663228871876171E-4</v>
      </c>
      <c r="O67" s="24">
        <f t="shared" ref="O67:O130" si="19">M67/J67</f>
        <v>3.1308563610703668E-4</v>
      </c>
      <c r="S67" s="1">
        <f t="shared" si="14"/>
        <v>5.0641884000000009E-3</v>
      </c>
      <c r="T67">
        <f t="shared" ref="T67:T130" si="20">K67/1000000</f>
        <v>6.8099999999999996E-4</v>
      </c>
      <c r="U67">
        <f t="shared" si="10"/>
        <v>6.8499999999999985E-5</v>
      </c>
      <c r="V67">
        <f t="shared" si="11"/>
        <v>4.4943820224719096E-3</v>
      </c>
      <c r="W67">
        <f t="shared" si="12"/>
        <v>1.2699359617101039E-5</v>
      </c>
      <c r="X67">
        <f t="shared" si="13"/>
        <v>7.14658320292123E-5</v>
      </c>
      <c r="AB67">
        <f t="shared" ref="AB67:AB130" si="21">S67/1/C67</f>
        <v>2.5320942000000004E-3</v>
      </c>
      <c r="AC67">
        <f t="shared" ref="AC67:AC130" si="22">S67/1/D67</f>
        <v>4.2201570000000004E-5</v>
      </c>
      <c r="AE67">
        <f t="shared" ref="AE67:AE130" si="23">(K67*((15*1)/(82.05*(273+22))))/1/(C67/3600)</f>
        <v>759.64428469618565</v>
      </c>
    </row>
    <row r="68" spans="1:31" x14ac:dyDescent="0.25">
      <c r="A68" s="1" t="s">
        <v>33</v>
      </c>
      <c r="B68" s="1">
        <v>2</v>
      </c>
      <c r="C68" s="2">
        <v>2</v>
      </c>
      <c r="D68" s="3">
        <f t="shared" si="15"/>
        <v>120</v>
      </c>
      <c r="E68" s="1" t="s">
        <v>26</v>
      </c>
      <c r="F68" s="1">
        <v>34</v>
      </c>
      <c r="G68" s="1">
        <v>15</v>
      </c>
      <c r="H68" s="1" t="s">
        <v>31</v>
      </c>
      <c r="I68" s="18">
        <v>6.0258333333333338</v>
      </c>
      <c r="J68" s="18">
        <v>3.2008333333333328</v>
      </c>
      <c r="K68" s="1">
        <v>561</v>
      </c>
      <c r="L68" s="1">
        <f t="shared" si="16"/>
        <v>4.1722560654416999E-3</v>
      </c>
      <c r="M68" s="1">
        <f t="shared" si="17"/>
        <v>5.9869271527282822E-4</v>
      </c>
      <c r="N68" s="24">
        <f t="shared" si="18"/>
        <v>9.9354343566227887E-5</v>
      </c>
      <c r="O68" s="24">
        <f t="shared" si="19"/>
        <v>1.8704276446951159E-4</v>
      </c>
      <c r="S68" s="1">
        <f t="shared" si="14"/>
        <v>4.1718204000000007E-3</v>
      </c>
      <c r="T68">
        <f t="shared" si="20"/>
        <v>5.6099999999999998E-4</v>
      </c>
      <c r="U68">
        <f t="shared" si="10"/>
        <v>-5.5000000000000253E-6</v>
      </c>
      <c r="V68">
        <f t="shared" si="11"/>
        <v>4.686279614683677E-3</v>
      </c>
      <c r="W68">
        <f t="shared" si="12"/>
        <v>-1.0631931084160893E-6</v>
      </c>
      <c r="X68">
        <f t="shared" si="13"/>
        <v>-5.7381324986959054E-6</v>
      </c>
      <c r="AB68">
        <f t="shared" si="21"/>
        <v>2.0859102000000003E-3</v>
      </c>
      <c r="AC68">
        <f t="shared" si="22"/>
        <v>3.4765170000000009E-5</v>
      </c>
      <c r="AE68">
        <f t="shared" si="23"/>
        <v>625.786260961175</v>
      </c>
    </row>
    <row r="69" spans="1:31" x14ac:dyDescent="0.25">
      <c r="A69" s="1" t="s">
        <v>33</v>
      </c>
      <c r="B69" s="1">
        <v>2</v>
      </c>
      <c r="C69" s="2">
        <v>2</v>
      </c>
      <c r="D69" s="3">
        <f t="shared" si="15"/>
        <v>120</v>
      </c>
      <c r="E69" s="1" t="s">
        <v>27</v>
      </c>
      <c r="F69" s="1">
        <v>34</v>
      </c>
      <c r="G69" s="1">
        <v>150</v>
      </c>
      <c r="H69" s="1" t="s">
        <v>31</v>
      </c>
      <c r="I69" s="18">
        <v>7.3316666666666661</v>
      </c>
      <c r="J69" s="18">
        <v>3.6174999999999997</v>
      </c>
      <c r="K69" s="1">
        <v>540</v>
      </c>
      <c r="L69" s="1">
        <f t="shared" si="16"/>
        <v>4.0160753571096578E-3</v>
      </c>
      <c r="M69" s="1">
        <f t="shared" si="17"/>
        <v>5.2060236110680722E-4</v>
      </c>
      <c r="N69" s="24">
        <f t="shared" si="18"/>
        <v>7.1007369098450635E-5</v>
      </c>
      <c r="O69" s="24">
        <f t="shared" si="19"/>
        <v>1.4391219380976012E-4</v>
      </c>
      <c r="S69" s="1">
        <f t="shared" si="14"/>
        <v>4.0156560000000003E-3</v>
      </c>
      <c r="T69">
        <f t="shared" si="20"/>
        <v>5.4000000000000001E-4</v>
      </c>
      <c r="U69">
        <f t="shared" si="10"/>
        <v>-4.1499999999999979E-5</v>
      </c>
      <c r="V69">
        <f t="shared" si="11"/>
        <v>4.1465100207325502E-3</v>
      </c>
      <c r="W69">
        <f t="shared" si="12"/>
        <v>-7.098262916847243E-6</v>
      </c>
      <c r="X69">
        <f t="shared" si="13"/>
        <v>-4.3296817944705247E-5</v>
      </c>
      <c r="AB69">
        <f t="shared" si="21"/>
        <v>2.0078280000000001E-3</v>
      </c>
      <c r="AC69">
        <f t="shared" si="22"/>
        <v>3.3463800000000003E-5</v>
      </c>
      <c r="AE69">
        <f t="shared" si="23"/>
        <v>602.36110680754814</v>
      </c>
    </row>
    <row r="70" spans="1:31" x14ac:dyDescent="0.25">
      <c r="A70" s="1" t="s">
        <v>33</v>
      </c>
      <c r="B70" s="1">
        <v>2</v>
      </c>
      <c r="C70" s="2">
        <v>2</v>
      </c>
      <c r="D70" s="3">
        <f t="shared" si="15"/>
        <v>120</v>
      </c>
      <c r="E70" s="1" t="s">
        <v>28</v>
      </c>
      <c r="F70" s="1">
        <v>52</v>
      </c>
      <c r="G70" s="1">
        <v>15</v>
      </c>
      <c r="H70" s="1" t="s">
        <v>31</v>
      </c>
      <c r="I70" s="18">
        <v>5.3408333333333333</v>
      </c>
      <c r="J70" s="18">
        <v>1.8925000000000003</v>
      </c>
      <c r="K70" s="1">
        <v>532</v>
      </c>
      <c r="L70" s="1">
        <f t="shared" si="16"/>
        <v>3.9565779444117374E-3</v>
      </c>
      <c r="M70" s="1">
        <f t="shared" si="17"/>
        <v>4.9085365475784698E-4</v>
      </c>
      <c r="N70" s="24">
        <f t="shared" si="18"/>
        <v>9.1905817710940296E-5</v>
      </c>
      <c r="O70" s="24">
        <f t="shared" si="19"/>
        <v>2.5936784927759414E-4</v>
      </c>
      <c r="S70" s="1">
        <f t="shared" si="14"/>
        <v>3.9561648000000001E-3</v>
      </c>
      <c r="T70">
        <f t="shared" si="20"/>
        <v>5.3200000000000003E-4</v>
      </c>
      <c r="U70">
        <f t="shared" si="10"/>
        <v>-5.9999999999999832E-6</v>
      </c>
      <c r="V70">
        <f t="shared" si="11"/>
        <v>7.9260237780713321E-3</v>
      </c>
      <c r="W70">
        <f t="shared" si="12"/>
        <v>-1.9616787459714982E-6</v>
      </c>
      <c r="X70">
        <f t="shared" si="13"/>
        <v>-6.2597809076682142E-6</v>
      </c>
      <c r="AB70">
        <f t="shared" si="21"/>
        <v>1.9780824000000001E-3</v>
      </c>
      <c r="AC70">
        <f t="shared" si="22"/>
        <v>3.2968040000000003E-5</v>
      </c>
      <c r="AE70">
        <f t="shared" si="23"/>
        <v>593.43723855854751</v>
      </c>
    </row>
    <row r="71" spans="1:31" x14ac:dyDescent="0.25">
      <c r="A71" s="1" t="s">
        <v>33</v>
      </c>
      <c r="B71" s="1">
        <v>2</v>
      </c>
      <c r="C71" s="2">
        <v>2</v>
      </c>
      <c r="D71" s="3">
        <f t="shared" si="15"/>
        <v>120</v>
      </c>
      <c r="E71" s="1" t="s">
        <v>29</v>
      </c>
      <c r="F71" s="1">
        <v>52</v>
      </c>
      <c r="G71" s="1">
        <v>150</v>
      </c>
      <c r="H71" s="1" t="s">
        <v>31</v>
      </c>
      <c r="I71" s="18">
        <v>5.916666666666667</v>
      </c>
      <c r="J71" s="18">
        <v>3.1008333333333327</v>
      </c>
      <c r="K71" s="1">
        <v>634</v>
      </c>
      <c r="L71" s="1">
        <f t="shared" si="16"/>
        <v>4.7151699563102289E-3</v>
      </c>
      <c r="M71" s="1">
        <f t="shared" si="17"/>
        <v>8.7014966070709274E-4</v>
      </c>
      <c r="N71" s="24">
        <f t="shared" si="18"/>
        <v>1.470675482885227E-4</v>
      </c>
      <c r="O71" s="24">
        <f t="shared" si="19"/>
        <v>2.8061800399046264E-4</v>
      </c>
      <c r="S71" s="1">
        <f t="shared" si="14"/>
        <v>4.7146776000000007E-3</v>
      </c>
      <c r="T71">
        <f t="shared" si="20"/>
        <v>6.3400000000000001E-4</v>
      </c>
      <c r="U71">
        <f t="shared" si="10"/>
        <v>5.8500000000000012E-5</v>
      </c>
      <c r="V71">
        <f t="shared" si="11"/>
        <v>4.8374092985756529E-3</v>
      </c>
      <c r="W71">
        <f t="shared" si="12"/>
        <v>1.1673201078470186E-5</v>
      </c>
      <c r="X71">
        <f t="shared" si="13"/>
        <v>6.1032863849765267E-5</v>
      </c>
      <c r="AB71">
        <f t="shared" si="21"/>
        <v>2.3573388000000003E-3</v>
      </c>
      <c r="AC71">
        <f t="shared" si="22"/>
        <v>3.9288980000000008E-5</v>
      </c>
      <c r="AE71">
        <f t="shared" si="23"/>
        <v>707.21655873330656</v>
      </c>
    </row>
    <row r="72" spans="1:31" x14ac:dyDescent="0.25">
      <c r="A72" s="1" t="s">
        <v>33</v>
      </c>
      <c r="B72" s="1">
        <v>2</v>
      </c>
      <c r="C72" s="2">
        <v>2</v>
      </c>
      <c r="D72" s="3">
        <f t="shared" si="15"/>
        <v>120</v>
      </c>
      <c r="E72" s="1" t="s">
        <v>16</v>
      </c>
      <c r="F72" s="1">
        <v>11</v>
      </c>
      <c r="G72" s="1">
        <v>15</v>
      </c>
      <c r="H72" s="1" t="s">
        <v>32</v>
      </c>
      <c r="I72" s="18">
        <v>5.105833333333333</v>
      </c>
      <c r="J72" s="18">
        <v>2.3541666666666656</v>
      </c>
      <c r="K72" s="1">
        <v>509</v>
      </c>
      <c r="L72" s="1">
        <f t="shared" si="16"/>
        <v>3.785522882905215E-3</v>
      </c>
      <c r="M72" s="1">
        <f t="shared" si="17"/>
        <v>4.053261240045858E-4</v>
      </c>
      <c r="N72" s="24">
        <f t="shared" si="18"/>
        <v>7.9384910854496981E-5</v>
      </c>
      <c r="O72" s="24">
        <f t="shared" si="19"/>
        <v>1.721739287807091E-4</v>
      </c>
      <c r="S72" s="1">
        <f t="shared" si="14"/>
        <v>3.7851275999999994E-3</v>
      </c>
      <c r="T72">
        <f t="shared" si="20"/>
        <v>5.0900000000000001E-4</v>
      </c>
      <c r="U72">
        <f t="shared" si="10"/>
        <v>0</v>
      </c>
      <c r="V72">
        <f t="shared" si="11"/>
        <v>6.3716814159292057E-3</v>
      </c>
      <c r="W72">
        <f t="shared" si="12"/>
        <v>0</v>
      </c>
      <c r="X72">
        <f t="shared" si="13"/>
        <v>0</v>
      </c>
      <c r="AB72">
        <f t="shared" si="21"/>
        <v>1.8925637999999997E-3</v>
      </c>
      <c r="AC72">
        <f t="shared" si="22"/>
        <v>3.1542729999999994E-5</v>
      </c>
      <c r="AE72">
        <f t="shared" si="23"/>
        <v>567.78111734267043</v>
      </c>
    </row>
    <row r="73" spans="1:31" x14ac:dyDescent="0.25">
      <c r="A73" s="1" t="s">
        <v>33</v>
      </c>
      <c r="B73" s="1">
        <v>2</v>
      </c>
      <c r="C73" s="2">
        <v>2</v>
      </c>
      <c r="D73" s="3">
        <f t="shared" si="15"/>
        <v>120</v>
      </c>
      <c r="E73" s="1" t="s">
        <v>19</v>
      </c>
      <c r="F73" s="1">
        <v>11</v>
      </c>
      <c r="G73" s="1">
        <v>150</v>
      </c>
      <c r="H73" s="1" t="s">
        <v>32</v>
      </c>
      <c r="I73" s="18">
        <v>10.093333333333334</v>
      </c>
      <c r="J73" s="18">
        <v>6.274166666666666</v>
      </c>
      <c r="K73" s="1">
        <v>482</v>
      </c>
      <c r="L73" s="1">
        <f t="shared" si="16"/>
        <v>3.5847191150497316E-3</v>
      </c>
      <c r="M73" s="1">
        <f t="shared" si="17"/>
        <v>3.0492424007684408E-4</v>
      </c>
      <c r="N73" s="24">
        <f t="shared" si="18"/>
        <v>3.0210459716992478E-5</v>
      </c>
      <c r="O73" s="24">
        <f t="shared" si="19"/>
        <v>4.8599958572481462E-5</v>
      </c>
      <c r="S73" s="1">
        <f t="shared" si="14"/>
        <v>3.5843447999999996E-3</v>
      </c>
      <c r="T73">
        <f t="shared" si="20"/>
        <v>4.8200000000000001E-4</v>
      </c>
      <c r="U73">
        <f t="shared" si="10"/>
        <v>3.5000000000000038E-6</v>
      </c>
      <c r="V73">
        <f t="shared" si="11"/>
        <v>2.3907557444547752E-3</v>
      </c>
      <c r="W73">
        <f t="shared" si="12"/>
        <v>3.4516322469461461E-7</v>
      </c>
      <c r="X73">
        <f t="shared" si="13"/>
        <v>3.6515388628064722E-6</v>
      </c>
      <c r="AB73">
        <f t="shared" si="21"/>
        <v>1.7921723999999998E-3</v>
      </c>
      <c r="AC73">
        <f t="shared" si="22"/>
        <v>2.9869539999999995E-5</v>
      </c>
      <c r="AE73">
        <f t="shared" si="23"/>
        <v>537.66306200229292</v>
      </c>
    </row>
    <row r="74" spans="1:31" x14ac:dyDescent="0.25">
      <c r="A74" s="1" t="s">
        <v>33</v>
      </c>
      <c r="B74" s="1">
        <v>2</v>
      </c>
      <c r="C74" s="2">
        <v>2</v>
      </c>
      <c r="D74" s="3">
        <f t="shared" si="15"/>
        <v>120</v>
      </c>
      <c r="E74" s="1" t="s">
        <v>20</v>
      </c>
      <c r="F74" s="1">
        <v>13</v>
      </c>
      <c r="G74" s="1">
        <v>15</v>
      </c>
      <c r="H74" s="1" t="s">
        <v>32</v>
      </c>
      <c r="I74" s="18">
        <v>6.0483333333333338</v>
      </c>
      <c r="J74" s="18">
        <v>2.8416666666666672</v>
      </c>
      <c r="K74" s="1">
        <v>531</v>
      </c>
      <c r="L74" s="1">
        <f t="shared" si="16"/>
        <v>3.949140767824497E-3</v>
      </c>
      <c r="M74" s="1">
        <f t="shared" si="17"/>
        <v>4.8713506646422679E-4</v>
      </c>
      <c r="N74" s="24">
        <f t="shared" si="18"/>
        <v>8.0540380236576476E-5</v>
      </c>
      <c r="O74" s="24">
        <f t="shared" si="19"/>
        <v>1.7142582984078358E-4</v>
      </c>
      <c r="S74" s="1">
        <f t="shared" si="14"/>
        <v>3.9487283999999996E-3</v>
      </c>
      <c r="T74">
        <f t="shared" si="20"/>
        <v>5.31E-4</v>
      </c>
      <c r="U74">
        <f t="shared" si="10"/>
        <v>3.4999999999999767E-6</v>
      </c>
      <c r="V74">
        <f t="shared" si="11"/>
        <v>5.278592375366568E-3</v>
      </c>
      <c r="W74">
        <f t="shared" si="12"/>
        <v>7.6209205827734089E-7</v>
      </c>
      <c r="X74">
        <f t="shared" si="13"/>
        <v>3.6515388628064438E-6</v>
      </c>
      <c r="AB74">
        <f t="shared" si="21"/>
        <v>1.9743641999999998E-3</v>
      </c>
      <c r="AC74">
        <f t="shared" si="22"/>
        <v>3.2906069999999998E-5</v>
      </c>
      <c r="AE74">
        <f t="shared" si="23"/>
        <v>592.32175502742234</v>
      </c>
    </row>
    <row r="75" spans="1:31" x14ac:dyDescent="0.25">
      <c r="A75" s="1" t="s">
        <v>33</v>
      </c>
      <c r="B75" s="1">
        <v>2</v>
      </c>
      <c r="C75" s="2">
        <v>2</v>
      </c>
      <c r="D75" s="3">
        <f t="shared" si="15"/>
        <v>120</v>
      </c>
      <c r="E75" s="1" t="s">
        <v>22</v>
      </c>
      <c r="F75" s="1">
        <v>13</v>
      </c>
      <c r="G75" s="1">
        <v>150</v>
      </c>
      <c r="H75" s="1" t="s">
        <v>32</v>
      </c>
      <c r="I75" s="18">
        <v>5.84</v>
      </c>
      <c r="J75" s="18">
        <v>2.54</v>
      </c>
      <c r="K75" s="1">
        <v>535</v>
      </c>
      <c r="L75" s="1">
        <f t="shared" si="16"/>
        <v>3.9788894741734577E-3</v>
      </c>
      <c r="M75" s="1">
        <f t="shared" si="17"/>
        <v>5.0200941963870712E-4</v>
      </c>
      <c r="N75" s="24">
        <f t="shared" si="18"/>
        <v>8.5960517061422456E-5</v>
      </c>
      <c r="O75" s="24">
        <f t="shared" si="19"/>
        <v>1.9764150379476659E-4</v>
      </c>
      <c r="S75" s="1">
        <f t="shared" si="14"/>
        <v>3.9784740000000001E-3</v>
      </c>
      <c r="T75">
        <f t="shared" si="20"/>
        <v>5.3499999999999999E-4</v>
      </c>
      <c r="U75">
        <f t="shared" si="10"/>
        <v>3.0000000000000187E-6</v>
      </c>
      <c r="V75">
        <f t="shared" si="11"/>
        <v>5.905511811023622E-3</v>
      </c>
      <c r="W75">
        <f t="shared" si="12"/>
        <v>7.3080256432108165E-7</v>
      </c>
      <c r="X75">
        <f t="shared" si="13"/>
        <v>3.1298904538341355E-6</v>
      </c>
      <c r="AB75">
        <f t="shared" si="21"/>
        <v>1.989237E-3</v>
      </c>
      <c r="AC75">
        <f t="shared" si="22"/>
        <v>3.3153949999999998E-5</v>
      </c>
      <c r="AE75">
        <f t="shared" si="23"/>
        <v>596.78368915192266</v>
      </c>
    </row>
    <row r="76" spans="1:31" x14ac:dyDescent="0.25">
      <c r="A76" s="1" t="s">
        <v>33</v>
      </c>
      <c r="B76" s="1">
        <v>2</v>
      </c>
      <c r="C76" s="2">
        <v>2</v>
      </c>
      <c r="D76" s="3">
        <f t="shared" si="15"/>
        <v>120</v>
      </c>
      <c r="E76" s="1" t="s">
        <v>24</v>
      </c>
      <c r="F76" s="1">
        <v>26</v>
      </c>
      <c r="G76" s="1">
        <v>15</v>
      </c>
      <c r="H76" s="1" t="s">
        <v>32</v>
      </c>
      <c r="I76" s="18">
        <v>5.8375000000000004</v>
      </c>
      <c r="J76" s="18">
        <v>2.7099999999999995</v>
      </c>
      <c r="K76" s="1">
        <v>508</v>
      </c>
      <c r="L76" s="1">
        <f t="shared" si="16"/>
        <v>3.7780857063179746E-3</v>
      </c>
      <c r="M76" s="1">
        <f t="shared" si="17"/>
        <v>4.0160753571096561E-4</v>
      </c>
      <c r="N76" s="24">
        <f t="shared" si="18"/>
        <v>6.8797864789887038E-5</v>
      </c>
      <c r="O76" s="24">
        <f t="shared" si="19"/>
        <v>1.4819466262397258E-4</v>
      </c>
      <c r="S76" s="1">
        <f t="shared" si="14"/>
        <v>3.7776912000000002E-3</v>
      </c>
      <c r="T76">
        <f t="shared" si="20"/>
        <v>5.0799999999999999E-4</v>
      </c>
      <c r="U76">
        <f t="shared" si="10"/>
        <v>-1.0000000000000026E-5</v>
      </c>
      <c r="V76">
        <f t="shared" si="11"/>
        <v>5.535055350553506E-3</v>
      </c>
      <c r="W76">
        <f t="shared" si="12"/>
        <v>-2.2831962034139496E-6</v>
      </c>
      <c r="X76">
        <f t="shared" si="13"/>
        <v>-1.043296817944708E-5</v>
      </c>
      <c r="AB76">
        <f t="shared" si="21"/>
        <v>1.8888456000000001E-3</v>
      </c>
      <c r="AC76">
        <f t="shared" si="22"/>
        <v>3.1480760000000002E-5</v>
      </c>
      <c r="AE76">
        <f t="shared" si="23"/>
        <v>566.66563381154526</v>
      </c>
    </row>
    <row r="77" spans="1:31" x14ac:dyDescent="0.25">
      <c r="A77" s="1" t="s">
        <v>33</v>
      </c>
      <c r="B77" s="1">
        <v>2</v>
      </c>
      <c r="C77" s="2">
        <v>2</v>
      </c>
      <c r="D77" s="3">
        <f t="shared" si="15"/>
        <v>120</v>
      </c>
      <c r="E77" s="1" t="s">
        <v>25</v>
      </c>
      <c r="F77" s="1">
        <v>26</v>
      </c>
      <c r="G77" s="1">
        <v>150</v>
      </c>
      <c r="H77" s="1" t="s">
        <v>32</v>
      </c>
      <c r="I77" s="18">
        <v>9.9691666666666681</v>
      </c>
      <c r="J77" s="18">
        <v>6.1066666666666682</v>
      </c>
      <c r="K77" s="1">
        <v>510</v>
      </c>
      <c r="L77" s="1">
        <f t="shared" si="16"/>
        <v>3.792960059492455E-3</v>
      </c>
      <c r="M77" s="1">
        <f t="shared" si="17"/>
        <v>4.0904471229820578E-4</v>
      </c>
      <c r="N77" s="24">
        <f t="shared" si="18"/>
        <v>4.1030983428725808E-5</v>
      </c>
      <c r="O77" s="24">
        <f t="shared" si="19"/>
        <v>6.6983304415645027E-5</v>
      </c>
      <c r="S77" s="1">
        <f t="shared" si="14"/>
        <v>3.792564E-3</v>
      </c>
      <c r="T77">
        <f t="shared" si="20"/>
        <v>5.1000000000000004E-4</v>
      </c>
      <c r="U77">
        <f t="shared" si="10"/>
        <v>-7.4999999999999655E-6</v>
      </c>
      <c r="V77">
        <f t="shared" si="11"/>
        <v>2.4563318777292569E-3</v>
      </c>
      <c r="W77">
        <f t="shared" si="12"/>
        <v>-7.5992297217884563E-7</v>
      </c>
      <c r="X77">
        <f t="shared" si="13"/>
        <v>-7.824726134585254E-6</v>
      </c>
      <c r="AB77">
        <f t="shared" si="21"/>
        <v>1.896282E-3</v>
      </c>
      <c r="AC77">
        <f t="shared" si="22"/>
        <v>3.1604699999999999E-5</v>
      </c>
      <c r="AE77">
        <f t="shared" si="23"/>
        <v>568.89660087379548</v>
      </c>
    </row>
    <row r="78" spans="1:31" x14ac:dyDescent="0.25">
      <c r="A78" s="1" t="s">
        <v>33</v>
      </c>
      <c r="B78" s="1">
        <v>2</v>
      </c>
      <c r="C78" s="2">
        <v>2</v>
      </c>
      <c r="D78" s="3">
        <f t="shared" si="15"/>
        <v>120</v>
      </c>
      <c r="E78" s="1" t="s">
        <v>26</v>
      </c>
      <c r="F78" s="1">
        <v>34</v>
      </c>
      <c r="G78" s="1">
        <v>15</v>
      </c>
      <c r="H78" s="1" t="s">
        <v>32</v>
      </c>
      <c r="I78" s="18">
        <v>6.4700000000000015</v>
      </c>
      <c r="J78" s="18">
        <v>3.6675000000000022</v>
      </c>
      <c r="K78" s="1">
        <v>519</v>
      </c>
      <c r="L78" s="1">
        <f t="shared" si="16"/>
        <v>3.8598946487776163E-3</v>
      </c>
      <c r="M78" s="1">
        <f t="shared" si="17"/>
        <v>4.4251200694078643E-4</v>
      </c>
      <c r="N78" s="24">
        <f t="shared" si="18"/>
        <v>6.8394436930569751E-5</v>
      </c>
      <c r="O78" s="24">
        <f t="shared" si="19"/>
        <v>1.20657670604168E-4</v>
      </c>
      <c r="S78" s="1">
        <f t="shared" si="14"/>
        <v>3.8594916000000003E-3</v>
      </c>
      <c r="T78">
        <f t="shared" si="20"/>
        <v>5.1900000000000004E-4</v>
      </c>
      <c r="U78">
        <f t="shared" si="10"/>
        <v>-1.0999999999999996E-5</v>
      </c>
      <c r="V78">
        <f t="shared" si="11"/>
        <v>4.0899795501022473E-3</v>
      </c>
      <c r="W78">
        <f t="shared" si="12"/>
        <v>-1.8558167368444332E-6</v>
      </c>
      <c r="X78">
        <f t="shared" si="13"/>
        <v>-1.1476264997391753E-5</v>
      </c>
      <c r="AB78">
        <f t="shared" si="21"/>
        <v>1.9297458000000001E-3</v>
      </c>
      <c r="AC78">
        <f t="shared" si="22"/>
        <v>3.2162430000000004E-5</v>
      </c>
      <c r="AE78">
        <f t="shared" si="23"/>
        <v>578.93595265392128</v>
      </c>
    </row>
    <row r="79" spans="1:31" x14ac:dyDescent="0.25">
      <c r="A79" s="1" t="s">
        <v>33</v>
      </c>
      <c r="B79" s="1">
        <v>2</v>
      </c>
      <c r="C79" s="2">
        <v>2</v>
      </c>
      <c r="D79" s="3">
        <f t="shared" si="15"/>
        <v>120</v>
      </c>
      <c r="E79" s="1" t="s">
        <v>27</v>
      </c>
      <c r="F79" s="1">
        <v>34</v>
      </c>
      <c r="G79" s="1">
        <v>150</v>
      </c>
      <c r="H79" s="1" t="s">
        <v>32</v>
      </c>
      <c r="I79" s="18">
        <v>8.0608333333333331</v>
      </c>
      <c r="J79" s="18">
        <v>4.9749999999999996</v>
      </c>
      <c r="K79" s="1">
        <v>496</v>
      </c>
      <c r="L79" s="1">
        <f t="shared" si="16"/>
        <v>3.6888395872710939E-3</v>
      </c>
      <c r="M79" s="1">
        <f t="shared" si="17"/>
        <v>3.5698447618752525E-4</v>
      </c>
      <c r="N79" s="24">
        <f t="shared" si="18"/>
        <v>4.4286299123853022E-5</v>
      </c>
      <c r="O79" s="24">
        <f t="shared" si="19"/>
        <v>7.1755673605532715E-5</v>
      </c>
      <c r="S79" s="1">
        <f t="shared" si="14"/>
        <v>3.6884543999999996E-3</v>
      </c>
      <c r="T79">
        <f t="shared" si="20"/>
        <v>4.9600000000000002E-4</v>
      </c>
      <c r="U79">
        <f t="shared" si="10"/>
        <v>-2.9999999999999645E-6</v>
      </c>
      <c r="V79">
        <f t="shared" si="11"/>
        <v>3.0150753768844224E-3</v>
      </c>
      <c r="W79">
        <f t="shared" si="12"/>
        <v>-3.7311326902020384E-7</v>
      </c>
      <c r="X79">
        <f t="shared" si="13"/>
        <v>-3.1298904538340787E-6</v>
      </c>
      <c r="AB79">
        <f t="shared" si="21"/>
        <v>1.8442271999999998E-3</v>
      </c>
      <c r="AC79">
        <f t="shared" si="22"/>
        <v>3.0737119999999995E-5</v>
      </c>
      <c r="AE79">
        <f t="shared" si="23"/>
        <v>553.27983143804431</v>
      </c>
    </row>
    <row r="80" spans="1:31" x14ac:dyDescent="0.25">
      <c r="A80" s="1" t="s">
        <v>33</v>
      </c>
      <c r="B80" s="1">
        <v>2</v>
      </c>
      <c r="C80" s="2">
        <v>2</v>
      </c>
      <c r="D80" s="3">
        <f t="shared" si="15"/>
        <v>120</v>
      </c>
      <c r="E80" s="1" t="s">
        <v>28</v>
      </c>
      <c r="F80" s="1">
        <v>52</v>
      </c>
      <c r="G80" s="1">
        <v>15</v>
      </c>
      <c r="H80" s="1" t="s">
        <v>32</v>
      </c>
      <c r="I80" s="18">
        <v>6.6941666666666668</v>
      </c>
      <c r="J80" s="18">
        <v>3.253333333333333</v>
      </c>
      <c r="K80" s="1">
        <v>496</v>
      </c>
      <c r="L80" s="1">
        <f t="shared" si="16"/>
        <v>3.6888395872710939E-3</v>
      </c>
      <c r="M80" s="1">
        <f t="shared" si="17"/>
        <v>3.5698447618752525E-4</v>
      </c>
      <c r="N80" s="24">
        <f t="shared" si="18"/>
        <v>5.3327694687542672E-5</v>
      </c>
      <c r="O80" s="24">
        <f t="shared" si="19"/>
        <v>1.0972883489370654E-4</v>
      </c>
      <c r="S80" s="1">
        <f t="shared" si="14"/>
        <v>3.6884543999999996E-3</v>
      </c>
      <c r="T80">
        <f t="shared" si="20"/>
        <v>4.9600000000000002E-4</v>
      </c>
      <c r="U80">
        <f t="shared" si="10"/>
        <v>-3.9999999999999888E-6</v>
      </c>
      <c r="V80">
        <f t="shared" si="11"/>
        <v>4.6106557377049188E-3</v>
      </c>
      <c r="W80">
        <f t="shared" si="12"/>
        <v>-7.6075348908833234E-7</v>
      </c>
      <c r="X80">
        <f t="shared" si="13"/>
        <v>-4.1731872717788089E-6</v>
      </c>
      <c r="AB80">
        <f t="shared" si="21"/>
        <v>1.8442271999999998E-3</v>
      </c>
      <c r="AC80">
        <f t="shared" si="22"/>
        <v>3.0737119999999995E-5</v>
      </c>
      <c r="AE80">
        <f t="shared" si="23"/>
        <v>553.27983143804431</v>
      </c>
    </row>
    <row r="81" spans="1:31" x14ac:dyDescent="0.25">
      <c r="A81" s="1" t="s">
        <v>33</v>
      </c>
      <c r="B81" s="1">
        <v>2</v>
      </c>
      <c r="C81" s="2">
        <v>2</v>
      </c>
      <c r="D81" s="3">
        <f t="shared" si="15"/>
        <v>120</v>
      </c>
      <c r="E81" s="1" t="s">
        <v>29</v>
      </c>
      <c r="F81" s="1">
        <v>52</v>
      </c>
      <c r="G81" s="1">
        <v>150</v>
      </c>
      <c r="H81" s="1" t="s">
        <v>32</v>
      </c>
      <c r="I81" s="18">
        <v>7.5983333333333336</v>
      </c>
      <c r="J81" s="18">
        <v>4.2150000000000007</v>
      </c>
      <c r="K81" s="1">
        <v>500</v>
      </c>
      <c r="L81" s="1">
        <f t="shared" si="16"/>
        <v>3.7185882936200542E-3</v>
      </c>
      <c r="M81" s="1">
        <f t="shared" si="17"/>
        <v>3.7185882936200537E-4</v>
      </c>
      <c r="N81" s="24">
        <f t="shared" si="18"/>
        <v>4.89395256892308E-5</v>
      </c>
      <c r="O81" s="24">
        <f t="shared" si="19"/>
        <v>8.8222735317201737E-5</v>
      </c>
      <c r="S81" s="1">
        <f t="shared" si="14"/>
        <v>3.7182000000000001E-3</v>
      </c>
      <c r="T81">
        <f t="shared" si="20"/>
        <v>5.0000000000000001E-4</v>
      </c>
      <c r="U81">
        <f t="shared" si="10"/>
        <v>-1.9999999999999944E-6</v>
      </c>
      <c r="V81">
        <f t="shared" si="11"/>
        <v>3.5587188612099638E-3</v>
      </c>
      <c r="W81">
        <f t="shared" si="12"/>
        <v>-2.9359248926461537E-7</v>
      </c>
      <c r="X81">
        <f t="shared" si="13"/>
        <v>-2.0865936358894044E-6</v>
      </c>
      <c r="AB81">
        <f t="shared" si="21"/>
        <v>1.8591E-3</v>
      </c>
      <c r="AC81">
        <f t="shared" si="22"/>
        <v>3.0985000000000002E-5</v>
      </c>
      <c r="AE81">
        <f t="shared" si="23"/>
        <v>557.74176556254451</v>
      </c>
    </row>
    <row r="82" spans="1:31" x14ac:dyDescent="0.25">
      <c r="A82" s="1" t="s">
        <v>34</v>
      </c>
      <c r="B82" s="1">
        <v>4</v>
      </c>
      <c r="C82" s="2">
        <v>2</v>
      </c>
      <c r="D82" s="3">
        <f t="shared" si="15"/>
        <v>120</v>
      </c>
      <c r="E82" s="1" t="s">
        <v>16</v>
      </c>
      <c r="F82" s="1">
        <v>11</v>
      </c>
      <c r="G82" s="1">
        <v>15</v>
      </c>
      <c r="H82" s="1" t="s">
        <v>17</v>
      </c>
      <c r="I82" s="18">
        <v>5.1991666666666658</v>
      </c>
      <c r="J82" s="18">
        <v>2.5483333333333325</v>
      </c>
      <c r="K82" s="1">
        <v>660</v>
      </c>
      <c r="L82" s="1">
        <f t="shared" si="16"/>
        <v>4.9085365475784711E-3</v>
      </c>
      <c r="M82" s="1">
        <f t="shared" si="17"/>
        <v>9.6683295634121384E-4</v>
      </c>
      <c r="N82" s="24">
        <f t="shared" si="18"/>
        <v>1.8595921583738689E-4</v>
      </c>
      <c r="O82" s="24">
        <f t="shared" si="19"/>
        <v>3.7939815160544703E-4</v>
      </c>
      <c r="S82" s="1">
        <f t="shared" si="14"/>
        <v>4.9080240000000004E-3</v>
      </c>
      <c r="T82">
        <f t="shared" si="20"/>
        <v>6.6E-4</v>
      </c>
      <c r="U82">
        <f t="shared" ref="U82:U121" si="24">(T82-T2)/B82</f>
        <v>4.999999999999986E-6</v>
      </c>
      <c r="V82">
        <f t="shared" si="11"/>
        <v>5.8862001308044492E-3</v>
      </c>
      <c r="W82">
        <f t="shared" si="12"/>
        <v>1.2140212644705895E-6</v>
      </c>
      <c r="X82">
        <f t="shared" si="13"/>
        <v>-5.9999999999999832E-6</v>
      </c>
      <c r="AB82">
        <f t="shared" si="21"/>
        <v>2.4540120000000002E-3</v>
      </c>
      <c r="AC82">
        <f t="shared" si="22"/>
        <v>4.0900200000000005E-5</v>
      </c>
      <c r="AE82">
        <f t="shared" si="23"/>
        <v>736.21913054255879</v>
      </c>
    </row>
    <row r="83" spans="1:31" x14ac:dyDescent="0.25">
      <c r="A83" s="1" t="s">
        <v>34</v>
      </c>
      <c r="B83" s="1">
        <v>4</v>
      </c>
      <c r="C83" s="2">
        <v>2</v>
      </c>
      <c r="D83" s="3">
        <f t="shared" si="15"/>
        <v>120</v>
      </c>
      <c r="E83" s="1" t="s">
        <v>19</v>
      </c>
      <c r="F83" s="1">
        <v>11</v>
      </c>
      <c r="G83" s="1">
        <v>150</v>
      </c>
      <c r="H83" s="1" t="s">
        <v>17</v>
      </c>
      <c r="I83" s="18">
        <v>6.0416666666666661</v>
      </c>
      <c r="J83" s="18">
        <v>2.4325000000000001</v>
      </c>
      <c r="K83" s="1">
        <v>814</v>
      </c>
      <c r="L83" s="1">
        <f t="shared" si="16"/>
        <v>6.0538617420134487E-3</v>
      </c>
      <c r="M83" s="1">
        <f t="shared" si="17"/>
        <v>1.5394955535587027E-3</v>
      </c>
      <c r="N83" s="24">
        <f t="shared" si="18"/>
        <v>2.5481305714075079E-4</v>
      </c>
      <c r="O83" s="24">
        <f t="shared" si="19"/>
        <v>6.328861474033721E-4</v>
      </c>
      <c r="S83" s="1">
        <f t="shared" si="14"/>
        <v>6.0532296000000005E-3</v>
      </c>
      <c r="T83">
        <f t="shared" si="20"/>
        <v>8.1400000000000005E-4</v>
      </c>
      <c r="U83">
        <f t="shared" si="24"/>
        <v>1.6500000000000022E-5</v>
      </c>
      <c r="V83">
        <f t="shared" si="11"/>
        <v>6.1664953751284684E-3</v>
      </c>
      <c r="W83">
        <f t="shared" si="12"/>
        <v>4.1970449428840538E-6</v>
      </c>
      <c r="X83">
        <f t="shared" si="13"/>
        <v>-4.4999999999999468E-6</v>
      </c>
      <c r="AB83">
        <f t="shared" si="21"/>
        <v>3.0266148000000002E-3</v>
      </c>
      <c r="AC83">
        <f t="shared" si="22"/>
        <v>5.0443580000000005E-5</v>
      </c>
      <c r="AE83">
        <f t="shared" si="23"/>
        <v>908.00359433582264</v>
      </c>
    </row>
    <row r="84" spans="1:31" x14ac:dyDescent="0.25">
      <c r="A84" s="1" t="s">
        <v>34</v>
      </c>
      <c r="B84" s="1">
        <v>4</v>
      </c>
      <c r="C84" s="2">
        <v>2</v>
      </c>
      <c r="D84" s="3">
        <f t="shared" si="15"/>
        <v>120</v>
      </c>
      <c r="E84" s="1" t="s">
        <v>20</v>
      </c>
      <c r="F84" s="1">
        <v>13</v>
      </c>
      <c r="G84" s="1">
        <v>15</v>
      </c>
      <c r="H84" s="1" t="s">
        <v>17</v>
      </c>
      <c r="I84" s="18">
        <v>6.5549999999999997</v>
      </c>
      <c r="J84" s="18">
        <v>3</v>
      </c>
      <c r="K84" s="1">
        <v>702</v>
      </c>
      <c r="L84" s="1">
        <f t="shared" si="16"/>
        <v>5.220897964242556E-3</v>
      </c>
      <c r="M84" s="1">
        <f t="shared" si="17"/>
        <v>1.1230136646732563E-3</v>
      </c>
      <c r="N84" s="24">
        <f t="shared" si="18"/>
        <v>1.7132168797456238E-4</v>
      </c>
      <c r="O84" s="24">
        <f t="shared" si="19"/>
        <v>3.7433788822441874E-4</v>
      </c>
      <c r="S84" s="1">
        <f t="shared" si="14"/>
        <v>5.2203528000000004E-3</v>
      </c>
      <c r="T84">
        <f t="shared" si="20"/>
        <v>7.0200000000000004E-4</v>
      </c>
      <c r="U84">
        <f t="shared" si="24"/>
        <v>1.4000000000000015E-5</v>
      </c>
      <c r="V84">
        <f t="shared" si="11"/>
        <v>5.0000000000000001E-3</v>
      </c>
      <c r="W84">
        <f t="shared" si="12"/>
        <v>2.8874821319175035E-6</v>
      </c>
      <c r="X84">
        <f t="shared" si="13"/>
        <v>-1.5499999999999997E-5</v>
      </c>
      <c r="AB84">
        <f t="shared" si="21"/>
        <v>2.6101764000000002E-3</v>
      </c>
      <c r="AC84">
        <f t="shared" si="22"/>
        <v>4.3502940000000003E-5</v>
      </c>
      <c r="AE84">
        <f t="shared" si="23"/>
        <v>783.06943884981263</v>
      </c>
    </row>
    <row r="85" spans="1:31" x14ac:dyDescent="0.25">
      <c r="A85" s="1" t="s">
        <v>34</v>
      </c>
      <c r="B85" s="1">
        <v>4</v>
      </c>
      <c r="C85" s="2">
        <v>2</v>
      </c>
      <c r="D85" s="3">
        <f t="shared" si="15"/>
        <v>120</v>
      </c>
      <c r="E85" s="1" t="s">
        <v>22</v>
      </c>
      <c r="F85" s="1">
        <v>13</v>
      </c>
      <c r="G85" s="1">
        <v>150</v>
      </c>
      <c r="H85" s="1" t="s">
        <v>17</v>
      </c>
      <c r="I85" s="18">
        <v>6.3808333333333334</v>
      </c>
      <c r="J85" s="18">
        <v>2.9816666666666669</v>
      </c>
      <c r="K85" s="1">
        <v>562</v>
      </c>
      <c r="L85" s="1">
        <f t="shared" si="16"/>
        <v>4.1796932420289411E-3</v>
      </c>
      <c r="M85" s="1">
        <f t="shared" si="17"/>
        <v>6.0241130356644885E-4</v>
      </c>
      <c r="N85" s="24">
        <f t="shared" si="18"/>
        <v>9.4409502975021371E-5</v>
      </c>
      <c r="O85" s="24">
        <f t="shared" si="19"/>
        <v>2.0203844725537689E-4</v>
      </c>
      <c r="S85" s="1">
        <f t="shared" si="14"/>
        <v>4.1792567999999995E-3</v>
      </c>
      <c r="T85">
        <f t="shared" si="20"/>
        <v>5.62E-4</v>
      </c>
      <c r="U85">
        <f t="shared" si="24"/>
        <v>-4.4499999999999997E-5</v>
      </c>
      <c r="V85">
        <f t="shared" si="11"/>
        <v>5.0307434320849631E-3</v>
      </c>
      <c r="W85">
        <f t="shared" si="12"/>
        <v>-9.2345012683299416E-6</v>
      </c>
      <c r="X85">
        <f t="shared" si="13"/>
        <v>-1.3799999999999999E-4</v>
      </c>
      <c r="AB85">
        <f t="shared" si="21"/>
        <v>2.0896283999999998E-3</v>
      </c>
      <c r="AC85">
        <f t="shared" si="22"/>
        <v>3.4827139999999993E-5</v>
      </c>
      <c r="AE85">
        <f t="shared" si="23"/>
        <v>626.90174449230017</v>
      </c>
    </row>
    <row r="86" spans="1:31" x14ac:dyDescent="0.25">
      <c r="A86" s="1" t="s">
        <v>34</v>
      </c>
      <c r="B86" s="1">
        <v>4</v>
      </c>
      <c r="C86" s="2">
        <v>2</v>
      </c>
      <c r="D86" s="3">
        <f t="shared" si="15"/>
        <v>120</v>
      </c>
      <c r="E86" s="1" t="s">
        <v>24</v>
      </c>
      <c r="F86" s="1">
        <v>26</v>
      </c>
      <c r="G86" s="1">
        <v>15</v>
      </c>
      <c r="H86" s="1" t="s">
        <v>17</v>
      </c>
      <c r="I86" s="18">
        <v>5.9900000000000011</v>
      </c>
      <c r="J86" s="18">
        <v>2.6733333333333338</v>
      </c>
      <c r="K86" s="1">
        <v>657</v>
      </c>
      <c r="L86" s="1">
        <f t="shared" si="16"/>
        <v>4.8862250178167508E-3</v>
      </c>
      <c r="M86" s="1">
        <f t="shared" si="17"/>
        <v>9.5567719146035369E-4</v>
      </c>
      <c r="N86" s="24">
        <f t="shared" si="18"/>
        <v>1.5954544097835618E-4</v>
      </c>
      <c r="O86" s="24">
        <f t="shared" si="19"/>
        <v>3.5748523371334918E-4</v>
      </c>
      <c r="S86" s="1">
        <f t="shared" si="14"/>
        <v>4.8857147999999996E-3</v>
      </c>
      <c r="T86">
        <f t="shared" si="20"/>
        <v>6.5700000000000003E-4</v>
      </c>
      <c r="U86">
        <f t="shared" si="24"/>
        <v>8.5000000000000169E-6</v>
      </c>
      <c r="V86">
        <f t="shared" si="11"/>
        <v>5.6109725685785528E-3</v>
      </c>
      <c r="W86">
        <f t="shared" si="12"/>
        <v>1.967335082754624E-6</v>
      </c>
      <c r="X86">
        <f t="shared" si="13"/>
        <v>1.0000000000000243E-6</v>
      </c>
      <c r="AB86">
        <f t="shared" si="21"/>
        <v>2.4428573999999998E-3</v>
      </c>
      <c r="AC86">
        <f t="shared" si="22"/>
        <v>4.0714289999999997E-5</v>
      </c>
      <c r="AE86">
        <f t="shared" si="23"/>
        <v>732.87267994918363</v>
      </c>
    </row>
    <row r="87" spans="1:31" x14ac:dyDescent="0.25">
      <c r="A87" s="1" t="s">
        <v>34</v>
      </c>
      <c r="B87" s="1">
        <v>4</v>
      </c>
      <c r="C87" s="2">
        <v>2</v>
      </c>
      <c r="D87" s="3">
        <f t="shared" si="15"/>
        <v>120</v>
      </c>
      <c r="E87" s="1" t="s">
        <v>25</v>
      </c>
      <c r="F87" s="1">
        <v>26</v>
      </c>
      <c r="G87" s="1">
        <v>150</v>
      </c>
      <c r="H87" s="1" t="s">
        <v>17</v>
      </c>
      <c r="I87" s="18">
        <v>7.1525000000000007</v>
      </c>
      <c r="J87" s="18">
        <v>3.1116666666666677</v>
      </c>
      <c r="K87" s="1">
        <v>784</v>
      </c>
      <c r="L87" s="1">
        <f t="shared" si="16"/>
        <v>5.830746444396245E-3</v>
      </c>
      <c r="M87" s="1">
        <f t="shared" si="17"/>
        <v>1.4279379047501008E-3</v>
      </c>
      <c r="N87" s="24">
        <f t="shared" si="18"/>
        <v>1.9964179024817904E-4</v>
      </c>
      <c r="O87" s="24">
        <f t="shared" si="19"/>
        <v>4.5889809472418863E-4</v>
      </c>
      <c r="S87" s="1">
        <f t="shared" si="14"/>
        <v>5.8301375999999993E-3</v>
      </c>
      <c r="T87">
        <f t="shared" si="20"/>
        <v>7.8399999999999997E-4</v>
      </c>
      <c r="U87">
        <f t="shared" si="24"/>
        <v>1.6750000000000001E-5</v>
      </c>
      <c r="V87">
        <f t="shared" si="11"/>
        <v>4.8205677557578985E-3</v>
      </c>
      <c r="W87">
        <f t="shared" si="12"/>
        <v>3.3306904230359098E-6</v>
      </c>
      <c r="X87">
        <f t="shared" si="13"/>
        <v>-1.8000000000000004E-5</v>
      </c>
      <c r="AB87">
        <f t="shared" si="21"/>
        <v>2.9150687999999997E-3</v>
      </c>
      <c r="AC87">
        <f t="shared" si="22"/>
        <v>4.8584479999999994E-5</v>
      </c>
      <c r="AE87">
        <f t="shared" si="23"/>
        <v>874.53908840206998</v>
      </c>
    </row>
    <row r="88" spans="1:31" x14ac:dyDescent="0.25">
      <c r="A88" s="1" t="s">
        <v>34</v>
      </c>
      <c r="B88" s="1">
        <v>4</v>
      </c>
      <c r="C88" s="2">
        <v>2</v>
      </c>
      <c r="D88" s="3">
        <f t="shared" si="15"/>
        <v>120</v>
      </c>
      <c r="E88" s="1" t="s">
        <v>26</v>
      </c>
      <c r="F88" s="1">
        <v>34</v>
      </c>
      <c r="G88" s="1">
        <v>15</v>
      </c>
      <c r="H88" s="1" t="s">
        <v>17</v>
      </c>
      <c r="I88" s="18">
        <v>7.3041666666666671</v>
      </c>
      <c r="J88" s="18">
        <v>3.4625000000000017</v>
      </c>
      <c r="K88" s="1">
        <v>770</v>
      </c>
      <c r="L88" s="1">
        <f t="shared" si="16"/>
        <v>5.7266259721748831E-3</v>
      </c>
      <c r="M88" s="1">
        <f t="shared" si="17"/>
        <v>1.3758776686394198E-3</v>
      </c>
      <c r="N88" s="24">
        <f t="shared" si="18"/>
        <v>1.8836887648229363E-4</v>
      </c>
      <c r="O88" s="24">
        <f t="shared" si="19"/>
        <v>3.9736539166481419E-4</v>
      </c>
      <c r="S88" s="1">
        <f t="shared" si="14"/>
        <v>5.7260280000000002E-3</v>
      </c>
      <c r="T88">
        <f t="shared" si="20"/>
        <v>7.6999999999999996E-4</v>
      </c>
      <c r="U88">
        <f t="shared" si="24"/>
        <v>1.9000000000000001E-5</v>
      </c>
      <c r="V88">
        <f t="shared" si="11"/>
        <v>4.3321299638989143E-3</v>
      </c>
      <c r="W88">
        <f t="shared" si="12"/>
        <v>3.3952858487735417E-6</v>
      </c>
      <c r="X88">
        <f t="shared" si="13"/>
        <v>-1.6000000000000009E-5</v>
      </c>
      <c r="AB88">
        <f t="shared" si="21"/>
        <v>2.8630140000000001E-3</v>
      </c>
      <c r="AC88">
        <f t="shared" si="22"/>
        <v>4.7716900000000004E-5</v>
      </c>
      <c r="AE88">
        <f t="shared" si="23"/>
        <v>858.92231896631858</v>
      </c>
    </row>
    <row r="89" spans="1:31" x14ac:dyDescent="0.25">
      <c r="A89" s="1" t="s">
        <v>34</v>
      </c>
      <c r="B89" s="1">
        <v>4</v>
      </c>
      <c r="C89" s="2">
        <v>2</v>
      </c>
      <c r="D89" s="3">
        <f t="shared" si="15"/>
        <v>120</v>
      </c>
      <c r="E89" s="1" t="s">
        <v>27</v>
      </c>
      <c r="F89" s="1">
        <v>34</v>
      </c>
      <c r="G89" s="1">
        <v>150</v>
      </c>
      <c r="H89" s="1" t="s">
        <v>17</v>
      </c>
      <c r="I89" s="18">
        <v>7.9249999999999998</v>
      </c>
      <c r="J89" s="18">
        <v>4.3525</v>
      </c>
      <c r="K89" s="1">
        <v>751</v>
      </c>
      <c r="L89" s="1">
        <f t="shared" si="16"/>
        <v>5.585319617017321E-3</v>
      </c>
      <c r="M89" s="1">
        <f t="shared" si="17"/>
        <v>1.3052244910606388E-3</v>
      </c>
      <c r="N89" s="24">
        <f t="shared" si="18"/>
        <v>1.6469709666380299E-4</v>
      </c>
      <c r="O89" s="24">
        <f t="shared" si="19"/>
        <v>2.9987926273650515E-4</v>
      </c>
      <c r="S89" s="1">
        <f t="shared" si="14"/>
        <v>5.5847363999999991E-3</v>
      </c>
      <c r="T89">
        <f t="shared" si="20"/>
        <v>7.5100000000000004E-4</v>
      </c>
      <c r="U89">
        <f t="shared" si="24"/>
        <v>1.7000000000000007E-5</v>
      </c>
      <c r="V89">
        <f t="shared" si="11"/>
        <v>3.4462952326249283E-3</v>
      </c>
      <c r="W89">
        <f t="shared" si="12"/>
        <v>2.4166995770541162E-6</v>
      </c>
      <c r="X89">
        <f t="shared" si="13"/>
        <v>2.9500000000000012E-5</v>
      </c>
      <c r="AB89">
        <f t="shared" si="21"/>
        <v>2.7923681999999996E-3</v>
      </c>
      <c r="AC89">
        <f t="shared" si="22"/>
        <v>4.6539469999999995E-5</v>
      </c>
      <c r="AE89">
        <f t="shared" si="23"/>
        <v>837.72813187494194</v>
      </c>
    </row>
    <row r="90" spans="1:31" x14ac:dyDescent="0.25">
      <c r="A90" s="1" t="s">
        <v>34</v>
      </c>
      <c r="B90" s="1">
        <v>4</v>
      </c>
      <c r="C90" s="2">
        <v>2</v>
      </c>
      <c r="D90" s="3">
        <f t="shared" si="15"/>
        <v>120</v>
      </c>
      <c r="E90" s="1" t="s">
        <v>28</v>
      </c>
      <c r="F90" s="1">
        <v>52</v>
      </c>
      <c r="G90" s="1">
        <v>15</v>
      </c>
      <c r="H90" s="1" t="s">
        <v>17</v>
      </c>
      <c r="I90" s="18">
        <v>5.1616666666666653</v>
      </c>
      <c r="J90" s="18">
        <v>2.4741666666666653</v>
      </c>
      <c r="K90" s="1">
        <v>564</v>
      </c>
      <c r="L90" s="1">
        <f t="shared" si="16"/>
        <v>4.194567595203421E-3</v>
      </c>
      <c r="M90" s="1">
        <f t="shared" si="17"/>
        <v>6.098484801536888E-4</v>
      </c>
      <c r="N90" s="24">
        <f t="shared" si="18"/>
        <v>1.1814952796003016E-4</v>
      </c>
      <c r="O90" s="24">
        <f t="shared" si="19"/>
        <v>2.4648641838478512E-4</v>
      </c>
      <c r="S90" s="1">
        <f t="shared" si="14"/>
        <v>4.1941295999999998E-3</v>
      </c>
      <c r="T90">
        <f t="shared" si="20"/>
        <v>5.6400000000000005E-4</v>
      </c>
      <c r="U90">
        <f t="shared" si="24"/>
        <v>1.2500000000000033E-6</v>
      </c>
      <c r="V90">
        <f t="shared" si="11"/>
        <v>6.0626473560121286E-3</v>
      </c>
      <c r="W90">
        <f t="shared" si="12"/>
        <v>3.1260331986789188E-7</v>
      </c>
      <c r="X90">
        <f t="shared" si="13"/>
        <v>-6.9999999999999533E-6</v>
      </c>
      <c r="AB90">
        <f t="shared" si="21"/>
        <v>2.0970647999999999E-3</v>
      </c>
      <c r="AC90">
        <f t="shared" si="22"/>
        <v>3.4951079999999997E-5</v>
      </c>
      <c r="AE90">
        <f t="shared" si="23"/>
        <v>629.13271155455027</v>
      </c>
    </row>
    <row r="91" spans="1:31" x14ac:dyDescent="0.25">
      <c r="A91" s="1" t="s">
        <v>34</v>
      </c>
      <c r="B91" s="1">
        <v>4</v>
      </c>
      <c r="C91" s="2">
        <v>2</v>
      </c>
      <c r="D91" s="3">
        <f t="shared" si="15"/>
        <v>120</v>
      </c>
      <c r="E91" s="1" t="s">
        <v>29</v>
      </c>
      <c r="F91" s="1">
        <v>52</v>
      </c>
      <c r="G91" s="1">
        <v>150</v>
      </c>
      <c r="H91" s="1" t="s">
        <v>17</v>
      </c>
      <c r="I91" s="18">
        <v>7.2575000000000003</v>
      </c>
      <c r="J91" s="18">
        <v>4.0183333333333335</v>
      </c>
      <c r="K91" s="1">
        <v>550</v>
      </c>
      <c r="L91" s="1">
        <f t="shared" si="16"/>
        <v>4.0904471229820591E-3</v>
      </c>
      <c r="M91" s="1">
        <f t="shared" si="17"/>
        <v>5.5778824404300784E-4</v>
      </c>
      <c r="N91" s="24">
        <f t="shared" si="18"/>
        <v>7.6856802486118881E-5</v>
      </c>
      <c r="O91" s="24">
        <f t="shared" si="19"/>
        <v>1.3881084463948765E-4</v>
      </c>
      <c r="S91" s="1">
        <f t="shared" si="14"/>
        <v>4.0900200000000006E-3</v>
      </c>
      <c r="T91">
        <f t="shared" si="20"/>
        <v>5.5000000000000003E-4</v>
      </c>
      <c r="U91">
        <f t="shared" si="24"/>
        <v>-1.0999999999999996E-5</v>
      </c>
      <c r="V91">
        <f t="shared" si="11"/>
        <v>3.7328909166321027E-3</v>
      </c>
      <c r="W91">
        <f t="shared" si="12"/>
        <v>-1.6937887720556523E-6</v>
      </c>
      <c r="X91">
        <f t="shared" si="13"/>
        <v>-3.6999999999999978E-5</v>
      </c>
      <c r="AB91">
        <f t="shared" si="21"/>
        <v>2.0450100000000003E-3</v>
      </c>
      <c r="AC91">
        <f t="shared" si="22"/>
        <v>3.4083500000000007E-5</v>
      </c>
      <c r="AE91">
        <f t="shared" si="23"/>
        <v>613.5159421187991</v>
      </c>
    </row>
    <row r="92" spans="1:31" x14ac:dyDescent="0.25">
      <c r="A92" s="1" t="s">
        <v>34</v>
      </c>
      <c r="B92" s="1">
        <v>4</v>
      </c>
      <c r="C92" s="2">
        <v>2</v>
      </c>
      <c r="D92" s="3">
        <f t="shared" si="15"/>
        <v>120</v>
      </c>
      <c r="E92" s="1" t="s">
        <v>16</v>
      </c>
      <c r="F92" s="1">
        <v>11</v>
      </c>
      <c r="G92" s="1">
        <v>15</v>
      </c>
      <c r="H92" s="1" t="s">
        <v>30</v>
      </c>
      <c r="I92" s="18">
        <v>8.9049999999999994</v>
      </c>
      <c r="J92" s="17">
        <v>5.8783333333333303</v>
      </c>
      <c r="K92" s="1">
        <v>430</v>
      </c>
      <c r="L92" s="1">
        <f t="shared" si="16"/>
        <v>3.1979859325132467E-3</v>
      </c>
      <c r="M92" s="1">
        <f t="shared" si="17"/>
        <v>1.1155764880860165E-4</v>
      </c>
      <c r="N92" s="24">
        <f t="shared" si="18"/>
        <v>1.252752934403163E-5</v>
      </c>
      <c r="O92" s="24">
        <f t="shared" si="19"/>
        <v>1.8977768439229096E-5</v>
      </c>
      <c r="S92" s="1">
        <f t="shared" si="14"/>
        <v>3.197652E-3</v>
      </c>
      <c r="T92">
        <f t="shared" si="20"/>
        <v>4.2999999999999999E-4</v>
      </c>
      <c r="U92">
        <f t="shared" si="24"/>
        <v>-2.3749999999999995E-5</v>
      </c>
      <c r="V92">
        <f t="shared" si="11"/>
        <v>2.5517436915225415E-3</v>
      </c>
      <c r="W92">
        <f t="shared" si="12"/>
        <v>-2.4998959281354686E-6</v>
      </c>
      <c r="X92">
        <f t="shared" si="13"/>
        <v>-5.199999999999999E-5</v>
      </c>
      <c r="AB92">
        <f t="shared" si="21"/>
        <v>1.598826E-3</v>
      </c>
      <c r="AC92">
        <f t="shared" si="22"/>
        <v>2.6647100000000001E-5</v>
      </c>
      <c r="AE92">
        <f t="shared" si="23"/>
        <v>479.65791838378834</v>
      </c>
    </row>
    <row r="93" spans="1:31" x14ac:dyDescent="0.25">
      <c r="A93" s="1" t="s">
        <v>34</v>
      </c>
      <c r="B93" s="1">
        <v>4</v>
      </c>
      <c r="C93" s="2">
        <v>2</v>
      </c>
      <c r="D93" s="3">
        <f t="shared" si="15"/>
        <v>120</v>
      </c>
      <c r="E93" s="1" t="s">
        <v>19</v>
      </c>
      <c r="F93" s="1">
        <v>11</v>
      </c>
      <c r="G93" s="1">
        <v>150</v>
      </c>
      <c r="H93" s="1" t="s">
        <v>30</v>
      </c>
      <c r="I93" s="18">
        <v>5.7408333333333328</v>
      </c>
      <c r="J93" s="18">
        <v>2.4849999999999994</v>
      </c>
      <c r="K93" s="1">
        <v>480</v>
      </c>
      <c r="L93" s="1">
        <f t="shared" si="16"/>
        <v>3.5698447618752517E-3</v>
      </c>
      <c r="M93" s="1">
        <f t="shared" si="17"/>
        <v>2.9748706348960412E-4</v>
      </c>
      <c r="N93" s="24">
        <f t="shared" si="18"/>
        <v>5.1819491390263461E-5</v>
      </c>
      <c r="O93" s="24">
        <f t="shared" si="19"/>
        <v>1.1971310401996145E-4</v>
      </c>
      <c r="S93" s="1">
        <f t="shared" si="14"/>
        <v>3.5694720000000002E-3</v>
      </c>
      <c r="T93">
        <f t="shared" si="20"/>
        <v>4.8000000000000001E-4</v>
      </c>
      <c r="U93">
        <f t="shared" si="24"/>
        <v>-2.4999999999999252E-7</v>
      </c>
      <c r="V93">
        <f t="shared" si="11"/>
        <v>6.036217303822939E-3</v>
      </c>
      <c r="W93">
        <f t="shared" si="12"/>
        <v>-6.2248105746998012E-8</v>
      </c>
      <c r="X93">
        <f t="shared" si="13"/>
        <v>8.0000000000000047E-6</v>
      </c>
      <c r="AB93">
        <f t="shared" si="21"/>
        <v>1.7847360000000001E-3</v>
      </c>
      <c r="AC93">
        <f t="shared" si="22"/>
        <v>2.9745600000000002E-5</v>
      </c>
      <c r="AE93">
        <f t="shared" si="23"/>
        <v>535.4320949400427</v>
      </c>
    </row>
    <row r="94" spans="1:31" x14ac:dyDescent="0.25">
      <c r="A94" s="1" t="s">
        <v>34</v>
      </c>
      <c r="B94" s="1">
        <v>4</v>
      </c>
      <c r="C94" s="2">
        <v>2</v>
      </c>
      <c r="D94" s="3">
        <f t="shared" si="15"/>
        <v>120</v>
      </c>
      <c r="E94" s="1" t="s">
        <v>20</v>
      </c>
      <c r="F94" s="1">
        <v>13</v>
      </c>
      <c r="G94" s="1">
        <v>15</v>
      </c>
      <c r="H94" s="1" t="s">
        <v>30</v>
      </c>
      <c r="I94" s="18">
        <v>5.7299999999999995</v>
      </c>
      <c r="J94" s="18">
        <v>2.9883333333333328</v>
      </c>
      <c r="K94" s="1">
        <v>528</v>
      </c>
      <c r="L94" s="1">
        <f t="shared" si="16"/>
        <v>3.9268292380627767E-3</v>
      </c>
      <c r="M94" s="1">
        <f t="shared" si="17"/>
        <v>4.7597930158336664E-4</v>
      </c>
      <c r="N94" s="24">
        <f t="shared" si="18"/>
        <v>8.3067940939505534E-5</v>
      </c>
      <c r="O94" s="24">
        <f t="shared" si="19"/>
        <v>1.5927918625210263E-4</v>
      </c>
      <c r="S94" s="1">
        <f t="shared" si="14"/>
        <v>3.9264192000000005E-3</v>
      </c>
      <c r="T94">
        <f t="shared" si="20"/>
        <v>5.2800000000000004E-4</v>
      </c>
      <c r="U94">
        <f t="shared" si="24"/>
        <v>2.0000000000000215E-6</v>
      </c>
      <c r="V94">
        <f t="shared" si="11"/>
        <v>5.0195203569436703E-3</v>
      </c>
      <c r="W94">
        <f t="shared" si="12"/>
        <v>4.1410786689917591E-7</v>
      </c>
      <c r="X94">
        <f t="shared" si="13"/>
        <v>6.0000000000000374E-6</v>
      </c>
      <c r="AB94">
        <f t="shared" si="21"/>
        <v>1.9632096000000003E-3</v>
      </c>
      <c r="AC94">
        <f t="shared" si="22"/>
        <v>3.2720160000000003E-5</v>
      </c>
      <c r="AE94">
        <f t="shared" si="23"/>
        <v>588.97530443404708</v>
      </c>
    </row>
    <row r="95" spans="1:31" x14ac:dyDescent="0.25">
      <c r="A95" s="1" t="s">
        <v>34</v>
      </c>
      <c r="B95" s="1">
        <v>4</v>
      </c>
      <c r="C95" s="2">
        <v>2</v>
      </c>
      <c r="D95" s="3">
        <f t="shared" si="15"/>
        <v>120</v>
      </c>
      <c r="E95" s="1" t="s">
        <v>22</v>
      </c>
      <c r="F95" s="1">
        <v>13</v>
      </c>
      <c r="G95" s="1">
        <v>150</v>
      </c>
      <c r="H95" s="1" t="s">
        <v>30</v>
      </c>
      <c r="I95" s="18">
        <v>6.7200000000000006</v>
      </c>
      <c r="J95" s="18">
        <v>3.4916666666666663</v>
      </c>
      <c r="K95" s="1">
        <v>554</v>
      </c>
      <c r="L95" s="1">
        <f t="shared" si="16"/>
        <v>4.1201958293310198E-3</v>
      </c>
      <c r="M95" s="1">
        <f t="shared" si="17"/>
        <v>5.7266259721748818E-4</v>
      </c>
      <c r="N95" s="24">
        <f t="shared" si="18"/>
        <v>8.5217648395459537E-5</v>
      </c>
      <c r="O95" s="24">
        <f t="shared" si="19"/>
        <v>1.6400838106467444E-4</v>
      </c>
      <c r="S95" s="1">
        <f t="shared" si="14"/>
        <v>4.1197656000000003E-3</v>
      </c>
      <c r="T95">
        <f t="shared" si="20"/>
        <v>5.5400000000000002E-4</v>
      </c>
      <c r="U95">
        <f t="shared" si="24"/>
        <v>3.0000000000000187E-6</v>
      </c>
      <c r="V95">
        <f t="shared" si="11"/>
        <v>4.2959427207637235E-3</v>
      </c>
      <c r="W95">
        <f t="shared" si="12"/>
        <v>5.3161962196913057E-7</v>
      </c>
      <c r="X95">
        <f t="shared" si="13"/>
        <v>5.5000000000000253E-6</v>
      </c>
      <c r="AB95">
        <f t="shared" si="21"/>
        <v>2.0598828000000001E-3</v>
      </c>
      <c r="AC95">
        <f t="shared" si="22"/>
        <v>3.433138E-5</v>
      </c>
      <c r="AE95">
        <f t="shared" si="23"/>
        <v>617.97787624329931</v>
      </c>
    </row>
    <row r="96" spans="1:31" x14ac:dyDescent="0.25">
      <c r="A96" s="1" t="s">
        <v>34</v>
      </c>
      <c r="B96" s="1">
        <v>4</v>
      </c>
      <c r="C96" s="2">
        <v>2</v>
      </c>
      <c r="D96" s="3">
        <f t="shared" si="15"/>
        <v>120</v>
      </c>
      <c r="E96" s="1" t="s">
        <v>24</v>
      </c>
      <c r="F96" s="1">
        <v>26</v>
      </c>
      <c r="G96" s="1">
        <v>15</v>
      </c>
      <c r="H96" s="1" t="s">
        <v>30</v>
      </c>
      <c r="I96" s="18">
        <v>6.0591666666666679</v>
      </c>
      <c r="J96" s="18">
        <v>2.9941666666666675</v>
      </c>
      <c r="K96" s="1">
        <v>483</v>
      </c>
      <c r="L96" s="1">
        <f t="shared" si="16"/>
        <v>3.5921562916369724E-3</v>
      </c>
      <c r="M96" s="1">
        <f t="shared" si="17"/>
        <v>3.0864282837046448E-4</v>
      </c>
      <c r="N96" s="24">
        <f t="shared" si="18"/>
        <v>5.0938164495194239E-5</v>
      </c>
      <c r="O96" s="24">
        <f t="shared" si="19"/>
        <v>1.0308137880449688E-4</v>
      </c>
      <c r="S96" s="1">
        <f t="shared" si="14"/>
        <v>3.5917812000000001E-3</v>
      </c>
      <c r="T96">
        <f t="shared" si="20"/>
        <v>4.8299999999999998E-4</v>
      </c>
      <c r="U96">
        <f t="shared" si="24"/>
        <v>-4.0000000000000024E-6</v>
      </c>
      <c r="V96">
        <f t="shared" si="11"/>
        <v>5.0097411633732245E-3</v>
      </c>
      <c r="W96">
        <f t="shared" si="12"/>
        <v>-8.2660217684410201E-7</v>
      </c>
      <c r="X96">
        <f t="shared" si="13"/>
        <v>9.9999999999999991E-6</v>
      </c>
      <c r="AB96">
        <f t="shared" si="21"/>
        <v>1.7958906000000001E-3</v>
      </c>
      <c r="AC96">
        <f t="shared" si="22"/>
        <v>2.993151E-5</v>
      </c>
      <c r="AE96">
        <f t="shared" si="23"/>
        <v>538.77854553341808</v>
      </c>
    </row>
    <row r="97" spans="1:31" x14ac:dyDescent="0.25">
      <c r="A97" s="1" t="s">
        <v>34</v>
      </c>
      <c r="B97" s="1">
        <v>4</v>
      </c>
      <c r="C97" s="2">
        <v>2</v>
      </c>
      <c r="D97" s="3">
        <f t="shared" si="15"/>
        <v>120</v>
      </c>
      <c r="E97" s="1" t="s">
        <v>25</v>
      </c>
      <c r="F97" s="1">
        <v>26</v>
      </c>
      <c r="G97" s="1">
        <v>150</v>
      </c>
      <c r="H97" s="1" t="s">
        <v>30</v>
      </c>
      <c r="I97" s="18">
        <v>6.7266666666666666</v>
      </c>
      <c r="J97" s="18">
        <v>2.2149999999999999</v>
      </c>
      <c r="K97" s="1">
        <v>461</v>
      </c>
      <c r="L97" s="1">
        <f t="shared" si="16"/>
        <v>3.42853840671769E-3</v>
      </c>
      <c r="M97" s="1">
        <f t="shared" si="17"/>
        <v>2.2683388591082329E-4</v>
      </c>
      <c r="N97" s="24">
        <f t="shared" si="18"/>
        <v>3.3721588589319615E-5</v>
      </c>
      <c r="O97" s="24">
        <f t="shared" si="19"/>
        <v>1.0240807490330623E-4</v>
      </c>
      <c r="S97" s="1">
        <f t="shared" si="14"/>
        <v>3.4281804E-3</v>
      </c>
      <c r="T97">
        <f t="shared" si="20"/>
        <v>4.6099999999999998E-4</v>
      </c>
      <c r="U97">
        <f t="shared" si="24"/>
        <v>-6.5000000000000089E-6</v>
      </c>
      <c r="V97">
        <f t="shared" si="11"/>
        <v>6.7720090293453723E-3</v>
      </c>
      <c r="W97">
        <f t="shared" si="12"/>
        <v>-1.8157336850174564E-6</v>
      </c>
      <c r="X97">
        <f t="shared" si="13"/>
        <v>1.3500000000000003E-5</v>
      </c>
      <c r="AB97">
        <f t="shared" si="21"/>
        <v>1.7140902E-3</v>
      </c>
      <c r="AC97">
        <f t="shared" si="22"/>
        <v>2.856817E-5</v>
      </c>
      <c r="AE97">
        <f t="shared" si="23"/>
        <v>514.23790784866605</v>
      </c>
    </row>
    <row r="98" spans="1:31" x14ac:dyDescent="0.25">
      <c r="A98" s="1" t="s">
        <v>34</v>
      </c>
      <c r="B98" s="1">
        <v>4</v>
      </c>
      <c r="C98" s="2">
        <v>2</v>
      </c>
      <c r="D98" s="3">
        <f t="shared" si="15"/>
        <v>120</v>
      </c>
      <c r="E98" s="1" t="s">
        <v>26</v>
      </c>
      <c r="F98" s="1">
        <v>34</v>
      </c>
      <c r="G98" s="1">
        <v>15</v>
      </c>
      <c r="H98" s="1" t="s">
        <v>30</v>
      </c>
      <c r="I98" s="18">
        <v>6.8391666666666682</v>
      </c>
      <c r="J98" s="18">
        <v>2.2758333333333347</v>
      </c>
      <c r="K98" s="1">
        <v>517</v>
      </c>
      <c r="L98" s="1">
        <f t="shared" si="16"/>
        <v>3.8450202956031359E-3</v>
      </c>
      <c r="M98" s="1">
        <f t="shared" si="17"/>
        <v>4.3507483035354626E-4</v>
      </c>
      <c r="N98" s="24">
        <f t="shared" si="18"/>
        <v>6.3615181725874915E-5</v>
      </c>
      <c r="O98" s="24">
        <f t="shared" si="19"/>
        <v>1.9117165742374778E-4</v>
      </c>
      <c r="S98" s="1">
        <f t="shared" si="14"/>
        <v>3.8446188E-3</v>
      </c>
      <c r="T98">
        <f t="shared" si="20"/>
        <v>5.1699999999999999E-4</v>
      </c>
      <c r="U98">
        <f t="shared" si="24"/>
        <v>7.4999999999999113E-7</v>
      </c>
      <c r="V98">
        <f t="shared" si="11"/>
        <v>6.590992310508967E-3</v>
      </c>
      <c r="W98">
        <f t="shared" si="12"/>
        <v>2.0390756280214348E-7</v>
      </c>
      <c r="X98">
        <f t="shared" si="13"/>
        <v>1.0999999999999996E-5</v>
      </c>
      <c r="AB98">
        <f t="shared" si="21"/>
        <v>1.9223094E-3</v>
      </c>
      <c r="AC98">
        <f t="shared" si="22"/>
        <v>3.2038490000000001E-5</v>
      </c>
      <c r="AE98">
        <f t="shared" si="23"/>
        <v>576.70498559167106</v>
      </c>
    </row>
    <row r="99" spans="1:31" x14ac:dyDescent="0.25">
      <c r="A99" s="1" t="s">
        <v>34</v>
      </c>
      <c r="B99" s="1">
        <v>4</v>
      </c>
      <c r="C99" s="2">
        <v>2</v>
      </c>
      <c r="D99" s="3">
        <f t="shared" si="15"/>
        <v>120</v>
      </c>
      <c r="E99" s="1" t="s">
        <v>27</v>
      </c>
      <c r="F99" s="1">
        <v>34</v>
      </c>
      <c r="G99" s="1">
        <v>150</v>
      </c>
      <c r="H99" s="1" t="s">
        <v>30</v>
      </c>
      <c r="I99" s="18">
        <v>8.1258333333333344</v>
      </c>
      <c r="J99" s="18">
        <v>4.1108333333333338</v>
      </c>
      <c r="K99" s="1">
        <v>489</v>
      </c>
      <c r="L99" s="1">
        <f t="shared" si="16"/>
        <v>3.636779351160413E-3</v>
      </c>
      <c r="M99" s="1">
        <f t="shared" si="17"/>
        <v>3.3095435813218477E-4</v>
      </c>
      <c r="N99" s="24">
        <f t="shared" si="18"/>
        <v>4.072866677865057E-5</v>
      </c>
      <c r="O99" s="24">
        <f t="shared" si="19"/>
        <v>8.0507851157231238E-5</v>
      </c>
      <c r="S99" s="1">
        <f t="shared" si="14"/>
        <v>3.6363995999999996E-3</v>
      </c>
      <c r="T99">
        <f t="shared" si="20"/>
        <v>4.8899999999999996E-4</v>
      </c>
      <c r="U99">
        <f t="shared" si="24"/>
        <v>-3.7500000000000098E-6</v>
      </c>
      <c r="V99">
        <f t="shared" si="11"/>
        <v>3.6488951956213252E-3</v>
      </c>
      <c r="W99">
        <f t="shared" si="12"/>
        <v>-5.6443498278194016E-7</v>
      </c>
      <c r="X99">
        <f t="shared" si="13"/>
        <v>1.8499999999999989E-5</v>
      </c>
      <c r="AB99">
        <f t="shared" si="21"/>
        <v>1.8181997999999998E-3</v>
      </c>
      <c r="AC99">
        <f t="shared" si="22"/>
        <v>3.0303329999999997E-5</v>
      </c>
      <c r="AE99">
        <f t="shared" si="23"/>
        <v>545.47144672016861</v>
      </c>
    </row>
    <row r="100" spans="1:31" x14ac:dyDescent="0.25">
      <c r="A100" s="1" t="s">
        <v>34</v>
      </c>
      <c r="B100" s="1">
        <v>4</v>
      </c>
      <c r="C100" s="2">
        <v>2</v>
      </c>
      <c r="D100" s="3">
        <f t="shared" si="15"/>
        <v>120</v>
      </c>
      <c r="E100" s="1" t="s">
        <v>28</v>
      </c>
      <c r="F100" s="1">
        <v>52</v>
      </c>
      <c r="G100" s="1">
        <v>15</v>
      </c>
      <c r="H100" s="1" t="s">
        <v>30</v>
      </c>
      <c r="I100" s="18">
        <v>6.0991666666666653</v>
      </c>
      <c r="J100" s="18">
        <v>1.2858333333333318</v>
      </c>
      <c r="K100" s="1">
        <v>493</v>
      </c>
      <c r="L100" s="1">
        <f t="shared" si="16"/>
        <v>3.6665280575093736E-3</v>
      </c>
      <c r="M100" s="1">
        <f t="shared" si="17"/>
        <v>3.4582871130666511E-4</v>
      </c>
      <c r="N100" s="24">
        <f t="shared" si="18"/>
        <v>5.6700977396911902E-5</v>
      </c>
      <c r="O100" s="24">
        <f t="shared" si="19"/>
        <v>2.6895298351782153E-4</v>
      </c>
      <c r="S100" s="1">
        <f t="shared" si="14"/>
        <v>3.6661452000000001E-3</v>
      </c>
      <c r="T100">
        <f t="shared" si="20"/>
        <v>4.9299999999999995E-4</v>
      </c>
      <c r="U100">
        <f t="shared" si="24"/>
        <v>1.0499999999999984E-5</v>
      </c>
      <c r="V100">
        <f t="shared" si="11"/>
        <v>1.1665586519766702E-2</v>
      </c>
      <c r="W100">
        <f t="shared" si="12"/>
        <v>5.0526258951245945E-6</v>
      </c>
      <c r="X100">
        <f t="shared" si="13"/>
        <v>2.7499999999999964E-5</v>
      </c>
      <c r="AB100">
        <f t="shared" si="21"/>
        <v>1.8330726E-3</v>
      </c>
      <c r="AC100">
        <f t="shared" si="22"/>
        <v>3.0551210000000001E-5</v>
      </c>
      <c r="AE100">
        <f t="shared" si="23"/>
        <v>549.93338084466905</v>
      </c>
    </row>
    <row r="101" spans="1:31" x14ac:dyDescent="0.25">
      <c r="A101" s="1" t="s">
        <v>34</v>
      </c>
      <c r="B101" s="1">
        <v>4</v>
      </c>
      <c r="C101" s="2">
        <v>2</v>
      </c>
      <c r="D101" s="3">
        <f t="shared" si="15"/>
        <v>120</v>
      </c>
      <c r="E101" s="1" t="s">
        <v>29</v>
      </c>
      <c r="F101" s="1">
        <v>52</v>
      </c>
      <c r="G101" s="1">
        <v>150</v>
      </c>
      <c r="H101" s="1" t="s">
        <v>30</v>
      </c>
      <c r="I101" s="18">
        <v>11.799999999999999</v>
      </c>
      <c r="J101" s="18">
        <v>7.8374999999999995</v>
      </c>
      <c r="K101" s="1">
        <v>508</v>
      </c>
      <c r="L101" s="1">
        <f t="shared" si="16"/>
        <v>3.7780857063179746E-3</v>
      </c>
      <c r="M101" s="1">
        <f t="shared" si="17"/>
        <v>4.0160753571096561E-4</v>
      </c>
      <c r="N101" s="24">
        <f t="shared" si="18"/>
        <v>3.4034536924658109E-5</v>
      </c>
      <c r="O101" s="24">
        <f t="shared" si="19"/>
        <v>5.1241790840314594E-5</v>
      </c>
      <c r="S101" s="1">
        <f t="shared" si="14"/>
        <v>3.7776912000000002E-3</v>
      </c>
      <c r="T101">
        <f t="shared" si="20"/>
        <v>5.0799999999999999E-4</v>
      </c>
      <c r="U101">
        <f t="shared" si="24"/>
        <v>-2.5000000000000608E-7</v>
      </c>
      <c r="V101">
        <f t="shared" si="11"/>
        <v>1.9138755980861245E-3</v>
      </c>
      <c r="W101">
        <f t="shared" si="12"/>
        <v>-1.9736719972095492E-8</v>
      </c>
      <c r="X101">
        <f t="shared" si="13"/>
        <v>1.4999999999999823E-6</v>
      </c>
      <c r="AB101">
        <f t="shared" si="21"/>
        <v>1.8888456000000001E-3</v>
      </c>
      <c r="AC101">
        <f t="shared" si="22"/>
        <v>3.1480760000000002E-5</v>
      </c>
      <c r="AE101">
        <f t="shared" si="23"/>
        <v>566.66563381154526</v>
      </c>
    </row>
    <row r="102" spans="1:31" x14ac:dyDescent="0.25">
      <c r="A102" s="1" t="s">
        <v>34</v>
      </c>
      <c r="B102" s="1">
        <v>4</v>
      </c>
      <c r="C102" s="2">
        <v>2</v>
      </c>
      <c r="D102" s="3">
        <f t="shared" si="15"/>
        <v>120</v>
      </c>
      <c r="E102" s="1" t="s">
        <v>16</v>
      </c>
      <c r="F102" s="1">
        <v>11</v>
      </c>
      <c r="G102" s="1">
        <v>15</v>
      </c>
      <c r="H102" s="1" t="s">
        <v>31</v>
      </c>
      <c r="I102" s="17">
        <v>5.2191666666666698</v>
      </c>
      <c r="J102" s="18">
        <v>1.3350000000000009</v>
      </c>
      <c r="K102" s="1">
        <v>560</v>
      </c>
      <c r="L102" s="1">
        <f t="shared" si="16"/>
        <v>4.1648188888544603E-3</v>
      </c>
      <c r="M102" s="1">
        <f t="shared" si="17"/>
        <v>5.9497412697920847E-4</v>
      </c>
      <c r="N102" s="24">
        <f t="shared" si="18"/>
        <v>1.139979167132444E-4</v>
      </c>
      <c r="O102" s="24">
        <f t="shared" si="19"/>
        <v>4.4567350335521206E-4</v>
      </c>
      <c r="S102" s="1">
        <f t="shared" si="14"/>
        <v>4.1643840000000001E-3</v>
      </c>
      <c r="T102">
        <f t="shared" si="20"/>
        <v>5.5999999999999995E-4</v>
      </c>
      <c r="U102">
        <f t="shared" si="24"/>
        <v>2.7499999999999855E-6</v>
      </c>
      <c r="V102">
        <f t="shared" si="11"/>
        <v>1.1235955056179768E-2</v>
      </c>
      <c r="W102">
        <f t="shared" si="12"/>
        <v>1.2745707644900607E-6</v>
      </c>
      <c r="X102">
        <f t="shared" si="13"/>
        <v>1.2999999999999991E-5</v>
      </c>
      <c r="AB102">
        <f t="shared" si="21"/>
        <v>2.0821920000000001E-3</v>
      </c>
      <c r="AC102">
        <f t="shared" si="22"/>
        <v>3.4703200000000003E-5</v>
      </c>
      <c r="AE102">
        <f t="shared" si="23"/>
        <v>624.67077743004995</v>
      </c>
    </row>
    <row r="103" spans="1:31" x14ac:dyDescent="0.25">
      <c r="A103" s="1" t="s">
        <v>34</v>
      </c>
      <c r="B103" s="1">
        <v>4</v>
      </c>
      <c r="C103" s="2">
        <v>2</v>
      </c>
      <c r="D103" s="3">
        <f t="shared" si="15"/>
        <v>120</v>
      </c>
      <c r="E103" s="1" t="s">
        <v>19</v>
      </c>
      <c r="F103" s="1">
        <v>11</v>
      </c>
      <c r="G103" s="1">
        <v>150</v>
      </c>
      <c r="H103" s="1" t="s">
        <v>31</v>
      </c>
      <c r="I103" s="18">
        <v>6.34</v>
      </c>
      <c r="J103" s="18">
        <v>1.868333333333333</v>
      </c>
      <c r="K103" s="1">
        <v>530</v>
      </c>
      <c r="L103" s="1">
        <f t="shared" si="16"/>
        <v>3.9417035912372575E-3</v>
      </c>
      <c r="M103" s="1">
        <f t="shared" si="17"/>
        <v>4.8341647817060703E-4</v>
      </c>
      <c r="N103" s="24">
        <f t="shared" si="18"/>
        <v>7.6248655862871776E-5</v>
      </c>
      <c r="O103" s="24">
        <f t="shared" si="19"/>
        <v>2.5874209357927233E-4</v>
      </c>
      <c r="S103" s="1">
        <f t="shared" si="14"/>
        <v>3.9412919999999999E-3</v>
      </c>
      <c r="T103">
        <f t="shared" si="20"/>
        <v>5.2999999999999998E-4</v>
      </c>
      <c r="U103">
        <f t="shared" si="24"/>
        <v>-5.0000000000001215E-7</v>
      </c>
      <c r="V103">
        <f t="shared" si="11"/>
        <v>8.028545941123998E-3</v>
      </c>
      <c r="W103">
        <f t="shared" si="12"/>
        <v>-1.6558773535910629E-7</v>
      </c>
      <c r="X103">
        <f t="shared" si="13"/>
        <v>7.4999999999999655E-6</v>
      </c>
      <c r="AB103">
        <f t="shared" si="21"/>
        <v>1.9706459999999999E-3</v>
      </c>
      <c r="AC103">
        <f t="shared" si="22"/>
        <v>3.2844099999999999E-5</v>
      </c>
      <c r="AE103">
        <f t="shared" si="23"/>
        <v>591.20627149629729</v>
      </c>
    </row>
    <row r="104" spans="1:31" x14ac:dyDescent="0.25">
      <c r="A104" s="1" t="s">
        <v>34</v>
      </c>
      <c r="B104" s="1">
        <v>4</v>
      </c>
      <c r="C104" s="2">
        <v>2</v>
      </c>
      <c r="D104" s="3">
        <f t="shared" si="15"/>
        <v>120</v>
      </c>
      <c r="E104" s="1" t="s">
        <v>20</v>
      </c>
      <c r="F104" s="1">
        <v>13</v>
      </c>
      <c r="G104" s="1">
        <v>15</v>
      </c>
      <c r="H104" s="1" t="s">
        <v>31</v>
      </c>
      <c r="I104" s="18">
        <v>7.4391666666666669</v>
      </c>
      <c r="J104" s="18">
        <v>3.54</v>
      </c>
      <c r="K104" s="1">
        <v>580</v>
      </c>
      <c r="L104" s="1">
        <f t="shared" si="16"/>
        <v>4.3135624205992628E-3</v>
      </c>
      <c r="M104" s="1">
        <f t="shared" si="17"/>
        <v>6.6934589285160971E-4</v>
      </c>
      <c r="N104" s="24">
        <f t="shared" si="18"/>
        <v>8.9975923761838431E-5</v>
      </c>
      <c r="O104" s="24">
        <f t="shared" si="19"/>
        <v>1.8908076069254511E-4</v>
      </c>
      <c r="S104" s="1">
        <f t="shared" si="14"/>
        <v>4.3131120000000009E-3</v>
      </c>
      <c r="T104">
        <f t="shared" si="20"/>
        <v>5.8E-4</v>
      </c>
      <c r="U104">
        <f t="shared" si="24"/>
        <v>3.9999999999999888E-6</v>
      </c>
      <c r="V104">
        <f t="shared" si="11"/>
        <v>4.2372881355932203E-3</v>
      </c>
      <c r="W104">
        <f t="shared" si="12"/>
        <v>6.9914821596065182E-7</v>
      </c>
      <c r="X104">
        <f t="shared" si="13"/>
        <v>-4.500000000000001E-6</v>
      </c>
      <c r="AB104">
        <f t="shared" si="21"/>
        <v>2.1565560000000004E-3</v>
      </c>
      <c r="AC104">
        <f t="shared" si="22"/>
        <v>3.5942600000000011E-5</v>
      </c>
      <c r="AE104">
        <f t="shared" si="23"/>
        <v>646.98044805255176</v>
      </c>
    </row>
    <row r="105" spans="1:31" x14ac:dyDescent="0.25">
      <c r="A105" s="1" t="s">
        <v>34</v>
      </c>
      <c r="B105" s="1">
        <v>4</v>
      </c>
      <c r="C105" s="2">
        <v>2</v>
      </c>
      <c r="D105" s="3">
        <f t="shared" si="15"/>
        <v>120</v>
      </c>
      <c r="E105" s="1" t="s">
        <v>22</v>
      </c>
      <c r="F105" s="1">
        <v>13</v>
      </c>
      <c r="G105" s="1">
        <v>150</v>
      </c>
      <c r="H105" s="1" t="s">
        <v>31</v>
      </c>
      <c r="I105" s="18">
        <v>6.0541666666666671</v>
      </c>
      <c r="J105" s="18">
        <v>1.9583333333333335</v>
      </c>
      <c r="K105" s="1">
        <v>578</v>
      </c>
      <c r="L105" s="1">
        <f t="shared" si="16"/>
        <v>4.2986880674247821E-3</v>
      </c>
      <c r="M105" s="1">
        <f t="shared" si="17"/>
        <v>6.6190871626436933E-4</v>
      </c>
      <c r="N105" s="24">
        <f t="shared" si="18"/>
        <v>1.0933110248000594E-4</v>
      </c>
      <c r="O105" s="24">
        <f t="shared" si="19"/>
        <v>3.3799594022010344E-4</v>
      </c>
      <c r="S105" s="1">
        <f t="shared" si="14"/>
        <v>4.2982391999999998E-3</v>
      </c>
      <c r="T105">
        <f t="shared" si="20"/>
        <v>5.7799999999999995E-4</v>
      </c>
      <c r="U105">
        <f t="shared" si="24"/>
        <v>3.4999999999999767E-6</v>
      </c>
      <c r="V105">
        <f t="shared" si="11"/>
        <v>7.6595744680851051E-3</v>
      </c>
      <c r="W105">
        <f t="shared" si="12"/>
        <v>1.1058442207343542E-6</v>
      </c>
      <c r="X105">
        <f t="shared" si="13"/>
        <v>-1.0000000000000243E-6</v>
      </c>
      <c r="AB105">
        <f t="shared" si="21"/>
        <v>2.1491195999999999E-3</v>
      </c>
      <c r="AC105">
        <f t="shared" si="22"/>
        <v>3.581866E-5</v>
      </c>
      <c r="AE105">
        <f t="shared" si="23"/>
        <v>644.74948099030155</v>
      </c>
    </row>
    <row r="106" spans="1:31" x14ac:dyDescent="0.25">
      <c r="A106" s="1" t="s">
        <v>34</v>
      </c>
      <c r="B106" s="1">
        <v>4</v>
      </c>
      <c r="C106" s="2">
        <v>2</v>
      </c>
      <c r="D106" s="3">
        <f t="shared" si="15"/>
        <v>120</v>
      </c>
      <c r="E106" s="1" t="s">
        <v>24</v>
      </c>
      <c r="F106" s="1">
        <v>26</v>
      </c>
      <c r="G106" s="1">
        <v>15</v>
      </c>
      <c r="H106" s="1" t="s">
        <v>31</v>
      </c>
      <c r="I106" s="18">
        <v>5.328333333333334</v>
      </c>
      <c r="J106" s="18">
        <v>2.4650000000000007</v>
      </c>
      <c r="K106" s="1">
        <v>560</v>
      </c>
      <c r="L106" s="1">
        <f t="shared" si="16"/>
        <v>4.1648188888544603E-3</v>
      </c>
      <c r="M106" s="1">
        <f t="shared" si="17"/>
        <v>5.9497412697920847E-4</v>
      </c>
      <c r="N106" s="24">
        <f t="shared" si="18"/>
        <v>1.1166233224508133E-4</v>
      </c>
      <c r="O106" s="24">
        <f t="shared" si="19"/>
        <v>2.413688141903482E-4</v>
      </c>
      <c r="S106" s="1">
        <f t="shared" si="14"/>
        <v>4.1643840000000001E-3</v>
      </c>
      <c r="T106">
        <f t="shared" si="20"/>
        <v>5.5999999999999995E-4</v>
      </c>
      <c r="U106">
        <f t="shared" si="24"/>
        <v>1.7499999999999883E-6</v>
      </c>
      <c r="V106">
        <f t="shared" si="11"/>
        <v>6.0851926977687609E-3</v>
      </c>
      <c r="W106">
        <f t="shared" si="12"/>
        <v>4.3927212960205067E-7</v>
      </c>
      <c r="X106">
        <f t="shared" si="13"/>
        <v>6.9999999999999533E-6</v>
      </c>
      <c r="AB106">
        <f t="shared" si="21"/>
        <v>2.0821920000000001E-3</v>
      </c>
      <c r="AC106">
        <f t="shared" si="22"/>
        <v>3.4703200000000003E-5</v>
      </c>
      <c r="AE106">
        <f t="shared" si="23"/>
        <v>624.67077743004995</v>
      </c>
    </row>
    <row r="107" spans="1:31" x14ac:dyDescent="0.25">
      <c r="A107" s="1" t="s">
        <v>34</v>
      </c>
      <c r="B107" s="1">
        <v>4</v>
      </c>
      <c r="C107" s="2">
        <v>2</v>
      </c>
      <c r="D107" s="3">
        <f t="shared" si="15"/>
        <v>120</v>
      </c>
      <c r="E107" s="1" t="s">
        <v>25</v>
      </c>
      <c r="F107" s="1">
        <v>26</v>
      </c>
      <c r="G107" s="1">
        <v>150</v>
      </c>
      <c r="H107" s="1" t="s">
        <v>31</v>
      </c>
      <c r="I107" s="18">
        <v>6.270833333333333</v>
      </c>
      <c r="J107" s="18">
        <v>3.3374999999999999</v>
      </c>
      <c r="K107" s="1">
        <v>656</v>
      </c>
      <c r="L107" s="1">
        <f t="shared" si="16"/>
        <v>4.8787878412295113E-3</v>
      </c>
      <c r="M107" s="1">
        <f t="shared" si="17"/>
        <v>9.5195860316673393E-4</v>
      </c>
      <c r="N107" s="24">
        <f t="shared" si="18"/>
        <v>1.5180735200001074E-4</v>
      </c>
      <c r="O107" s="24">
        <f t="shared" si="19"/>
        <v>2.8523104214733602E-4</v>
      </c>
      <c r="S107" s="1">
        <f t="shared" si="14"/>
        <v>4.8782783999999999E-3</v>
      </c>
      <c r="T107">
        <f t="shared" si="20"/>
        <v>6.5600000000000001E-4</v>
      </c>
      <c r="U107">
        <f t="shared" si="24"/>
        <v>2.8000000000000003E-5</v>
      </c>
      <c r="V107">
        <f t="shared" ref="V107:V170" si="25">0.015/J107</f>
        <v>4.4943820224719096E-3</v>
      </c>
      <c r="W107">
        <f t="shared" ref="W107:W170" si="26">V107*W$2*U107</f>
        <v>5.1909791135595507E-6</v>
      </c>
      <c r="X107">
        <f t="shared" ref="X107:X170" si="27">(T107-T67)/(B107-B67)</f>
        <v>-1.2499999999999979E-5</v>
      </c>
      <c r="AB107">
        <f t="shared" si="21"/>
        <v>2.4391392E-3</v>
      </c>
      <c r="AC107">
        <f t="shared" si="22"/>
        <v>4.0652319999999998E-5</v>
      </c>
      <c r="AE107">
        <f t="shared" si="23"/>
        <v>731.75719641805858</v>
      </c>
    </row>
    <row r="108" spans="1:31" x14ac:dyDescent="0.25">
      <c r="A108" s="1" t="s">
        <v>34</v>
      </c>
      <c r="B108" s="1">
        <v>4</v>
      </c>
      <c r="C108" s="2">
        <v>2</v>
      </c>
      <c r="D108" s="3">
        <f t="shared" si="15"/>
        <v>120</v>
      </c>
      <c r="E108" s="1" t="s">
        <v>26</v>
      </c>
      <c r="F108" s="1">
        <v>34</v>
      </c>
      <c r="G108" s="1">
        <v>15</v>
      </c>
      <c r="H108" s="1" t="s">
        <v>31</v>
      </c>
      <c r="I108" s="18">
        <v>6.0258333333333338</v>
      </c>
      <c r="J108" s="18">
        <v>3.2008333333333328</v>
      </c>
      <c r="K108" s="1">
        <v>562</v>
      </c>
      <c r="L108" s="1">
        <f t="shared" si="16"/>
        <v>4.1796932420289411E-3</v>
      </c>
      <c r="M108" s="1">
        <f t="shared" si="17"/>
        <v>6.0241130356644885E-4</v>
      </c>
      <c r="N108" s="24">
        <f t="shared" si="18"/>
        <v>9.9971451290241812E-5</v>
      </c>
      <c r="O108" s="24">
        <f t="shared" si="19"/>
        <v>1.8820452077056464E-4</v>
      </c>
      <c r="S108" s="1">
        <f t="shared" si="14"/>
        <v>4.1792567999999995E-3</v>
      </c>
      <c r="T108">
        <f t="shared" si="20"/>
        <v>5.62E-4</v>
      </c>
      <c r="U108">
        <f t="shared" si="24"/>
        <v>-2.5000000000000066E-6</v>
      </c>
      <c r="V108">
        <f t="shared" si="25"/>
        <v>4.686279614683677E-3</v>
      </c>
      <c r="W108">
        <f t="shared" si="26"/>
        <v>-4.8326959473458511E-7</v>
      </c>
      <c r="X108">
        <f t="shared" si="27"/>
        <v>5.0000000000001215E-7</v>
      </c>
      <c r="AB108">
        <f t="shared" si="21"/>
        <v>2.0896283999999998E-3</v>
      </c>
      <c r="AC108">
        <f t="shared" si="22"/>
        <v>3.4827139999999993E-5</v>
      </c>
      <c r="AE108">
        <f t="shared" si="23"/>
        <v>626.90174449230017</v>
      </c>
    </row>
    <row r="109" spans="1:31" x14ac:dyDescent="0.25">
      <c r="A109" s="1" t="s">
        <v>34</v>
      </c>
      <c r="B109" s="1">
        <v>4</v>
      </c>
      <c r="C109" s="2">
        <v>2</v>
      </c>
      <c r="D109" s="3">
        <f t="shared" si="15"/>
        <v>120</v>
      </c>
      <c r="E109" s="1" t="s">
        <v>27</v>
      </c>
      <c r="F109" s="1">
        <v>34</v>
      </c>
      <c r="G109" s="1">
        <v>150</v>
      </c>
      <c r="H109" s="1" t="s">
        <v>31</v>
      </c>
      <c r="I109" s="18">
        <v>7.3316666666666661</v>
      </c>
      <c r="J109" s="18">
        <v>3.6174999999999997</v>
      </c>
      <c r="K109" s="1">
        <v>604</v>
      </c>
      <c r="L109" s="1">
        <f t="shared" si="16"/>
        <v>4.4920546586930251E-3</v>
      </c>
      <c r="M109" s="1">
        <f t="shared" si="17"/>
        <v>7.5859201189849086E-4</v>
      </c>
      <c r="N109" s="24">
        <f t="shared" si="18"/>
        <v>1.0346788068631384E-4</v>
      </c>
      <c r="O109" s="24">
        <f t="shared" si="19"/>
        <v>2.0970062526565056E-4</v>
      </c>
      <c r="S109" s="1">
        <f t="shared" si="14"/>
        <v>4.4915856000000004E-3</v>
      </c>
      <c r="T109">
        <f t="shared" si="20"/>
        <v>6.0400000000000004E-4</v>
      </c>
      <c r="U109">
        <f t="shared" si="24"/>
        <v>-4.7499999999999799E-6</v>
      </c>
      <c r="V109">
        <f t="shared" si="25"/>
        <v>4.1465100207325502E-3</v>
      </c>
      <c r="W109">
        <f t="shared" si="26"/>
        <v>-8.1245177963913924E-7</v>
      </c>
      <c r="X109">
        <f t="shared" si="27"/>
        <v>3.2000000000000019E-5</v>
      </c>
      <c r="AB109">
        <f t="shared" si="21"/>
        <v>2.2457928000000002E-3</v>
      </c>
      <c r="AC109">
        <f t="shared" si="22"/>
        <v>3.7429880000000004E-5</v>
      </c>
      <c r="AE109">
        <f t="shared" si="23"/>
        <v>673.75205279955389</v>
      </c>
    </row>
    <row r="110" spans="1:31" x14ac:dyDescent="0.25">
      <c r="A110" s="1" t="s">
        <v>34</v>
      </c>
      <c r="B110" s="1">
        <v>4</v>
      </c>
      <c r="C110" s="2">
        <v>2</v>
      </c>
      <c r="D110" s="3">
        <f t="shared" si="15"/>
        <v>120</v>
      </c>
      <c r="E110" s="1" t="s">
        <v>28</v>
      </c>
      <c r="F110" s="1">
        <v>52</v>
      </c>
      <c r="G110" s="1">
        <v>15</v>
      </c>
      <c r="H110" s="1" t="s">
        <v>31</v>
      </c>
      <c r="I110" s="18">
        <v>5.3408333333333333</v>
      </c>
      <c r="J110" s="18">
        <v>1.8925000000000003</v>
      </c>
      <c r="K110" s="1">
        <v>571</v>
      </c>
      <c r="L110" s="1">
        <f t="shared" si="16"/>
        <v>4.2466278313141011E-3</v>
      </c>
      <c r="M110" s="1">
        <f t="shared" si="17"/>
        <v>6.3587859820902885E-4</v>
      </c>
      <c r="N110" s="24">
        <f t="shared" si="18"/>
        <v>1.1905980930735444E-4</v>
      </c>
      <c r="O110" s="24">
        <f t="shared" si="19"/>
        <v>3.3599925929142868E-4</v>
      </c>
      <c r="S110" s="1">
        <f t="shared" si="14"/>
        <v>4.2461844000000002E-3</v>
      </c>
      <c r="T110">
        <f t="shared" si="20"/>
        <v>5.71E-4</v>
      </c>
      <c r="U110">
        <f t="shared" si="24"/>
        <v>6.7500000000000014E-6</v>
      </c>
      <c r="V110">
        <f t="shared" si="25"/>
        <v>7.9260237780713321E-3</v>
      </c>
      <c r="W110">
        <f t="shared" si="26"/>
        <v>2.206888589217942E-6</v>
      </c>
      <c r="X110">
        <f t="shared" si="27"/>
        <v>1.9499999999999986E-5</v>
      </c>
      <c r="AB110">
        <f t="shared" si="21"/>
        <v>2.1230922000000001E-3</v>
      </c>
      <c r="AC110">
        <f t="shared" si="22"/>
        <v>3.5384869999999999E-5</v>
      </c>
      <c r="AE110">
        <f t="shared" si="23"/>
        <v>636.94109627242585</v>
      </c>
    </row>
    <row r="111" spans="1:31" x14ac:dyDescent="0.25">
      <c r="A111" s="1" t="s">
        <v>34</v>
      </c>
      <c r="B111" s="1">
        <v>4</v>
      </c>
      <c r="C111" s="2">
        <v>2</v>
      </c>
      <c r="D111" s="3">
        <f t="shared" si="15"/>
        <v>120</v>
      </c>
      <c r="E111" s="1" t="s">
        <v>29</v>
      </c>
      <c r="F111" s="1">
        <v>52</v>
      </c>
      <c r="G111" s="1">
        <v>150</v>
      </c>
      <c r="H111" s="1" t="s">
        <v>31</v>
      </c>
      <c r="I111" s="18">
        <v>5.916666666666667</v>
      </c>
      <c r="J111" s="18">
        <v>3.1008333333333327</v>
      </c>
      <c r="K111" s="1">
        <v>617</v>
      </c>
      <c r="L111" s="1">
        <f t="shared" si="16"/>
        <v>4.5887379543271467E-3</v>
      </c>
      <c r="M111" s="1">
        <f t="shared" si="17"/>
        <v>8.0693365971555163E-4</v>
      </c>
      <c r="N111" s="24">
        <f t="shared" si="18"/>
        <v>1.363831537547411E-4</v>
      </c>
      <c r="O111" s="24">
        <f t="shared" si="19"/>
        <v>2.6023122592277938E-4</v>
      </c>
      <c r="S111" s="1">
        <f t="shared" si="14"/>
        <v>4.5882588000000007E-3</v>
      </c>
      <c r="T111">
        <f t="shared" si="20"/>
        <v>6.1700000000000004E-4</v>
      </c>
      <c r="U111">
        <f t="shared" si="24"/>
        <v>2.5000000000000011E-5</v>
      </c>
      <c r="V111">
        <f t="shared" si="25"/>
        <v>4.8374092985756529E-3</v>
      </c>
      <c r="W111">
        <f t="shared" si="26"/>
        <v>4.9885474694317046E-6</v>
      </c>
      <c r="X111">
        <f t="shared" si="27"/>
        <v>-8.4999999999999898E-6</v>
      </c>
      <c r="AB111">
        <f t="shared" si="21"/>
        <v>2.2941294000000004E-3</v>
      </c>
      <c r="AC111">
        <f t="shared" si="22"/>
        <v>3.8235490000000003E-5</v>
      </c>
      <c r="AE111">
        <f t="shared" si="23"/>
        <v>688.25333870418001</v>
      </c>
    </row>
    <row r="112" spans="1:31" x14ac:dyDescent="0.25">
      <c r="A112" s="1" t="s">
        <v>34</v>
      </c>
      <c r="B112" s="1">
        <v>4</v>
      </c>
      <c r="C112" s="2">
        <v>2</v>
      </c>
      <c r="D112" s="3">
        <f t="shared" si="15"/>
        <v>120</v>
      </c>
      <c r="E112" s="1" t="s">
        <v>16</v>
      </c>
      <c r="F112" s="1">
        <v>11</v>
      </c>
      <c r="G112" s="1">
        <v>15</v>
      </c>
      <c r="H112" s="1" t="s">
        <v>32</v>
      </c>
      <c r="I112" s="18">
        <v>5.105833333333333</v>
      </c>
      <c r="J112" s="18">
        <v>2.3541666666666656</v>
      </c>
      <c r="K112" s="1">
        <v>503</v>
      </c>
      <c r="L112" s="1">
        <f t="shared" si="16"/>
        <v>3.740899823381774E-3</v>
      </c>
      <c r="M112" s="1">
        <f t="shared" si="17"/>
        <v>3.830145942428653E-4</v>
      </c>
      <c r="N112" s="24">
        <f t="shared" si="18"/>
        <v>7.501509924782739E-5</v>
      </c>
      <c r="O112" s="24">
        <f t="shared" si="19"/>
        <v>1.626964648111287E-4</v>
      </c>
      <c r="S112" s="1">
        <f t="shared" si="14"/>
        <v>3.7405092000000004E-3</v>
      </c>
      <c r="T112">
        <f t="shared" si="20"/>
        <v>5.0299999999999997E-4</v>
      </c>
      <c r="U112">
        <f t="shared" si="24"/>
        <v>-1.5000000000000094E-6</v>
      </c>
      <c r="V112">
        <f t="shared" si="25"/>
        <v>6.3716814159292057E-3</v>
      </c>
      <c r="W112">
        <f t="shared" si="26"/>
        <v>-3.9424534797356774E-7</v>
      </c>
      <c r="X112">
        <f t="shared" si="27"/>
        <v>-3.0000000000000187E-6</v>
      </c>
      <c r="AB112">
        <f t="shared" si="21"/>
        <v>1.8702546000000002E-3</v>
      </c>
      <c r="AC112">
        <f t="shared" si="22"/>
        <v>3.1170910000000004E-5</v>
      </c>
      <c r="AE112">
        <f t="shared" si="23"/>
        <v>561.08821615591978</v>
      </c>
    </row>
    <row r="113" spans="1:31" x14ac:dyDescent="0.25">
      <c r="A113" s="1" t="s">
        <v>34</v>
      </c>
      <c r="B113" s="1">
        <v>4</v>
      </c>
      <c r="C113" s="2">
        <v>2</v>
      </c>
      <c r="D113" s="3">
        <f t="shared" si="15"/>
        <v>120</v>
      </c>
      <c r="E113" s="1" t="s">
        <v>19</v>
      </c>
      <c r="F113" s="1">
        <v>11</v>
      </c>
      <c r="G113" s="1">
        <v>150</v>
      </c>
      <c r="H113" s="1" t="s">
        <v>32</v>
      </c>
      <c r="I113" s="18">
        <v>10.093333333333334</v>
      </c>
      <c r="J113" s="18">
        <v>6.274166666666666</v>
      </c>
      <c r="K113" s="1">
        <v>480</v>
      </c>
      <c r="L113" s="1">
        <f t="shared" si="16"/>
        <v>3.5698447618752517E-3</v>
      </c>
      <c r="M113" s="1">
        <f t="shared" si="17"/>
        <v>2.9748706348960412E-4</v>
      </c>
      <c r="N113" s="24">
        <f t="shared" si="18"/>
        <v>2.9473619236090234E-5</v>
      </c>
      <c r="O113" s="24">
        <f t="shared" si="19"/>
        <v>4.741459372925023E-5</v>
      </c>
      <c r="S113" s="1">
        <f t="shared" si="14"/>
        <v>3.5694720000000002E-3</v>
      </c>
      <c r="T113">
        <f t="shared" si="20"/>
        <v>4.8000000000000001E-4</v>
      </c>
      <c r="U113">
        <f t="shared" si="24"/>
        <v>1.2500000000000033E-6</v>
      </c>
      <c r="V113">
        <f t="shared" si="25"/>
        <v>2.3907557444547752E-3</v>
      </c>
      <c r="W113">
        <f t="shared" si="26"/>
        <v>1.2327258024807685E-7</v>
      </c>
      <c r="X113">
        <f t="shared" si="27"/>
        <v>-9.999999999999972E-7</v>
      </c>
      <c r="AB113">
        <f t="shared" si="21"/>
        <v>1.7847360000000001E-3</v>
      </c>
      <c r="AC113">
        <f t="shared" si="22"/>
        <v>2.9745600000000002E-5</v>
      </c>
      <c r="AE113">
        <f t="shared" si="23"/>
        <v>535.4320949400427</v>
      </c>
    </row>
    <row r="114" spans="1:31" x14ac:dyDescent="0.25">
      <c r="A114" s="1" t="s">
        <v>34</v>
      </c>
      <c r="B114" s="1">
        <v>4</v>
      </c>
      <c r="C114" s="2">
        <v>2</v>
      </c>
      <c r="D114" s="3">
        <f t="shared" si="15"/>
        <v>120</v>
      </c>
      <c r="E114" s="1" t="s">
        <v>20</v>
      </c>
      <c r="F114" s="1">
        <v>13</v>
      </c>
      <c r="G114" s="1">
        <v>15</v>
      </c>
      <c r="H114" s="1" t="s">
        <v>32</v>
      </c>
      <c r="I114" s="18">
        <v>6.0483333333333338</v>
      </c>
      <c r="J114" s="18">
        <v>2.8416666666666672</v>
      </c>
      <c r="K114" s="1">
        <v>530</v>
      </c>
      <c r="L114" s="1">
        <f t="shared" si="16"/>
        <v>3.9417035912372575E-3</v>
      </c>
      <c r="M114" s="1">
        <f t="shared" si="17"/>
        <v>4.8341647817060703E-4</v>
      </c>
      <c r="N114" s="24">
        <f t="shared" si="18"/>
        <v>7.9925568173701899E-5</v>
      </c>
      <c r="O114" s="24">
        <f t="shared" si="19"/>
        <v>1.7011723571986166E-4</v>
      </c>
      <c r="S114" s="1">
        <f t="shared" si="14"/>
        <v>3.9412919999999999E-3</v>
      </c>
      <c r="T114">
        <f t="shared" si="20"/>
        <v>5.2999999999999998E-4</v>
      </c>
      <c r="U114">
        <f t="shared" si="24"/>
        <v>1.4999999999999823E-6</v>
      </c>
      <c r="V114">
        <f t="shared" si="25"/>
        <v>5.278592375366568E-3</v>
      </c>
      <c r="W114">
        <f t="shared" si="26"/>
        <v>3.2661088211885869E-7</v>
      </c>
      <c r="X114">
        <f t="shared" si="27"/>
        <v>-5.0000000000001215E-7</v>
      </c>
      <c r="AB114">
        <f t="shared" si="21"/>
        <v>1.9706459999999999E-3</v>
      </c>
      <c r="AC114">
        <f t="shared" si="22"/>
        <v>3.2844099999999999E-5</v>
      </c>
      <c r="AE114">
        <f t="shared" si="23"/>
        <v>591.20627149629729</v>
      </c>
    </row>
    <row r="115" spans="1:31" x14ac:dyDescent="0.25">
      <c r="A115" s="1" t="s">
        <v>34</v>
      </c>
      <c r="B115" s="1">
        <v>4</v>
      </c>
      <c r="C115" s="2">
        <v>2</v>
      </c>
      <c r="D115" s="3">
        <f t="shared" si="15"/>
        <v>120</v>
      </c>
      <c r="E115" s="1" t="s">
        <v>22</v>
      </c>
      <c r="F115" s="1">
        <v>13</v>
      </c>
      <c r="G115" s="1">
        <v>150</v>
      </c>
      <c r="H115" s="1" t="s">
        <v>32</v>
      </c>
      <c r="I115" s="18">
        <v>5.84</v>
      </c>
      <c r="J115" s="18">
        <v>2.54</v>
      </c>
      <c r="K115" s="1">
        <v>520</v>
      </c>
      <c r="L115" s="1">
        <f t="shared" si="16"/>
        <v>3.8673318253648562E-3</v>
      </c>
      <c r="M115" s="1">
        <f t="shared" si="17"/>
        <v>4.462305952344064E-4</v>
      </c>
      <c r="N115" s="24">
        <f t="shared" si="18"/>
        <v>7.6409348499042199E-5</v>
      </c>
      <c r="O115" s="24">
        <f t="shared" si="19"/>
        <v>1.7568133670645922E-4</v>
      </c>
      <c r="S115" s="1">
        <f t="shared" si="14"/>
        <v>3.8669280000000004E-3</v>
      </c>
      <c r="T115">
        <f t="shared" si="20"/>
        <v>5.1999999999999995E-4</v>
      </c>
      <c r="U115">
        <f t="shared" si="24"/>
        <v>-2.2500000000000005E-6</v>
      </c>
      <c r="V115">
        <f t="shared" si="25"/>
        <v>5.905511811023622E-3</v>
      </c>
      <c r="W115">
        <f t="shared" si="26"/>
        <v>-5.4810192324080795E-7</v>
      </c>
      <c r="X115">
        <f t="shared" si="27"/>
        <v>-7.5000000000000197E-6</v>
      </c>
      <c r="AB115">
        <f t="shared" si="21"/>
        <v>1.9334640000000002E-3</v>
      </c>
      <c r="AC115">
        <f t="shared" si="22"/>
        <v>3.2224400000000003E-5</v>
      </c>
      <c r="AE115">
        <f t="shared" si="23"/>
        <v>580.05143618504633</v>
      </c>
    </row>
    <row r="116" spans="1:31" x14ac:dyDescent="0.25">
      <c r="A116" s="1" t="s">
        <v>34</v>
      </c>
      <c r="B116" s="1">
        <v>4</v>
      </c>
      <c r="C116" s="2">
        <v>2</v>
      </c>
      <c r="D116" s="3">
        <f t="shared" si="15"/>
        <v>120</v>
      </c>
      <c r="E116" s="1" t="s">
        <v>24</v>
      </c>
      <c r="F116" s="1">
        <v>26</v>
      </c>
      <c r="G116" s="1">
        <v>15</v>
      </c>
      <c r="H116" s="1" t="s">
        <v>32</v>
      </c>
      <c r="I116" s="18">
        <v>5.8375000000000004</v>
      </c>
      <c r="J116" s="18">
        <v>2.7099999999999995</v>
      </c>
      <c r="K116" s="1">
        <v>501</v>
      </c>
      <c r="L116" s="1">
        <f t="shared" si="16"/>
        <v>3.7260254702072945E-3</v>
      </c>
      <c r="M116" s="1">
        <f t="shared" si="17"/>
        <v>3.7557741765562556E-4</v>
      </c>
      <c r="N116" s="24">
        <f t="shared" si="18"/>
        <v>6.433874392387589E-5</v>
      </c>
      <c r="O116" s="24">
        <f t="shared" si="19"/>
        <v>1.3858945300945595E-4</v>
      </c>
      <c r="S116" s="1">
        <f t="shared" si="14"/>
        <v>3.7256363999999998E-3</v>
      </c>
      <c r="T116">
        <f t="shared" si="20"/>
        <v>5.0100000000000003E-4</v>
      </c>
      <c r="U116">
        <f t="shared" si="24"/>
        <v>-6.7500000000000014E-6</v>
      </c>
      <c r="V116">
        <f t="shared" si="25"/>
        <v>5.535055350553506E-3</v>
      </c>
      <c r="W116">
        <f t="shared" si="26"/>
        <v>-1.5411574373044122E-6</v>
      </c>
      <c r="X116">
        <f t="shared" si="27"/>
        <v>-3.4999999999999767E-6</v>
      </c>
      <c r="AB116">
        <f t="shared" si="21"/>
        <v>1.8628181999999999E-3</v>
      </c>
      <c r="AC116">
        <f t="shared" si="22"/>
        <v>3.1046970000000001E-5</v>
      </c>
      <c r="AE116">
        <f t="shared" si="23"/>
        <v>558.85724909366968</v>
      </c>
    </row>
    <row r="117" spans="1:31" x14ac:dyDescent="0.25">
      <c r="A117" s="1" t="s">
        <v>34</v>
      </c>
      <c r="B117" s="1">
        <v>4</v>
      </c>
      <c r="C117" s="2">
        <v>2</v>
      </c>
      <c r="D117" s="3">
        <f t="shared" si="15"/>
        <v>120</v>
      </c>
      <c r="E117" s="1" t="s">
        <v>25</v>
      </c>
      <c r="F117" s="1">
        <v>26</v>
      </c>
      <c r="G117" s="1">
        <v>150</v>
      </c>
      <c r="H117" s="1" t="s">
        <v>32</v>
      </c>
      <c r="I117" s="18">
        <v>9.9691666666666681</v>
      </c>
      <c r="J117" s="18">
        <v>6.1066666666666682</v>
      </c>
      <c r="K117" s="1">
        <v>510</v>
      </c>
      <c r="L117" s="1">
        <f t="shared" si="16"/>
        <v>3.792960059492455E-3</v>
      </c>
      <c r="M117" s="1">
        <f t="shared" si="17"/>
        <v>4.0904471229820578E-4</v>
      </c>
      <c r="N117" s="24">
        <f t="shared" si="18"/>
        <v>4.1030983428725808E-5</v>
      </c>
      <c r="O117" s="24">
        <f t="shared" si="19"/>
        <v>6.6983304415645027E-5</v>
      </c>
      <c r="S117" s="1">
        <f t="shared" si="14"/>
        <v>3.792564E-3</v>
      </c>
      <c r="T117">
        <f t="shared" si="20"/>
        <v>5.1000000000000004E-4</v>
      </c>
      <c r="U117">
        <f t="shared" si="24"/>
        <v>-3.7499999999999827E-6</v>
      </c>
      <c r="V117">
        <f t="shared" si="25"/>
        <v>2.4563318777292569E-3</v>
      </c>
      <c r="W117">
        <f t="shared" si="26"/>
        <v>-3.7996148608942282E-7</v>
      </c>
      <c r="X117">
        <f t="shared" si="27"/>
        <v>0</v>
      </c>
      <c r="AB117">
        <f t="shared" si="21"/>
        <v>1.896282E-3</v>
      </c>
      <c r="AC117">
        <f t="shared" si="22"/>
        <v>3.1604699999999999E-5</v>
      </c>
      <c r="AE117">
        <f t="shared" si="23"/>
        <v>568.89660087379548</v>
      </c>
    </row>
    <row r="118" spans="1:31" x14ac:dyDescent="0.25">
      <c r="A118" s="1" t="s">
        <v>34</v>
      </c>
      <c r="B118" s="1">
        <v>4</v>
      </c>
      <c r="C118" s="2">
        <v>2</v>
      </c>
      <c r="D118" s="3">
        <f t="shared" si="15"/>
        <v>120</v>
      </c>
      <c r="E118" s="1" t="s">
        <v>26</v>
      </c>
      <c r="F118" s="1">
        <v>34</v>
      </c>
      <c r="G118" s="1">
        <v>15</v>
      </c>
      <c r="H118" s="1" t="s">
        <v>32</v>
      </c>
      <c r="I118" s="18">
        <v>6.4700000000000015</v>
      </c>
      <c r="J118" s="18">
        <v>3.6675000000000022</v>
      </c>
      <c r="K118" s="1">
        <v>521</v>
      </c>
      <c r="L118" s="1">
        <f t="shared" si="16"/>
        <v>3.8747690019520966E-3</v>
      </c>
      <c r="M118" s="1">
        <f t="shared" si="17"/>
        <v>4.499491835280266E-4</v>
      </c>
      <c r="N118" s="24">
        <f t="shared" si="18"/>
        <v>6.9543923265537327E-5</v>
      </c>
      <c r="O118" s="24">
        <f t="shared" si="19"/>
        <v>1.226855306143221E-4</v>
      </c>
      <c r="S118" s="1">
        <f t="shared" si="14"/>
        <v>3.8743643999999996E-3</v>
      </c>
      <c r="T118">
        <f t="shared" si="20"/>
        <v>5.2099999999999998E-4</v>
      </c>
      <c r="U118">
        <f t="shared" si="24"/>
        <v>-5.0000000000000131E-6</v>
      </c>
      <c r="V118">
        <f t="shared" si="25"/>
        <v>4.0899795501022473E-3</v>
      </c>
      <c r="W118">
        <f t="shared" si="26"/>
        <v>-8.4355306220201762E-7</v>
      </c>
      <c r="X118">
        <f t="shared" si="27"/>
        <v>9.999999999999701E-7</v>
      </c>
      <c r="AB118">
        <f t="shared" si="21"/>
        <v>1.9371821999999998E-3</v>
      </c>
      <c r="AC118">
        <f t="shared" si="22"/>
        <v>3.2286369999999994E-5</v>
      </c>
      <c r="AE118">
        <f t="shared" si="23"/>
        <v>581.16691971617149</v>
      </c>
    </row>
    <row r="119" spans="1:31" x14ac:dyDescent="0.25">
      <c r="A119" s="1" t="s">
        <v>34</v>
      </c>
      <c r="B119" s="1">
        <v>4</v>
      </c>
      <c r="C119" s="2">
        <v>2</v>
      </c>
      <c r="D119" s="3">
        <f t="shared" si="15"/>
        <v>120</v>
      </c>
      <c r="E119" s="1" t="s">
        <v>27</v>
      </c>
      <c r="F119" s="1">
        <v>34</v>
      </c>
      <c r="G119" s="1">
        <v>150</v>
      </c>
      <c r="H119" s="1" t="s">
        <v>32</v>
      </c>
      <c r="I119" s="18">
        <v>8.0608333333333331</v>
      </c>
      <c r="J119" s="18">
        <v>4.9749999999999996</v>
      </c>
      <c r="K119" s="1">
        <v>515</v>
      </c>
      <c r="L119" s="1">
        <f t="shared" si="16"/>
        <v>3.8301459424286556E-3</v>
      </c>
      <c r="M119" s="1">
        <f t="shared" si="17"/>
        <v>4.2763765376630609E-4</v>
      </c>
      <c r="N119" s="24">
        <f t="shared" si="18"/>
        <v>5.3051295825448912E-5</v>
      </c>
      <c r="O119" s="24">
        <f t="shared" si="19"/>
        <v>8.5957317339961035E-5</v>
      </c>
      <c r="S119" s="1">
        <f t="shared" si="14"/>
        <v>3.8297459999999998E-3</v>
      </c>
      <c r="T119">
        <f t="shared" si="20"/>
        <v>5.1500000000000005E-4</v>
      </c>
      <c r="U119">
        <f t="shared" si="24"/>
        <v>3.2500000000000248E-6</v>
      </c>
      <c r="V119">
        <f t="shared" si="25"/>
        <v>3.0150753768844224E-3</v>
      </c>
      <c r="W119">
        <f t="shared" si="26"/>
        <v>4.0420604143856203E-7</v>
      </c>
      <c r="X119">
        <f t="shared" si="27"/>
        <v>9.5000000000000141E-6</v>
      </c>
      <c r="AB119">
        <f t="shared" si="21"/>
        <v>1.9148729999999999E-3</v>
      </c>
      <c r="AC119">
        <f t="shared" si="22"/>
        <v>3.1914549999999998E-5</v>
      </c>
      <c r="AE119">
        <f t="shared" si="23"/>
        <v>574.47401852942096</v>
      </c>
    </row>
    <row r="120" spans="1:31" x14ac:dyDescent="0.25">
      <c r="A120" s="1" t="s">
        <v>34</v>
      </c>
      <c r="B120" s="1">
        <v>4</v>
      </c>
      <c r="C120" s="2">
        <v>2</v>
      </c>
      <c r="D120" s="3">
        <f t="shared" si="15"/>
        <v>120</v>
      </c>
      <c r="E120" s="1" t="s">
        <v>28</v>
      </c>
      <c r="F120" s="1">
        <v>52</v>
      </c>
      <c r="G120" s="1">
        <v>15</v>
      </c>
      <c r="H120" s="1" t="s">
        <v>32</v>
      </c>
      <c r="I120" s="18">
        <v>6.6941666666666668</v>
      </c>
      <c r="J120" s="18">
        <v>3.253333333333333</v>
      </c>
      <c r="K120" s="1">
        <v>522</v>
      </c>
      <c r="L120" s="1">
        <f t="shared" si="16"/>
        <v>3.8822061785393361E-3</v>
      </c>
      <c r="M120" s="1">
        <f t="shared" si="17"/>
        <v>4.5366777182164635E-4</v>
      </c>
      <c r="N120" s="24">
        <f t="shared" si="18"/>
        <v>6.7770611998752101E-5</v>
      </c>
      <c r="O120" s="24">
        <f t="shared" si="19"/>
        <v>1.3944706101075196E-4</v>
      </c>
      <c r="S120" s="1">
        <f t="shared" si="14"/>
        <v>3.8818007999999998E-3</v>
      </c>
      <c r="T120">
        <f t="shared" si="20"/>
        <v>5.22E-4</v>
      </c>
      <c r="U120">
        <f t="shared" si="24"/>
        <v>4.500000000000001E-6</v>
      </c>
      <c r="V120">
        <f t="shared" si="25"/>
        <v>4.6106557377049188E-3</v>
      </c>
      <c r="W120">
        <f t="shared" si="26"/>
        <v>8.5584767522437655E-7</v>
      </c>
      <c r="X120">
        <f t="shared" si="27"/>
        <v>1.2999999999999991E-5</v>
      </c>
      <c r="AB120">
        <f t="shared" si="21"/>
        <v>1.9409003999999999E-3</v>
      </c>
      <c r="AC120">
        <f t="shared" si="22"/>
        <v>3.2348339999999999E-5</v>
      </c>
      <c r="AE120">
        <f t="shared" si="23"/>
        <v>582.28240324729654</v>
      </c>
    </row>
    <row r="121" spans="1:31" x14ac:dyDescent="0.25">
      <c r="A121" s="1" t="s">
        <v>34</v>
      </c>
      <c r="B121" s="1">
        <v>4</v>
      </c>
      <c r="C121" s="2">
        <v>2</v>
      </c>
      <c r="D121" s="3">
        <f t="shared" si="15"/>
        <v>120</v>
      </c>
      <c r="E121" s="1" t="s">
        <v>29</v>
      </c>
      <c r="F121" s="1">
        <v>52</v>
      </c>
      <c r="G121" s="1">
        <v>150</v>
      </c>
      <c r="H121" s="1" t="s">
        <v>32</v>
      </c>
      <c r="I121" s="18">
        <v>7.5983333333333336</v>
      </c>
      <c r="J121" s="18">
        <v>4.2150000000000007</v>
      </c>
      <c r="K121" s="1">
        <v>492</v>
      </c>
      <c r="L121" s="1">
        <f t="shared" si="16"/>
        <v>3.6590908809221328E-3</v>
      </c>
      <c r="M121" s="1">
        <f t="shared" si="17"/>
        <v>3.421101230130447E-4</v>
      </c>
      <c r="N121" s="24">
        <f t="shared" si="18"/>
        <v>4.5024363634092301E-5</v>
      </c>
      <c r="O121" s="24">
        <f t="shared" si="19"/>
        <v>8.1164916491825544E-5</v>
      </c>
      <c r="S121" s="1">
        <f t="shared" si="14"/>
        <v>3.6587088000000004E-3</v>
      </c>
      <c r="T121">
        <f t="shared" si="20"/>
        <v>4.9200000000000003E-4</v>
      </c>
      <c r="U121">
        <f t="shared" si="24"/>
        <v>-2.9999999999999916E-6</v>
      </c>
      <c r="V121">
        <f t="shared" si="25"/>
        <v>3.5587188612099638E-3</v>
      </c>
      <c r="W121">
        <f t="shared" si="26"/>
        <v>-4.4038873389692303E-7</v>
      </c>
      <c r="X121">
        <f t="shared" si="27"/>
        <v>-3.9999999999999888E-6</v>
      </c>
      <c r="AB121">
        <f t="shared" si="21"/>
        <v>1.8293544000000002E-3</v>
      </c>
      <c r="AC121">
        <f t="shared" si="22"/>
        <v>3.0489240000000002E-5</v>
      </c>
      <c r="AE121">
        <f t="shared" si="23"/>
        <v>548.81789731354388</v>
      </c>
    </row>
    <row r="122" spans="1:31" x14ac:dyDescent="0.25">
      <c r="A122" s="1" t="s">
        <v>35</v>
      </c>
      <c r="B122" s="1">
        <v>8</v>
      </c>
      <c r="C122" s="2">
        <v>4</v>
      </c>
      <c r="D122" s="3">
        <f t="shared" si="15"/>
        <v>240</v>
      </c>
      <c r="E122" s="1" t="s">
        <v>16</v>
      </c>
      <c r="F122" s="1">
        <v>11</v>
      </c>
      <c r="G122" s="1">
        <v>15</v>
      </c>
      <c r="H122" s="1" t="s">
        <v>17</v>
      </c>
      <c r="I122" s="18">
        <v>5.1991666666666658</v>
      </c>
      <c r="J122" s="18">
        <v>2.5483333333333325</v>
      </c>
      <c r="K122" s="1">
        <v>651</v>
      </c>
      <c r="L122" s="1">
        <f t="shared" si="16"/>
        <v>4.8416019582933102E-3</v>
      </c>
      <c r="M122" s="1">
        <f t="shared" si="17"/>
        <v>4.666828308493167E-4</v>
      </c>
      <c r="N122" s="24">
        <f t="shared" si="18"/>
        <v>8.9761083029200211E-5</v>
      </c>
      <c r="O122" s="24">
        <f t="shared" si="19"/>
        <v>1.8313256933262924E-4</v>
      </c>
      <c r="S122" s="1">
        <f t="shared" si="14"/>
        <v>4.8410963999999997E-3</v>
      </c>
      <c r="T122">
        <f t="shared" si="20"/>
        <v>6.5099999999999999E-4</v>
      </c>
      <c r="U122">
        <f t="shared" ref="U122:U161" si="28">(T122-T2)/B122</f>
        <v>1.3749999999999928E-6</v>
      </c>
      <c r="V122">
        <f t="shared" si="25"/>
        <v>5.8862001308044492E-3</v>
      </c>
      <c r="W122">
        <f t="shared" si="26"/>
        <v>3.3385584772941127E-7</v>
      </c>
      <c r="X122">
        <f t="shared" si="27"/>
        <v>-2.2500000000000005E-6</v>
      </c>
      <c r="AB122">
        <f t="shared" si="21"/>
        <v>1.2102740999999999E-3</v>
      </c>
      <c r="AC122">
        <f t="shared" si="22"/>
        <v>2.0171235E-5</v>
      </c>
      <c r="AE122">
        <f t="shared" si="23"/>
        <v>363.08988938121655</v>
      </c>
    </row>
    <row r="123" spans="1:31" x14ac:dyDescent="0.25">
      <c r="A123" s="1" t="s">
        <v>35</v>
      </c>
      <c r="B123" s="1">
        <v>8</v>
      </c>
      <c r="C123" s="2">
        <v>4</v>
      </c>
      <c r="D123" s="3">
        <f t="shared" si="15"/>
        <v>240</v>
      </c>
      <c r="E123" s="1" t="s">
        <v>19</v>
      </c>
      <c r="F123" s="1">
        <v>11</v>
      </c>
      <c r="G123" s="1">
        <v>150</v>
      </c>
      <c r="H123" s="1" t="s">
        <v>17</v>
      </c>
      <c r="I123" s="18">
        <v>6.0416666666666661</v>
      </c>
      <c r="J123" s="18">
        <v>2.4325000000000001</v>
      </c>
      <c r="K123" s="1">
        <v>767</v>
      </c>
      <c r="L123" s="1">
        <f t="shared" si="16"/>
        <v>5.7043144424131628E-3</v>
      </c>
      <c r="M123" s="1">
        <f t="shared" si="17"/>
        <v>6.8236095187927984E-4</v>
      </c>
      <c r="N123" s="24">
        <f t="shared" si="18"/>
        <v>1.1294250238001875E-4</v>
      </c>
      <c r="O123" s="24">
        <f t="shared" si="19"/>
        <v>2.8051837692878923E-4</v>
      </c>
      <c r="S123" s="1">
        <f t="shared" si="14"/>
        <v>5.7037188000000003E-3</v>
      </c>
      <c r="T123">
        <f t="shared" si="20"/>
        <v>7.67E-4</v>
      </c>
      <c r="U123">
        <f t="shared" si="28"/>
        <v>2.3750000000000035E-6</v>
      </c>
      <c r="V123">
        <f t="shared" si="25"/>
        <v>6.1664953751284684E-3</v>
      </c>
      <c r="W123">
        <f t="shared" si="26"/>
        <v>6.041201054151291E-7</v>
      </c>
      <c r="X123">
        <f t="shared" si="27"/>
        <v>-1.1750000000000015E-5</v>
      </c>
      <c r="AB123">
        <f t="shared" si="21"/>
        <v>1.4259297000000001E-3</v>
      </c>
      <c r="AC123">
        <f t="shared" si="22"/>
        <v>2.3765495000000001E-5</v>
      </c>
      <c r="AE123">
        <f t="shared" si="23"/>
        <v>427.78793418647172</v>
      </c>
    </row>
    <row r="124" spans="1:31" x14ac:dyDescent="0.25">
      <c r="A124" s="1" t="s">
        <v>35</v>
      </c>
      <c r="B124" s="1">
        <v>8</v>
      </c>
      <c r="C124" s="2">
        <v>4</v>
      </c>
      <c r="D124" s="3">
        <f t="shared" si="15"/>
        <v>240</v>
      </c>
      <c r="E124" s="1" t="s">
        <v>20</v>
      </c>
      <c r="F124" s="1">
        <v>13</v>
      </c>
      <c r="G124" s="1">
        <v>15</v>
      </c>
      <c r="H124" s="1" t="s">
        <v>17</v>
      </c>
      <c r="I124" s="18">
        <v>6.5549999999999997</v>
      </c>
      <c r="J124" s="18">
        <v>3</v>
      </c>
      <c r="K124" s="1">
        <v>701</v>
      </c>
      <c r="L124" s="1">
        <f t="shared" si="16"/>
        <v>5.2134607876553156E-3</v>
      </c>
      <c r="M124" s="1">
        <f t="shared" si="17"/>
        <v>5.5964753818981805E-4</v>
      </c>
      <c r="N124" s="24">
        <f t="shared" si="18"/>
        <v>8.5377198808515338E-5</v>
      </c>
      <c r="O124" s="24">
        <f t="shared" si="19"/>
        <v>1.8654917939660602E-4</v>
      </c>
      <c r="S124" s="1">
        <f t="shared" si="14"/>
        <v>5.2129163999999999E-3</v>
      </c>
      <c r="T124">
        <f t="shared" si="20"/>
        <v>7.0100000000000002E-4</v>
      </c>
      <c r="U124">
        <f t="shared" si="28"/>
        <v>6.8750000000000045E-6</v>
      </c>
      <c r="V124">
        <f t="shared" si="25"/>
        <v>5.0000000000000001E-3</v>
      </c>
      <c r="W124">
        <f t="shared" si="26"/>
        <v>1.4179599754952021E-6</v>
      </c>
      <c r="X124">
        <f t="shared" si="27"/>
        <v>-2.5000000000000608E-7</v>
      </c>
      <c r="AB124">
        <f t="shared" si="21"/>
        <v>1.3032291E-3</v>
      </c>
      <c r="AC124">
        <f t="shared" si="22"/>
        <v>2.1720484999999999E-5</v>
      </c>
      <c r="AE124">
        <f t="shared" si="23"/>
        <v>390.97697765934373</v>
      </c>
    </row>
    <row r="125" spans="1:31" x14ac:dyDescent="0.25">
      <c r="A125" s="1" t="s">
        <v>35</v>
      </c>
      <c r="B125" s="1">
        <v>8</v>
      </c>
      <c r="C125" s="2">
        <v>4</v>
      </c>
      <c r="D125" s="3">
        <f t="shared" si="15"/>
        <v>240</v>
      </c>
      <c r="E125" s="1" t="s">
        <v>22</v>
      </c>
      <c r="F125" s="1">
        <v>13</v>
      </c>
      <c r="G125" s="1">
        <v>150</v>
      </c>
      <c r="H125" s="1" t="s">
        <v>17</v>
      </c>
      <c r="I125" s="18">
        <v>6.3808333333333334</v>
      </c>
      <c r="J125" s="18">
        <v>2.9816666666666669</v>
      </c>
      <c r="K125" s="1">
        <v>819</v>
      </c>
      <c r="L125" s="1">
        <f t="shared" si="16"/>
        <v>6.0910476249496489E-3</v>
      </c>
      <c r="M125" s="1">
        <f t="shared" si="17"/>
        <v>7.7904424751340138E-4</v>
      </c>
      <c r="N125" s="24">
        <f t="shared" si="18"/>
        <v>1.2209130168683318E-4</v>
      </c>
      <c r="O125" s="24">
        <f t="shared" si="19"/>
        <v>2.6127811543210776E-4</v>
      </c>
      <c r="S125" s="1">
        <f t="shared" si="14"/>
        <v>6.0904115999999998E-3</v>
      </c>
      <c r="T125">
        <f t="shared" si="20"/>
        <v>8.1899999999999996E-4</v>
      </c>
      <c r="U125">
        <f t="shared" si="28"/>
        <v>9.8749999999999961E-6</v>
      </c>
      <c r="V125">
        <f t="shared" si="25"/>
        <v>5.0307434320849631E-3</v>
      </c>
      <c r="W125">
        <f t="shared" si="26"/>
        <v>2.0492292140395091E-6</v>
      </c>
      <c r="X125">
        <f t="shared" si="27"/>
        <v>6.424999999999999E-5</v>
      </c>
      <c r="AB125">
        <f t="shared" si="21"/>
        <v>1.5226028999999999E-3</v>
      </c>
      <c r="AC125">
        <f t="shared" si="22"/>
        <v>2.5376714999999998E-5</v>
      </c>
      <c r="AE125">
        <f t="shared" si="23"/>
        <v>456.79050599572406</v>
      </c>
    </row>
    <row r="126" spans="1:31" x14ac:dyDescent="0.25">
      <c r="A126" s="1" t="s">
        <v>35</v>
      </c>
      <c r="B126" s="1">
        <v>8</v>
      </c>
      <c r="C126" s="2">
        <v>4</v>
      </c>
      <c r="D126" s="3">
        <f t="shared" si="15"/>
        <v>240</v>
      </c>
      <c r="E126" s="1" t="s">
        <v>24</v>
      </c>
      <c r="F126" s="1">
        <v>26</v>
      </c>
      <c r="G126" s="1">
        <v>15</v>
      </c>
      <c r="H126" s="1" t="s">
        <v>17</v>
      </c>
      <c r="I126" s="18">
        <v>5.9900000000000011</v>
      </c>
      <c r="J126" s="18">
        <v>2.6733333333333338</v>
      </c>
      <c r="K126" s="1">
        <v>658</v>
      </c>
      <c r="L126" s="1">
        <f t="shared" si="16"/>
        <v>4.8936621944039903E-3</v>
      </c>
      <c r="M126" s="1">
        <f t="shared" si="17"/>
        <v>4.7969788987698673E-4</v>
      </c>
      <c r="N126" s="24">
        <f t="shared" si="18"/>
        <v>8.0083120179797441E-5</v>
      </c>
      <c r="O126" s="24">
        <f t="shared" si="19"/>
        <v>1.794381134203192E-4</v>
      </c>
      <c r="S126" s="1">
        <f t="shared" si="14"/>
        <v>4.8931512000000002E-3</v>
      </c>
      <c r="T126">
        <f t="shared" si="20"/>
        <v>6.5799999999999995E-4</v>
      </c>
      <c r="U126">
        <f t="shared" si="28"/>
        <v>4.3749999999999979E-6</v>
      </c>
      <c r="V126">
        <f t="shared" si="25"/>
        <v>5.6109725685785528E-3</v>
      </c>
      <c r="W126">
        <f t="shared" si="26"/>
        <v>1.0125989396531127E-6</v>
      </c>
      <c r="X126">
        <f t="shared" si="27"/>
        <v>2.4999999999997897E-7</v>
      </c>
      <c r="AB126">
        <f t="shared" si="21"/>
        <v>1.2232878E-3</v>
      </c>
      <c r="AC126">
        <f t="shared" si="22"/>
        <v>2.0388130000000001E-5</v>
      </c>
      <c r="AE126">
        <f t="shared" si="23"/>
        <v>366.99408174015434</v>
      </c>
    </row>
    <row r="127" spans="1:31" x14ac:dyDescent="0.25">
      <c r="A127" s="1" t="s">
        <v>35</v>
      </c>
      <c r="B127" s="1">
        <v>8</v>
      </c>
      <c r="C127" s="2">
        <v>4</v>
      </c>
      <c r="D127" s="3">
        <f t="shared" si="15"/>
        <v>240</v>
      </c>
      <c r="E127" s="1" t="s">
        <v>25</v>
      </c>
      <c r="F127" s="1">
        <v>26</v>
      </c>
      <c r="G127" s="1">
        <v>150</v>
      </c>
      <c r="H127" s="1" t="s">
        <v>17</v>
      </c>
      <c r="I127" s="18">
        <v>7.1525000000000007</v>
      </c>
      <c r="J127" s="18">
        <v>3.1116666666666677</v>
      </c>
      <c r="K127" s="1">
        <v>765</v>
      </c>
      <c r="L127" s="1">
        <f t="shared" si="16"/>
        <v>5.6894400892386829E-3</v>
      </c>
      <c r="M127" s="1">
        <f t="shared" si="17"/>
        <v>6.7864236358565987E-4</v>
      </c>
      <c r="N127" s="24">
        <f t="shared" si="18"/>
        <v>9.4881840417428847E-5</v>
      </c>
      <c r="O127" s="24">
        <f t="shared" si="19"/>
        <v>2.1809609970615735E-4</v>
      </c>
      <c r="S127" s="1">
        <f t="shared" si="14"/>
        <v>5.688846E-3</v>
      </c>
      <c r="T127">
        <f t="shared" si="20"/>
        <v>7.6499999999999995E-4</v>
      </c>
      <c r="U127">
        <f t="shared" si="28"/>
        <v>5.9999999999999968E-6</v>
      </c>
      <c r="V127">
        <f t="shared" si="25"/>
        <v>4.8205677557578985E-3</v>
      </c>
      <c r="W127">
        <f t="shared" si="26"/>
        <v>1.1930831366098774E-6</v>
      </c>
      <c r="X127">
        <f t="shared" si="27"/>
        <v>-4.750000000000007E-6</v>
      </c>
      <c r="AB127">
        <f t="shared" si="21"/>
        <v>1.4222115E-3</v>
      </c>
      <c r="AC127">
        <f t="shared" si="22"/>
        <v>2.3703524999999999E-5</v>
      </c>
      <c r="AE127">
        <f t="shared" si="23"/>
        <v>426.67245065534661</v>
      </c>
    </row>
    <row r="128" spans="1:31" x14ac:dyDescent="0.25">
      <c r="A128" s="1" t="s">
        <v>35</v>
      </c>
      <c r="B128" s="1">
        <v>8</v>
      </c>
      <c r="C128" s="2">
        <v>4</v>
      </c>
      <c r="D128" s="3">
        <f t="shared" si="15"/>
        <v>240</v>
      </c>
      <c r="E128" s="1" t="s">
        <v>26</v>
      </c>
      <c r="F128" s="1">
        <v>34</v>
      </c>
      <c r="G128" s="1">
        <v>15</v>
      </c>
      <c r="H128" s="1" t="s">
        <v>17</v>
      </c>
      <c r="I128" s="18">
        <v>7.3041666666666671</v>
      </c>
      <c r="J128" s="18">
        <v>3.4625000000000017</v>
      </c>
      <c r="K128" s="1">
        <v>785</v>
      </c>
      <c r="L128" s="1">
        <f t="shared" si="16"/>
        <v>5.8381836209834854E-3</v>
      </c>
      <c r="M128" s="1">
        <f t="shared" si="17"/>
        <v>7.1582824652186049E-4</v>
      </c>
      <c r="N128" s="24">
        <f t="shared" si="18"/>
        <v>9.8002726277950095E-5</v>
      </c>
      <c r="O128" s="24">
        <f t="shared" si="19"/>
        <v>2.0673739971750472E-4</v>
      </c>
      <c r="S128" s="1">
        <f t="shared" si="14"/>
        <v>5.8375739999999999E-3</v>
      </c>
      <c r="T128">
        <f t="shared" si="20"/>
        <v>7.85E-4</v>
      </c>
      <c r="U128">
        <f t="shared" si="28"/>
        <v>1.1375000000000005E-5</v>
      </c>
      <c r="V128">
        <f t="shared" si="25"/>
        <v>4.3321299638989143E-3</v>
      </c>
      <c r="W128">
        <f t="shared" si="26"/>
        <v>2.0327040278841604E-6</v>
      </c>
      <c r="X128">
        <f t="shared" si="27"/>
        <v>3.7500000000000098E-6</v>
      </c>
      <c r="AB128">
        <f t="shared" si="21"/>
        <v>1.4593935E-3</v>
      </c>
      <c r="AC128">
        <f t="shared" si="22"/>
        <v>2.4323225E-5</v>
      </c>
      <c r="AE128">
        <f t="shared" si="23"/>
        <v>437.82728596659751</v>
      </c>
    </row>
    <row r="129" spans="1:31" x14ac:dyDescent="0.25">
      <c r="A129" s="1" t="s">
        <v>35</v>
      </c>
      <c r="B129" s="1">
        <v>8</v>
      </c>
      <c r="C129" s="2">
        <v>4</v>
      </c>
      <c r="D129" s="3">
        <f t="shared" si="15"/>
        <v>240</v>
      </c>
      <c r="E129" s="1" t="s">
        <v>27</v>
      </c>
      <c r="F129" s="1">
        <v>34</v>
      </c>
      <c r="G129" s="1">
        <v>150</v>
      </c>
      <c r="H129" s="1" t="s">
        <v>17</v>
      </c>
      <c r="I129" s="18">
        <v>7.9249999999999998</v>
      </c>
      <c r="J129" s="18">
        <v>4.3525</v>
      </c>
      <c r="K129" s="1">
        <v>733</v>
      </c>
      <c r="L129" s="1">
        <f t="shared" si="16"/>
        <v>5.4514504384469992E-3</v>
      </c>
      <c r="M129" s="1">
        <f t="shared" si="17"/>
        <v>6.1914495088773896E-4</v>
      </c>
      <c r="N129" s="24">
        <f t="shared" si="18"/>
        <v>7.8125545853342454E-5</v>
      </c>
      <c r="O129" s="24">
        <f t="shared" si="19"/>
        <v>1.42250419503214E-4</v>
      </c>
      <c r="S129" s="1">
        <f t="shared" si="14"/>
        <v>5.4508812000000004E-3</v>
      </c>
      <c r="T129">
        <f t="shared" si="20"/>
        <v>7.3300000000000004E-4</v>
      </c>
      <c r="U129">
        <f t="shared" si="28"/>
        <v>6.2500000000000028E-6</v>
      </c>
      <c r="V129">
        <f t="shared" si="25"/>
        <v>3.4462952326249283E-3</v>
      </c>
      <c r="W129">
        <f t="shared" si="26"/>
        <v>8.8849249156401343E-7</v>
      </c>
      <c r="X129">
        <f t="shared" si="27"/>
        <v>-4.500000000000001E-6</v>
      </c>
      <c r="AB129">
        <f t="shared" si="21"/>
        <v>1.3627203000000001E-3</v>
      </c>
      <c r="AC129">
        <f t="shared" si="22"/>
        <v>2.2712005000000002E-5</v>
      </c>
      <c r="AE129">
        <f t="shared" si="23"/>
        <v>408.82471415734517</v>
      </c>
    </row>
    <row r="130" spans="1:31" x14ac:dyDescent="0.25">
      <c r="A130" s="1" t="s">
        <v>35</v>
      </c>
      <c r="B130" s="1">
        <v>8</v>
      </c>
      <c r="C130" s="2">
        <v>4</v>
      </c>
      <c r="D130" s="3">
        <f t="shared" si="15"/>
        <v>240</v>
      </c>
      <c r="E130" s="1" t="s">
        <v>28</v>
      </c>
      <c r="F130" s="1">
        <v>52</v>
      </c>
      <c r="G130" s="1">
        <v>15</v>
      </c>
      <c r="H130" s="1" t="s">
        <v>17</v>
      </c>
      <c r="I130" s="18">
        <v>5.1616666666666653</v>
      </c>
      <c r="J130" s="18">
        <v>2.4741666666666653</v>
      </c>
      <c r="K130" s="1">
        <v>573</v>
      </c>
      <c r="L130" s="1">
        <f t="shared" si="16"/>
        <v>4.2615021844885819E-3</v>
      </c>
      <c r="M130" s="1">
        <f t="shared" si="17"/>
        <v>3.2165788739813462E-4</v>
      </c>
      <c r="N130" s="24">
        <f t="shared" si="18"/>
        <v>6.2316671759406135E-5</v>
      </c>
      <c r="O130" s="24">
        <f t="shared" si="19"/>
        <v>1.3000655603831652E-4</v>
      </c>
      <c r="S130" s="1">
        <f t="shared" ref="S130:S193" si="29">0.6197*K130*12*(10^-6)</f>
        <v>4.2610571999999996E-3</v>
      </c>
      <c r="T130">
        <f t="shared" si="20"/>
        <v>5.7300000000000005E-4</v>
      </c>
      <c r="U130">
        <f t="shared" si="28"/>
        <v>1.7500000000000019E-6</v>
      </c>
      <c r="V130">
        <f t="shared" si="25"/>
        <v>6.0626473560121286E-3</v>
      </c>
      <c r="W130">
        <f t="shared" si="26"/>
        <v>4.3764464781504794E-7</v>
      </c>
      <c r="X130">
        <f t="shared" si="27"/>
        <v>2.2500000000000005E-6</v>
      </c>
      <c r="AB130">
        <f t="shared" si="21"/>
        <v>1.0652642999999999E-3</v>
      </c>
      <c r="AC130">
        <f t="shared" si="22"/>
        <v>1.7754404999999998E-5</v>
      </c>
      <c r="AE130">
        <f t="shared" si="23"/>
        <v>319.58603166733803</v>
      </c>
    </row>
    <row r="131" spans="1:31" x14ac:dyDescent="0.25">
      <c r="A131" s="1" t="s">
        <v>35</v>
      </c>
      <c r="B131" s="1">
        <v>8</v>
      </c>
      <c r="C131" s="2">
        <v>4</v>
      </c>
      <c r="D131" s="3">
        <f t="shared" ref="D131:D194" si="30">C131*60</f>
        <v>240</v>
      </c>
      <c r="E131" s="1" t="s">
        <v>29</v>
      </c>
      <c r="F131" s="1">
        <v>52</v>
      </c>
      <c r="G131" s="1">
        <v>150</v>
      </c>
      <c r="H131" s="1" t="s">
        <v>17</v>
      </c>
      <c r="I131" s="18">
        <v>7.2575000000000003</v>
      </c>
      <c r="J131" s="18">
        <v>4.0183333333333335</v>
      </c>
      <c r="K131" s="1">
        <v>631</v>
      </c>
      <c r="L131" s="1">
        <f t="shared" ref="L131:L194" si="31">$W$4*K131*12.001/1000</f>
        <v>4.6928584265485086E-3</v>
      </c>
      <c r="M131" s="1">
        <f t="shared" ref="M131:M194" si="32">(L131-$W$3)/C131</f>
        <v>4.294969479131163E-4</v>
      </c>
      <c r="N131" s="24">
        <f t="shared" ref="N131:N194" si="33">M131/I131</f>
        <v>5.9179737914311581E-5</v>
      </c>
      <c r="O131" s="24">
        <f t="shared" ref="O131:O194" si="34">M131/J131</f>
        <v>1.0688435037240554E-4</v>
      </c>
      <c r="S131" s="1">
        <f t="shared" si="29"/>
        <v>4.6923683999999998E-3</v>
      </c>
      <c r="T131">
        <f t="shared" ref="T131:T194" si="35">K131/1000000</f>
        <v>6.3100000000000005E-4</v>
      </c>
      <c r="U131">
        <f t="shared" si="28"/>
        <v>4.625000000000004E-6</v>
      </c>
      <c r="V131">
        <f t="shared" si="25"/>
        <v>3.7328909166321027E-3</v>
      </c>
      <c r="W131">
        <f t="shared" si="26"/>
        <v>7.121611882506728E-7</v>
      </c>
      <c r="X131">
        <f t="shared" si="27"/>
        <v>2.0250000000000004E-5</v>
      </c>
      <c r="AB131">
        <f t="shared" ref="AB131:AB194" si="36">S131/1/C131</f>
        <v>1.1730921E-3</v>
      </c>
      <c r="AC131">
        <f t="shared" ref="AC131:AC194" si="37">S131/1/D131</f>
        <v>1.9551535E-5</v>
      </c>
      <c r="AE131">
        <f t="shared" ref="AE131:AE194" si="38">(K131*((15*1)/(82.05*(273+22))))/1/(C131/3600)</f>
        <v>351.93505406996564</v>
      </c>
    </row>
    <row r="132" spans="1:31" x14ac:dyDescent="0.25">
      <c r="A132" s="1" t="s">
        <v>35</v>
      </c>
      <c r="B132" s="1">
        <v>8</v>
      </c>
      <c r="C132" s="2">
        <v>4</v>
      </c>
      <c r="D132" s="3">
        <f t="shared" si="30"/>
        <v>240</v>
      </c>
      <c r="E132" s="1" t="s">
        <v>16</v>
      </c>
      <c r="F132" s="1">
        <v>11</v>
      </c>
      <c r="G132" s="1">
        <v>15</v>
      </c>
      <c r="H132" s="1" t="s">
        <v>30</v>
      </c>
      <c r="I132" s="18">
        <v>8.9049999999999994</v>
      </c>
      <c r="J132" s="17">
        <v>5.8783333333333303</v>
      </c>
      <c r="K132" s="1">
        <v>408</v>
      </c>
      <c r="L132" s="1">
        <f t="shared" si="31"/>
        <v>3.0343680475939639E-3</v>
      </c>
      <c r="M132" s="1">
        <f t="shared" si="32"/>
        <v>1.4874353174480119E-5</v>
      </c>
      <c r="N132" s="24">
        <f t="shared" si="33"/>
        <v>1.6703372458708725E-6</v>
      </c>
      <c r="O132" s="24">
        <f t="shared" si="34"/>
        <v>2.530369125230529E-6</v>
      </c>
      <c r="S132" s="1">
        <f t="shared" si="29"/>
        <v>3.0340511999999999E-3</v>
      </c>
      <c r="T132">
        <f t="shared" si="35"/>
        <v>4.08E-4</v>
      </c>
      <c r="U132">
        <f t="shared" si="28"/>
        <v>-1.4624999999999996E-5</v>
      </c>
      <c r="V132">
        <f t="shared" si="25"/>
        <v>2.5517436915225415E-3</v>
      </c>
      <c r="W132">
        <f t="shared" si="26"/>
        <v>-1.5394095978518411E-6</v>
      </c>
      <c r="X132">
        <f t="shared" si="27"/>
        <v>-5.4999999999999982E-6</v>
      </c>
      <c r="AB132">
        <f t="shared" si="36"/>
        <v>7.5851279999999998E-4</v>
      </c>
      <c r="AC132">
        <f t="shared" si="37"/>
        <v>1.264188E-5</v>
      </c>
      <c r="AE132">
        <f t="shared" si="38"/>
        <v>227.55864034951819</v>
      </c>
    </row>
    <row r="133" spans="1:31" x14ac:dyDescent="0.25">
      <c r="A133" s="1" t="s">
        <v>35</v>
      </c>
      <c r="B133" s="1">
        <v>8</v>
      </c>
      <c r="C133" s="2">
        <v>4</v>
      </c>
      <c r="D133" s="3">
        <f t="shared" si="30"/>
        <v>240</v>
      </c>
      <c r="E133" s="1" t="s">
        <v>19</v>
      </c>
      <c r="F133" s="1">
        <v>11</v>
      </c>
      <c r="G133" s="1">
        <v>150</v>
      </c>
      <c r="H133" s="1" t="s">
        <v>30</v>
      </c>
      <c r="I133" s="18">
        <v>5.7408333333333328</v>
      </c>
      <c r="J133" s="18">
        <v>2.4849999999999994</v>
      </c>
      <c r="K133" s="1">
        <v>483</v>
      </c>
      <c r="L133" s="1">
        <f t="shared" si="31"/>
        <v>3.5921562916369724E-3</v>
      </c>
      <c r="M133" s="1">
        <f t="shared" si="32"/>
        <v>1.5432141418523224E-4</v>
      </c>
      <c r="N133" s="24">
        <f t="shared" si="33"/>
        <v>2.6881361158699188E-5</v>
      </c>
      <c r="O133" s="24">
        <f t="shared" si="34"/>
        <v>6.2101172710355044E-5</v>
      </c>
      <c r="S133" s="1">
        <f t="shared" si="29"/>
        <v>3.5917812000000001E-3</v>
      </c>
      <c r="T133">
        <f t="shared" si="35"/>
        <v>4.8299999999999998E-4</v>
      </c>
      <c r="U133">
        <f t="shared" si="28"/>
        <v>2.499999999999993E-7</v>
      </c>
      <c r="V133">
        <f t="shared" si="25"/>
        <v>6.036217303822939E-3</v>
      </c>
      <c r="W133">
        <f t="shared" si="26"/>
        <v>6.2248105746999706E-8</v>
      </c>
      <c r="X133">
        <f t="shared" si="27"/>
        <v>7.4999999999999113E-7</v>
      </c>
      <c r="AB133">
        <f t="shared" si="36"/>
        <v>8.9794530000000003E-4</v>
      </c>
      <c r="AC133">
        <f t="shared" si="37"/>
        <v>1.4965755E-5</v>
      </c>
      <c r="AE133">
        <f t="shared" si="38"/>
        <v>269.38927276670904</v>
      </c>
    </row>
    <row r="134" spans="1:31" x14ac:dyDescent="0.25">
      <c r="A134" s="1" t="s">
        <v>35</v>
      </c>
      <c r="B134" s="1">
        <v>8</v>
      </c>
      <c r="C134" s="2">
        <v>4</v>
      </c>
      <c r="D134" s="3">
        <f t="shared" si="30"/>
        <v>240</v>
      </c>
      <c r="E134" s="1" t="s">
        <v>20</v>
      </c>
      <c r="F134" s="1">
        <v>13</v>
      </c>
      <c r="G134" s="1">
        <v>15</v>
      </c>
      <c r="H134" s="1" t="s">
        <v>30</v>
      </c>
      <c r="I134" s="18">
        <v>5.7299999999999995</v>
      </c>
      <c r="J134" s="18">
        <v>2.9883333333333328</v>
      </c>
      <c r="K134" s="1">
        <v>696</v>
      </c>
      <c r="L134" s="1">
        <f t="shared" si="31"/>
        <v>5.1762749047191154E-3</v>
      </c>
      <c r="M134" s="1">
        <f t="shared" si="32"/>
        <v>5.50351067455768E-4</v>
      </c>
      <c r="N134" s="24">
        <f t="shared" si="33"/>
        <v>9.6047306711303325E-5</v>
      </c>
      <c r="O134" s="24">
        <f t="shared" si="34"/>
        <v>1.8416655910399377E-4</v>
      </c>
      <c r="S134" s="1">
        <f t="shared" si="29"/>
        <v>5.1757343999999997E-3</v>
      </c>
      <c r="T134">
        <f t="shared" si="35"/>
        <v>6.96E-4</v>
      </c>
      <c r="U134">
        <f t="shared" si="28"/>
        <v>2.2000000000000006E-5</v>
      </c>
      <c r="V134">
        <f t="shared" si="25"/>
        <v>5.0195203569436703E-3</v>
      </c>
      <c r="W134">
        <f t="shared" si="26"/>
        <v>4.5551865358908872E-6</v>
      </c>
      <c r="X134">
        <f t="shared" si="27"/>
        <v>4.1999999999999991E-5</v>
      </c>
      <c r="AB134">
        <f t="shared" si="36"/>
        <v>1.2939335999999999E-3</v>
      </c>
      <c r="AC134">
        <f t="shared" si="37"/>
        <v>2.156556E-5</v>
      </c>
      <c r="AE134">
        <f t="shared" si="38"/>
        <v>388.18826883153105</v>
      </c>
    </row>
    <row r="135" spans="1:31" x14ac:dyDescent="0.25">
      <c r="A135" s="1" t="s">
        <v>35</v>
      </c>
      <c r="B135" s="1">
        <v>8</v>
      </c>
      <c r="C135" s="2">
        <v>4</v>
      </c>
      <c r="D135" s="3">
        <f t="shared" si="30"/>
        <v>240</v>
      </c>
      <c r="E135" s="1" t="s">
        <v>22</v>
      </c>
      <c r="F135" s="1">
        <v>13</v>
      </c>
      <c r="G135" s="1">
        <v>150</v>
      </c>
      <c r="H135" s="1" t="s">
        <v>30</v>
      </c>
      <c r="I135" s="18">
        <v>6.7200000000000006</v>
      </c>
      <c r="J135" s="18">
        <v>3.4916666666666663</v>
      </c>
      <c r="K135" s="1">
        <v>578</v>
      </c>
      <c r="L135" s="1">
        <f t="shared" si="31"/>
        <v>4.2986880674247821E-3</v>
      </c>
      <c r="M135" s="1">
        <f t="shared" si="32"/>
        <v>3.3095435813218466E-4</v>
      </c>
      <c r="N135" s="24">
        <f t="shared" si="33"/>
        <v>4.9249160436337002E-5</v>
      </c>
      <c r="O135" s="24">
        <f t="shared" si="34"/>
        <v>9.4784064381532609E-5</v>
      </c>
      <c r="S135" s="1">
        <f t="shared" si="29"/>
        <v>4.2982391999999998E-3</v>
      </c>
      <c r="T135">
        <f t="shared" si="35"/>
        <v>5.7799999999999995E-4</v>
      </c>
      <c r="U135">
        <f t="shared" si="28"/>
        <v>4.500000000000001E-6</v>
      </c>
      <c r="V135">
        <f t="shared" si="25"/>
        <v>4.2959427207637235E-3</v>
      </c>
      <c r="W135">
        <f t="shared" si="26"/>
        <v>7.9742943295369104E-7</v>
      </c>
      <c r="X135">
        <f t="shared" si="27"/>
        <v>5.9999999999999832E-6</v>
      </c>
      <c r="AB135">
        <f t="shared" si="36"/>
        <v>1.0745597999999999E-3</v>
      </c>
      <c r="AC135">
        <f t="shared" si="37"/>
        <v>1.790933E-5</v>
      </c>
      <c r="AE135">
        <f t="shared" si="38"/>
        <v>322.37474049515077</v>
      </c>
    </row>
    <row r="136" spans="1:31" x14ac:dyDescent="0.25">
      <c r="A136" s="1" t="s">
        <v>35</v>
      </c>
      <c r="B136" s="1">
        <v>8</v>
      </c>
      <c r="C136" s="2">
        <v>4</v>
      </c>
      <c r="D136" s="3">
        <f t="shared" si="30"/>
        <v>240</v>
      </c>
      <c r="E136" s="1" t="s">
        <v>24</v>
      </c>
      <c r="F136" s="1">
        <v>26</v>
      </c>
      <c r="G136" s="1">
        <v>15</v>
      </c>
      <c r="H136" s="1" t="s">
        <v>30</v>
      </c>
      <c r="I136" s="18">
        <v>6.0591666666666679</v>
      </c>
      <c r="J136" s="18">
        <v>2.9941666666666675</v>
      </c>
      <c r="K136" s="1">
        <v>544</v>
      </c>
      <c r="L136" s="1">
        <f t="shared" si="31"/>
        <v>4.0458240634586194E-3</v>
      </c>
      <c r="M136" s="1">
        <f t="shared" si="32"/>
        <v>2.6773835714064399E-4</v>
      </c>
      <c r="N136" s="24">
        <f t="shared" si="33"/>
        <v>4.4187323417517907E-5</v>
      </c>
      <c r="O136" s="24">
        <f t="shared" si="34"/>
        <v>8.9419991252093705E-5</v>
      </c>
      <c r="S136" s="1">
        <f t="shared" si="29"/>
        <v>4.0454015999999999E-3</v>
      </c>
      <c r="T136">
        <f t="shared" si="35"/>
        <v>5.44E-4</v>
      </c>
      <c r="U136">
        <f t="shared" si="28"/>
        <v>5.6250000000000012E-6</v>
      </c>
      <c r="V136">
        <f t="shared" si="25"/>
        <v>5.0097411633732245E-3</v>
      </c>
      <c r="W136">
        <f t="shared" si="26"/>
        <v>1.162409311187018E-6</v>
      </c>
      <c r="X136">
        <f t="shared" si="27"/>
        <v>1.5250000000000005E-5</v>
      </c>
      <c r="AB136">
        <f t="shared" si="36"/>
        <v>1.0113504E-3</v>
      </c>
      <c r="AC136">
        <f t="shared" si="37"/>
        <v>1.6855839999999998E-5</v>
      </c>
      <c r="AE136">
        <f t="shared" si="38"/>
        <v>303.41152046602429</v>
      </c>
    </row>
    <row r="137" spans="1:31" x14ac:dyDescent="0.25">
      <c r="A137" s="1" t="s">
        <v>35</v>
      </c>
      <c r="B137" s="1">
        <v>8</v>
      </c>
      <c r="C137" s="2">
        <v>4</v>
      </c>
      <c r="D137" s="3">
        <f t="shared" si="30"/>
        <v>240</v>
      </c>
      <c r="E137" s="1" t="s">
        <v>25</v>
      </c>
      <c r="F137" s="1">
        <v>26</v>
      </c>
      <c r="G137" s="1">
        <v>150</v>
      </c>
      <c r="H137" s="1" t="s">
        <v>30</v>
      </c>
      <c r="I137" s="18">
        <v>6.7266666666666666</v>
      </c>
      <c r="J137" s="18">
        <v>2.2149999999999999</v>
      </c>
      <c r="K137" s="1">
        <v>483</v>
      </c>
      <c r="L137" s="1">
        <f t="shared" si="31"/>
        <v>3.5921562916369724E-3</v>
      </c>
      <c r="M137" s="1">
        <f t="shared" si="32"/>
        <v>1.5432141418523224E-4</v>
      </c>
      <c r="N137" s="24">
        <f t="shared" si="33"/>
        <v>2.2941736499291217E-5</v>
      </c>
      <c r="O137" s="24">
        <f t="shared" si="34"/>
        <v>6.9671067352249325E-5</v>
      </c>
      <c r="S137" s="1">
        <f t="shared" si="29"/>
        <v>3.5917812000000001E-3</v>
      </c>
      <c r="T137">
        <f t="shared" si="35"/>
        <v>4.8299999999999998E-4</v>
      </c>
      <c r="U137">
        <f t="shared" si="28"/>
        <v>-5.0000000000000538E-7</v>
      </c>
      <c r="V137">
        <f t="shared" si="25"/>
        <v>6.7720090293453723E-3</v>
      </c>
      <c r="W137">
        <f t="shared" si="26"/>
        <v>-1.3967182192442105E-7</v>
      </c>
      <c r="X137">
        <f t="shared" si="27"/>
        <v>5.4999999999999982E-6</v>
      </c>
      <c r="AB137">
        <f t="shared" si="36"/>
        <v>8.9794530000000003E-4</v>
      </c>
      <c r="AC137">
        <f t="shared" si="37"/>
        <v>1.4965755E-5</v>
      </c>
      <c r="AE137">
        <f t="shared" si="38"/>
        <v>269.38927276670904</v>
      </c>
    </row>
    <row r="138" spans="1:31" x14ac:dyDescent="0.25">
      <c r="A138" s="1" t="s">
        <v>35</v>
      </c>
      <c r="B138" s="1">
        <v>8</v>
      </c>
      <c r="C138" s="2">
        <v>4</v>
      </c>
      <c r="D138" s="3">
        <f t="shared" si="30"/>
        <v>240</v>
      </c>
      <c r="E138" s="1" t="s">
        <v>26</v>
      </c>
      <c r="F138" s="1">
        <v>34</v>
      </c>
      <c r="G138" s="1">
        <v>15</v>
      </c>
      <c r="H138" s="1" t="s">
        <v>30</v>
      </c>
      <c r="I138" s="18">
        <v>6.8391666666666682</v>
      </c>
      <c r="J138" s="18">
        <v>2.2758333333333347</v>
      </c>
      <c r="K138" s="1">
        <v>611</v>
      </c>
      <c r="L138" s="1">
        <f t="shared" si="31"/>
        <v>4.5441148948037061E-3</v>
      </c>
      <c r="M138" s="1">
        <f t="shared" si="32"/>
        <v>3.9231106497691567E-4</v>
      </c>
      <c r="N138" s="24">
        <f t="shared" si="33"/>
        <v>5.7362407453673534E-5</v>
      </c>
      <c r="O138" s="24">
        <f t="shared" si="34"/>
        <v>1.7238128083936233E-4</v>
      </c>
      <c r="S138" s="1">
        <f t="shared" si="29"/>
        <v>4.5436404E-3</v>
      </c>
      <c r="T138">
        <f t="shared" si="35"/>
        <v>6.11E-4</v>
      </c>
      <c r="U138">
        <f t="shared" si="28"/>
        <v>1.2124999999999997E-5</v>
      </c>
      <c r="V138">
        <f t="shared" si="25"/>
        <v>6.590992310508967E-3</v>
      </c>
      <c r="W138">
        <f t="shared" si="26"/>
        <v>3.296505598634691E-6</v>
      </c>
      <c r="X138">
        <f t="shared" si="27"/>
        <v>2.3500000000000002E-5</v>
      </c>
      <c r="AB138">
        <f t="shared" si="36"/>
        <v>1.1359101E-3</v>
      </c>
      <c r="AC138">
        <f t="shared" si="37"/>
        <v>1.8931835E-5</v>
      </c>
      <c r="AE138">
        <f t="shared" si="38"/>
        <v>340.78021875871474</v>
      </c>
    </row>
    <row r="139" spans="1:31" x14ac:dyDescent="0.25">
      <c r="A139" s="1" t="s">
        <v>35</v>
      </c>
      <c r="B139" s="1">
        <v>8</v>
      </c>
      <c r="C139" s="2">
        <v>4</v>
      </c>
      <c r="D139" s="3">
        <f t="shared" si="30"/>
        <v>240</v>
      </c>
      <c r="E139" s="1" t="s">
        <v>27</v>
      </c>
      <c r="F139" s="1">
        <v>34</v>
      </c>
      <c r="G139" s="1">
        <v>150</v>
      </c>
      <c r="H139" s="1" t="s">
        <v>30</v>
      </c>
      <c r="I139" s="18">
        <v>8.1258333333333344</v>
      </c>
      <c r="J139" s="18">
        <v>4.1108333333333338</v>
      </c>
      <c r="K139" s="1">
        <v>494</v>
      </c>
      <c r="L139" s="1">
        <f t="shared" si="31"/>
        <v>3.6739652340966136E-3</v>
      </c>
      <c r="M139" s="1">
        <f t="shared" si="32"/>
        <v>1.7477364980014254E-4</v>
      </c>
      <c r="N139" s="24">
        <f t="shared" si="33"/>
        <v>2.1508397062882886E-5</v>
      </c>
      <c r="O139" s="24">
        <f t="shared" si="34"/>
        <v>4.2515382071796275E-5</v>
      </c>
      <c r="S139" s="1">
        <f t="shared" si="29"/>
        <v>3.6735815999999998E-3</v>
      </c>
      <c r="T139">
        <f t="shared" si="35"/>
        <v>4.9399999999999997E-4</v>
      </c>
      <c r="U139">
        <f t="shared" si="28"/>
        <v>-1.2500000000000033E-6</v>
      </c>
      <c r="V139">
        <f t="shared" si="25"/>
        <v>3.6488951956213252E-3</v>
      </c>
      <c r="W139">
        <f t="shared" si="26"/>
        <v>-1.8814499426064673E-7</v>
      </c>
      <c r="X139">
        <f t="shared" si="27"/>
        <v>1.2500000000000033E-6</v>
      </c>
      <c r="AB139">
        <f t="shared" si="36"/>
        <v>9.1839539999999994E-4</v>
      </c>
      <c r="AC139">
        <f t="shared" si="37"/>
        <v>1.5306589999999999E-5</v>
      </c>
      <c r="AE139">
        <f t="shared" si="38"/>
        <v>275.52443218789705</v>
      </c>
    </row>
    <row r="140" spans="1:31" x14ac:dyDescent="0.25">
      <c r="A140" s="1" t="s">
        <v>35</v>
      </c>
      <c r="B140" s="1">
        <v>8</v>
      </c>
      <c r="C140" s="2">
        <v>4</v>
      </c>
      <c r="D140" s="3">
        <f t="shared" si="30"/>
        <v>240</v>
      </c>
      <c r="E140" s="1" t="s">
        <v>28</v>
      </c>
      <c r="F140" s="1">
        <v>52</v>
      </c>
      <c r="G140" s="1">
        <v>15</v>
      </c>
      <c r="H140" s="1" t="s">
        <v>30</v>
      </c>
      <c r="I140" s="18">
        <v>6.0991666666666653</v>
      </c>
      <c r="J140" s="18">
        <v>1.2858333333333318</v>
      </c>
      <c r="K140" s="1">
        <v>488</v>
      </c>
      <c r="L140" s="1">
        <f t="shared" si="31"/>
        <v>3.629342174573173E-3</v>
      </c>
      <c r="M140" s="1">
        <f t="shared" si="32"/>
        <v>1.636178849192824E-4</v>
      </c>
      <c r="N140" s="24">
        <f t="shared" si="33"/>
        <v>2.6826268875958316E-5</v>
      </c>
      <c r="O140" s="24">
        <f t="shared" si="34"/>
        <v>1.2724657284714135E-4</v>
      </c>
      <c r="S140" s="1">
        <f t="shared" si="29"/>
        <v>3.6289631999999999E-3</v>
      </c>
      <c r="T140">
        <f t="shared" si="35"/>
        <v>4.8799999999999999E-4</v>
      </c>
      <c r="U140">
        <f t="shared" si="28"/>
        <v>4.6249999999999972E-6</v>
      </c>
      <c r="V140">
        <f t="shared" si="25"/>
        <v>1.1665586519766702E-2</v>
      </c>
      <c r="W140">
        <f t="shared" si="26"/>
        <v>2.2255614061858351E-6</v>
      </c>
      <c r="X140">
        <f t="shared" si="27"/>
        <v>-1.2499999999999897E-6</v>
      </c>
      <c r="AB140">
        <f t="shared" si="36"/>
        <v>9.0724079999999997E-4</v>
      </c>
      <c r="AC140">
        <f t="shared" si="37"/>
        <v>1.5120679999999999E-5</v>
      </c>
      <c r="AE140">
        <f t="shared" si="38"/>
        <v>272.17798159452178</v>
      </c>
    </row>
    <row r="141" spans="1:31" x14ac:dyDescent="0.25">
      <c r="A141" s="1" t="s">
        <v>35</v>
      </c>
      <c r="B141" s="1">
        <v>8</v>
      </c>
      <c r="C141" s="2">
        <v>4</v>
      </c>
      <c r="D141" s="3">
        <f t="shared" si="30"/>
        <v>240</v>
      </c>
      <c r="E141" s="1" t="s">
        <v>29</v>
      </c>
      <c r="F141" s="1">
        <v>52</v>
      </c>
      <c r="G141" s="1">
        <v>150</v>
      </c>
      <c r="H141" s="1" t="s">
        <v>30</v>
      </c>
      <c r="I141" s="18">
        <v>11.799999999999999</v>
      </c>
      <c r="J141" s="18">
        <v>7.8374999999999995</v>
      </c>
      <c r="K141" s="1">
        <v>526</v>
      </c>
      <c r="L141" s="1">
        <f t="shared" si="31"/>
        <v>3.9119548848882968E-3</v>
      </c>
      <c r="M141" s="1">
        <f t="shared" si="32"/>
        <v>2.3427106249806335E-4</v>
      </c>
      <c r="N141" s="24">
        <f t="shared" si="33"/>
        <v>1.9853479872717234E-5</v>
      </c>
      <c r="O141" s="24">
        <f t="shared" si="34"/>
        <v>2.9891044656850191E-5</v>
      </c>
      <c r="S141" s="1">
        <f t="shared" si="29"/>
        <v>3.9115464000000003E-3</v>
      </c>
      <c r="T141">
        <f t="shared" si="35"/>
        <v>5.2599999999999999E-4</v>
      </c>
      <c r="U141">
        <f t="shared" si="28"/>
        <v>2.1249999999999974E-6</v>
      </c>
      <c r="V141">
        <f t="shared" si="25"/>
        <v>1.9138755980861245E-3</v>
      </c>
      <c r="W141">
        <f t="shared" si="26"/>
        <v>1.677621197628074E-7</v>
      </c>
      <c r="X141">
        <f t="shared" si="27"/>
        <v>4.500000000000001E-6</v>
      </c>
      <c r="AB141">
        <f t="shared" si="36"/>
        <v>9.7788660000000006E-4</v>
      </c>
      <c r="AC141">
        <f t="shared" si="37"/>
        <v>1.629811E-5</v>
      </c>
      <c r="AE141">
        <f t="shared" si="38"/>
        <v>293.37216868589843</v>
      </c>
    </row>
    <row r="142" spans="1:31" x14ac:dyDescent="0.25">
      <c r="A142" s="1" t="s">
        <v>35</v>
      </c>
      <c r="B142" s="1">
        <v>8</v>
      </c>
      <c r="C142" s="2">
        <v>4</v>
      </c>
      <c r="D142" s="3">
        <f t="shared" si="30"/>
        <v>240</v>
      </c>
      <c r="E142" s="1" t="s">
        <v>16</v>
      </c>
      <c r="F142" s="1">
        <v>11</v>
      </c>
      <c r="G142" s="1">
        <v>15</v>
      </c>
      <c r="H142" s="1" t="s">
        <v>31</v>
      </c>
      <c r="I142" s="17">
        <v>5.2191666666666698</v>
      </c>
      <c r="J142" s="18">
        <v>1.3350000000000009</v>
      </c>
      <c r="K142" s="1">
        <v>558</v>
      </c>
      <c r="L142" s="1">
        <f t="shared" si="31"/>
        <v>4.1499445356799804E-3</v>
      </c>
      <c r="M142" s="1">
        <f t="shared" si="32"/>
        <v>2.9376847519598426E-4</v>
      </c>
      <c r="N142" s="24">
        <f t="shared" si="33"/>
        <v>5.6286471377164443E-5</v>
      </c>
      <c r="O142" s="24">
        <f t="shared" si="34"/>
        <v>2.2005129228163601E-4</v>
      </c>
      <c r="S142" s="1">
        <f t="shared" si="29"/>
        <v>4.1495111999999999E-3</v>
      </c>
      <c r="T142">
        <f t="shared" si="35"/>
        <v>5.5800000000000001E-4</v>
      </c>
      <c r="U142">
        <f t="shared" si="28"/>
        <v>1.1250000000000002E-6</v>
      </c>
      <c r="V142">
        <f t="shared" si="25"/>
        <v>1.1235955056179768E-2</v>
      </c>
      <c r="W142">
        <f t="shared" si="26"/>
        <v>5.2141531274593687E-7</v>
      </c>
      <c r="X142">
        <f t="shared" si="27"/>
        <v>-4.9999999999998505E-7</v>
      </c>
      <c r="AB142">
        <f t="shared" si="36"/>
        <v>1.0373778E-3</v>
      </c>
      <c r="AC142">
        <f t="shared" si="37"/>
        <v>1.728963E-5</v>
      </c>
      <c r="AE142">
        <f t="shared" si="38"/>
        <v>311.21990518389987</v>
      </c>
    </row>
    <row r="143" spans="1:31" x14ac:dyDescent="0.25">
      <c r="A143" s="1" t="s">
        <v>35</v>
      </c>
      <c r="B143" s="1">
        <v>8</v>
      </c>
      <c r="C143" s="2">
        <v>4</v>
      </c>
      <c r="D143" s="3">
        <f t="shared" si="30"/>
        <v>240</v>
      </c>
      <c r="E143" s="1" t="s">
        <v>19</v>
      </c>
      <c r="F143" s="1">
        <v>11</v>
      </c>
      <c r="G143" s="1">
        <v>150</v>
      </c>
      <c r="H143" s="1" t="s">
        <v>31</v>
      </c>
      <c r="I143" s="18">
        <v>6.34</v>
      </c>
      <c r="J143" s="18">
        <v>1.868333333333333</v>
      </c>
      <c r="K143" s="1">
        <v>581</v>
      </c>
      <c r="L143" s="1">
        <f t="shared" si="31"/>
        <v>4.3209995971865024E-3</v>
      </c>
      <c r="M143" s="1">
        <f t="shared" si="32"/>
        <v>3.3653224057261474E-4</v>
      </c>
      <c r="N143" s="24">
        <f t="shared" si="33"/>
        <v>5.3080795042999168E-5</v>
      </c>
      <c r="O143" s="24">
        <f t="shared" si="34"/>
        <v>1.8012430360710873E-4</v>
      </c>
      <c r="S143" s="1">
        <f t="shared" si="29"/>
        <v>4.3205483999999997E-3</v>
      </c>
      <c r="T143">
        <f t="shared" si="35"/>
        <v>5.8100000000000003E-4</v>
      </c>
      <c r="U143">
        <f t="shared" si="28"/>
        <v>6.1249999999999998E-6</v>
      </c>
      <c r="V143">
        <f t="shared" si="25"/>
        <v>8.028545941123998E-3</v>
      </c>
      <c r="W143">
        <f t="shared" si="26"/>
        <v>2.0284497581490026E-6</v>
      </c>
      <c r="X143">
        <f t="shared" si="27"/>
        <v>1.2750000000000012E-5</v>
      </c>
      <c r="AB143">
        <f t="shared" si="36"/>
        <v>1.0801370999999999E-3</v>
      </c>
      <c r="AC143">
        <f t="shared" si="37"/>
        <v>1.8002284999999998E-5</v>
      </c>
      <c r="AE143">
        <f t="shared" si="38"/>
        <v>324.04796579183841</v>
      </c>
    </row>
    <row r="144" spans="1:31" x14ac:dyDescent="0.25">
      <c r="A144" s="1" t="s">
        <v>35</v>
      </c>
      <c r="B144" s="1">
        <v>8</v>
      </c>
      <c r="C144" s="2">
        <v>4</v>
      </c>
      <c r="D144" s="3">
        <f t="shared" si="30"/>
        <v>240</v>
      </c>
      <c r="E144" s="1" t="s">
        <v>20</v>
      </c>
      <c r="F144" s="1">
        <v>13</v>
      </c>
      <c r="G144" s="1">
        <v>15</v>
      </c>
      <c r="H144" s="1" t="s">
        <v>31</v>
      </c>
      <c r="I144" s="18">
        <v>7.4391666666666669</v>
      </c>
      <c r="J144" s="18">
        <v>3.54</v>
      </c>
      <c r="K144" s="1">
        <v>565</v>
      </c>
      <c r="L144" s="1">
        <f t="shared" si="31"/>
        <v>4.2020047717906614E-3</v>
      </c>
      <c r="M144" s="1">
        <f t="shared" si="32"/>
        <v>3.067835342236545E-4</v>
      </c>
      <c r="N144" s="24">
        <f t="shared" si="33"/>
        <v>4.1238965057509282E-5</v>
      </c>
      <c r="O144" s="24">
        <f t="shared" si="34"/>
        <v>8.6662015317416529E-5</v>
      </c>
      <c r="S144" s="1">
        <f t="shared" si="29"/>
        <v>4.2015660000000003E-3</v>
      </c>
      <c r="T144">
        <f t="shared" si="35"/>
        <v>5.6499999999999996E-4</v>
      </c>
      <c r="U144">
        <f t="shared" si="28"/>
        <v>1.2499999999998949E-7</v>
      </c>
      <c r="V144">
        <f t="shared" si="25"/>
        <v>4.2372881355932203E-3</v>
      </c>
      <c r="W144">
        <f t="shared" si="26"/>
        <v>2.1848381748768593E-8</v>
      </c>
      <c r="X144">
        <f t="shared" si="27"/>
        <v>-3.7500000000000098E-6</v>
      </c>
      <c r="AB144">
        <f t="shared" si="36"/>
        <v>1.0503915000000001E-3</v>
      </c>
      <c r="AC144">
        <f t="shared" si="37"/>
        <v>1.7506525000000001E-5</v>
      </c>
      <c r="AE144">
        <f t="shared" si="38"/>
        <v>315.12409754283772</v>
      </c>
    </row>
    <row r="145" spans="1:31" x14ac:dyDescent="0.25">
      <c r="A145" s="1" t="s">
        <v>35</v>
      </c>
      <c r="B145" s="1">
        <v>8</v>
      </c>
      <c r="C145" s="2">
        <v>4</v>
      </c>
      <c r="D145" s="3">
        <f t="shared" si="30"/>
        <v>240</v>
      </c>
      <c r="E145" s="1" t="s">
        <v>22</v>
      </c>
      <c r="F145" s="1">
        <v>13</v>
      </c>
      <c r="G145" s="1">
        <v>150</v>
      </c>
      <c r="H145" s="1" t="s">
        <v>31</v>
      </c>
      <c r="I145" s="18">
        <v>6.0541666666666671</v>
      </c>
      <c r="J145" s="18">
        <v>1.9583333333333335</v>
      </c>
      <c r="K145" s="1">
        <v>568</v>
      </c>
      <c r="L145" s="1">
        <f t="shared" si="31"/>
        <v>4.2243163015523808E-3</v>
      </c>
      <c r="M145" s="1">
        <f t="shared" si="32"/>
        <v>3.1236141666408435E-4</v>
      </c>
      <c r="N145" s="24">
        <f t="shared" si="33"/>
        <v>5.1594452855733132E-5</v>
      </c>
      <c r="O145" s="24">
        <f t="shared" si="34"/>
        <v>1.5950370212634092E-4</v>
      </c>
      <c r="S145" s="1">
        <f t="shared" si="29"/>
        <v>4.2238752000000003E-3</v>
      </c>
      <c r="T145">
        <f t="shared" si="35"/>
        <v>5.6800000000000004E-4</v>
      </c>
      <c r="U145">
        <f t="shared" si="28"/>
        <v>4.999999999999986E-7</v>
      </c>
      <c r="V145">
        <f t="shared" si="25"/>
        <v>7.6595744680851051E-3</v>
      </c>
      <c r="W145">
        <f t="shared" si="26"/>
        <v>1.5797774581919409E-7</v>
      </c>
      <c r="X145">
        <f t="shared" si="27"/>
        <v>-2.4999999999999795E-6</v>
      </c>
      <c r="AB145">
        <f t="shared" si="36"/>
        <v>1.0559688000000001E-3</v>
      </c>
      <c r="AC145">
        <f t="shared" si="37"/>
        <v>1.7599480000000002E-5</v>
      </c>
      <c r="AE145">
        <f t="shared" si="38"/>
        <v>316.79732283952535</v>
      </c>
    </row>
    <row r="146" spans="1:31" x14ac:dyDescent="0.25">
      <c r="A146" s="1" t="s">
        <v>35</v>
      </c>
      <c r="B146" s="1">
        <v>8</v>
      </c>
      <c r="C146" s="2">
        <v>4</v>
      </c>
      <c r="D146" s="3">
        <f t="shared" si="30"/>
        <v>240</v>
      </c>
      <c r="E146" s="1" t="s">
        <v>24</v>
      </c>
      <c r="F146" s="1">
        <v>26</v>
      </c>
      <c r="G146" s="1">
        <v>15</v>
      </c>
      <c r="H146" s="1" t="s">
        <v>31</v>
      </c>
      <c r="I146" s="18">
        <v>5.328333333333334</v>
      </c>
      <c r="J146" s="18">
        <v>2.4650000000000007</v>
      </c>
      <c r="K146" s="1">
        <v>550</v>
      </c>
      <c r="L146" s="1">
        <f t="shared" si="31"/>
        <v>4.0904471229820591E-3</v>
      </c>
      <c r="M146" s="1">
        <f t="shared" si="32"/>
        <v>2.7889412202150392E-4</v>
      </c>
      <c r="N146" s="24">
        <f t="shared" si="33"/>
        <v>5.2341718239881868E-5</v>
      </c>
      <c r="O146" s="24">
        <f t="shared" si="34"/>
        <v>1.131416316517257E-4</v>
      </c>
      <c r="S146" s="1">
        <f t="shared" si="29"/>
        <v>4.0900200000000006E-3</v>
      </c>
      <c r="T146">
        <f t="shared" si="35"/>
        <v>5.5000000000000003E-4</v>
      </c>
      <c r="U146">
        <f t="shared" si="28"/>
        <v>-3.7499999999999556E-7</v>
      </c>
      <c r="V146">
        <f t="shared" si="25"/>
        <v>6.0851926977687609E-3</v>
      </c>
      <c r="W146">
        <f t="shared" si="26"/>
        <v>-9.4129742057581803E-8</v>
      </c>
      <c r="X146">
        <f t="shared" si="27"/>
        <v>-2.4999999999999795E-6</v>
      </c>
      <c r="AB146">
        <f t="shared" si="36"/>
        <v>1.0225050000000002E-3</v>
      </c>
      <c r="AC146">
        <f t="shared" si="37"/>
        <v>1.7041750000000003E-5</v>
      </c>
      <c r="AE146">
        <f t="shared" si="38"/>
        <v>306.75797105939955</v>
      </c>
    </row>
    <row r="147" spans="1:31" x14ac:dyDescent="0.25">
      <c r="A147" s="1" t="s">
        <v>35</v>
      </c>
      <c r="B147" s="1">
        <v>8</v>
      </c>
      <c r="C147" s="2">
        <v>4</v>
      </c>
      <c r="D147" s="3">
        <f t="shared" si="30"/>
        <v>240</v>
      </c>
      <c r="E147" s="1" t="s">
        <v>25</v>
      </c>
      <c r="F147" s="1">
        <v>26</v>
      </c>
      <c r="G147" s="1">
        <v>150</v>
      </c>
      <c r="H147" s="1" t="s">
        <v>31</v>
      </c>
      <c r="I147" s="18">
        <v>6.270833333333333</v>
      </c>
      <c r="J147" s="18">
        <v>3.3374999999999999</v>
      </c>
      <c r="K147" s="1">
        <v>665</v>
      </c>
      <c r="L147" s="1">
        <f t="shared" si="31"/>
        <v>4.9457224305146721E-3</v>
      </c>
      <c r="M147" s="1">
        <f t="shared" si="32"/>
        <v>4.9271294890465718E-4</v>
      </c>
      <c r="N147" s="24">
        <f t="shared" si="33"/>
        <v>7.8572164609380549E-5</v>
      </c>
      <c r="O147" s="24">
        <f t="shared" si="34"/>
        <v>1.4762934798641413E-4</v>
      </c>
      <c r="S147" s="1">
        <f t="shared" si="29"/>
        <v>4.9452059999999997E-3</v>
      </c>
      <c r="T147">
        <f t="shared" si="35"/>
        <v>6.6500000000000001E-4</v>
      </c>
      <c r="U147">
        <f t="shared" si="28"/>
        <v>1.5125000000000002E-5</v>
      </c>
      <c r="V147">
        <f t="shared" si="25"/>
        <v>4.4943820224719096E-3</v>
      </c>
      <c r="W147">
        <f t="shared" si="26"/>
        <v>2.80405568187815E-6</v>
      </c>
      <c r="X147">
        <f t="shared" si="27"/>
        <v>2.2500000000000005E-6</v>
      </c>
      <c r="AB147">
        <f t="shared" si="36"/>
        <v>1.2363014999999999E-3</v>
      </c>
      <c r="AC147">
        <f t="shared" si="37"/>
        <v>2.0605024999999998E-5</v>
      </c>
      <c r="AE147">
        <f t="shared" si="38"/>
        <v>370.89827409909213</v>
      </c>
    </row>
    <row r="148" spans="1:31" x14ac:dyDescent="0.25">
      <c r="A148" s="1" t="s">
        <v>35</v>
      </c>
      <c r="B148" s="1">
        <v>8</v>
      </c>
      <c r="C148" s="2">
        <v>4</v>
      </c>
      <c r="D148" s="3">
        <f t="shared" si="30"/>
        <v>240</v>
      </c>
      <c r="E148" s="1" t="s">
        <v>26</v>
      </c>
      <c r="F148" s="1">
        <v>34</v>
      </c>
      <c r="G148" s="1">
        <v>15</v>
      </c>
      <c r="H148" s="1" t="s">
        <v>31</v>
      </c>
      <c r="I148" s="18">
        <v>6.0258333333333338</v>
      </c>
      <c r="J148" s="18">
        <v>3.2008333333333328</v>
      </c>
      <c r="K148" s="1">
        <v>565</v>
      </c>
      <c r="L148" s="1">
        <f t="shared" si="31"/>
        <v>4.2020047717906614E-3</v>
      </c>
      <c r="M148" s="1">
        <f t="shared" si="32"/>
        <v>3.067835342236545E-4</v>
      </c>
      <c r="N148" s="24">
        <f t="shared" si="33"/>
        <v>5.0911387231141664E-5</v>
      </c>
      <c r="O148" s="24">
        <f t="shared" si="34"/>
        <v>9.5844894836861618E-5</v>
      </c>
      <c r="S148" s="1">
        <f t="shared" si="29"/>
        <v>4.2015660000000003E-3</v>
      </c>
      <c r="T148">
        <f t="shared" si="35"/>
        <v>5.6499999999999996E-4</v>
      </c>
      <c r="U148">
        <f t="shared" si="28"/>
        <v>-8.7500000000000772E-7</v>
      </c>
      <c r="V148">
        <f t="shared" si="25"/>
        <v>4.686279614683677E-3</v>
      </c>
      <c r="W148">
        <f t="shared" si="26"/>
        <v>-1.6914435815710582E-7</v>
      </c>
      <c r="X148">
        <f t="shared" si="27"/>
        <v>7.4999999999999113E-7</v>
      </c>
      <c r="AB148">
        <f t="shared" si="36"/>
        <v>1.0503915000000001E-3</v>
      </c>
      <c r="AC148">
        <f t="shared" si="37"/>
        <v>1.7506525000000001E-5</v>
      </c>
      <c r="AE148">
        <f t="shared" si="38"/>
        <v>315.12409754283772</v>
      </c>
    </row>
    <row r="149" spans="1:31" x14ac:dyDescent="0.25">
      <c r="A149" s="1" t="s">
        <v>35</v>
      </c>
      <c r="B149" s="1">
        <v>8</v>
      </c>
      <c r="C149" s="2">
        <v>4</v>
      </c>
      <c r="D149" s="3">
        <f t="shared" si="30"/>
        <v>240</v>
      </c>
      <c r="E149" s="1" t="s">
        <v>27</v>
      </c>
      <c r="F149" s="1">
        <v>34</v>
      </c>
      <c r="G149" s="1">
        <v>150</v>
      </c>
      <c r="H149" s="1" t="s">
        <v>31</v>
      </c>
      <c r="I149" s="18">
        <v>7.3316666666666661</v>
      </c>
      <c r="J149" s="18">
        <v>3.6174999999999997</v>
      </c>
      <c r="K149" s="1">
        <v>605</v>
      </c>
      <c r="L149" s="1">
        <f t="shared" si="31"/>
        <v>4.4994918352802655E-3</v>
      </c>
      <c r="M149" s="1">
        <f t="shared" si="32"/>
        <v>3.8115530009605553E-4</v>
      </c>
      <c r="N149" s="24">
        <f t="shared" si="33"/>
        <v>5.1987538089937105E-5</v>
      </c>
      <c r="O149" s="24">
        <f t="shared" si="34"/>
        <v>1.0536428475357444E-4</v>
      </c>
      <c r="S149" s="1">
        <f t="shared" si="29"/>
        <v>4.4990220000000001E-3</v>
      </c>
      <c r="T149">
        <f t="shared" si="35"/>
        <v>6.0499999999999996E-4</v>
      </c>
      <c r="U149">
        <f t="shared" si="28"/>
        <v>-2.2500000000000005E-6</v>
      </c>
      <c r="V149">
        <f t="shared" si="25"/>
        <v>4.1465100207325502E-3</v>
      </c>
      <c r="W149">
        <f t="shared" si="26"/>
        <v>-3.8484557982906771E-7</v>
      </c>
      <c r="X149">
        <f t="shared" si="27"/>
        <v>2.4999999999997897E-7</v>
      </c>
      <c r="AB149">
        <f t="shared" si="36"/>
        <v>1.1247555E-3</v>
      </c>
      <c r="AC149">
        <f t="shared" si="37"/>
        <v>1.8745925000000001E-5</v>
      </c>
      <c r="AE149">
        <f t="shared" si="38"/>
        <v>337.43376816533947</v>
      </c>
    </row>
    <row r="150" spans="1:31" x14ac:dyDescent="0.25">
      <c r="A150" s="1" t="s">
        <v>35</v>
      </c>
      <c r="B150" s="1">
        <v>8</v>
      </c>
      <c r="C150" s="2">
        <v>4</v>
      </c>
      <c r="D150" s="3">
        <f t="shared" si="30"/>
        <v>240</v>
      </c>
      <c r="E150" s="1" t="s">
        <v>28</v>
      </c>
      <c r="F150" s="1">
        <v>52</v>
      </c>
      <c r="G150" s="1">
        <v>15</v>
      </c>
      <c r="H150" s="1" t="s">
        <v>31</v>
      </c>
      <c r="I150" s="18">
        <v>5.3408333333333333</v>
      </c>
      <c r="J150" s="18">
        <v>1.8925000000000003</v>
      </c>
      <c r="K150" s="1">
        <v>532</v>
      </c>
      <c r="L150" s="1">
        <f t="shared" si="31"/>
        <v>3.9565779444117374E-3</v>
      </c>
      <c r="M150" s="1">
        <f t="shared" si="32"/>
        <v>2.4542682737892349E-4</v>
      </c>
      <c r="N150" s="24">
        <f t="shared" si="33"/>
        <v>4.5952908855470148E-5</v>
      </c>
      <c r="O150" s="24">
        <f t="shared" si="34"/>
        <v>1.2968392463879707E-4</v>
      </c>
      <c r="S150" s="1">
        <f t="shared" si="29"/>
        <v>3.9561648000000001E-3</v>
      </c>
      <c r="T150">
        <f t="shared" si="35"/>
        <v>5.3200000000000003E-4</v>
      </c>
      <c r="U150">
        <f t="shared" si="28"/>
        <v>-1.4999999999999958E-6</v>
      </c>
      <c r="V150">
        <f t="shared" si="25"/>
        <v>7.9260237780713321E-3</v>
      </c>
      <c r="W150">
        <f t="shared" si="26"/>
        <v>-4.9041968649287454E-7</v>
      </c>
      <c r="X150">
        <f t="shared" si="27"/>
        <v>-9.749999999999993E-6</v>
      </c>
      <c r="AB150">
        <f t="shared" si="36"/>
        <v>9.8904120000000003E-4</v>
      </c>
      <c r="AC150">
        <f t="shared" si="37"/>
        <v>1.6484020000000001E-5</v>
      </c>
      <c r="AE150">
        <f t="shared" si="38"/>
        <v>296.71861927927375</v>
      </c>
    </row>
    <row r="151" spans="1:31" x14ac:dyDescent="0.25">
      <c r="A151" s="1" t="s">
        <v>35</v>
      </c>
      <c r="B151" s="1">
        <v>8</v>
      </c>
      <c r="C151" s="2">
        <v>4</v>
      </c>
      <c r="D151" s="3">
        <f t="shared" si="30"/>
        <v>240</v>
      </c>
      <c r="E151" s="1" t="s">
        <v>29</v>
      </c>
      <c r="F151" s="1">
        <v>52</v>
      </c>
      <c r="G151" s="1">
        <v>150</v>
      </c>
      <c r="H151" s="1" t="s">
        <v>31</v>
      </c>
      <c r="I151" s="18">
        <v>5.916666666666667</v>
      </c>
      <c r="J151" s="18">
        <v>3.1008333333333327</v>
      </c>
      <c r="K151" s="1">
        <v>590</v>
      </c>
      <c r="L151" s="1">
        <f t="shared" si="31"/>
        <v>4.3879341864716641E-3</v>
      </c>
      <c r="M151" s="1">
        <f t="shared" si="32"/>
        <v>3.5326588789390517E-4</v>
      </c>
      <c r="N151" s="24">
        <f t="shared" si="33"/>
        <v>5.9706910629955801E-5</v>
      </c>
      <c r="O151" s="24">
        <f t="shared" si="34"/>
        <v>1.1392611273117073E-4</v>
      </c>
      <c r="S151" s="1">
        <f t="shared" si="29"/>
        <v>4.3874759999999995E-3</v>
      </c>
      <c r="T151">
        <f t="shared" si="35"/>
        <v>5.9000000000000003E-4</v>
      </c>
      <c r="U151">
        <f t="shared" si="28"/>
        <v>9.125000000000005E-6</v>
      </c>
      <c r="V151">
        <f t="shared" si="25"/>
        <v>4.8374092985756529E-3</v>
      </c>
      <c r="W151">
        <f t="shared" si="26"/>
        <v>1.8208198263425722E-6</v>
      </c>
      <c r="X151">
        <f t="shared" si="27"/>
        <v>-6.7500000000000014E-6</v>
      </c>
      <c r="AB151">
        <f t="shared" si="36"/>
        <v>1.0968689999999999E-3</v>
      </c>
      <c r="AC151">
        <f t="shared" si="37"/>
        <v>1.8281149999999997E-5</v>
      </c>
      <c r="AE151">
        <f t="shared" si="38"/>
        <v>329.06764168190131</v>
      </c>
    </row>
    <row r="152" spans="1:31" x14ac:dyDescent="0.25">
      <c r="A152" s="1" t="s">
        <v>35</v>
      </c>
      <c r="B152" s="1">
        <v>8</v>
      </c>
      <c r="C152" s="2">
        <v>4</v>
      </c>
      <c r="D152" s="3">
        <f t="shared" si="30"/>
        <v>240</v>
      </c>
      <c r="E152" s="1" t="s">
        <v>16</v>
      </c>
      <c r="F152" s="1">
        <v>11</v>
      </c>
      <c r="G152" s="1">
        <v>15</v>
      </c>
      <c r="H152" s="1" t="s">
        <v>32</v>
      </c>
      <c r="I152" s="18">
        <v>5.105833333333333</v>
      </c>
      <c r="J152" s="18">
        <v>2.3541666666666656</v>
      </c>
      <c r="K152" s="1">
        <v>525</v>
      </c>
      <c r="L152" s="1">
        <f t="shared" si="31"/>
        <v>3.9045177083010568E-3</v>
      </c>
      <c r="M152" s="1">
        <f t="shared" si="32"/>
        <v>2.3241176835125336E-4</v>
      </c>
      <c r="N152" s="24">
        <f t="shared" si="33"/>
        <v>4.5518870902807905E-5</v>
      </c>
      <c r="O152" s="24">
        <f t="shared" si="34"/>
        <v>9.8723583016461643E-5</v>
      </c>
      <c r="S152" s="1">
        <f t="shared" si="29"/>
        <v>3.9041100000000006E-3</v>
      </c>
      <c r="T152">
        <f t="shared" si="35"/>
        <v>5.2499999999999997E-4</v>
      </c>
      <c r="U152">
        <f t="shared" si="28"/>
        <v>1.9999999999999944E-6</v>
      </c>
      <c r="V152">
        <f t="shared" si="25"/>
        <v>6.3716814159292057E-3</v>
      </c>
      <c r="W152">
        <f t="shared" si="26"/>
        <v>5.2566046396475226E-7</v>
      </c>
      <c r="X152">
        <f t="shared" si="27"/>
        <v>5.4999999999999982E-6</v>
      </c>
      <c r="AB152">
        <f t="shared" si="36"/>
        <v>9.7602750000000014E-4</v>
      </c>
      <c r="AC152">
        <f t="shared" si="37"/>
        <v>1.6267125000000004E-5</v>
      </c>
      <c r="AE152">
        <f t="shared" si="38"/>
        <v>292.8144269203359</v>
      </c>
    </row>
    <row r="153" spans="1:31" x14ac:dyDescent="0.25">
      <c r="A153" s="1" t="s">
        <v>35</v>
      </c>
      <c r="B153" s="1">
        <v>8</v>
      </c>
      <c r="C153" s="2">
        <v>4</v>
      </c>
      <c r="D153" s="3">
        <f t="shared" si="30"/>
        <v>240</v>
      </c>
      <c r="E153" s="1" t="s">
        <v>19</v>
      </c>
      <c r="F153" s="1">
        <v>11</v>
      </c>
      <c r="G153" s="1">
        <v>150</v>
      </c>
      <c r="H153" s="1" t="s">
        <v>32</v>
      </c>
      <c r="I153" s="18">
        <v>10.093333333333334</v>
      </c>
      <c r="J153" s="18">
        <v>6.274166666666666</v>
      </c>
      <c r="K153" s="1">
        <v>485</v>
      </c>
      <c r="L153" s="1">
        <f t="shared" si="31"/>
        <v>3.6070306448114523E-3</v>
      </c>
      <c r="M153" s="1">
        <f t="shared" si="32"/>
        <v>1.5804000247885222E-4</v>
      </c>
      <c r="N153" s="24">
        <f t="shared" si="33"/>
        <v>1.5657860219172942E-5</v>
      </c>
      <c r="O153" s="24">
        <f t="shared" si="34"/>
        <v>2.518900291866419E-5</v>
      </c>
      <c r="S153" s="1">
        <f t="shared" si="29"/>
        <v>3.6066540000000004E-3</v>
      </c>
      <c r="T153">
        <f t="shared" si="35"/>
        <v>4.8500000000000003E-4</v>
      </c>
      <c r="U153">
        <f t="shared" si="28"/>
        <v>1.2500000000000033E-6</v>
      </c>
      <c r="V153">
        <f t="shared" si="25"/>
        <v>2.3907557444547752E-3</v>
      </c>
      <c r="W153">
        <f t="shared" si="26"/>
        <v>1.2327258024807685E-7</v>
      </c>
      <c r="X153">
        <f t="shared" si="27"/>
        <v>1.2500000000000033E-6</v>
      </c>
      <c r="AB153">
        <f t="shared" si="36"/>
        <v>9.0166350000000009E-4</v>
      </c>
      <c r="AC153">
        <f t="shared" si="37"/>
        <v>1.5027725000000002E-5</v>
      </c>
      <c r="AE153">
        <f t="shared" si="38"/>
        <v>270.50475629783409</v>
      </c>
    </row>
    <row r="154" spans="1:31" x14ac:dyDescent="0.25">
      <c r="A154" s="1" t="s">
        <v>35</v>
      </c>
      <c r="B154" s="1">
        <v>8</v>
      </c>
      <c r="C154" s="2">
        <v>4</v>
      </c>
      <c r="D154" s="3">
        <f t="shared" si="30"/>
        <v>240</v>
      </c>
      <c r="E154" s="1" t="s">
        <v>20</v>
      </c>
      <c r="F154" s="1">
        <v>13</v>
      </c>
      <c r="G154" s="1">
        <v>15</v>
      </c>
      <c r="H154" s="1" t="s">
        <v>32</v>
      </c>
      <c r="I154" s="18">
        <v>6.0483333333333338</v>
      </c>
      <c r="J154" s="18">
        <v>2.8416666666666672</v>
      </c>
      <c r="K154" s="1">
        <v>521</v>
      </c>
      <c r="L154" s="1">
        <f t="shared" si="31"/>
        <v>3.8747690019520966E-3</v>
      </c>
      <c r="M154" s="1">
        <f t="shared" si="32"/>
        <v>2.249745917640133E-4</v>
      </c>
      <c r="N154" s="24">
        <f t="shared" si="33"/>
        <v>3.7196129803915122E-5</v>
      </c>
      <c r="O154" s="24">
        <f t="shared" si="34"/>
        <v>7.9169944315781793E-5</v>
      </c>
      <c r="S154" s="1">
        <f t="shared" si="29"/>
        <v>3.8743643999999996E-3</v>
      </c>
      <c r="T154">
        <f t="shared" si="35"/>
        <v>5.2099999999999998E-4</v>
      </c>
      <c r="U154">
        <f t="shared" si="28"/>
        <v>-3.7500000000000912E-7</v>
      </c>
      <c r="V154">
        <f t="shared" si="25"/>
        <v>5.278592375366568E-3</v>
      </c>
      <c r="W154">
        <f t="shared" si="26"/>
        <v>-8.1652720529717623E-8</v>
      </c>
      <c r="X154">
        <f t="shared" si="27"/>
        <v>-2.2500000000000005E-6</v>
      </c>
      <c r="AB154">
        <f t="shared" si="36"/>
        <v>9.6859109999999991E-4</v>
      </c>
      <c r="AC154">
        <f t="shared" si="37"/>
        <v>1.6143184999999997E-5</v>
      </c>
      <c r="AE154">
        <f t="shared" si="38"/>
        <v>290.58345985808575</v>
      </c>
    </row>
    <row r="155" spans="1:31" x14ac:dyDescent="0.25">
      <c r="A155" s="1" t="s">
        <v>35</v>
      </c>
      <c r="B155" s="1">
        <v>8</v>
      </c>
      <c r="C155" s="2">
        <v>4</v>
      </c>
      <c r="D155" s="3">
        <f t="shared" si="30"/>
        <v>240</v>
      </c>
      <c r="E155" s="1" t="s">
        <v>22</v>
      </c>
      <c r="F155" s="1">
        <v>13</v>
      </c>
      <c r="G155" s="1">
        <v>150</v>
      </c>
      <c r="H155" s="1" t="s">
        <v>32</v>
      </c>
      <c r="I155" s="18">
        <v>5.84</v>
      </c>
      <c r="J155" s="18">
        <v>2.54</v>
      </c>
      <c r="K155" s="1">
        <v>649</v>
      </c>
      <c r="L155" s="1">
        <f t="shared" si="31"/>
        <v>4.8267276051188303E-3</v>
      </c>
      <c r="M155" s="1">
        <f t="shared" si="32"/>
        <v>4.6296424255569673E-4</v>
      </c>
      <c r="N155" s="24">
        <f t="shared" si="33"/>
        <v>7.9274699067756292E-5</v>
      </c>
      <c r="O155" s="24">
        <f t="shared" si="34"/>
        <v>1.8226938683295145E-4</v>
      </c>
      <c r="S155" s="1">
        <f t="shared" si="29"/>
        <v>4.8262236000000003E-3</v>
      </c>
      <c r="T155">
        <f t="shared" si="35"/>
        <v>6.4899999999999995E-4</v>
      </c>
      <c r="U155">
        <f t="shared" si="28"/>
        <v>1.4999999999999999E-5</v>
      </c>
      <c r="V155">
        <f t="shared" si="25"/>
        <v>5.905511811023622E-3</v>
      </c>
      <c r="W155">
        <f t="shared" si="26"/>
        <v>3.6540128216053854E-6</v>
      </c>
      <c r="X155">
        <f t="shared" si="27"/>
        <v>3.2249999999999998E-5</v>
      </c>
      <c r="AB155">
        <f t="shared" si="36"/>
        <v>1.2065559000000001E-3</v>
      </c>
      <c r="AC155">
        <f t="shared" si="37"/>
        <v>2.0109265000000002E-5</v>
      </c>
      <c r="AE155">
        <f t="shared" si="38"/>
        <v>361.97440585009144</v>
      </c>
    </row>
    <row r="156" spans="1:31" x14ac:dyDescent="0.25">
      <c r="A156" s="1" t="s">
        <v>35</v>
      </c>
      <c r="B156" s="1">
        <v>8</v>
      </c>
      <c r="C156" s="2">
        <v>4</v>
      </c>
      <c r="D156" s="3">
        <f t="shared" si="30"/>
        <v>240</v>
      </c>
      <c r="E156" s="1" t="s">
        <v>24</v>
      </c>
      <c r="F156" s="1">
        <v>26</v>
      </c>
      <c r="G156" s="1">
        <v>15</v>
      </c>
      <c r="H156" s="1" t="s">
        <v>32</v>
      </c>
      <c r="I156" s="18">
        <v>5.8375000000000004</v>
      </c>
      <c r="J156" s="18">
        <v>2.7099999999999995</v>
      </c>
      <c r="K156" s="1">
        <v>525</v>
      </c>
      <c r="L156" s="1">
        <f t="shared" si="31"/>
        <v>3.9045177083010568E-3</v>
      </c>
      <c r="M156" s="1">
        <f t="shared" si="32"/>
        <v>2.3241176835125336E-4</v>
      </c>
      <c r="N156" s="24">
        <f t="shared" si="33"/>
        <v>3.9813579160814277E-5</v>
      </c>
      <c r="O156" s="24">
        <f t="shared" si="34"/>
        <v>8.5760800129613802E-5</v>
      </c>
      <c r="S156" s="1">
        <f t="shared" si="29"/>
        <v>3.9041100000000006E-3</v>
      </c>
      <c r="T156">
        <f t="shared" si="35"/>
        <v>5.2499999999999997E-4</v>
      </c>
      <c r="U156">
        <f t="shared" si="28"/>
        <v>-3.7500000000000912E-7</v>
      </c>
      <c r="V156">
        <f t="shared" si="25"/>
        <v>5.535055350553506E-3</v>
      </c>
      <c r="W156">
        <f t="shared" si="26"/>
        <v>-8.5619857628024961E-8</v>
      </c>
      <c r="X156">
        <f t="shared" si="27"/>
        <v>5.9999999999999832E-6</v>
      </c>
      <c r="AB156">
        <f t="shared" si="36"/>
        <v>9.7602750000000014E-4</v>
      </c>
      <c r="AC156">
        <f t="shared" si="37"/>
        <v>1.6267125000000004E-5</v>
      </c>
      <c r="AE156">
        <f t="shared" si="38"/>
        <v>292.8144269203359</v>
      </c>
    </row>
    <row r="157" spans="1:31" x14ac:dyDescent="0.25">
      <c r="A157" s="1" t="s">
        <v>35</v>
      </c>
      <c r="B157" s="1">
        <v>8</v>
      </c>
      <c r="C157" s="2">
        <v>4</v>
      </c>
      <c r="D157" s="3">
        <f t="shared" si="30"/>
        <v>240</v>
      </c>
      <c r="E157" s="1" t="s">
        <v>25</v>
      </c>
      <c r="F157" s="1">
        <v>26</v>
      </c>
      <c r="G157" s="1">
        <v>150</v>
      </c>
      <c r="H157" s="1" t="s">
        <v>32</v>
      </c>
      <c r="I157" s="18">
        <v>9.9691666666666681</v>
      </c>
      <c r="J157" s="18">
        <v>6.1066666666666682</v>
      </c>
      <c r="K157" s="1">
        <v>556</v>
      </c>
      <c r="L157" s="1">
        <f t="shared" si="31"/>
        <v>4.1350701825055005E-3</v>
      </c>
      <c r="M157" s="1">
        <f t="shared" si="32"/>
        <v>2.9004988690236428E-4</v>
      </c>
      <c r="N157" s="24">
        <f t="shared" si="33"/>
        <v>2.9094697340369229E-5</v>
      </c>
      <c r="O157" s="24">
        <f t="shared" si="34"/>
        <v>4.7497252222002875E-5</v>
      </c>
      <c r="S157" s="1">
        <f t="shared" si="29"/>
        <v>4.1346383999999996E-3</v>
      </c>
      <c r="T157">
        <f t="shared" si="35"/>
        <v>5.5599999999999996E-4</v>
      </c>
      <c r="U157">
        <f t="shared" si="28"/>
        <v>3.8749999999999993E-6</v>
      </c>
      <c r="V157">
        <f t="shared" si="25"/>
        <v>2.4563318777292569E-3</v>
      </c>
      <c r="W157">
        <f t="shared" si="26"/>
        <v>3.9262686895907196E-7</v>
      </c>
      <c r="X157">
        <f t="shared" si="27"/>
        <v>1.1499999999999981E-5</v>
      </c>
      <c r="AB157">
        <f t="shared" si="36"/>
        <v>1.0336595999999999E-3</v>
      </c>
      <c r="AC157">
        <f t="shared" si="37"/>
        <v>1.7227659999999998E-5</v>
      </c>
      <c r="AE157">
        <f t="shared" si="38"/>
        <v>310.10442165277476</v>
      </c>
    </row>
    <row r="158" spans="1:31" x14ac:dyDescent="0.25">
      <c r="A158" s="1" t="s">
        <v>35</v>
      </c>
      <c r="B158" s="1">
        <v>8</v>
      </c>
      <c r="C158" s="2">
        <v>4</v>
      </c>
      <c r="D158" s="3">
        <f t="shared" si="30"/>
        <v>240</v>
      </c>
      <c r="E158" s="1" t="s">
        <v>26</v>
      </c>
      <c r="F158" s="1">
        <v>34</v>
      </c>
      <c r="G158" s="1">
        <v>15</v>
      </c>
      <c r="H158" s="1" t="s">
        <v>32</v>
      </c>
      <c r="I158" s="18">
        <v>6.4700000000000015</v>
      </c>
      <c r="J158" s="18">
        <v>3.6675000000000022</v>
      </c>
      <c r="K158" s="1">
        <v>511</v>
      </c>
      <c r="L158" s="1">
        <f t="shared" si="31"/>
        <v>3.8003972360796958E-3</v>
      </c>
      <c r="M158" s="1">
        <f t="shared" si="32"/>
        <v>2.0638165029591309E-4</v>
      </c>
      <c r="N158" s="24">
        <f t="shared" si="33"/>
        <v>3.1898245795349777E-5</v>
      </c>
      <c r="O158" s="24">
        <f t="shared" si="34"/>
        <v>5.627311528177586E-5</v>
      </c>
      <c r="S158" s="1">
        <f t="shared" si="29"/>
        <v>3.8000003999999997E-3</v>
      </c>
      <c r="T158">
        <f t="shared" si="35"/>
        <v>5.1099999999999995E-4</v>
      </c>
      <c r="U158">
        <f t="shared" si="28"/>
        <v>-3.7500000000000098E-6</v>
      </c>
      <c r="V158">
        <f t="shared" si="25"/>
        <v>4.0899795501022473E-3</v>
      </c>
      <c r="W158">
        <f t="shared" si="26"/>
        <v>-6.3266479665151327E-7</v>
      </c>
      <c r="X158">
        <f t="shared" si="27"/>
        <v>-2.5000000000000066E-6</v>
      </c>
      <c r="AB158">
        <f t="shared" si="36"/>
        <v>9.5000009999999992E-4</v>
      </c>
      <c r="AC158">
        <f t="shared" si="37"/>
        <v>1.5833334999999999E-5</v>
      </c>
      <c r="AE158">
        <f t="shared" si="38"/>
        <v>285.00604220246032</v>
      </c>
    </row>
    <row r="159" spans="1:31" x14ac:dyDescent="0.25">
      <c r="A159" s="1" t="s">
        <v>35</v>
      </c>
      <c r="B159" s="1">
        <v>8</v>
      </c>
      <c r="C159" s="2">
        <v>4</v>
      </c>
      <c r="D159" s="3">
        <f t="shared" si="30"/>
        <v>240</v>
      </c>
      <c r="E159" s="1" t="s">
        <v>27</v>
      </c>
      <c r="F159" s="1">
        <v>34</v>
      </c>
      <c r="G159" s="1">
        <v>150</v>
      </c>
      <c r="H159" s="1" t="s">
        <v>32</v>
      </c>
      <c r="I159" s="18">
        <v>8.0608333333333331</v>
      </c>
      <c r="J159" s="18">
        <v>4.9749999999999996</v>
      </c>
      <c r="K159" s="1">
        <v>506</v>
      </c>
      <c r="L159" s="1">
        <f t="shared" si="31"/>
        <v>3.7632113531434952E-3</v>
      </c>
      <c r="M159" s="1">
        <f t="shared" si="32"/>
        <v>1.9708517956186294E-4</v>
      </c>
      <c r="N159" s="24">
        <f t="shared" si="33"/>
        <v>2.4449727641293863E-5</v>
      </c>
      <c r="O159" s="24">
        <f t="shared" si="34"/>
        <v>3.9615111469721196E-5</v>
      </c>
      <c r="S159" s="1">
        <f t="shared" si="29"/>
        <v>3.7628183999999999E-3</v>
      </c>
      <c r="T159">
        <f t="shared" si="35"/>
        <v>5.0600000000000005E-4</v>
      </c>
      <c r="U159">
        <f t="shared" si="28"/>
        <v>5.0000000000001215E-7</v>
      </c>
      <c r="V159">
        <f t="shared" si="25"/>
        <v>3.0150753768844224E-3</v>
      </c>
      <c r="W159">
        <f t="shared" si="26"/>
        <v>6.2185544836702889E-8</v>
      </c>
      <c r="X159">
        <f t="shared" si="27"/>
        <v>-2.2500000000000005E-6</v>
      </c>
      <c r="AB159">
        <f t="shared" si="36"/>
        <v>9.4070459999999999E-4</v>
      </c>
      <c r="AC159">
        <f t="shared" si="37"/>
        <v>1.567841E-5</v>
      </c>
      <c r="AE159">
        <f t="shared" si="38"/>
        <v>282.21733337464758</v>
      </c>
    </row>
    <row r="160" spans="1:31" x14ac:dyDescent="0.25">
      <c r="A160" s="1" t="s">
        <v>35</v>
      </c>
      <c r="B160" s="1">
        <v>8</v>
      </c>
      <c r="C160" s="2">
        <v>4</v>
      </c>
      <c r="D160" s="3">
        <f t="shared" si="30"/>
        <v>240</v>
      </c>
      <c r="E160" s="1" t="s">
        <v>28</v>
      </c>
      <c r="F160" s="1">
        <v>52</v>
      </c>
      <c r="G160" s="1">
        <v>15</v>
      </c>
      <c r="H160" s="1" t="s">
        <v>32</v>
      </c>
      <c r="I160" s="18">
        <v>6.6941666666666668</v>
      </c>
      <c r="J160" s="18">
        <v>3.253333333333333</v>
      </c>
      <c r="K160" s="1">
        <v>502</v>
      </c>
      <c r="L160" s="1">
        <f t="shared" si="31"/>
        <v>3.7334626467945341E-3</v>
      </c>
      <c r="M160" s="1">
        <f t="shared" si="32"/>
        <v>1.8964800297462266E-4</v>
      </c>
      <c r="N160" s="24">
        <f t="shared" si="33"/>
        <v>2.8330337802757027E-5</v>
      </c>
      <c r="O160" s="24">
        <f t="shared" si="34"/>
        <v>5.8293443537281561E-5</v>
      </c>
      <c r="S160" s="1">
        <f t="shared" si="29"/>
        <v>3.7330727999999999E-3</v>
      </c>
      <c r="T160">
        <f t="shared" si="35"/>
        <v>5.0199999999999995E-4</v>
      </c>
      <c r="U160">
        <f t="shared" si="28"/>
        <v>-2.5000000000000608E-7</v>
      </c>
      <c r="V160">
        <f t="shared" si="25"/>
        <v>4.6106557377049188E-3</v>
      </c>
      <c r="W160">
        <f t="shared" si="26"/>
        <v>-4.7547093068022062E-8</v>
      </c>
      <c r="X160">
        <f t="shared" si="27"/>
        <v>-5.0000000000000131E-6</v>
      </c>
      <c r="AB160">
        <f t="shared" si="36"/>
        <v>9.3326819999999997E-4</v>
      </c>
      <c r="AC160">
        <f t="shared" si="37"/>
        <v>1.5554469999999999E-5</v>
      </c>
      <c r="AE160">
        <f t="shared" si="38"/>
        <v>279.98636631239737</v>
      </c>
    </row>
    <row r="161" spans="1:31" x14ac:dyDescent="0.25">
      <c r="A161" s="1" t="s">
        <v>35</v>
      </c>
      <c r="B161" s="1">
        <v>8</v>
      </c>
      <c r="C161" s="2">
        <v>4</v>
      </c>
      <c r="D161" s="3">
        <f t="shared" si="30"/>
        <v>240</v>
      </c>
      <c r="E161" s="1" t="s">
        <v>29</v>
      </c>
      <c r="F161" s="1">
        <v>52</v>
      </c>
      <c r="G161" s="1">
        <v>150</v>
      </c>
      <c r="H161" s="1" t="s">
        <v>32</v>
      </c>
      <c r="I161" s="18">
        <v>7.5983333333333336</v>
      </c>
      <c r="J161" s="18">
        <v>4.2150000000000007</v>
      </c>
      <c r="K161" s="1">
        <v>559</v>
      </c>
      <c r="L161" s="1">
        <f t="shared" si="31"/>
        <v>4.15738171226722E-3</v>
      </c>
      <c r="M161" s="1">
        <f t="shared" si="32"/>
        <v>2.9562776934279414E-4</v>
      </c>
      <c r="N161" s="24">
        <f t="shared" si="33"/>
        <v>3.8906922922938469E-5</v>
      </c>
      <c r="O161" s="24">
        <f t="shared" si="34"/>
        <v>7.013707457717535E-5</v>
      </c>
      <c r="S161" s="1">
        <f t="shared" si="29"/>
        <v>4.1569476000000005E-3</v>
      </c>
      <c r="T161">
        <f t="shared" si="35"/>
        <v>5.5900000000000004E-4</v>
      </c>
      <c r="U161">
        <f t="shared" si="28"/>
        <v>6.8750000000000045E-6</v>
      </c>
      <c r="V161">
        <f t="shared" si="25"/>
        <v>3.5587188612099638E-3</v>
      </c>
      <c r="W161">
        <f t="shared" si="26"/>
        <v>1.0092241818471187E-6</v>
      </c>
      <c r="X161">
        <f t="shared" si="27"/>
        <v>1.6750000000000001E-5</v>
      </c>
      <c r="AB161">
        <f t="shared" si="36"/>
        <v>1.0392369000000001E-3</v>
      </c>
      <c r="AC161">
        <f t="shared" si="37"/>
        <v>1.7320615000000003E-5</v>
      </c>
      <c r="AE161">
        <f t="shared" si="38"/>
        <v>311.77764694946239</v>
      </c>
    </row>
    <row r="162" spans="1:31" x14ac:dyDescent="0.25">
      <c r="A162" s="1" t="s">
        <v>36</v>
      </c>
      <c r="B162" s="1">
        <v>16</v>
      </c>
      <c r="C162" s="2">
        <v>8</v>
      </c>
      <c r="D162" s="3">
        <f t="shared" si="30"/>
        <v>480</v>
      </c>
      <c r="E162" s="1" t="s">
        <v>16</v>
      </c>
      <c r="F162" s="1">
        <v>11</v>
      </c>
      <c r="G162" s="1">
        <v>15</v>
      </c>
      <c r="H162" s="1" t="s">
        <v>17</v>
      </c>
      <c r="I162" s="18">
        <v>5.1991666666666658</v>
      </c>
      <c r="J162" s="18">
        <v>2.5483333333333325</v>
      </c>
      <c r="K162" s="1">
        <v>633</v>
      </c>
      <c r="L162" s="1">
        <f t="shared" si="31"/>
        <v>4.7077327797229885E-3</v>
      </c>
      <c r="M162" s="1">
        <f t="shared" si="32"/>
        <v>2.1660776810336814E-4</v>
      </c>
      <c r="N162" s="24">
        <f t="shared" si="33"/>
        <v>4.1662016625106878E-5</v>
      </c>
      <c r="O162" s="24">
        <f t="shared" si="34"/>
        <v>8.4999778196220358E-5</v>
      </c>
      <c r="S162" s="1">
        <f t="shared" si="29"/>
        <v>4.7072412000000001E-3</v>
      </c>
      <c r="T162">
        <f t="shared" si="35"/>
        <v>6.3299999999999999E-4</v>
      </c>
      <c r="U162">
        <f t="shared" ref="U162:U201" si="39">(T162-T2)/B162</f>
        <v>-4.3750000000000386E-7</v>
      </c>
      <c r="V162">
        <f t="shared" si="25"/>
        <v>5.8862001308044492E-3</v>
      </c>
      <c r="W162">
        <f t="shared" si="26"/>
        <v>-1.0622686064117781E-7</v>
      </c>
      <c r="X162">
        <f t="shared" si="27"/>
        <v>-2.2500000000000005E-6</v>
      </c>
      <c r="AB162">
        <f t="shared" si="36"/>
        <v>5.8840515000000001E-4</v>
      </c>
      <c r="AC162">
        <f t="shared" si="37"/>
        <v>9.8067525000000008E-6</v>
      </c>
      <c r="AE162">
        <f t="shared" si="38"/>
        <v>176.52526880054538</v>
      </c>
    </row>
    <row r="163" spans="1:31" x14ac:dyDescent="0.25">
      <c r="A163" s="1" t="s">
        <v>36</v>
      </c>
      <c r="B163" s="1">
        <v>16</v>
      </c>
      <c r="C163" s="2">
        <v>8</v>
      </c>
      <c r="D163" s="3">
        <f t="shared" si="30"/>
        <v>480</v>
      </c>
      <c r="E163" s="1" t="s">
        <v>19</v>
      </c>
      <c r="F163" s="1">
        <v>11</v>
      </c>
      <c r="G163" s="1">
        <v>150</v>
      </c>
      <c r="H163" s="1" t="s">
        <v>17</v>
      </c>
      <c r="I163" s="18">
        <v>6.0416666666666661</v>
      </c>
      <c r="J163" s="18">
        <v>2.4325000000000001</v>
      </c>
      <c r="K163" s="1">
        <v>729</v>
      </c>
      <c r="L163" s="1">
        <f t="shared" si="31"/>
        <v>5.4217017320980386E-3</v>
      </c>
      <c r="M163" s="1">
        <f t="shared" si="32"/>
        <v>3.0585388715024939E-4</v>
      </c>
      <c r="N163" s="24">
        <f t="shared" si="33"/>
        <v>5.0624091666248182E-5</v>
      </c>
      <c r="O163" s="24">
        <f t="shared" si="34"/>
        <v>1.257364387051385E-4</v>
      </c>
      <c r="S163" s="1">
        <f t="shared" si="29"/>
        <v>5.421135599999999E-3</v>
      </c>
      <c r="T163">
        <f t="shared" si="35"/>
        <v>7.2900000000000005E-4</v>
      </c>
      <c r="U163">
        <f t="shared" si="39"/>
        <v>-1.187499999999995E-6</v>
      </c>
      <c r="V163">
        <f t="shared" si="25"/>
        <v>6.1664953751284684E-3</v>
      </c>
      <c r="W163">
        <f t="shared" si="26"/>
        <v>-3.020600527075628E-7</v>
      </c>
      <c r="X163">
        <f t="shared" si="27"/>
        <v>-4.7499999999999935E-6</v>
      </c>
      <c r="AB163">
        <f t="shared" si="36"/>
        <v>6.7764194999999988E-4</v>
      </c>
      <c r="AC163">
        <f t="shared" si="37"/>
        <v>1.1294032499999998E-5</v>
      </c>
      <c r="AE163">
        <f t="shared" si="38"/>
        <v>203.29687354754751</v>
      </c>
    </row>
    <row r="164" spans="1:31" x14ac:dyDescent="0.25">
      <c r="A164" s="1" t="s">
        <v>36</v>
      </c>
      <c r="B164" s="1">
        <v>16</v>
      </c>
      <c r="C164" s="2">
        <v>8</v>
      </c>
      <c r="D164" s="3">
        <f t="shared" si="30"/>
        <v>480</v>
      </c>
      <c r="E164" s="1" t="s">
        <v>20</v>
      </c>
      <c r="F164" s="1">
        <v>13</v>
      </c>
      <c r="G164" s="1">
        <v>15</v>
      </c>
      <c r="H164" s="1" t="s">
        <v>17</v>
      </c>
      <c r="I164" s="18">
        <v>6.5549999999999997</v>
      </c>
      <c r="J164" s="18">
        <v>3</v>
      </c>
      <c r="K164" s="1">
        <v>776</v>
      </c>
      <c r="L164" s="1">
        <f t="shared" si="31"/>
        <v>5.7712490316983237E-3</v>
      </c>
      <c r="M164" s="1">
        <f t="shared" si="32"/>
        <v>3.4954729960028503E-4</v>
      </c>
      <c r="N164" s="24">
        <f t="shared" si="33"/>
        <v>5.332529360797636E-5</v>
      </c>
      <c r="O164" s="24">
        <f t="shared" si="34"/>
        <v>1.1651576653342834E-4</v>
      </c>
      <c r="S164" s="1">
        <f t="shared" si="29"/>
        <v>5.7706463999999992E-3</v>
      </c>
      <c r="T164">
        <f t="shared" si="35"/>
        <v>7.76E-4</v>
      </c>
      <c r="U164">
        <f t="shared" si="39"/>
        <v>8.125000000000001E-6</v>
      </c>
      <c r="V164">
        <f t="shared" si="25"/>
        <v>5.0000000000000001E-3</v>
      </c>
      <c r="W164">
        <f t="shared" si="26"/>
        <v>1.6757708801306925E-6</v>
      </c>
      <c r="X164">
        <f t="shared" si="27"/>
        <v>9.3749999999999975E-6</v>
      </c>
      <c r="AB164">
        <f t="shared" si="36"/>
        <v>7.213307999999999E-4</v>
      </c>
      <c r="AC164">
        <f t="shared" si="37"/>
        <v>1.2022179999999998E-5</v>
      </c>
      <c r="AE164">
        <f t="shared" si="38"/>
        <v>216.40380503826731</v>
      </c>
    </row>
    <row r="165" spans="1:31" x14ac:dyDescent="0.25">
      <c r="A165" s="1" t="s">
        <v>36</v>
      </c>
      <c r="B165" s="1">
        <v>16</v>
      </c>
      <c r="C165" s="2">
        <v>8</v>
      </c>
      <c r="D165" s="3">
        <f t="shared" si="30"/>
        <v>480</v>
      </c>
      <c r="E165" s="1" t="s">
        <v>22</v>
      </c>
      <c r="F165" s="1">
        <v>13</v>
      </c>
      <c r="G165" s="1">
        <v>150</v>
      </c>
      <c r="H165" s="1" t="s">
        <v>17</v>
      </c>
      <c r="I165" s="18">
        <v>6.3808333333333334</v>
      </c>
      <c r="J165" s="18">
        <v>2.9816666666666669</v>
      </c>
      <c r="K165" s="1">
        <v>775</v>
      </c>
      <c r="L165" s="1">
        <f t="shared" si="31"/>
        <v>5.7638118551110841E-3</v>
      </c>
      <c r="M165" s="1">
        <f t="shared" si="32"/>
        <v>3.4861765252688009E-4</v>
      </c>
      <c r="N165" s="24">
        <f t="shared" si="33"/>
        <v>5.4635129036470692E-5</v>
      </c>
      <c r="O165" s="24">
        <f t="shared" si="34"/>
        <v>1.1692039771723199E-4</v>
      </c>
      <c r="S165" s="1">
        <f t="shared" si="29"/>
        <v>5.7632100000000004E-3</v>
      </c>
      <c r="T165">
        <f t="shared" si="35"/>
        <v>7.7499999999999997E-4</v>
      </c>
      <c r="U165">
        <f t="shared" si="39"/>
        <v>2.187499999999999E-6</v>
      </c>
      <c r="V165">
        <f t="shared" si="25"/>
        <v>5.0307434320849631E-3</v>
      </c>
      <c r="W165">
        <f t="shared" si="26"/>
        <v>4.5394318032520765E-7</v>
      </c>
      <c r="X165">
        <f t="shared" si="27"/>
        <v>-5.4999999999999982E-6</v>
      </c>
      <c r="AB165">
        <f t="shared" si="36"/>
        <v>7.2040125000000005E-4</v>
      </c>
      <c r="AC165">
        <f t="shared" si="37"/>
        <v>1.2006687500000001E-5</v>
      </c>
      <c r="AE165">
        <f t="shared" si="38"/>
        <v>216.12493415548602</v>
      </c>
    </row>
    <row r="166" spans="1:31" x14ac:dyDescent="0.25">
      <c r="A166" s="1" t="s">
        <v>36</v>
      </c>
      <c r="B166" s="1">
        <v>16</v>
      </c>
      <c r="C166" s="2">
        <v>8</v>
      </c>
      <c r="D166" s="3">
        <f t="shared" si="30"/>
        <v>480</v>
      </c>
      <c r="E166" s="1" t="s">
        <v>24</v>
      </c>
      <c r="F166" s="1">
        <v>26</v>
      </c>
      <c r="G166" s="1">
        <v>15</v>
      </c>
      <c r="H166" s="1" t="s">
        <v>17</v>
      </c>
      <c r="I166" s="18">
        <v>5.9900000000000011</v>
      </c>
      <c r="J166" s="18">
        <v>2.6733333333333338</v>
      </c>
      <c r="K166" s="1">
        <v>747</v>
      </c>
      <c r="L166" s="1">
        <f t="shared" si="31"/>
        <v>5.5555709106683603E-3</v>
      </c>
      <c r="M166" s="1">
        <f t="shared" si="32"/>
        <v>3.2258753447153961E-4</v>
      </c>
      <c r="N166" s="24">
        <f t="shared" si="33"/>
        <v>5.3854346322460696E-5</v>
      </c>
      <c r="O166" s="24">
        <f t="shared" si="34"/>
        <v>1.2066865379234646E-4</v>
      </c>
      <c r="S166" s="1">
        <f t="shared" si="29"/>
        <v>5.5549908000000004E-3</v>
      </c>
      <c r="T166">
        <f t="shared" si="35"/>
        <v>7.4700000000000005E-4</v>
      </c>
      <c r="U166">
        <f t="shared" si="39"/>
        <v>7.7500000000000054E-6</v>
      </c>
      <c r="V166">
        <f t="shared" si="25"/>
        <v>5.6109725685785528E-3</v>
      </c>
      <c r="W166">
        <f t="shared" si="26"/>
        <v>1.7937466930998018E-6</v>
      </c>
      <c r="X166">
        <f t="shared" si="27"/>
        <v>1.1125000000000013E-5</v>
      </c>
      <c r="AB166">
        <f t="shared" si="36"/>
        <v>6.9437385000000005E-4</v>
      </c>
      <c r="AC166">
        <f t="shared" si="37"/>
        <v>1.15728975E-5</v>
      </c>
      <c r="AE166">
        <f t="shared" si="38"/>
        <v>208.3165494376104</v>
      </c>
    </row>
    <row r="167" spans="1:31" x14ac:dyDescent="0.25">
      <c r="A167" s="1" t="s">
        <v>36</v>
      </c>
      <c r="B167" s="1">
        <v>16</v>
      </c>
      <c r="C167" s="2">
        <v>8</v>
      </c>
      <c r="D167" s="3">
        <f t="shared" si="30"/>
        <v>480</v>
      </c>
      <c r="E167" s="1" t="s">
        <v>25</v>
      </c>
      <c r="F167" s="1">
        <v>26</v>
      </c>
      <c r="G167" s="1">
        <v>150</v>
      </c>
      <c r="H167" s="1" t="s">
        <v>17</v>
      </c>
      <c r="I167" s="18">
        <v>7.1525000000000007</v>
      </c>
      <c r="J167" s="18">
        <v>3.1116666666666677</v>
      </c>
      <c r="K167" s="1">
        <v>719</v>
      </c>
      <c r="L167" s="1">
        <f t="shared" si="31"/>
        <v>5.3473299662256373E-3</v>
      </c>
      <c r="M167" s="1">
        <f t="shared" si="32"/>
        <v>2.9655741641619924E-4</v>
      </c>
      <c r="N167" s="24">
        <f t="shared" si="33"/>
        <v>4.1462064511177796E-5</v>
      </c>
      <c r="O167" s="24">
        <f t="shared" si="34"/>
        <v>9.5305007953786552E-5</v>
      </c>
      <c r="S167" s="1">
        <f t="shared" si="29"/>
        <v>5.3467715999999995E-3</v>
      </c>
      <c r="T167">
        <f t="shared" si="35"/>
        <v>7.1900000000000002E-4</v>
      </c>
      <c r="U167">
        <f t="shared" si="39"/>
        <v>1.2500000000000304E-7</v>
      </c>
      <c r="V167">
        <f t="shared" si="25"/>
        <v>4.8205677557578985E-3</v>
      </c>
      <c r="W167">
        <f t="shared" si="26"/>
        <v>2.4855898679373064E-8</v>
      </c>
      <c r="X167">
        <f t="shared" si="27"/>
        <v>-5.7499999999999907E-6</v>
      </c>
      <c r="AB167">
        <f t="shared" si="36"/>
        <v>6.6834644999999994E-4</v>
      </c>
      <c r="AC167">
        <f t="shared" si="37"/>
        <v>1.1139107499999999E-5</v>
      </c>
      <c r="AE167">
        <f t="shared" si="38"/>
        <v>200.50816471973476</v>
      </c>
    </row>
    <row r="168" spans="1:31" x14ac:dyDescent="0.25">
      <c r="A168" s="1" t="s">
        <v>36</v>
      </c>
      <c r="B168" s="1">
        <v>16</v>
      </c>
      <c r="C168" s="2">
        <v>8</v>
      </c>
      <c r="D168" s="3">
        <f t="shared" si="30"/>
        <v>480</v>
      </c>
      <c r="E168" s="1" t="s">
        <v>26</v>
      </c>
      <c r="F168" s="1">
        <v>34</v>
      </c>
      <c r="G168" s="1">
        <v>15</v>
      </c>
      <c r="H168" s="1" t="s">
        <v>17</v>
      </c>
      <c r="I168" s="18">
        <v>7.3041666666666671</v>
      </c>
      <c r="J168" s="18">
        <v>3.4625000000000017</v>
      </c>
      <c r="K168" s="1">
        <v>767</v>
      </c>
      <c r="L168" s="1">
        <f t="shared" si="31"/>
        <v>5.7043144424131628E-3</v>
      </c>
      <c r="M168" s="1">
        <f t="shared" si="32"/>
        <v>3.4118047593963992E-4</v>
      </c>
      <c r="N168" s="24">
        <f t="shared" si="33"/>
        <v>4.6710390316893083E-5</v>
      </c>
      <c r="O168" s="24">
        <f t="shared" si="34"/>
        <v>9.8535877527693798E-5</v>
      </c>
      <c r="S168" s="1">
        <f t="shared" si="29"/>
        <v>5.7037188000000003E-3</v>
      </c>
      <c r="T168">
        <f t="shared" si="35"/>
        <v>7.67E-4</v>
      </c>
      <c r="U168">
        <f t="shared" si="39"/>
        <v>4.5625000000000025E-6</v>
      </c>
      <c r="V168">
        <f t="shared" si="25"/>
        <v>4.3321299638989143E-3</v>
      </c>
      <c r="W168">
        <f t="shared" si="26"/>
        <v>8.1531535184364687E-7</v>
      </c>
      <c r="X168">
        <f t="shared" si="27"/>
        <v>-2.2500000000000005E-6</v>
      </c>
      <c r="AB168">
        <f t="shared" si="36"/>
        <v>7.1296485000000003E-4</v>
      </c>
      <c r="AC168">
        <f t="shared" si="37"/>
        <v>1.1882747500000001E-5</v>
      </c>
      <c r="AE168">
        <f t="shared" si="38"/>
        <v>213.89396709323586</v>
      </c>
    </row>
    <row r="169" spans="1:31" x14ac:dyDescent="0.25">
      <c r="A169" s="1" t="s">
        <v>36</v>
      </c>
      <c r="B169" s="1">
        <v>16</v>
      </c>
      <c r="C169" s="2">
        <v>8</v>
      </c>
      <c r="D169" s="3">
        <f t="shared" si="30"/>
        <v>480</v>
      </c>
      <c r="E169" s="1" t="s">
        <v>27</v>
      </c>
      <c r="F169" s="1">
        <v>34</v>
      </c>
      <c r="G169" s="1">
        <v>150</v>
      </c>
      <c r="H169" s="1" t="s">
        <v>17</v>
      </c>
      <c r="I169" s="18">
        <v>7.9249999999999998</v>
      </c>
      <c r="J169" s="18">
        <v>4.3525</v>
      </c>
      <c r="K169" s="1">
        <v>694</v>
      </c>
      <c r="L169" s="1">
        <f t="shared" si="31"/>
        <v>5.1614005515446346E-3</v>
      </c>
      <c r="M169" s="1">
        <f t="shared" si="32"/>
        <v>2.733162395810739E-4</v>
      </c>
      <c r="N169" s="24">
        <f t="shared" si="33"/>
        <v>3.4487853574898917E-5</v>
      </c>
      <c r="O169" s="24">
        <f t="shared" si="34"/>
        <v>6.2795230231148515E-5</v>
      </c>
      <c r="S169" s="1">
        <f t="shared" si="29"/>
        <v>5.1608616000000003E-3</v>
      </c>
      <c r="T169">
        <f t="shared" si="35"/>
        <v>6.9399999999999996E-4</v>
      </c>
      <c r="U169">
        <f t="shared" si="39"/>
        <v>6.8749999999999638E-7</v>
      </c>
      <c r="V169">
        <f t="shared" si="25"/>
        <v>3.4462952326249283E-3</v>
      </c>
      <c r="W169">
        <f t="shared" si="26"/>
        <v>9.7734174072040923E-8</v>
      </c>
      <c r="X169">
        <f t="shared" si="27"/>
        <v>-4.8750000000000101E-6</v>
      </c>
      <c r="AB169">
        <f t="shared" si="36"/>
        <v>6.4510770000000004E-4</v>
      </c>
      <c r="AC169">
        <f t="shared" si="37"/>
        <v>1.0751795000000001E-5</v>
      </c>
      <c r="AE169">
        <f t="shared" si="38"/>
        <v>193.53639265020297</v>
      </c>
    </row>
    <row r="170" spans="1:31" x14ac:dyDescent="0.25">
      <c r="A170" s="1" t="s">
        <v>36</v>
      </c>
      <c r="B170" s="1">
        <v>16</v>
      </c>
      <c r="C170" s="2">
        <v>8</v>
      </c>
      <c r="D170" s="3">
        <f t="shared" si="30"/>
        <v>480</v>
      </c>
      <c r="E170" s="1" t="s">
        <v>28</v>
      </c>
      <c r="F170" s="1">
        <v>52</v>
      </c>
      <c r="G170" s="1">
        <v>15</v>
      </c>
      <c r="H170" s="1" t="s">
        <v>17</v>
      </c>
      <c r="I170" s="18">
        <v>5.1616666666666653</v>
      </c>
      <c r="J170" s="18">
        <v>2.4741666666666653</v>
      </c>
      <c r="K170" s="1">
        <v>634</v>
      </c>
      <c r="L170" s="1">
        <f t="shared" si="31"/>
        <v>4.7151699563102289E-3</v>
      </c>
      <c r="M170" s="1">
        <f t="shared" si="32"/>
        <v>2.1753741517677318E-4</v>
      </c>
      <c r="N170" s="24">
        <f t="shared" si="33"/>
        <v>4.2144801132083932E-5</v>
      </c>
      <c r="O170" s="24">
        <f t="shared" si="34"/>
        <v>8.792350899701178E-5</v>
      </c>
      <c r="S170" s="1">
        <f t="shared" si="29"/>
        <v>4.7146776000000007E-3</v>
      </c>
      <c r="T170">
        <f t="shared" si="35"/>
        <v>6.3400000000000001E-4</v>
      </c>
      <c r="U170">
        <f t="shared" si="39"/>
        <v>4.6874999999999987E-6</v>
      </c>
      <c r="V170">
        <f t="shared" si="25"/>
        <v>6.0626473560121286E-3</v>
      </c>
      <c r="W170">
        <f t="shared" si="26"/>
        <v>1.1722624495045911E-6</v>
      </c>
      <c r="X170">
        <f t="shared" si="27"/>
        <v>7.6249999999999956E-6</v>
      </c>
      <c r="AB170">
        <f t="shared" si="36"/>
        <v>5.8933470000000008E-4</v>
      </c>
      <c r="AC170">
        <f t="shared" si="37"/>
        <v>9.822245000000002E-6</v>
      </c>
      <c r="AE170">
        <f t="shared" si="38"/>
        <v>176.80413968332664</v>
      </c>
    </row>
    <row r="171" spans="1:31" x14ac:dyDescent="0.25">
      <c r="A171" s="1" t="s">
        <v>36</v>
      </c>
      <c r="B171" s="1">
        <v>16</v>
      </c>
      <c r="C171" s="2">
        <v>8</v>
      </c>
      <c r="D171" s="3">
        <f t="shared" si="30"/>
        <v>480</v>
      </c>
      <c r="E171" s="1" t="s">
        <v>29</v>
      </c>
      <c r="F171" s="1">
        <v>52</v>
      </c>
      <c r="G171" s="1">
        <v>150</v>
      </c>
      <c r="H171" s="1" t="s">
        <v>17</v>
      </c>
      <c r="I171" s="18">
        <v>7.2575000000000003</v>
      </c>
      <c r="J171" s="18">
        <v>4.0183333333333335</v>
      </c>
      <c r="K171" s="1">
        <v>664</v>
      </c>
      <c r="L171" s="1">
        <f t="shared" si="31"/>
        <v>4.9382852539274318E-3</v>
      </c>
      <c r="M171" s="1">
        <f t="shared" si="32"/>
        <v>2.4542682737892354E-4</v>
      </c>
      <c r="N171" s="24">
        <f t="shared" si="33"/>
        <v>3.3816993093892321E-5</v>
      </c>
      <c r="O171" s="24">
        <f t="shared" si="34"/>
        <v>6.1076771641374586E-5</v>
      </c>
      <c r="S171" s="1">
        <f t="shared" si="29"/>
        <v>4.9377696E-3</v>
      </c>
      <c r="T171">
        <f t="shared" si="35"/>
        <v>6.6399999999999999E-4</v>
      </c>
      <c r="U171">
        <f t="shared" si="39"/>
        <v>4.3749999999999979E-6</v>
      </c>
      <c r="V171">
        <f t="shared" ref="V171:V234" si="40">0.015/J171</f>
        <v>3.7328909166321027E-3</v>
      </c>
      <c r="W171">
        <f t="shared" ref="W171:W234" si="41">V171*W$2*U171</f>
        <v>6.736659888857707E-7</v>
      </c>
      <c r="X171">
        <f t="shared" ref="X171:X234" si="42">(T171-T131)/(B171-B131)</f>
        <v>4.1249999999999918E-6</v>
      </c>
      <c r="AB171">
        <f t="shared" si="36"/>
        <v>6.1722120000000001E-4</v>
      </c>
      <c r="AC171">
        <f t="shared" si="37"/>
        <v>1.028702E-5</v>
      </c>
      <c r="AE171">
        <f t="shared" si="38"/>
        <v>185.1702661667648</v>
      </c>
    </row>
    <row r="172" spans="1:31" x14ac:dyDescent="0.25">
      <c r="A172" s="1" t="s">
        <v>36</v>
      </c>
      <c r="B172" s="1">
        <v>16</v>
      </c>
      <c r="C172" s="2">
        <v>8</v>
      </c>
      <c r="D172" s="3">
        <f t="shared" si="30"/>
        <v>480</v>
      </c>
      <c r="E172" s="1" t="s">
        <v>16</v>
      </c>
      <c r="F172" s="1">
        <v>11</v>
      </c>
      <c r="G172" s="1">
        <v>15</v>
      </c>
      <c r="H172" s="1" t="s">
        <v>30</v>
      </c>
      <c r="I172" s="18">
        <v>8.9049999999999994</v>
      </c>
      <c r="J172" s="17">
        <v>5.8783333333333303</v>
      </c>
      <c r="K172" s="1">
        <v>460</v>
      </c>
      <c r="L172" s="1">
        <f t="shared" si="31"/>
        <v>3.42110123013045E-3</v>
      </c>
      <c r="M172" s="1">
        <f t="shared" si="32"/>
        <v>5.5778824404300827E-5</v>
      </c>
      <c r="N172" s="24">
        <f t="shared" si="33"/>
        <v>6.2637646720158148E-6</v>
      </c>
      <c r="O172" s="24">
        <f t="shared" si="34"/>
        <v>9.4888842196145482E-6</v>
      </c>
      <c r="S172" s="1">
        <f t="shared" si="29"/>
        <v>3.4207439999999999E-3</v>
      </c>
      <c r="T172">
        <f t="shared" si="35"/>
        <v>4.6000000000000001E-4</v>
      </c>
      <c r="U172">
        <f t="shared" si="39"/>
        <v>-4.0624999999999971E-6</v>
      </c>
      <c r="V172">
        <f t="shared" si="40"/>
        <v>2.5517436915225415E-3</v>
      </c>
      <c r="W172">
        <f t="shared" si="41"/>
        <v>-4.2761377718106678E-7</v>
      </c>
      <c r="X172">
        <f t="shared" si="42"/>
        <v>6.5000000000000021E-6</v>
      </c>
      <c r="AB172">
        <f t="shared" si="36"/>
        <v>4.2759299999999998E-4</v>
      </c>
      <c r="AC172">
        <f t="shared" si="37"/>
        <v>7.1265499999999996E-6</v>
      </c>
      <c r="AE172">
        <f t="shared" si="38"/>
        <v>128.28060607938525</v>
      </c>
    </row>
    <row r="173" spans="1:31" x14ac:dyDescent="0.25">
      <c r="A173" s="1" t="s">
        <v>36</v>
      </c>
      <c r="B173" s="1">
        <v>16</v>
      </c>
      <c r="C173" s="2">
        <v>8</v>
      </c>
      <c r="D173" s="3">
        <f t="shared" si="30"/>
        <v>480</v>
      </c>
      <c r="E173" s="1" t="s">
        <v>19</v>
      </c>
      <c r="F173" s="1">
        <v>11</v>
      </c>
      <c r="G173" s="1">
        <v>150</v>
      </c>
      <c r="H173" s="1" t="s">
        <v>30</v>
      </c>
      <c r="I173" s="18">
        <v>5.7408333333333328</v>
      </c>
      <c r="J173" s="18">
        <v>2.4849999999999994</v>
      </c>
      <c r="K173" s="1">
        <v>491</v>
      </c>
      <c r="L173" s="1">
        <f t="shared" si="31"/>
        <v>3.6516537043348933E-3</v>
      </c>
      <c r="M173" s="1">
        <f t="shared" si="32"/>
        <v>8.4597883679856235E-5</v>
      </c>
      <c r="N173" s="24">
        <f t="shared" si="33"/>
        <v>1.4736167864106183E-5</v>
      </c>
      <c r="O173" s="24">
        <f t="shared" si="34"/>
        <v>3.404341395567656E-5</v>
      </c>
      <c r="S173" s="1">
        <f t="shared" si="29"/>
        <v>3.6512723999999998E-3</v>
      </c>
      <c r="T173">
        <f t="shared" si="35"/>
        <v>4.9100000000000001E-4</v>
      </c>
      <c r="U173">
        <f t="shared" si="39"/>
        <v>6.2500000000000164E-7</v>
      </c>
      <c r="V173">
        <f t="shared" si="40"/>
        <v>6.036217303822939E-3</v>
      </c>
      <c r="W173">
        <f t="shared" si="41"/>
        <v>1.5562026436750011E-7</v>
      </c>
      <c r="X173">
        <f t="shared" si="42"/>
        <v>1.000000000000004E-6</v>
      </c>
      <c r="AB173">
        <f t="shared" si="36"/>
        <v>4.5640904999999998E-4</v>
      </c>
      <c r="AC173">
        <f t="shared" si="37"/>
        <v>7.6068174999999993E-6</v>
      </c>
      <c r="AE173">
        <f t="shared" si="38"/>
        <v>136.92560344560471</v>
      </c>
    </row>
    <row r="174" spans="1:31" x14ac:dyDescent="0.25">
      <c r="A174" s="1" t="s">
        <v>36</v>
      </c>
      <c r="B174" s="1">
        <v>16</v>
      </c>
      <c r="C174" s="2">
        <v>8</v>
      </c>
      <c r="D174" s="3">
        <f t="shared" si="30"/>
        <v>480</v>
      </c>
      <c r="E174" s="1" t="s">
        <v>20</v>
      </c>
      <c r="F174" s="1">
        <v>13</v>
      </c>
      <c r="G174" s="1">
        <v>15</v>
      </c>
      <c r="H174" s="1" t="s">
        <v>30</v>
      </c>
      <c r="I174" s="18">
        <v>5.7299999999999995</v>
      </c>
      <c r="J174" s="18">
        <v>2.9883333333333328</v>
      </c>
      <c r="K174" s="1">
        <v>559</v>
      </c>
      <c r="L174" s="1">
        <f t="shared" si="31"/>
        <v>4.15738171226722E-3</v>
      </c>
      <c r="M174" s="1">
        <f t="shared" si="32"/>
        <v>1.4781388467139707E-4</v>
      </c>
      <c r="N174" s="24">
        <f t="shared" si="33"/>
        <v>2.5796489471448007E-5</v>
      </c>
      <c r="O174" s="24">
        <f t="shared" si="34"/>
        <v>4.946365354313344E-5</v>
      </c>
      <c r="S174" s="1">
        <f t="shared" si="29"/>
        <v>4.1569476000000005E-3</v>
      </c>
      <c r="T174">
        <f t="shared" si="35"/>
        <v>5.5900000000000004E-4</v>
      </c>
      <c r="U174">
        <f t="shared" si="39"/>
        <v>2.437500000000005E-6</v>
      </c>
      <c r="V174">
        <f t="shared" si="40"/>
        <v>5.0195203569436703E-3</v>
      </c>
      <c r="W174">
        <f t="shared" si="41"/>
        <v>5.0469396278336627E-7</v>
      </c>
      <c r="X174">
        <f t="shared" si="42"/>
        <v>-1.7124999999999996E-5</v>
      </c>
      <c r="AB174">
        <f t="shared" si="36"/>
        <v>5.1961845000000006E-4</v>
      </c>
      <c r="AC174">
        <f t="shared" si="37"/>
        <v>8.6603075000000013E-6</v>
      </c>
      <c r="AE174">
        <f t="shared" si="38"/>
        <v>155.8888234747312</v>
      </c>
    </row>
    <row r="175" spans="1:31" x14ac:dyDescent="0.25">
      <c r="A175" s="1" t="s">
        <v>36</v>
      </c>
      <c r="B175" s="1">
        <v>16</v>
      </c>
      <c r="C175" s="2">
        <v>8</v>
      </c>
      <c r="D175" s="3">
        <f t="shared" si="30"/>
        <v>480</v>
      </c>
      <c r="E175" s="1" t="s">
        <v>22</v>
      </c>
      <c r="F175" s="1">
        <v>13</v>
      </c>
      <c r="G175" s="1">
        <v>150</v>
      </c>
      <c r="H175" s="1" t="s">
        <v>30</v>
      </c>
      <c r="I175" s="18">
        <v>6.7200000000000006</v>
      </c>
      <c r="J175" s="18">
        <v>3.4916666666666663</v>
      </c>
      <c r="K175" s="1">
        <v>617</v>
      </c>
      <c r="L175" s="1">
        <f t="shared" si="31"/>
        <v>4.5887379543271467E-3</v>
      </c>
      <c r="M175" s="1">
        <f t="shared" si="32"/>
        <v>2.0173341492888791E-4</v>
      </c>
      <c r="N175" s="24">
        <f t="shared" si="33"/>
        <v>3.0019853412036889E-5</v>
      </c>
      <c r="O175" s="24">
        <f t="shared" si="34"/>
        <v>5.7775679693237594E-5</v>
      </c>
      <c r="S175" s="1">
        <f t="shared" si="29"/>
        <v>4.5882588000000007E-3</v>
      </c>
      <c r="T175">
        <f t="shared" si="35"/>
        <v>6.1700000000000004E-4</v>
      </c>
      <c r="U175">
        <f t="shared" si="39"/>
        <v>4.6875000000000055E-6</v>
      </c>
      <c r="V175">
        <f t="shared" si="40"/>
        <v>4.2959427207637235E-3</v>
      </c>
      <c r="W175">
        <f t="shared" si="41"/>
        <v>8.3065565932676237E-7</v>
      </c>
      <c r="X175">
        <f t="shared" si="42"/>
        <v>4.8750000000000101E-6</v>
      </c>
      <c r="AB175">
        <f t="shared" si="36"/>
        <v>5.7353235000000009E-4</v>
      </c>
      <c r="AC175">
        <f t="shared" si="37"/>
        <v>9.5588725000000007E-6</v>
      </c>
      <c r="AE175">
        <f t="shared" si="38"/>
        <v>172.063334676045</v>
      </c>
    </row>
    <row r="176" spans="1:31" x14ac:dyDescent="0.25">
      <c r="A176" s="1" t="s">
        <v>36</v>
      </c>
      <c r="B176" s="1">
        <v>16</v>
      </c>
      <c r="C176" s="2">
        <v>8</v>
      </c>
      <c r="D176" s="3">
        <f t="shared" si="30"/>
        <v>480</v>
      </c>
      <c r="E176" s="1" t="s">
        <v>24</v>
      </c>
      <c r="F176" s="1">
        <v>26</v>
      </c>
      <c r="G176" s="1">
        <v>15</v>
      </c>
      <c r="H176" s="1" t="s">
        <v>30</v>
      </c>
      <c r="I176" s="18">
        <v>6.0591666666666679</v>
      </c>
      <c r="J176" s="18">
        <v>2.9941666666666675</v>
      </c>
      <c r="K176" s="1">
        <v>696</v>
      </c>
      <c r="L176" s="1">
        <f t="shared" si="31"/>
        <v>5.1762749047191154E-3</v>
      </c>
      <c r="M176" s="1">
        <f t="shared" si="32"/>
        <v>2.75175533727884E-4</v>
      </c>
      <c r="N176" s="24">
        <f t="shared" si="33"/>
        <v>4.5414749068004499E-5</v>
      </c>
      <c r="O176" s="24">
        <f t="shared" si="34"/>
        <v>9.1903879897985166E-5</v>
      </c>
      <c r="S176" s="1">
        <f t="shared" si="29"/>
        <v>5.1757343999999997E-3</v>
      </c>
      <c r="T176">
        <f t="shared" si="35"/>
        <v>6.96E-4</v>
      </c>
      <c r="U176">
        <f t="shared" si="39"/>
        <v>1.2312500000000001E-5</v>
      </c>
      <c r="V176">
        <f t="shared" si="40"/>
        <v>5.0097411633732245E-3</v>
      </c>
      <c r="W176">
        <f t="shared" si="41"/>
        <v>2.5443848255982501E-6</v>
      </c>
      <c r="X176">
        <f t="shared" si="42"/>
        <v>1.9000000000000001E-5</v>
      </c>
      <c r="AB176">
        <f t="shared" si="36"/>
        <v>6.4696679999999996E-4</v>
      </c>
      <c r="AC176">
        <f t="shared" si="37"/>
        <v>1.078278E-5</v>
      </c>
      <c r="AE176">
        <f t="shared" si="38"/>
        <v>194.09413441576552</v>
      </c>
    </row>
    <row r="177" spans="1:31" x14ac:dyDescent="0.25">
      <c r="A177" s="1" t="s">
        <v>36</v>
      </c>
      <c r="B177" s="1">
        <v>16</v>
      </c>
      <c r="C177" s="2">
        <v>8</v>
      </c>
      <c r="D177" s="3">
        <f t="shared" si="30"/>
        <v>480</v>
      </c>
      <c r="E177" s="1" t="s">
        <v>25</v>
      </c>
      <c r="F177" s="1">
        <v>26</v>
      </c>
      <c r="G177" s="1">
        <v>150</v>
      </c>
      <c r="H177" s="1" t="s">
        <v>30</v>
      </c>
      <c r="I177" s="18">
        <v>6.7266666666666666</v>
      </c>
      <c r="J177" s="18">
        <v>2.2149999999999999</v>
      </c>
      <c r="K177" s="1">
        <v>528</v>
      </c>
      <c r="L177" s="1">
        <f t="shared" si="31"/>
        <v>3.9268292380627767E-3</v>
      </c>
      <c r="M177" s="1">
        <f t="shared" si="32"/>
        <v>1.1899482539584166E-4</v>
      </c>
      <c r="N177" s="24">
        <f t="shared" si="33"/>
        <v>1.7690013686200446E-5</v>
      </c>
      <c r="O177" s="24">
        <f t="shared" si="34"/>
        <v>5.3722268801734389E-5</v>
      </c>
      <c r="S177" s="1">
        <f t="shared" si="29"/>
        <v>3.9264192000000005E-3</v>
      </c>
      <c r="T177">
        <f t="shared" si="35"/>
        <v>5.2800000000000004E-4</v>
      </c>
      <c r="U177">
        <f t="shared" si="39"/>
        <v>2.5625000000000013E-6</v>
      </c>
      <c r="V177">
        <f t="shared" si="40"/>
        <v>6.7720090293453723E-3</v>
      </c>
      <c r="W177">
        <f t="shared" si="41"/>
        <v>7.1581808736265055E-7</v>
      </c>
      <c r="X177">
        <f t="shared" si="42"/>
        <v>5.625000000000008E-6</v>
      </c>
      <c r="AB177">
        <f t="shared" si="36"/>
        <v>4.9080240000000006E-4</v>
      </c>
      <c r="AC177">
        <f t="shared" si="37"/>
        <v>8.1800400000000007E-6</v>
      </c>
      <c r="AE177">
        <f t="shared" si="38"/>
        <v>147.24382610851177</v>
      </c>
    </row>
    <row r="178" spans="1:31" x14ac:dyDescent="0.25">
      <c r="A178" s="1" t="s">
        <v>36</v>
      </c>
      <c r="B178" s="1">
        <v>16</v>
      </c>
      <c r="C178" s="2">
        <v>8</v>
      </c>
      <c r="D178" s="3">
        <f t="shared" si="30"/>
        <v>480</v>
      </c>
      <c r="E178" s="1" t="s">
        <v>26</v>
      </c>
      <c r="F178" s="1">
        <v>34</v>
      </c>
      <c r="G178" s="1">
        <v>15</v>
      </c>
      <c r="H178" s="1" t="s">
        <v>30</v>
      </c>
      <c r="I178" s="18">
        <v>6.8391666666666682</v>
      </c>
      <c r="J178" s="18">
        <v>2.2758333333333347</v>
      </c>
      <c r="K178" s="1">
        <v>509</v>
      </c>
      <c r="L178" s="1">
        <f t="shared" si="31"/>
        <v>3.785522882905215E-3</v>
      </c>
      <c r="M178" s="1">
        <f t="shared" si="32"/>
        <v>1.0133153100114645E-4</v>
      </c>
      <c r="N178" s="24">
        <f t="shared" si="33"/>
        <v>1.4816356427607618E-5</v>
      </c>
      <c r="O178" s="24">
        <f t="shared" si="34"/>
        <v>4.4525022776043819E-5</v>
      </c>
      <c r="S178" s="1">
        <f t="shared" si="29"/>
        <v>3.7851275999999994E-3</v>
      </c>
      <c r="T178">
        <f t="shared" si="35"/>
        <v>5.0900000000000001E-4</v>
      </c>
      <c r="U178">
        <f t="shared" si="39"/>
        <v>-3.1250000000000082E-7</v>
      </c>
      <c r="V178">
        <f t="shared" si="40"/>
        <v>6.590992310508967E-3</v>
      </c>
      <c r="W178">
        <f t="shared" si="41"/>
        <v>-8.4961484500894347E-8</v>
      </c>
      <c r="X178">
        <f t="shared" si="42"/>
        <v>-1.2749999999999998E-5</v>
      </c>
      <c r="AB178">
        <f t="shared" si="36"/>
        <v>4.7314094999999993E-4</v>
      </c>
      <c r="AC178">
        <f t="shared" si="37"/>
        <v>7.8856824999999985E-6</v>
      </c>
      <c r="AE178">
        <f t="shared" si="38"/>
        <v>141.94527933566761</v>
      </c>
    </row>
    <row r="179" spans="1:31" x14ac:dyDescent="0.25">
      <c r="A179" s="1" t="s">
        <v>36</v>
      </c>
      <c r="B179" s="1">
        <v>16</v>
      </c>
      <c r="C179" s="2">
        <v>8</v>
      </c>
      <c r="D179" s="3">
        <f t="shared" si="30"/>
        <v>480</v>
      </c>
      <c r="E179" s="1" t="s">
        <v>27</v>
      </c>
      <c r="F179" s="1">
        <v>34</v>
      </c>
      <c r="G179" s="1">
        <v>150</v>
      </c>
      <c r="H179" s="1" t="s">
        <v>30</v>
      </c>
      <c r="I179" s="18">
        <v>8.1258333333333344</v>
      </c>
      <c r="J179" s="18">
        <v>4.1108333333333338</v>
      </c>
      <c r="K179" s="1">
        <v>495</v>
      </c>
      <c r="L179" s="1">
        <f t="shared" si="31"/>
        <v>3.6814024106838535E-3</v>
      </c>
      <c r="M179" s="1">
        <f t="shared" si="32"/>
        <v>8.8316471973476265E-5</v>
      </c>
      <c r="N179" s="24">
        <f t="shared" si="33"/>
        <v>1.0868604898797201E-5</v>
      </c>
      <c r="O179" s="24">
        <f t="shared" si="34"/>
        <v>2.1483836685216198E-5</v>
      </c>
      <c r="S179" s="1">
        <f t="shared" si="29"/>
        <v>3.6810179999999999E-3</v>
      </c>
      <c r="T179">
        <f t="shared" si="35"/>
        <v>4.95E-4</v>
      </c>
      <c r="U179">
        <f t="shared" si="39"/>
        <v>-5.6250000000000012E-7</v>
      </c>
      <c r="V179">
        <f t="shared" si="40"/>
        <v>3.6488951956213252E-3</v>
      </c>
      <c r="W179">
        <f t="shared" si="41"/>
        <v>-8.4665247417290828E-8</v>
      </c>
      <c r="X179">
        <f t="shared" si="42"/>
        <v>1.2500000000000304E-7</v>
      </c>
      <c r="AB179">
        <f t="shared" si="36"/>
        <v>4.6012724999999998E-4</v>
      </c>
      <c r="AC179">
        <f t="shared" si="37"/>
        <v>7.6687874999999993E-6</v>
      </c>
      <c r="AE179">
        <f t="shared" si="38"/>
        <v>138.04108697672979</v>
      </c>
    </row>
    <row r="180" spans="1:31" x14ac:dyDescent="0.25">
      <c r="A180" s="1" t="s">
        <v>36</v>
      </c>
      <c r="B180" s="1">
        <v>16</v>
      </c>
      <c r="C180" s="2">
        <v>8</v>
      </c>
      <c r="D180" s="3">
        <f t="shared" si="30"/>
        <v>480</v>
      </c>
      <c r="E180" s="1" t="s">
        <v>28</v>
      </c>
      <c r="F180" s="1">
        <v>52</v>
      </c>
      <c r="G180" s="1">
        <v>15</v>
      </c>
      <c r="H180" s="1" t="s">
        <v>30</v>
      </c>
      <c r="I180" s="18">
        <v>6.0991666666666653</v>
      </c>
      <c r="J180" s="18">
        <v>1.2858333333333318</v>
      </c>
      <c r="K180" s="1">
        <v>573</v>
      </c>
      <c r="L180" s="1">
        <f t="shared" si="31"/>
        <v>4.2615021844885819E-3</v>
      </c>
      <c r="M180" s="1">
        <f t="shared" si="32"/>
        <v>1.6082894369906731E-4</v>
      </c>
      <c r="N180" s="24">
        <f t="shared" si="33"/>
        <v>2.6369002929209021E-5</v>
      </c>
      <c r="O180" s="24">
        <f t="shared" si="34"/>
        <v>1.250775971736105E-4</v>
      </c>
      <c r="S180" s="1">
        <f t="shared" si="29"/>
        <v>4.2610571999999996E-3</v>
      </c>
      <c r="T180">
        <f t="shared" si="35"/>
        <v>5.7300000000000005E-4</v>
      </c>
      <c r="U180">
        <f t="shared" si="39"/>
        <v>7.6250000000000024E-6</v>
      </c>
      <c r="V180">
        <f t="shared" si="40"/>
        <v>1.1665586519766702E-2</v>
      </c>
      <c r="W180">
        <f t="shared" si="41"/>
        <v>3.6691688047928668E-6</v>
      </c>
      <c r="X180">
        <f t="shared" si="42"/>
        <v>1.0625000000000008E-5</v>
      </c>
      <c r="AB180">
        <f t="shared" si="36"/>
        <v>5.3263214999999995E-4</v>
      </c>
      <c r="AC180">
        <f t="shared" si="37"/>
        <v>8.8772024999999988E-6</v>
      </c>
      <c r="AE180">
        <f t="shared" si="38"/>
        <v>159.79301583366902</v>
      </c>
    </row>
    <row r="181" spans="1:31" x14ac:dyDescent="0.25">
      <c r="A181" s="1" t="s">
        <v>36</v>
      </c>
      <c r="B181" s="1">
        <v>16</v>
      </c>
      <c r="C181" s="2">
        <v>8</v>
      </c>
      <c r="D181" s="3">
        <f t="shared" si="30"/>
        <v>480</v>
      </c>
      <c r="E181" s="1" t="s">
        <v>29</v>
      </c>
      <c r="F181" s="1">
        <v>52</v>
      </c>
      <c r="G181" s="1">
        <v>150</v>
      </c>
      <c r="H181" s="1" t="s">
        <v>30</v>
      </c>
      <c r="I181" s="18">
        <v>11.799999999999999</v>
      </c>
      <c r="J181" s="18">
        <v>7.8374999999999995</v>
      </c>
      <c r="K181" s="1">
        <v>529</v>
      </c>
      <c r="L181" s="1">
        <f t="shared" si="31"/>
        <v>3.9342664146500171E-3</v>
      </c>
      <c r="M181" s="1">
        <f t="shared" si="32"/>
        <v>1.1992447246924671E-4</v>
      </c>
      <c r="N181" s="24">
        <f t="shared" si="33"/>
        <v>1.0163090887224298E-5</v>
      </c>
      <c r="O181" s="24">
        <f t="shared" si="34"/>
        <v>1.53013680981495E-5</v>
      </c>
      <c r="S181" s="1">
        <f t="shared" si="29"/>
        <v>3.9338555999999993E-3</v>
      </c>
      <c r="T181">
        <f t="shared" si="35"/>
        <v>5.2899999999999996E-4</v>
      </c>
      <c r="U181">
        <f t="shared" si="39"/>
        <v>1.2499999999999965E-6</v>
      </c>
      <c r="V181">
        <f t="shared" si="40"/>
        <v>1.9138755980861245E-3</v>
      </c>
      <c r="W181">
        <f t="shared" si="41"/>
        <v>9.8683599860474778E-8</v>
      </c>
      <c r="X181">
        <f t="shared" si="42"/>
        <v>3.7499999999999556E-7</v>
      </c>
      <c r="AB181">
        <f t="shared" si="36"/>
        <v>4.9173194999999992E-4</v>
      </c>
      <c r="AC181">
        <f t="shared" si="37"/>
        <v>8.1955324999999986E-6</v>
      </c>
      <c r="AE181">
        <f t="shared" si="38"/>
        <v>147.52269699129306</v>
      </c>
    </row>
    <row r="182" spans="1:31" x14ac:dyDescent="0.25">
      <c r="A182" s="1" t="s">
        <v>36</v>
      </c>
      <c r="B182" s="1">
        <v>16</v>
      </c>
      <c r="C182" s="2">
        <v>8</v>
      </c>
      <c r="D182" s="3">
        <f t="shared" si="30"/>
        <v>480</v>
      </c>
      <c r="E182" s="1" t="s">
        <v>16</v>
      </c>
      <c r="F182" s="1">
        <v>11</v>
      </c>
      <c r="G182" s="1">
        <v>15</v>
      </c>
      <c r="H182" s="1" t="s">
        <v>31</v>
      </c>
      <c r="I182" s="17">
        <v>5.2191666666666698</v>
      </c>
      <c r="J182" s="18">
        <v>1.3350000000000009</v>
      </c>
      <c r="K182" s="1">
        <v>576</v>
      </c>
      <c r="L182" s="1">
        <f t="shared" si="31"/>
        <v>4.2838137142503022E-3</v>
      </c>
      <c r="M182" s="1">
        <f t="shared" si="32"/>
        <v>1.6361788491928234E-4</v>
      </c>
      <c r="N182" s="24">
        <f t="shared" si="33"/>
        <v>3.1349427096142213E-5</v>
      </c>
      <c r="O182" s="24">
        <f t="shared" si="34"/>
        <v>1.2256021342268333E-4</v>
      </c>
      <c r="S182" s="1">
        <f t="shared" si="29"/>
        <v>4.2833663999999995E-3</v>
      </c>
      <c r="T182">
        <f t="shared" si="35"/>
        <v>5.7600000000000001E-4</v>
      </c>
      <c r="U182">
        <f t="shared" si="39"/>
        <v>1.6875000000000004E-6</v>
      </c>
      <c r="V182">
        <f t="shared" si="40"/>
        <v>1.1235955056179768E-2</v>
      </c>
      <c r="W182">
        <f t="shared" si="41"/>
        <v>7.821229691189052E-7</v>
      </c>
      <c r="X182">
        <f t="shared" si="42"/>
        <v>2.2500000000000005E-6</v>
      </c>
      <c r="AB182">
        <f t="shared" si="36"/>
        <v>5.3542079999999994E-4</v>
      </c>
      <c r="AC182">
        <f t="shared" si="37"/>
        <v>8.9236799999999992E-6</v>
      </c>
      <c r="AE182">
        <f t="shared" si="38"/>
        <v>160.62962848201283</v>
      </c>
    </row>
    <row r="183" spans="1:31" x14ac:dyDescent="0.25">
      <c r="A183" s="1" t="s">
        <v>36</v>
      </c>
      <c r="B183" s="1">
        <v>16</v>
      </c>
      <c r="C183" s="2">
        <v>8</v>
      </c>
      <c r="D183" s="3">
        <f t="shared" si="30"/>
        <v>480</v>
      </c>
      <c r="E183" s="1" t="s">
        <v>19</v>
      </c>
      <c r="F183" s="1">
        <v>11</v>
      </c>
      <c r="G183" s="1">
        <v>150</v>
      </c>
      <c r="H183" s="1" t="s">
        <v>31</v>
      </c>
      <c r="I183" s="18">
        <v>6.34</v>
      </c>
      <c r="J183" s="18">
        <v>1.868333333333333</v>
      </c>
      <c r="K183" s="1">
        <v>596</v>
      </c>
      <c r="L183" s="1">
        <f t="shared" si="31"/>
        <v>4.4325572459951047E-3</v>
      </c>
      <c r="M183" s="1">
        <f t="shared" si="32"/>
        <v>1.8221082638738266E-4</v>
      </c>
      <c r="N183" s="24">
        <f t="shared" si="33"/>
        <v>2.8739877979082439E-5</v>
      </c>
      <c r="O183" s="24">
        <f t="shared" si="34"/>
        <v>9.7525866041418035E-5</v>
      </c>
      <c r="S183" s="1">
        <f t="shared" si="29"/>
        <v>4.4320943999999994E-3</v>
      </c>
      <c r="T183">
        <f t="shared" si="35"/>
        <v>5.9599999999999996E-4</v>
      </c>
      <c r="U183">
        <f t="shared" si="39"/>
        <v>3.9999999999999956E-6</v>
      </c>
      <c r="V183">
        <f t="shared" si="40"/>
        <v>8.028545941123998E-3</v>
      </c>
      <c r="W183">
        <f t="shared" si="41"/>
        <v>1.3247018828728167E-6</v>
      </c>
      <c r="X183">
        <f t="shared" si="42"/>
        <v>1.8749999999999914E-6</v>
      </c>
      <c r="AB183">
        <f t="shared" si="36"/>
        <v>5.5401179999999993E-4</v>
      </c>
      <c r="AC183">
        <f t="shared" si="37"/>
        <v>9.2335299999999993E-6</v>
      </c>
      <c r="AE183">
        <f t="shared" si="38"/>
        <v>166.20704613763829</v>
      </c>
    </row>
    <row r="184" spans="1:31" x14ac:dyDescent="0.25">
      <c r="A184" s="1" t="s">
        <v>36</v>
      </c>
      <c r="B184" s="1">
        <v>16</v>
      </c>
      <c r="C184" s="2">
        <v>8</v>
      </c>
      <c r="D184" s="3">
        <f t="shared" si="30"/>
        <v>480</v>
      </c>
      <c r="E184" s="1" t="s">
        <v>20</v>
      </c>
      <c r="F184" s="1">
        <v>13</v>
      </c>
      <c r="G184" s="1">
        <v>15</v>
      </c>
      <c r="H184" s="1" t="s">
        <v>31</v>
      </c>
      <c r="I184" s="18">
        <v>7.4391666666666669</v>
      </c>
      <c r="J184" s="18">
        <v>3.54</v>
      </c>
      <c r="K184" s="1">
        <v>566</v>
      </c>
      <c r="L184" s="1">
        <f t="shared" si="31"/>
        <v>4.2094419483779009E-3</v>
      </c>
      <c r="M184" s="1">
        <f t="shared" si="32"/>
        <v>1.5432141418523219E-4</v>
      </c>
      <c r="N184" s="24">
        <f t="shared" si="33"/>
        <v>2.0744449089534962E-5</v>
      </c>
      <c r="O184" s="24">
        <f t="shared" si="34"/>
        <v>4.3593619826336775E-5</v>
      </c>
      <c r="S184" s="1">
        <f t="shared" si="29"/>
        <v>4.2090024E-3</v>
      </c>
      <c r="T184">
        <f t="shared" si="35"/>
        <v>5.6599999999999999E-4</v>
      </c>
      <c r="U184">
        <f t="shared" si="39"/>
        <v>1.2499999999999626E-7</v>
      </c>
      <c r="V184">
        <f t="shared" si="40"/>
        <v>4.2372881355932203E-3</v>
      </c>
      <c r="W184">
        <f t="shared" si="41"/>
        <v>2.1848381748769777E-8</v>
      </c>
      <c r="X184">
        <f t="shared" si="42"/>
        <v>1.2500000000000304E-7</v>
      </c>
      <c r="AB184">
        <f t="shared" si="36"/>
        <v>5.261253E-4</v>
      </c>
      <c r="AC184">
        <f t="shared" si="37"/>
        <v>8.768755E-6</v>
      </c>
      <c r="AE184">
        <f t="shared" si="38"/>
        <v>157.84091965420012</v>
      </c>
    </row>
    <row r="185" spans="1:31" x14ac:dyDescent="0.25">
      <c r="A185" s="1" t="s">
        <v>36</v>
      </c>
      <c r="B185" s="1">
        <v>16</v>
      </c>
      <c r="C185" s="2">
        <v>8</v>
      </c>
      <c r="D185" s="3">
        <f t="shared" si="30"/>
        <v>480</v>
      </c>
      <c r="E185" s="1" t="s">
        <v>22</v>
      </c>
      <c r="F185" s="1">
        <v>13</v>
      </c>
      <c r="G185" s="1">
        <v>150</v>
      </c>
      <c r="H185" s="1" t="s">
        <v>31</v>
      </c>
      <c r="I185" s="18">
        <v>6.0541666666666671</v>
      </c>
      <c r="J185" s="18">
        <v>1.9583333333333335</v>
      </c>
      <c r="K185" s="1">
        <v>548</v>
      </c>
      <c r="L185" s="1">
        <f t="shared" si="31"/>
        <v>4.0755727698075792E-3</v>
      </c>
      <c r="M185" s="1">
        <f t="shared" si="32"/>
        <v>1.3758776686394197E-4</v>
      </c>
      <c r="N185" s="24">
        <f t="shared" si="33"/>
        <v>2.2726128043596744E-5</v>
      </c>
      <c r="O185" s="24">
        <f t="shared" si="34"/>
        <v>7.025758307945973E-5</v>
      </c>
      <c r="S185" s="1">
        <f t="shared" si="29"/>
        <v>4.0751471999999995E-3</v>
      </c>
      <c r="T185">
        <f t="shared" si="35"/>
        <v>5.4799999999999998E-4</v>
      </c>
      <c r="U185">
        <f t="shared" si="39"/>
        <v>-1.000000000000004E-6</v>
      </c>
      <c r="V185">
        <f t="shared" si="40"/>
        <v>7.6595744680851051E-3</v>
      </c>
      <c r="W185">
        <f t="shared" si="41"/>
        <v>-3.1595549163839029E-7</v>
      </c>
      <c r="X185">
        <f t="shared" si="42"/>
        <v>-2.5000000000000066E-6</v>
      </c>
      <c r="AB185">
        <f t="shared" si="36"/>
        <v>5.0939339999999994E-4</v>
      </c>
      <c r="AC185">
        <f t="shared" si="37"/>
        <v>8.4898899999999991E-6</v>
      </c>
      <c r="AE185">
        <f t="shared" si="38"/>
        <v>152.82124376413722</v>
      </c>
    </row>
    <row r="186" spans="1:31" x14ac:dyDescent="0.25">
      <c r="A186" s="1" t="s">
        <v>36</v>
      </c>
      <c r="B186" s="1">
        <v>16</v>
      </c>
      <c r="C186" s="2">
        <v>8</v>
      </c>
      <c r="D186" s="3">
        <f t="shared" si="30"/>
        <v>480</v>
      </c>
      <c r="E186" s="1" t="s">
        <v>24</v>
      </c>
      <c r="F186" s="1">
        <v>26</v>
      </c>
      <c r="G186" s="1">
        <v>15</v>
      </c>
      <c r="H186" s="1" t="s">
        <v>31</v>
      </c>
      <c r="I186" s="18">
        <v>5.328333333333334</v>
      </c>
      <c r="J186" s="18">
        <v>2.4650000000000007</v>
      </c>
      <c r="K186" s="1">
        <v>547</v>
      </c>
      <c r="L186" s="1">
        <f t="shared" si="31"/>
        <v>4.0681355932203397E-3</v>
      </c>
      <c r="M186" s="1">
        <f t="shared" si="32"/>
        <v>1.3665811979053703E-4</v>
      </c>
      <c r="N186" s="24">
        <f t="shared" si="33"/>
        <v>2.5647441937542134E-5</v>
      </c>
      <c r="O186" s="24">
        <f t="shared" si="34"/>
        <v>5.5439399509345638E-5</v>
      </c>
      <c r="S186" s="1">
        <f t="shared" si="29"/>
        <v>4.0677107999999998E-3</v>
      </c>
      <c r="T186">
        <f t="shared" si="35"/>
        <v>5.4699999999999996E-4</v>
      </c>
      <c r="U186">
        <f t="shared" si="39"/>
        <v>-3.7500000000000234E-7</v>
      </c>
      <c r="V186">
        <f t="shared" si="40"/>
        <v>6.0851926977687609E-3</v>
      </c>
      <c r="W186">
        <f t="shared" si="41"/>
        <v>-9.412974205758351E-8</v>
      </c>
      <c r="X186">
        <f t="shared" si="42"/>
        <v>-3.7500000000000912E-7</v>
      </c>
      <c r="AB186">
        <f t="shared" si="36"/>
        <v>5.0846384999999998E-4</v>
      </c>
      <c r="AC186">
        <f t="shared" si="37"/>
        <v>8.4743974999999995E-6</v>
      </c>
      <c r="AE186">
        <f t="shared" si="38"/>
        <v>152.54237288135596</v>
      </c>
    </row>
    <row r="187" spans="1:31" x14ac:dyDescent="0.25">
      <c r="A187" s="1" t="s">
        <v>36</v>
      </c>
      <c r="B187" s="1">
        <v>16</v>
      </c>
      <c r="C187" s="2">
        <v>8</v>
      </c>
      <c r="D187" s="3">
        <f t="shared" si="30"/>
        <v>480</v>
      </c>
      <c r="E187" s="1" t="s">
        <v>25</v>
      </c>
      <c r="F187" s="1">
        <v>26</v>
      </c>
      <c r="G187" s="1">
        <v>150</v>
      </c>
      <c r="H187" s="1" t="s">
        <v>31</v>
      </c>
      <c r="I187" s="18">
        <v>6.270833333333333</v>
      </c>
      <c r="J187" s="18">
        <v>3.3374999999999999</v>
      </c>
      <c r="K187" s="1">
        <v>755</v>
      </c>
      <c r="L187" s="1">
        <f t="shared" si="31"/>
        <v>5.6150683233662816E-3</v>
      </c>
      <c r="M187" s="1">
        <f t="shared" si="32"/>
        <v>3.3002471105877978E-4</v>
      </c>
      <c r="N187" s="24">
        <f t="shared" si="33"/>
        <v>5.262852535156621E-5</v>
      </c>
      <c r="O187" s="24">
        <f t="shared" si="34"/>
        <v>9.8883808556937761E-5</v>
      </c>
      <c r="S187" s="1">
        <f t="shared" si="29"/>
        <v>5.6144819999999996E-3</v>
      </c>
      <c r="T187">
        <f t="shared" si="35"/>
        <v>7.5500000000000003E-4</v>
      </c>
      <c r="U187">
        <f t="shared" si="39"/>
        <v>1.3187500000000002E-5</v>
      </c>
      <c r="V187">
        <f t="shared" si="40"/>
        <v>4.4943820224719096E-3</v>
      </c>
      <c r="W187">
        <f t="shared" si="41"/>
        <v>2.4448584664309492E-6</v>
      </c>
      <c r="X187">
        <f t="shared" si="42"/>
        <v>1.1250000000000002E-5</v>
      </c>
      <c r="AB187">
        <f t="shared" si="36"/>
        <v>7.0181024999999995E-4</v>
      </c>
      <c r="AC187">
        <f t="shared" si="37"/>
        <v>1.1696837499999999E-5</v>
      </c>
      <c r="AE187">
        <f t="shared" si="38"/>
        <v>210.54751649986056</v>
      </c>
    </row>
    <row r="188" spans="1:31" x14ac:dyDescent="0.25">
      <c r="A188" s="1" t="s">
        <v>36</v>
      </c>
      <c r="B188" s="1">
        <v>16</v>
      </c>
      <c r="C188" s="2">
        <v>8</v>
      </c>
      <c r="D188" s="3">
        <f t="shared" si="30"/>
        <v>480</v>
      </c>
      <c r="E188" s="1" t="s">
        <v>26</v>
      </c>
      <c r="F188" s="1">
        <v>34</v>
      </c>
      <c r="G188" s="1">
        <v>15</v>
      </c>
      <c r="H188" s="1" t="s">
        <v>31</v>
      </c>
      <c r="I188" s="18">
        <v>6.0258333333333338</v>
      </c>
      <c r="J188" s="18">
        <v>3.2008333333333328</v>
      </c>
      <c r="K188" s="1">
        <v>586</v>
      </c>
      <c r="L188" s="1">
        <f t="shared" si="31"/>
        <v>4.3581854801227034E-3</v>
      </c>
      <c r="M188" s="1">
        <f t="shared" si="32"/>
        <v>1.729143556533325E-4</v>
      </c>
      <c r="N188" s="24">
        <f t="shared" si="33"/>
        <v>2.8695509166643478E-5</v>
      </c>
      <c r="O188" s="24">
        <f t="shared" si="34"/>
        <v>5.4021667998958357E-5</v>
      </c>
      <c r="S188" s="1">
        <f t="shared" si="29"/>
        <v>4.3577303999999999E-3</v>
      </c>
      <c r="T188">
        <f t="shared" si="35"/>
        <v>5.8600000000000004E-4</v>
      </c>
      <c r="U188">
        <f t="shared" si="39"/>
        <v>8.7500000000000094E-7</v>
      </c>
      <c r="V188">
        <f t="shared" si="40"/>
        <v>4.686279614683677E-3</v>
      </c>
      <c r="W188">
        <f t="shared" si="41"/>
        <v>1.6914435815710452E-7</v>
      </c>
      <c r="X188">
        <f t="shared" si="42"/>
        <v>2.6250000000000096E-6</v>
      </c>
      <c r="AB188">
        <f t="shared" si="36"/>
        <v>5.4471629999999999E-4</v>
      </c>
      <c r="AC188">
        <f t="shared" si="37"/>
        <v>9.0786050000000001E-6</v>
      </c>
      <c r="AE188">
        <f t="shared" si="38"/>
        <v>163.41833730982557</v>
      </c>
    </row>
    <row r="189" spans="1:31" x14ac:dyDescent="0.25">
      <c r="A189" s="1" t="s">
        <v>36</v>
      </c>
      <c r="B189" s="1">
        <v>16</v>
      </c>
      <c r="C189" s="2">
        <v>8</v>
      </c>
      <c r="D189" s="3">
        <f t="shared" si="30"/>
        <v>480</v>
      </c>
      <c r="E189" s="1" t="s">
        <v>27</v>
      </c>
      <c r="F189" s="1">
        <v>34</v>
      </c>
      <c r="G189" s="1">
        <v>150</v>
      </c>
      <c r="H189" s="1" t="s">
        <v>31</v>
      </c>
      <c r="I189" s="18">
        <v>7.3316666666666661</v>
      </c>
      <c r="J189" s="18">
        <v>3.6174999999999997</v>
      </c>
      <c r="K189" s="1">
        <v>606</v>
      </c>
      <c r="L189" s="1">
        <f t="shared" si="31"/>
        <v>4.5069290118675059E-3</v>
      </c>
      <c r="M189" s="1">
        <f t="shared" si="32"/>
        <v>1.9150729712143281E-4</v>
      </c>
      <c r="N189" s="24">
        <f t="shared" si="33"/>
        <v>2.6120567918358649E-5</v>
      </c>
      <c r="O189" s="24">
        <f t="shared" si="34"/>
        <v>5.2939128437161801E-5</v>
      </c>
      <c r="S189" s="1">
        <f t="shared" si="29"/>
        <v>4.5064584000000006E-3</v>
      </c>
      <c r="T189">
        <f t="shared" si="35"/>
        <v>6.0599999999999998E-4</v>
      </c>
      <c r="U189">
        <f t="shared" si="39"/>
        <v>-1.0624999999999987E-6</v>
      </c>
      <c r="V189">
        <f t="shared" si="40"/>
        <v>4.1465100207325502E-3</v>
      </c>
      <c r="W189">
        <f t="shared" si="41"/>
        <v>-1.8173263491928171E-7</v>
      </c>
      <c r="X189">
        <f t="shared" si="42"/>
        <v>1.2500000000000304E-7</v>
      </c>
      <c r="AB189">
        <f t="shared" si="36"/>
        <v>5.6330730000000008E-4</v>
      </c>
      <c r="AC189">
        <f t="shared" si="37"/>
        <v>9.3884550000000019E-6</v>
      </c>
      <c r="AE189">
        <f t="shared" si="38"/>
        <v>168.995754965451</v>
      </c>
    </row>
    <row r="190" spans="1:31" x14ac:dyDescent="0.25">
      <c r="A190" s="1" t="s">
        <v>36</v>
      </c>
      <c r="B190" s="1">
        <v>16</v>
      </c>
      <c r="C190" s="2">
        <v>8</v>
      </c>
      <c r="D190" s="3">
        <f t="shared" si="30"/>
        <v>480</v>
      </c>
      <c r="E190" s="1" t="s">
        <v>28</v>
      </c>
      <c r="F190" s="1">
        <v>52</v>
      </c>
      <c r="G190" s="1">
        <v>15</v>
      </c>
      <c r="H190" s="1" t="s">
        <v>31</v>
      </c>
      <c r="I190" s="18">
        <v>5.3408333333333333</v>
      </c>
      <c r="J190" s="18">
        <v>1.8925000000000003</v>
      </c>
      <c r="K190" s="1">
        <v>539</v>
      </c>
      <c r="L190" s="1">
        <f t="shared" si="31"/>
        <v>4.0086381805224183E-3</v>
      </c>
      <c r="M190" s="1">
        <f t="shared" si="32"/>
        <v>1.2922094320329686E-4</v>
      </c>
      <c r="N190" s="24">
        <f t="shared" si="33"/>
        <v>2.4194902768599817E-5</v>
      </c>
      <c r="O190" s="24">
        <f t="shared" si="34"/>
        <v>6.8280551230275743E-5</v>
      </c>
      <c r="S190" s="1">
        <f t="shared" si="29"/>
        <v>4.0082196000000006E-3</v>
      </c>
      <c r="T190">
        <f t="shared" si="35"/>
        <v>5.3899999999999998E-4</v>
      </c>
      <c r="U190">
        <f t="shared" si="39"/>
        <v>-3.1250000000000082E-7</v>
      </c>
      <c r="V190">
        <f t="shared" si="40"/>
        <v>7.9260237780713321E-3</v>
      </c>
      <c r="W190">
        <f t="shared" si="41"/>
        <v>-1.0217076801934941E-7</v>
      </c>
      <c r="X190">
        <f t="shared" si="42"/>
        <v>8.7499999999999416E-7</v>
      </c>
      <c r="AB190">
        <f t="shared" si="36"/>
        <v>5.0102745000000007E-4</v>
      </c>
      <c r="AC190">
        <f t="shared" si="37"/>
        <v>8.3504575000000012E-6</v>
      </c>
      <c r="AE190">
        <f t="shared" si="38"/>
        <v>150.31140581910577</v>
      </c>
    </row>
    <row r="191" spans="1:31" x14ac:dyDescent="0.25">
      <c r="A191" s="1" t="s">
        <v>36</v>
      </c>
      <c r="B191" s="1">
        <v>16</v>
      </c>
      <c r="C191" s="2">
        <v>8</v>
      </c>
      <c r="D191" s="3">
        <f t="shared" si="30"/>
        <v>480</v>
      </c>
      <c r="E191" s="1" t="s">
        <v>29</v>
      </c>
      <c r="F191" s="1">
        <v>52</v>
      </c>
      <c r="G191" s="1">
        <v>150</v>
      </c>
      <c r="H191" s="1" t="s">
        <v>31</v>
      </c>
      <c r="I191" s="18">
        <v>5.916666666666667</v>
      </c>
      <c r="J191" s="18">
        <v>3.1008333333333327</v>
      </c>
      <c r="K191" s="1">
        <v>604</v>
      </c>
      <c r="L191" s="1">
        <f t="shared" si="31"/>
        <v>4.4920546586930251E-3</v>
      </c>
      <c r="M191" s="1">
        <f t="shared" si="32"/>
        <v>1.8964800297462272E-4</v>
      </c>
      <c r="N191" s="24">
        <f t="shared" si="33"/>
        <v>3.2053183601344685E-5</v>
      </c>
      <c r="O191" s="24">
        <f t="shared" si="34"/>
        <v>6.1160334203049529E-5</v>
      </c>
      <c r="S191" s="1">
        <f t="shared" si="29"/>
        <v>4.4915856000000004E-3</v>
      </c>
      <c r="T191">
        <f t="shared" si="35"/>
        <v>6.0400000000000004E-4</v>
      </c>
      <c r="U191">
        <f t="shared" si="39"/>
        <v>5.4375000000000034E-6</v>
      </c>
      <c r="V191">
        <f t="shared" si="40"/>
        <v>4.8374092985756529E-3</v>
      </c>
      <c r="W191">
        <f t="shared" si="41"/>
        <v>1.0850090746013958E-6</v>
      </c>
      <c r="X191">
        <f t="shared" si="42"/>
        <v>1.7500000000000019E-6</v>
      </c>
      <c r="AB191">
        <f t="shared" si="36"/>
        <v>5.6144820000000005E-4</v>
      </c>
      <c r="AC191">
        <f t="shared" si="37"/>
        <v>9.3574700000000011E-6</v>
      </c>
      <c r="AE191">
        <f t="shared" si="38"/>
        <v>168.43801319988847</v>
      </c>
    </row>
    <row r="192" spans="1:31" x14ac:dyDescent="0.25">
      <c r="A192" s="1" t="s">
        <v>36</v>
      </c>
      <c r="B192" s="1">
        <v>16</v>
      </c>
      <c r="C192" s="2">
        <v>8</v>
      </c>
      <c r="D192" s="3">
        <f t="shared" si="30"/>
        <v>480</v>
      </c>
      <c r="E192" s="1" t="s">
        <v>16</v>
      </c>
      <c r="F192" s="1">
        <v>11</v>
      </c>
      <c r="G192" s="1">
        <v>15</v>
      </c>
      <c r="H192" s="1" t="s">
        <v>32</v>
      </c>
      <c r="I192" s="18">
        <v>5.105833333333333</v>
      </c>
      <c r="J192" s="18">
        <v>2.3541666666666656</v>
      </c>
      <c r="K192" s="1">
        <v>553</v>
      </c>
      <c r="L192" s="1">
        <f t="shared" si="31"/>
        <v>4.1127586527437794E-3</v>
      </c>
      <c r="M192" s="1">
        <f t="shared" si="32"/>
        <v>1.42236002230967E-4</v>
      </c>
      <c r="N192" s="24">
        <f t="shared" si="33"/>
        <v>2.7857548992518429E-5</v>
      </c>
      <c r="O192" s="24">
        <f t="shared" si="34"/>
        <v>6.0418832806074506E-5</v>
      </c>
      <c r="S192" s="1">
        <f t="shared" si="29"/>
        <v>4.1123291999999997E-3</v>
      </c>
      <c r="T192">
        <f t="shared" si="35"/>
        <v>5.53E-4</v>
      </c>
      <c r="U192">
        <f t="shared" si="39"/>
        <v>2.7499999999999991E-6</v>
      </c>
      <c r="V192">
        <f t="shared" si="40"/>
        <v>6.3716814159292057E-3</v>
      </c>
      <c r="W192">
        <f t="shared" si="41"/>
        <v>7.2278313795153618E-7</v>
      </c>
      <c r="X192">
        <f t="shared" si="42"/>
        <v>3.5000000000000038E-6</v>
      </c>
      <c r="AB192">
        <f t="shared" si="36"/>
        <v>5.1404114999999996E-4</v>
      </c>
      <c r="AC192">
        <f t="shared" si="37"/>
        <v>8.5673524999999987E-6</v>
      </c>
      <c r="AE192">
        <f t="shared" si="38"/>
        <v>154.21559817804356</v>
      </c>
    </row>
    <row r="193" spans="1:31" x14ac:dyDescent="0.25">
      <c r="A193" s="1" t="s">
        <v>36</v>
      </c>
      <c r="B193" s="1">
        <v>16</v>
      </c>
      <c r="C193" s="2">
        <v>8</v>
      </c>
      <c r="D193" s="3">
        <f t="shared" si="30"/>
        <v>480</v>
      </c>
      <c r="E193" s="1" t="s">
        <v>19</v>
      </c>
      <c r="F193" s="1">
        <v>11</v>
      </c>
      <c r="G193" s="1">
        <v>150</v>
      </c>
      <c r="H193" s="1" t="s">
        <v>32</v>
      </c>
      <c r="I193" s="18">
        <v>10.093333333333334</v>
      </c>
      <c r="J193" s="18">
        <v>6.274166666666666</v>
      </c>
      <c r="K193" s="1">
        <v>588</v>
      </c>
      <c r="L193" s="1">
        <f t="shared" si="31"/>
        <v>4.3730598332971833E-3</v>
      </c>
      <c r="M193" s="1">
        <f t="shared" si="32"/>
        <v>1.7477364980014249E-4</v>
      </c>
      <c r="N193" s="24">
        <f t="shared" si="33"/>
        <v>1.7315751301203019E-5</v>
      </c>
      <c r="O193" s="24">
        <f t="shared" si="34"/>
        <v>2.7856073815934521E-5</v>
      </c>
      <c r="S193" s="1">
        <f t="shared" si="29"/>
        <v>4.3726031999999993E-3</v>
      </c>
      <c r="T193">
        <f t="shared" si="35"/>
        <v>5.8799999999999998E-4</v>
      </c>
      <c r="U193">
        <f t="shared" si="39"/>
        <v>7.0624999999999989E-6</v>
      </c>
      <c r="V193">
        <f t="shared" si="40"/>
        <v>2.3907557444547752E-3</v>
      </c>
      <c r="W193">
        <f t="shared" si="41"/>
        <v>6.9649007840163224E-7</v>
      </c>
      <c r="X193">
        <f t="shared" si="42"/>
        <v>1.2874999999999994E-5</v>
      </c>
      <c r="AB193">
        <f t="shared" si="36"/>
        <v>5.4657539999999991E-4</v>
      </c>
      <c r="AC193">
        <f t="shared" si="37"/>
        <v>9.1095899999999993E-6</v>
      </c>
      <c r="AE193">
        <f t="shared" si="38"/>
        <v>163.9760790753881</v>
      </c>
    </row>
    <row r="194" spans="1:31" x14ac:dyDescent="0.25">
      <c r="A194" s="1" t="s">
        <v>36</v>
      </c>
      <c r="B194" s="1">
        <v>16</v>
      </c>
      <c r="C194" s="2">
        <v>8</v>
      </c>
      <c r="D194" s="3">
        <f t="shared" si="30"/>
        <v>480</v>
      </c>
      <c r="E194" s="1" t="s">
        <v>20</v>
      </c>
      <c r="F194" s="1">
        <v>13</v>
      </c>
      <c r="G194" s="1">
        <v>15</v>
      </c>
      <c r="H194" s="1" t="s">
        <v>32</v>
      </c>
      <c r="I194" s="18">
        <v>6.0483333333333338</v>
      </c>
      <c r="J194" s="18">
        <v>2.8416666666666672</v>
      </c>
      <c r="K194" s="1">
        <v>512</v>
      </c>
      <c r="L194" s="1">
        <f t="shared" si="31"/>
        <v>3.8078344126669353E-3</v>
      </c>
      <c r="M194" s="1">
        <f t="shared" si="32"/>
        <v>1.0412047222136149E-4</v>
      </c>
      <c r="N194" s="24">
        <f t="shared" si="33"/>
        <v>1.7214737760489637E-5</v>
      </c>
      <c r="O194" s="24">
        <f t="shared" si="34"/>
        <v>3.664063538581635E-5</v>
      </c>
      <c r="S194" s="1">
        <f t="shared" ref="S194:S257" si="43">0.6197*K194*12*(10^-6)</f>
        <v>3.8074368000000003E-3</v>
      </c>
      <c r="T194">
        <f t="shared" si="35"/>
        <v>5.1199999999999998E-4</v>
      </c>
      <c r="U194">
        <f t="shared" si="39"/>
        <v>-7.5000000000000468E-7</v>
      </c>
      <c r="V194">
        <f t="shared" si="40"/>
        <v>5.278592375366568E-3</v>
      </c>
      <c r="W194">
        <f t="shared" si="41"/>
        <v>-1.6330544105943231E-7</v>
      </c>
      <c r="X194">
        <f t="shared" si="42"/>
        <v>-1.1250000000000002E-6</v>
      </c>
      <c r="AB194">
        <f t="shared" si="36"/>
        <v>4.7592960000000003E-4</v>
      </c>
      <c r="AC194">
        <f t="shared" si="37"/>
        <v>7.9321600000000006E-6</v>
      </c>
      <c r="AE194">
        <f t="shared" si="38"/>
        <v>142.78189198401142</v>
      </c>
    </row>
    <row r="195" spans="1:31" x14ac:dyDescent="0.25">
      <c r="A195" s="1" t="s">
        <v>36</v>
      </c>
      <c r="B195" s="1">
        <v>16</v>
      </c>
      <c r="C195" s="2">
        <v>8</v>
      </c>
      <c r="D195" s="3">
        <f t="shared" ref="D195:D258" si="44">C195*60</f>
        <v>480</v>
      </c>
      <c r="E195" s="1" t="s">
        <v>22</v>
      </c>
      <c r="F195" s="1">
        <v>13</v>
      </c>
      <c r="G195" s="1">
        <v>150</v>
      </c>
      <c r="H195" s="1" t="s">
        <v>32</v>
      </c>
      <c r="I195" s="18">
        <v>5.84</v>
      </c>
      <c r="J195" s="18">
        <v>2.54</v>
      </c>
      <c r="K195" s="1">
        <v>607</v>
      </c>
      <c r="L195" s="1">
        <f t="shared" ref="L195:L258" si="45">$W$4*K195*12.001/1000</f>
        <v>4.5143661884547454E-3</v>
      </c>
      <c r="M195" s="1">
        <f t="shared" ref="M195:M258" si="46">(L195-$W$3)/C195</f>
        <v>1.9243694419483775E-4</v>
      </c>
      <c r="N195" s="24">
        <f t="shared" ref="N195:N258" si="47">M195/I195</f>
        <v>3.2951531540211948E-5</v>
      </c>
      <c r="O195" s="24">
        <f t="shared" ref="O195:O258" si="48">M195/J195</f>
        <v>7.5762576454660533E-5</v>
      </c>
      <c r="S195" s="1">
        <f t="shared" si="43"/>
        <v>4.5138947999999995E-3</v>
      </c>
      <c r="T195">
        <f t="shared" ref="T195:T258" si="49">K195/1000000</f>
        <v>6.0700000000000001E-4</v>
      </c>
      <c r="U195">
        <f t="shared" si="39"/>
        <v>4.8750000000000033E-6</v>
      </c>
      <c r="V195">
        <f t="shared" si="40"/>
        <v>5.905511811023622E-3</v>
      </c>
      <c r="W195">
        <f t="shared" si="41"/>
        <v>1.1875541670217511E-6</v>
      </c>
      <c r="X195">
        <f t="shared" si="42"/>
        <v>-5.2499999999999921E-6</v>
      </c>
      <c r="AB195">
        <f t="shared" ref="AB195:AB258" si="50">S195/1/C195</f>
        <v>5.6423684999999993E-4</v>
      </c>
      <c r="AC195">
        <f t="shared" ref="AC195:AC258" si="51">S195/1/D195</f>
        <v>9.4039474999999981E-6</v>
      </c>
      <c r="AE195">
        <f t="shared" ref="AE195:AE258" si="52">(K195*((15*1)/(82.05*(273+22))))/1/(C195/3600)</f>
        <v>169.27462584823226</v>
      </c>
    </row>
    <row r="196" spans="1:31" x14ac:dyDescent="0.25">
      <c r="A196" s="1" t="s">
        <v>36</v>
      </c>
      <c r="B196" s="1">
        <v>16</v>
      </c>
      <c r="C196" s="2">
        <v>8</v>
      </c>
      <c r="D196" s="3">
        <f t="shared" si="44"/>
        <v>480</v>
      </c>
      <c r="E196" s="1" t="s">
        <v>24</v>
      </c>
      <c r="F196" s="1">
        <v>26</v>
      </c>
      <c r="G196" s="1">
        <v>15</v>
      </c>
      <c r="H196" s="1" t="s">
        <v>32</v>
      </c>
      <c r="I196" s="18">
        <v>5.8375000000000004</v>
      </c>
      <c r="J196" s="18">
        <v>2.7099999999999995</v>
      </c>
      <c r="K196" s="1">
        <v>519</v>
      </c>
      <c r="L196" s="1">
        <f t="shared" si="45"/>
        <v>3.8598946487776163E-3</v>
      </c>
      <c r="M196" s="1">
        <f t="shared" si="46"/>
        <v>1.1062800173519661E-4</v>
      </c>
      <c r="N196" s="24">
        <f t="shared" si="47"/>
        <v>1.8951263680547596E-5</v>
      </c>
      <c r="O196" s="24">
        <f t="shared" si="48"/>
        <v>4.0822140861696171E-5</v>
      </c>
      <c r="S196" s="1">
        <f t="shared" si="43"/>
        <v>3.8594916000000003E-3</v>
      </c>
      <c r="T196">
        <f t="shared" si="49"/>
        <v>5.1900000000000004E-4</v>
      </c>
      <c r="U196">
        <f t="shared" si="39"/>
        <v>-5.6250000000000012E-7</v>
      </c>
      <c r="V196">
        <f t="shared" si="40"/>
        <v>5.535055350553506E-3</v>
      </c>
      <c r="W196">
        <f t="shared" si="41"/>
        <v>-1.2842978644203434E-7</v>
      </c>
      <c r="X196">
        <f t="shared" si="42"/>
        <v>-7.4999999999999113E-7</v>
      </c>
      <c r="AB196">
        <f t="shared" si="50"/>
        <v>4.8243645000000003E-4</v>
      </c>
      <c r="AC196">
        <f t="shared" si="51"/>
        <v>8.0406075000000011E-6</v>
      </c>
      <c r="AE196">
        <f t="shared" si="52"/>
        <v>144.73398816348032</v>
      </c>
    </row>
    <row r="197" spans="1:31" x14ac:dyDescent="0.25">
      <c r="A197" s="1" t="s">
        <v>36</v>
      </c>
      <c r="B197" s="1">
        <v>16</v>
      </c>
      <c r="C197" s="2">
        <v>8</v>
      </c>
      <c r="D197" s="3">
        <f t="shared" si="44"/>
        <v>480</v>
      </c>
      <c r="E197" s="1" t="s">
        <v>25</v>
      </c>
      <c r="F197" s="1">
        <v>26</v>
      </c>
      <c r="G197" s="1">
        <v>150</v>
      </c>
      <c r="H197" s="1" t="s">
        <v>32</v>
      </c>
      <c r="I197" s="18">
        <v>9.9691666666666681</v>
      </c>
      <c r="J197" s="18">
        <v>6.1066666666666682</v>
      </c>
      <c r="K197" s="1">
        <v>533</v>
      </c>
      <c r="L197" s="1">
        <f t="shared" si="45"/>
        <v>3.9640151209989778E-3</v>
      </c>
      <c r="M197" s="1">
        <f t="shared" si="46"/>
        <v>1.2364306076286679E-4</v>
      </c>
      <c r="N197" s="24">
        <f t="shared" si="47"/>
        <v>1.2402547263683034E-5</v>
      </c>
      <c r="O197" s="24">
        <f t="shared" si="48"/>
        <v>2.0247226107456347E-5</v>
      </c>
      <c r="S197" s="1">
        <f t="shared" si="43"/>
        <v>3.9636012000000007E-3</v>
      </c>
      <c r="T197">
        <f t="shared" si="49"/>
        <v>5.3300000000000005E-4</v>
      </c>
      <c r="U197">
        <f t="shared" si="39"/>
        <v>5.0000000000000538E-7</v>
      </c>
      <c r="V197">
        <f t="shared" si="40"/>
        <v>2.4563318777292569E-3</v>
      </c>
      <c r="W197">
        <f t="shared" si="41"/>
        <v>5.0661531478590483E-8</v>
      </c>
      <c r="X197">
        <f t="shared" si="42"/>
        <v>-2.8749999999999886E-6</v>
      </c>
      <c r="AB197">
        <f t="shared" si="50"/>
        <v>4.9545015000000009E-4</v>
      </c>
      <c r="AC197">
        <f t="shared" si="51"/>
        <v>8.257502500000002E-6</v>
      </c>
      <c r="AE197">
        <f t="shared" si="52"/>
        <v>148.63818052241814</v>
      </c>
    </row>
    <row r="198" spans="1:31" x14ac:dyDescent="0.25">
      <c r="A198" s="1" t="s">
        <v>36</v>
      </c>
      <c r="B198" s="1">
        <v>16</v>
      </c>
      <c r="C198" s="2">
        <v>8</v>
      </c>
      <c r="D198" s="3">
        <f t="shared" si="44"/>
        <v>480</v>
      </c>
      <c r="E198" s="1" t="s">
        <v>26</v>
      </c>
      <c r="F198" s="1">
        <v>34</v>
      </c>
      <c r="G198" s="1">
        <v>15</v>
      </c>
      <c r="H198" s="1" t="s">
        <v>32</v>
      </c>
      <c r="I198" s="18">
        <v>6.4700000000000015</v>
      </c>
      <c r="J198" s="18">
        <v>3.6675000000000022</v>
      </c>
      <c r="K198" s="1">
        <v>509</v>
      </c>
      <c r="L198" s="1">
        <f t="shared" si="45"/>
        <v>3.785522882905215E-3</v>
      </c>
      <c r="M198" s="1">
        <f t="shared" si="46"/>
        <v>1.0133153100114645E-4</v>
      </c>
      <c r="N198" s="24">
        <f t="shared" si="47"/>
        <v>1.5661751313932988E-5</v>
      </c>
      <c r="O198" s="24">
        <f t="shared" si="48"/>
        <v>2.7629592638349391E-5</v>
      </c>
      <c r="S198" s="1">
        <f t="shared" si="43"/>
        <v>3.7851275999999994E-3</v>
      </c>
      <c r="T198">
        <f t="shared" si="49"/>
        <v>5.0900000000000001E-4</v>
      </c>
      <c r="U198">
        <f t="shared" si="39"/>
        <v>-2.0000000000000012E-6</v>
      </c>
      <c r="V198">
        <f t="shared" si="40"/>
        <v>4.0899795501022473E-3</v>
      </c>
      <c r="W198">
        <f t="shared" si="41"/>
        <v>-3.3742122488080638E-7</v>
      </c>
      <c r="X198">
        <f t="shared" si="42"/>
        <v>-2.4999999999999252E-7</v>
      </c>
      <c r="AB198">
        <f t="shared" si="50"/>
        <v>4.7314094999999993E-4</v>
      </c>
      <c r="AC198">
        <f t="shared" si="51"/>
        <v>7.8856824999999985E-6</v>
      </c>
      <c r="AE198">
        <f t="shared" si="52"/>
        <v>141.94527933566761</v>
      </c>
    </row>
    <row r="199" spans="1:31" x14ac:dyDescent="0.25">
      <c r="A199" s="1" t="s">
        <v>36</v>
      </c>
      <c r="B199" s="1">
        <v>16</v>
      </c>
      <c r="C199" s="2">
        <v>8</v>
      </c>
      <c r="D199" s="3">
        <f t="shared" si="44"/>
        <v>480</v>
      </c>
      <c r="E199" s="1" t="s">
        <v>27</v>
      </c>
      <c r="F199" s="1">
        <v>34</v>
      </c>
      <c r="G199" s="1">
        <v>150</v>
      </c>
      <c r="H199" s="1" t="s">
        <v>32</v>
      </c>
      <c r="I199" s="18">
        <v>8.0608333333333331</v>
      </c>
      <c r="J199" s="18">
        <v>4.9749999999999996</v>
      </c>
      <c r="K199" s="1">
        <v>511</v>
      </c>
      <c r="L199" s="1">
        <f t="shared" si="45"/>
        <v>3.8003972360796958E-3</v>
      </c>
      <c r="M199" s="1">
        <f t="shared" si="46"/>
        <v>1.0319082514795655E-4</v>
      </c>
      <c r="N199" s="24">
        <f t="shared" si="47"/>
        <v>1.2801508340488769E-5</v>
      </c>
      <c r="O199" s="24">
        <f t="shared" si="48"/>
        <v>2.0741874401599307E-5</v>
      </c>
      <c r="S199" s="1">
        <f t="shared" si="43"/>
        <v>3.8000003999999997E-3</v>
      </c>
      <c r="T199">
        <f t="shared" si="49"/>
        <v>5.1099999999999995E-4</v>
      </c>
      <c r="U199">
        <f t="shared" si="39"/>
        <v>5.6250000000000012E-7</v>
      </c>
      <c r="V199">
        <f t="shared" si="40"/>
        <v>3.0150753768844224E-3</v>
      </c>
      <c r="W199">
        <f t="shared" si="41"/>
        <v>6.9958737941289063E-8</v>
      </c>
      <c r="X199">
        <f t="shared" si="42"/>
        <v>6.2499999999998809E-7</v>
      </c>
      <c r="AB199">
        <f t="shared" si="50"/>
        <v>4.7500004999999996E-4</v>
      </c>
      <c r="AC199">
        <f t="shared" si="51"/>
        <v>7.9166674999999994E-6</v>
      </c>
      <c r="AE199">
        <f t="shared" si="52"/>
        <v>142.50302110123016</v>
      </c>
    </row>
    <row r="200" spans="1:31" x14ac:dyDescent="0.25">
      <c r="A200" s="1" t="s">
        <v>36</v>
      </c>
      <c r="B200" s="1">
        <v>16</v>
      </c>
      <c r="C200" s="2">
        <v>8</v>
      </c>
      <c r="D200" s="3">
        <f t="shared" si="44"/>
        <v>480</v>
      </c>
      <c r="E200" s="1" t="s">
        <v>28</v>
      </c>
      <c r="F200" s="1">
        <v>52</v>
      </c>
      <c r="G200" s="1">
        <v>15</v>
      </c>
      <c r="H200" s="1" t="s">
        <v>32</v>
      </c>
      <c r="I200" s="18">
        <v>6.6941666666666668</v>
      </c>
      <c r="J200" s="18">
        <v>3.253333333333333</v>
      </c>
      <c r="K200" s="1">
        <v>523</v>
      </c>
      <c r="L200" s="1">
        <f t="shared" si="45"/>
        <v>3.8896433551265761E-3</v>
      </c>
      <c r="M200" s="1">
        <f t="shared" si="46"/>
        <v>1.1434659002881658E-4</v>
      </c>
      <c r="N200" s="24">
        <f t="shared" si="47"/>
        <v>1.7081527204603498E-5</v>
      </c>
      <c r="O200" s="24">
        <f t="shared" si="48"/>
        <v>3.514751742689035E-5</v>
      </c>
      <c r="S200" s="1">
        <f t="shared" si="43"/>
        <v>3.8892372000000003E-3</v>
      </c>
      <c r="T200">
        <f t="shared" si="49"/>
        <v>5.2300000000000003E-4</v>
      </c>
      <c r="U200">
        <f t="shared" si="39"/>
        <v>1.1875000000000018E-6</v>
      </c>
      <c r="V200">
        <f t="shared" si="40"/>
        <v>4.6106557377049188E-3</v>
      </c>
      <c r="W200">
        <f t="shared" si="41"/>
        <v>2.2584869207309965E-7</v>
      </c>
      <c r="X200">
        <f t="shared" si="42"/>
        <v>2.6250000000000096E-6</v>
      </c>
      <c r="AB200">
        <f t="shared" si="50"/>
        <v>4.8615465000000004E-4</v>
      </c>
      <c r="AC200">
        <f t="shared" si="51"/>
        <v>8.1025775000000011E-6</v>
      </c>
      <c r="AE200">
        <f t="shared" si="52"/>
        <v>145.8494716946054</v>
      </c>
    </row>
    <row r="201" spans="1:31" x14ac:dyDescent="0.25">
      <c r="A201" s="1" t="s">
        <v>36</v>
      </c>
      <c r="B201" s="1">
        <v>16</v>
      </c>
      <c r="C201" s="2">
        <v>8</v>
      </c>
      <c r="D201" s="3">
        <f t="shared" si="44"/>
        <v>480</v>
      </c>
      <c r="E201" s="1" t="s">
        <v>29</v>
      </c>
      <c r="F201" s="1">
        <v>52</v>
      </c>
      <c r="G201" s="1">
        <v>150</v>
      </c>
      <c r="H201" s="1" t="s">
        <v>32</v>
      </c>
      <c r="I201" s="18">
        <v>7.5983333333333336</v>
      </c>
      <c r="J201" s="18">
        <v>4.2150000000000007</v>
      </c>
      <c r="K201" s="1">
        <v>522</v>
      </c>
      <c r="L201" s="1">
        <f t="shared" si="45"/>
        <v>3.8822061785393361E-3</v>
      </c>
      <c r="M201" s="1">
        <f t="shared" si="46"/>
        <v>1.1341694295541159E-4</v>
      </c>
      <c r="N201" s="24">
        <f t="shared" si="47"/>
        <v>1.4926555335215387E-5</v>
      </c>
      <c r="O201" s="24">
        <f t="shared" si="48"/>
        <v>2.6907934271746516E-5</v>
      </c>
      <c r="S201" s="1">
        <f t="shared" si="43"/>
        <v>3.8818007999999998E-3</v>
      </c>
      <c r="T201">
        <f t="shared" si="49"/>
        <v>5.22E-4</v>
      </c>
      <c r="U201">
        <f t="shared" si="39"/>
        <v>1.1250000000000002E-6</v>
      </c>
      <c r="V201">
        <f t="shared" si="40"/>
        <v>3.5587188612099638E-3</v>
      </c>
      <c r="W201">
        <f t="shared" si="41"/>
        <v>1.6514577521134662E-7</v>
      </c>
      <c r="X201">
        <f t="shared" si="42"/>
        <v>-4.625000000000004E-6</v>
      </c>
      <c r="AB201">
        <f t="shared" si="50"/>
        <v>4.8522509999999997E-4</v>
      </c>
      <c r="AC201">
        <f t="shared" si="51"/>
        <v>8.0870849999999998E-6</v>
      </c>
      <c r="AE201">
        <f t="shared" si="52"/>
        <v>145.57060081182414</v>
      </c>
    </row>
    <row r="202" spans="1:31" x14ac:dyDescent="0.25">
      <c r="A202" s="1" t="s">
        <v>37</v>
      </c>
      <c r="B202" s="1">
        <v>24</v>
      </c>
      <c r="C202" s="2">
        <f>24-16</f>
        <v>8</v>
      </c>
      <c r="D202" s="3">
        <f t="shared" si="44"/>
        <v>480</v>
      </c>
      <c r="E202" s="1" t="s">
        <v>16</v>
      </c>
      <c r="F202" s="1">
        <v>11</v>
      </c>
      <c r="G202" s="1">
        <v>15</v>
      </c>
      <c r="H202" s="1" t="s">
        <v>17</v>
      </c>
      <c r="I202" s="18">
        <v>5.1991666666666658</v>
      </c>
      <c r="J202" s="18">
        <v>2.5483333333333325</v>
      </c>
      <c r="K202" s="1">
        <v>639</v>
      </c>
      <c r="L202" s="1">
        <f t="shared" si="45"/>
        <v>4.7523558392464291E-3</v>
      </c>
      <c r="M202" s="1">
        <f t="shared" si="46"/>
        <v>2.2218565054379821E-4</v>
      </c>
      <c r="N202" s="24">
        <f t="shared" si="47"/>
        <v>4.2734858254937952E-5</v>
      </c>
      <c r="O202" s="24">
        <f t="shared" si="48"/>
        <v>8.7188613686251779E-5</v>
      </c>
      <c r="S202" s="1">
        <f t="shared" si="43"/>
        <v>4.7518596000000008E-3</v>
      </c>
      <c r="T202">
        <f t="shared" si="49"/>
        <v>6.3900000000000003E-4</v>
      </c>
      <c r="U202">
        <f t="shared" ref="U202:U241" si="53">(T202-T2)/B202</f>
        <v>-4.1666666666667682E-8</v>
      </c>
      <c r="V202">
        <f t="shared" si="40"/>
        <v>5.8862001308044492E-3</v>
      </c>
      <c r="W202">
        <f t="shared" si="41"/>
        <v>-1.011684387058852E-8</v>
      </c>
      <c r="X202">
        <f t="shared" si="42"/>
        <v>7.5000000000000468E-7</v>
      </c>
      <c r="AB202">
        <f t="shared" si="50"/>
        <v>5.9398245000000011E-4</v>
      </c>
      <c r="AC202">
        <f t="shared" si="51"/>
        <v>9.8997075000000016E-6</v>
      </c>
      <c r="AE202">
        <f t="shared" si="52"/>
        <v>178.19849409723301</v>
      </c>
    </row>
    <row r="203" spans="1:31" x14ac:dyDescent="0.25">
      <c r="A203" s="1" t="s">
        <v>37</v>
      </c>
      <c r="B203" s="1">
        <v>24</v>
      </c>
      <c r="C203" s="2">
        <f t="shared" ref="C203:C241" si="54">24-16</f>
        <v>8</v>
      </c>
      <c r="D203" s="3">
        <f t="shared" si="44"/>
        <v>480</v>
      </c>
      <c r="E203" s="1" t="s">
        <v>19</v>
      </c>
      <c r="F203" s="1">
        <v>11</v>
      </c>
      <c r="G203" s="1">
        <v>150</v>
      </c>
      <c r="H203" s="1" t="s">
        <v>17</v>
      </c>
      <c r="I203" s="18">
        <v>6.0416666666666661</v>
      </c>
      <c r="J203" s="18">
        <v>2.4325000000000001</v>
      </c>
      <c r="K203" s="1">
        <v>791</v>
      </c>
      <c r="L203" s="1">
        <f t="shared" si="45"/>
        <v>5.882806680506926E-3</v>
      </c>
      <c r="M203" s="1">
        <f t="shared" si="46"/>
        <v>3.6349200570136032E-4</v>
      </c>
      <c r="N203" s="24">
        <f t="shared" si="47"/>
        <v>6.0164194047121716E-5</v>
      </c>
      <c r="O203" s="24">
        <f t="shared" si="48"/>
        <v>1.4943145147024061E-4</v>
      </c>
      <c r="S203" s="1">
        <f t="shared" si="43"/>
        <v>5.8821923999999998E-3</v>
      </c>
      <c r="T203">
        <f t="shared" si="49"/>
        <v>7.9100000000000004E-4</v>
      </c>
      <c r="U203">
        <f t="shared" si="53"/>
        <v>1.7916666666666695E-6</v>
      </c>
      <c r="V203">
        <f t="shared" si="40"/>
        <v>6.1664953751284684E-3</v>
      </c>
      <c r="W203">
        <f t="shared" si="41"/>
        <v>4.5573972864650091E-7</v>
      </c>
      <c r="X203">
        <f t="shared" si="42"/>
        <v>7.7499999999999986E-6</v>
      </c>
      <c r="AB203">
        <f t="shared" si="50"/>
        <v>7.3527404999999997E-4</v>
      </c>
      <c r="AC203">
        <f t="shared" si="51"/>
        <v>1.2254567499999999E-5</v>
      </c>
      <c r="AE203">
        <f t="shared" si="52"/>
        <v>220.58686827998639</v>
      </c>
    </row>
    <row r="204" spans="1:31" x14ac:dyDescent="0.25">
      <c r="A204" s="1" t="s">
        <v>37</v>
      </c>
      <c r="B204" s="1">
        <v>24</v>
      </c>
      <c r="C204" s="2">
        <f t="shared" si="54"/>
        <v>8</v>
      </c>
      <c r="D204" s="3">
        <f t="shared" si="44"/>
        <v>480</v>
      </c>
      <c r="E204" s="1" t="s">
        <v>20</v>
      </c>
      <c r="F204" s="1">
        <v>13</v>
      </c>
      <c r="G204" s="1">
        <v>15</v>
      </c>
      <c r="H204" s="1" t="s">
        <v>17</v>
      </c>
      <c r="I204" s="18">
        <v>6.5549999999999997</v>
      </c>
      <c r="J204" s="18">
        <v>3</v>
      </c>
      <c r="K204" s="1">
        <v>762</v>
      </c>
      <c r="L204" s="1">
        <f t="shared" si="45"/>
        <v>5.6671285594769626E-3</v>
      </c>
      <c r="M204" s="1">
        <f t="shared" si="46"/>
        <v>3.365322405726149E-4</v>
      </c>
      <c r="N204" s="24">
        <f t="shared" si="47"/>
        <v>5.1339777356615545E-5</v>
      </c>
      <c r="O204" s="24">
        <f t="shared" si="48"/>
        <v>1.1217741352420497E-4</v>
      </c>
      <c r="S204" s="1">
        <f t="shared" si="43"/>
        <v>5.6665367999999992E-3</v>
      </c>
      <c r="T204">
        <f t="shared" si="49"/>
        <v>7.6199999999999998E-4</v>
      </c>
      <c r="U204">
        <f t="shared" si="53"/>
        <v>4.8333333333333334E-6</v>
      </c>
      <c r="V204">
        <f t="shared" si="40"/>
        <v>5.0000000000000001E-3</v>
      </c>
      <c r="W204">
        <f t="shared" si="41"/>
        <v>9.9686883125723231E-7</v>
      </c>
      <c r="X204">
        <f t="shared" si="42"/>
        <v>-1.7500000000000019E-6</v>
      </c>
      <c r="AB204">
        <f t="shared" si="50"/>
        <v>7.083170999999999E-4</v>
      </c>
      <c r="AC204">
        <f t="shared" si="51"/>
        <v>1.1805284999999998E-5</v>
      </c>
      <c r="AE204">
        <f t="shared" si="52"/>
        <v>212.49961267932949</v>
      </c>
    </row>
    <row r="205" spans="1:31" x14ac:dyDescent="0.25">
      <c r="A205" s="1" t="s">
        <v>37</v>
      </c>
      <c r="B205" s="1">
        <v>24</v>
      </c>
      <c r="C205" s="2">
        <f t="shared" si="54"/>
        <v>8</v>
      </c>
      <c r="D205" s="3">
        <f t="shared" si="44"/>
        <v>480</v>
      </c>
      <c r="E205" s="1" t="s">
        <v>22</v>
      </c>
      <c r="F205" s="1">
        <v>13</v>
      </c>
      <c r="G205" s="1">
        <v>150</v>
      </c>
      <c r="H205" s="1" t="s">
        <v>17</v>
      </c>
      <c r="I205" s="18">
        <v>6.3808333333333334</v>
      </c>
      <c r="J205" s="18">
        <v>2.9816666666666669</v>
      </c>
      <c r="K205" s="1">
        <v>742</v>
      </c>
      <c r="L205" s="1">
        <f t="shared" si="45"/>
        <v>5.5183850277321601E-3</v>
      </c>
      <c r="M205" s="1">
        <f t="shared" si="46"/>
        <v>3.1793929910451459E-4</v>
      </c>
      <c r="N205" s="24">
        <f t="shared" si="47"/>
        <v>4.9827237681261265E-5</v>
      </c>
      <c r="O205" s="24">
        <f t="shared" si="48"/>
        <v>1.0663140271811556E-4</v>
      </c>
      <c r="S205" s="1">
        <f t="shared" si="43"/>
        <v>5.5178088000000002E-3</v>
      </c>
      <c r="T205">
        <f t="shared" si="49"/>
        <v>7.4200000000000004E-4</v>
      </c>
      <c r="U205">
        <f t="shared" si="53"/>
        <v>8.3333333333335363E-8</v>
      </c>
      <c r="V205">
        <f t="shared" si="40"/>
        <v>5.0307434320849631E-3</v>
      </c>
      <c r="W205">
        <f t="shared" si="41"/>
        <v>1.7293073536198817E-8</v>
      </c>
      <c r="X205">
        <f t="shared" si="42"/>
        <v>-4.1249999999999918E-6</v>
      </c>
      <c r="AB205">
        <f t="shared" si="50"/>
        <v>6.8972610000000002E-4</v>
      </c>
      <c r="AC205">
        <f t="shared" si="51"/>
        <v>1.1495435000000001E-5</v>
      </c>
      <c r="AE205">
        <f t="shared" si="52"/>
        <v>206.92219502370403</v>
      </c>
    </row>
    <row r="206" spans="1:31" x14ac:dyDescent="0.25">
      <c r="A206" s="1" t="s">
        <v>37</v>
      </c>
      <c r="B206" s="1">
        <v>24</v>
      </c>
      <c r="C206" s="2">
        <f t="shared" si="54"/>
        <v>8</v>
      </c>
      <c r="D206" s="3">
        <f t="shared" si="44"/>
        <v>480</v>
      </c>
      <c r="E206" s="1" t="s">
        <v>24</v>
      </c>
      <c r="F206" s="1">
        <v>26</v>
      </c>
      <c r="G206" s="1">
        <v>15</v>
      </c>
      <c r="H206" s="1" t="s">
        <v>17</v>
      </c>
      <c r="I206" s="18">
        <v>5.9900000000000011</v>
      </c>
      <c r="J206" s="18">
        <v>2.6733333333333338</v>
      </c>
      <c r="K206" s="1">
        <v>745</v>
      </c>
      <c r="L206" s="1">
        <f t="shared" si="45"/>
        <v>5.5406965574938804E-3</v>
      </c>
      <c r="M206" s="1">
        <f t="shared" si="46"/>
        <v>3.2072824032472962E-4</v>
      </c>
      <c r="N206" s="24">
        <f t="shared" si="47"/>
        <v>5.3543946631841327E-5</v>
      </c>
      <c r="O206" s="24">
        <f t="shared" si="48"/>
        <v>1.1997315722870183E-4</v>
      </c>
      <c r="S206" s="1">
        <f t="shared" si="43"/>
        <v>5.5401180000000001E-3</v>
      </c>
      <c r="T206">
        <f t="shared" si="49"/>
        <v>7.45E-4</v>
      </c>
      <c r="U206">
        <f t="shared" si="53"/>
        <v>5.0833333333333352E-6</v>
      </c>
      <c r="V206">
        <f t="shared" si="40"/>
        <v>5.6109725685785528E-3</v>
      </c>
      <c r="W206">
        <f t="shared" si="41"/>
        <v>1.1765435298826654E-6</v>
      </c>
      <c r="X206">
        <f t="shared" si="42"/>
        <v>-2.5000000000000608E-7</v>
      </c>
      <c r="AB206">
        <f t="shared" si="50"/>
        <v>6.9251475000000002E-4</v>
      </c>
      <c r="AC206">
        <f t="shared" si="51"/>
        <v>1.15419125E-5</v>
      </c>
      <c r="AE206">
        <f t="shared" si="52"/>
        <v>207.75880767204785</v>
      </c>
    </row>
    <row r="207" spans="1:31" x14ac:dyDescent="0.25">
      <c r="A207" s="1" t="s">
        <v>37</v>
      </c>
      <c r="B207" s="1">
        <v>24</v>
      </c>
      <c r="C207" s="2">
        <f t="shared" si="54"/>
        <v>8</v>
      </c>
      <c r="D207" s="3">
        <f t="shared" si="44"/>
        <v>480</v>
      </c>
      <c r="E207" s="1" t="s">
        <v>25</v>
      </c>
      <c r="F207" s="1">
        <v>26</v>
      </c>
      <c r="G207" s="1">
        <v>150</v>
      </c>
      <c r="H207" s="1" t="s">
        <v>17</v>
      </c>
      <c r="I207" s="18">
        <v>7.1525000000000007</v>
      </c>
      <c r="J207" s="18">
        <v>3.1116666666666677</v>
      </c>
      <c r="K207" s="1">
        <v>773</v>
      </c>
      <c r="L207" s="1">
        <f t="shared" si="45"/>
        <v>5.7489375019366034E-3</v>
      </c>
      <c r="M207" s="1">
        <f t="shared" si="46"/>
        <v>3.4675835838006999E-4</v>
      </c>
      <c r="N207" s="24">
        <f t="shared" si="47"/>
        <v>4.8480721199590347E-5</v>
      </c>
      <c r="O207" s="24">
        <f t="shared" si="48"/>
        <v>1.1143814409643381E-4</v>
      </c>
      <c r="S207" s="1">
        <f t="shared" si="43"/>
        <v>5.7483371999999993E-3</v>
      </c>
      <c r="T207">
        <f t="shared" si="49"/>
        <v>7.7300000000000003E-4</v>
      </c>
      <c r="U207">
        <f t="shared" si="53"/>
        <v>2.3333333333333357E-6</v>
      </c>
      <c r="V207">
        <f t="shared" si="40"/>
        <v>4.8205677557578985E-3</v>
      </c>
      <c r="W207">
        <f t="shared" si="41"/>
        <v>4.6397677534828635E-7</v>
      </c>
      <c r="X207">
        <f t="shared" si="42"/>
        <v>6.7500000000000014E-6</v>
      </c>
      <c r="AB207">
        <f t="shared" si="50"/>
        <v>7.1854214999999991E-4</v>
      </c>
      <c r="AC207">
        <f t="shared" si="51"/>
        <v>1.1975702499999998E-5</v>
      </c>
      <c r="AE207">
        <f t="shared" si="52"/>
        <v>215.56719238992346</v>
      </c>
    </row>
    <row r="208" spans="1:31" x14ac:dyDescent="0.25">
      <c r="A208" s="1" t="s">
        <v>37</v>
      </c>
      <c r="B208" s="1">
        <v>24</v>
      </c>
      <c r="C208" s="2">
        <f t="shared" si="54"/>
        <v>8</v>
      </c>
      <c r="D208" s="3">
        <f t="shared" si="44"/>
        <v>480</v>
      </c>
      <c r="E208" s="1" t="s">
        <v>26</v>
      </c>
      <c r="F208" s="1">
        <v>34</v>
      </c>
      <c r="G208" s="1">
        <v>15</v>
      </c>
      <c r="H208" s="1" t="s">
        <v>17</v>
      </c>
      <c r="I208" s="18">
        <v>7.3041666666666671</v>
      </c>
      <c r="J208" s="18">
        <v>3.4625000000000017</v>
      </c>
      <c r="K208" s="1">
        <v>739</v>
      </c>
      <c r="L208" s="1">
        <f t="shared" si="45"/>
        <v>5.4960734979704398E-3</v>
      </c>
      <c r="M208" s="1">
        <f t="shared" si="46"/>
        <v>3.1515035788429955E-4</v>
      </c>
      <c r="N208" s="24">
        <f t="shared" si="47"/>
        <v>4.3146654815876716E-5</v>
      </c>
      <c r="O208" s="24">
        <f t="shared" si="48"/>
        <v>9.1018153901602713E-5</v>
      </c>
      <c r="S208" s="1">
        <f t="shared" si="43"/>
        <v>5.4954996000000002E-3</v>
      </c>
      <c r="T208">
        <f t="shared" si="49"/>
        <v>7.3899999999999997E-4</v>
      </c>
      <c r="U208">
        <f t="shared" si="53"/>
        <v>1.8750000000000005E-6</v>
      </c>
      <c r="V208">
        <f t="shared" si="40"/>
        <v>4.3321299638989143E-3</v>
      </c>
      <c r="W208">
        <f t="shared" si="41"/>
        <v>3.3506110349738904E-7</v>
      </c>
      <c r="X208">
        <f t="shared" si="42"/>
        <v>-3.5000000000000038E-6</v>
      </c>
      <c r="AB208">
        <f t="shared" si="50"/>
        <v>6.8693745000000003E-4</v>
      </c>
      <c r="AC208">
        <f t="shared" si="51"/>
        <v>1.14489575E-5</v>
      </c>
      <c r="AE208">
        <f t="shared" si="52"/>
        <v>206.08558237536022</v>
      </c>
    </row>
    <row r="209" spans="1:31" x14ac:dyDescent="0.25">
      <c r="A209" s="1" t="s">
        <v>37</v>
      </c>
      <c r="B209" s="1">
        <v>24</v>
      </c>
      <c r="C209" s="2">
        <f t="shared" si="54"/>
        <v>8</v>
      </c>
      <c r="D209" s="3">
        <f t="shared" si="44"/>
        <v>480</v>
      </c>
      <c r="E209" s="1" t="s">
        <v>27</v>
      </c>
      <c r="F209" s="1">
        <v>34</v>
      </c>
      <c r="G209" s="1">
        <v>150</v>
      </c>
      <c r="H209" s="1" t="s">
        <v>17</v>
      </c>
      <c r="I209" s="18">
        <v>7.9249999999999998</v>
      </c>
      <c r="J209" s="18">
        <v>4.3525</v>
      </c>
      <c r="K209" s="1">
        <v>690</v>
      </c>
      <c r="L209" s="1">
        <f t="shared" si="45"/>
        <v>5.1316518451956748E-3</v>
      </c>
      <c r="M209" s="1">
        <f t="shared" si="46"/>
        <v>2.6959765128745393E-4</v>
      </c>
      <c r="N209" s="24">
        <f t="shared" si="47"/>
        <v>3.4018631077281251E-5</v>
      </c>
      <c r="O209" s="24">
        <f t="shared" si="48"/>
        <v>6.1940873357255351E-5</v>
      </c>
      <c r="S209" s="1">
        <f t="shared" si="43"/>
        <v>5.1311159999999998E-3</v>
      </c>
      <c r="T209">
        <f t="shared" si="49"/>
        <v>6.8999999999999997E-4</v>
      </c>
      <c r="U209">
        <f t="shared" si="53"/>
        <v>2.9166666666666474E-7</v>
      </c>
      <c r="V209">
        <f t="shared" si="40"/>
        <v>3.4462952326249283E-3</v>
      </c>
      <c r="W209">
        <f t="shared" si="41"/>
        <v>4.146298293965367E-8</v>
      </c>
      <c r="X209">
        <f t="shared" si="42"/>
        <v>-4.999999999999986E-7</v>
      </c>
      <c r="AB209">
        <f t="shared" si="50"/>
        <v>6.4138949999999998E-4</v>
      </c>
      <c r="AC209">
        <f t="shared" si="51"/>
        <v>1.0689824999999999E-5</v>
      </c>
      <c r="AE209">
        <f t="shared" si="52"/>
        <v>192.42090911907789</v>
      </c>
    </row>
    <row r="210" spans="1:31" x14ac:dyDescent="0.25">
      <c r="A210" s="1" t="s">
        <v>37</v>
      </c>
      <c r="B210" s="1">
        <v>24</v>
      </c>
      <c r="C210" s="2">
        <f t="shared" si="54"/>
        <v>8</v>
      </c>
      <c r="D210" s="3">
        <f t="shared" si="44"/>
        <v>480</v>
      </c>
      <c r="E210" s="1" t="s">
        <v>28</v>
      </c>
      <c r="F210" s="1">
        <v>52</v>
      </c>
      <c r="G210" s="1">
        <v>15</v>
      </c>
      <c r="H210" s="1" t="s">
        <v>17</v>
      </c>
      <c r="I210" s="18">
        <v>5.1616666666666653</v>
      </c>
      <c r="J210" s="18">
        <v>2.4741666666666653</v>
      </c>
      <c r="K210" s="1">
        <v>659</v>
      </c>
      <c r="L210" s="1">
        <f t="shared" si="45"/>
        <v>4.9010993709912316E-3</v>
      </c>
      <c r="M210" s="1">
        <f t="shared" si="46"/>
        <v>2.4077859201189852E-4</v>
      </c>
      <c r="N210" s="24">
        <f t="shared" si="47"/>
        <v>4.6647450825682642E-5</v>
      </c>
      <c r="O210" s="24">
        <f t="shared" si="48"/>
        <v>9.7317046283017312E-5</v>
      </c>
      <c r="S210" s="1">
        <f t="shared" si="43"/>
        <v>4.9005876000000007E-3</v>
      </c>
      <c r="T210">
        <f t="shared" si="49"/>
        <v>6.5899999999999997E-4</v>
      </c>
      <c r="U210">
        <f t="shared" si="53"/>
        <v>4.1666666666666643E-6</v>
      </c>
      <c r="V210">
        <f t="shared" si="40"/>
        <v>6.0626473560121286E-3</v>
      </c>
      <c r="W210">
        <f t="shared" si="41"/>
        <v>1.0420110662263029E-6</v>
      </c>
      <c r="X210">
        <f t="shared" si="42"/>
        <v>3.1249999999999946E-6</v>
      </c>
      <c r="AB210">
        <f t="shared" si="50"/>
        <v>6.1257345000000009E-4</v>
      </c>
      <c r="AC210">
        <f t="shared" si="51"/>
        <v>1.0209557500000002E-5</v>
      </c>
      <c r="AE210">
        <f t="shared" si="52"/>
        <v>183.77591175285843</v>
      </c>
    </row>
    <row r="211" spans="1:31" x14ac:dyDescent="0.25">
      <c r="A211" s="1" t="s">
        <v>37</v>
      </c>
      <c r="B211" s="1">
        <v>24</v>
      </c>
      <c r="C211" s="2">
        <f t="shared" si="54"/>
        <v>8</v>
      </c>
      <c r="D211" s="3">
        <f t="shared" si="44"/>
        <v>480</v>
      </c>
      <c r="E211" s="1" t="s">
        <v>29</v>
      </c>
      <c r="F211" s="1">
        <v>52</v>
      </c>
      <c r="G211" s="1">
        <v>150</v>
      </c>
      <c r="H211" s="1" t="s">
        <v>17</v>
      </c>
      <c r="I211" s="18">
        <v>7.2575000000000003</v>
      </c>
      <c r="J211" s="18">
        <v>4.0183333333333335</v>
      </c>
      <c r="K211" s="1">
        <v>665</v>
      </c>
      <c r="L211" s="1">
        <f t="shared" si="45"/>
        <v>4.9457224305146721E-3</v>
      </c>
      <c r="M211" s="1">
        <f t="shared" si="46"/>
        <v>2.4635647445232859E-4</v>
      </c>
      <c r="N211" s="24">
        <f t="shared" si="47"/>
        <v>3.3945087764702523E-5</v>
      </c>
      <c r="O211" s="24">
        <f t="shared" si="48"/>
        <v>6.1308123049107067E-5</v>
      </c>
      <c r="S211" s="1">
        <f t="shared" si="43"/>
        <v>4.9452059999999997E-3</v>
      </c>
      <c r="T211">
        <f t="shared" si="49"/>
        <v>6.6500000000000001E-4</v>
      </c>
      <c r="U211">
        <f t="shared" si="53"/>
        <v>2.9583333333333331E-6</v>
      </c>
      <c r="V211">
        <f t="shared" si="40"/>
        <v>3.7328909166321027E-3</v>
      </c>
      <c r="W211">
        <f t="shared" si="41"/>
        <v>4.555265258179975E-7</v>
      </c>
      <c r="X211">
        <f t="shared" si="42"/>
        <v>1.2500000000000304E-7</v>
      </c>
      <c r="AB211">
        <f t="shared" si="50"/>
        <v>6.1815074999999997E-4</v>
      </c>
      <c r="AC211">
        <f t="shared" si="51"/>
        <v>1.0302512499999999E-5</v>
      </c>
      <c r="AE211">
        <f t="shared" si="52"/>
        <v>185.44913704954607</v>
      </c>
    </row>
    <row r="212" spans="1:31" x14ac:dyDescent="0.25">
      <c r="A212" s="1" t="s">
        <v>37</v>
      </c>
      <c r="B212" s="1">
        <v>24</v>
      </c>
      <c r="C212" s="2">
        <f t="shared" si="54"/>
        <v>8</v>
      </c>
      <c r="D212" s="3">
        <f t="shared" si="44"/>
        <v>480</v>
      </c>
      <c r="E212" s="1" t="s">
        <v>16</v>
      </c>
      <c r="F212" s="1">
        <v>11</v>
      </c>
      <c r="G212" s="1">
        <v>15</v>
      </c>
      <c r="H212" s="1" t="s">
        <v>30</v>
      </c>
      <c r="I212" s="18">
        <v>8.9049999999999994</v>
      </c>
      <c r="J212" s="17">
        <v>5.8783333333333303</v>
      </c>
      <c r="K212" s="1">
        <v>522</v>
      </c>
      <c r="L212" s="1">
        <f t="shared" si="45"/>
        <v>3.8822061785393361E-3</v>
      </c>
      <c r="M212" s="1">
        <f t="shared" si="46"/>
        <v>1.1341694295541159E-4</v>
      </c>
      <c r="N212" s="24">
        <f t="shared" si="47"/>
        <v>1.2736321499765479E-5</v>
      </c>
      <c r="O212" s="24">
        <f t="shared" si="48"/>
        <v>1.92940645798829E-5</v>
      </c>
      <c r="S212" s="1">
        <f t="shared" si="43"/>
        <v>3.8818007999999998E-3</v>
      </c>
      <c r="T212">
        <f t="shared" si="49"/>
        <v>5.22E-4</v>
      </c>
      <c r="U212">
        <f t="shared" si="53"/>
        <v>-1.2499999999999851E-7</v>
      </c>
      <c r="V212">
        <f t="shared" si="40"/>
        <v>2.5517436915225415E-3</v>
      </c>
      <c r="W212">
        <f t="shared" si="41"/>
        <v>-1.3157346990186523E-8</v>
      </c>
      <c r="X212">
        <f t="shared" si="42"/>
        <v>7.7499999999999986E-6</v>
      </c>
      <c r="AB212">
        <f t="shared" si="50"/>
        <v>4.8522509999999997E-4</v>
      </c>
      <c r="AC212">
        <f t="shared" si="51"/>
        <v>8.0870849999999998E-6</v>
      </c>
      <c r="AE212">
        <f t="shared" si="52"/>
        <v>145.57060081182414</v>
      </c>
    </row>
    <row r="213" spans="1:31" x14ac:dyDescent="0.25">
      <c r="A213" s="1" t="s">
        <v>37</v>
      </c>
      <c r="B213" s="1">
        <v>24</v>
      </c>
      <c r="C213" s="2">
        <f t="shared" si="54"/>
        <v>8</v>
      </c>
      <c r="D213" s="3">
        <f t="shared" si="44"/>
        <v>480</v>
      </c>
      <c r="E213" s="1" t="s">
        <v>19</v>
      </c>
      <c r="F213" s="1">
        <v>11</v>
      </c>
      <c r="G213" s="1">
        <v>150</v>
      </c>
      <c r="H213" s="1" t="s">
        <v>30</v>
      </c>
      <c r="I213" s="18">
        <v>5.7408333333333328</v>
      </c>
      <c r="J213" s="18">
        <v>2.4849999999999994</v>
      </c>
      <c r="K213" s="1">
        <v>568</v>
      </c>
      <c r="L213" s="1">
        <f t="shared" si="45"/>
        <v>4.2243163015523808E-3</v>
      </c>
      <c r="M213" s="1">
        <f t="shared" si="46"/>
        <v>1.5618070833204218E-4</v>
      </c>
      <c r="N213" s="24">
        <f t="shared" si="47"/>
        <v>2.7205232979888319E-5</v>
      </c>
      <c r="O213" s="24">
        <f t="shared" si="48"/>
        <v>6.2849379610479763E-5</v>
      </c>
      <c r="S213" s="1">
        <f t="shared" si="43"/>
        <v>4.2238752000000003E-3</v>
      </c>
      <c r="T213">
        <f t="shared" si="49"/>
        <v>5.6800000000000004E-4</v>
      </c>
      <c r="U213">
        <f t="shared" si="53"/>
        <v>3.6250000000000021E-6</v>
      </c>
      <c r="V213">
        <f t="shared" si="40"/>
        <v>6.036217303822939E-3</v>
      </c>
      <c r="W213">
        <f t="shared" si="41"/>
        <v>9.0259753333149873E-7</v>
      </c>
      <c r="X213">
        <f t="shared" si="42"/>
        <v>9.6250000000000036E-6</v>
      </c>
      <c r="AB213">
        <f t="shared" si="50"/>
        <v>5.2798440000000003E-4</v>
      </c>
      <c r="AC213">
        <f t="shared" si="51"/>
        <v>8.7997400000000009E-6</v>
      </c>
      <c r="AE213">
        <f t="shared" si="52"/>
        <v>158.39866141976267</v>
      </c>
    </row>
    <row r="214" spans="1:31" x14ac:dyDescent="0.25">
      <c r="A214" s="1" t="s">
        <v>37</v>
      </c>
      <c r="B214" s="1">
        <v>24</v>
      </c>
      <c r="C214" s="2">
        <f t="shared" si="54"/>
        <v>8</v>
      </c>
      <c r="D214" s="3">
        <f t="shared" si="44"/>
        <v>480</v>
      </c>
      <c r="E214" s="1" t="s">
        <v>20</v>
      </c>
      <c r="F214" s="1">
        <v>13</v>
      </c>
      <c r="G214" s="1">
        <v>15</v>
      </c>
      <c r="H214" s="1" t="s">
        <v>30</v>
      </c>
      <c r="I214" s="18">
        <v>5.7299999999999995</v>
      </c>
      <c r="J214" s="18">
        <v>2.9883333333333328</v>
      </c>
      <c r="K214" s="1">
        <v>542</v>
      </c>
      <c r="L214" s="1">
        <f t="shared" si="45"/>
        <v>4.0309497102841386E-3</v>
      </c>
      <c r="M214" s="1">
        <f t="shared" si="46"/>
        <v>1.320098844235119E-4</v>
      </c>
      <c r="N214" s="24">
        <f t="shared" si="47"/>
        <v>2.3038374244940998E-5</v>
      </c>
      <c r="O214" s="24">
        <f t="shared" si="48"/>
        <v>4.4175086812106613E-5</v>
      </c>
      <c r="S214" s="1">
        <f t="shared" si="43"/>
        <v>4.0305287999999996E-3</v>
      </c>
      <c r="T214">
        <f t="shared" si="49"/>
        <v>5.4199999999999995E-4</v>
      </c>
      <c r="U214">
        <f t="shared" si="53"/>
        <v>9.1666666666666633E-7</v>
      </c>
      <c r="V214">
        <f t="shared" si="40"/>
        <v>5.0195203569436703E-3</v>
      </c>
      <c r="W214">
        <f t="shared" si="41"/>
        <v>1.8979943899545352E-7</v>
      </c>
      <c r="X214">
        <f t="shared" si="42"/>
        <v>-2.125000000000011E-6</v>
      </c>
      <c r="AB214">
        <f t="shared" si="50"/>
        <v>5.0381609999999996E-4</v>
      </c>
      <c r="AC214">
        <f t="shared" si="51"/>
        <v>8.3969349999999999E-6</v>
      </c>
      <c r="AE214">
        <f t="shared" si="52"/>
        <v>151.14801846744959</v>
      </c>
    </row>
    <row r="215" spans="1:31" x14ac:dyDescent="0.25">
      <c r="A215" s="1" t="s">
        <v>37</v>
      </c>
      <c r="B215" s="1">
        <v>24</v>
      </c>
      <c r="C215" s="2">
        <f t="shared" si="54"/>
        <v>8</v>
      </c>
      <c r="D215" s="3">
        <f t="shared" si="44"/>
        <v>480</v>
      </c>
      <c r="E215" s="1" t="s">
        <v>22</v>
      </c>
      <c r="F215" s="1">
        <v>13</v>
      </c>
      <c r="G215" s="1">
        <v>150</v>
      </c>
      <c r="H215" s="1" t="s">
        <v>30</v>
      </c>
      <c r="I215" s="18">
        <v>6.7200000000000006</v>
      </c>
      <c r="J215" s="18">
        <v>3.4916666666666663</v>
      </c>
      <c r="K215" s="1">
        <v>598</v>
      </c>
      <c r="L215" s="1">
        <f t="shared" si="45"/>
        <v>4.4474315991695846E-3</v>
      </c>
      <c r="M215" s="1">
        <f t="shared" si="46"/>
        <v>1.8407012053419264E-4</v>
      </c>
      <c r="N215" s="24">
        <f t="shared" si="47"/>
        <v>2.7391386984254855E-5</v>
      </c>
      <c r="O215" s="24">
        <f t="shared" si="48"/>
        <v>5.2716979627931077E-5</v>
      </c>
      <c r="S215" s="1">
        <f t="shared" si="43"/>
        <v>4.4469671999999997E-3</v>
      </c>
      <c r="T215">
        <f t="shared" si="49"/>
        <v>5.9800000000000001E-4</v>
      </c>
      <c r="U215">
        <f t="shared" si="53"/>
        <v>2.3333333333333357E-6</v>
      </c>
      <c r="V215">
        <f t="shared" si="40"/>
        <v>4.2959427207637235E-3</v>
      </c>
      <c r="W215">
        <f t="shared" si="41"/>
        <v>4.134819281982105E-7</v>
      </c>
      <c r="X215">
        <f t="shared" si="42"/>
        <v>-2.3750000000000035E-6</v>
      </c>
      <c r="AB215">
        <f t="shared" si="50"/>
        <v>5.5587089999999996E-4</v>
      </c>
      <c r="AC215">
        <f t="shared" si="51"/>
        <v>9.2645149999999985E-6</v>
      </c>
      <c r="AE215">
        <f t="shared" si="52"/>
        <v>166.76478790320084</v>
      </c>
    </row>
    <row r="216" spans="1:31" x14ac:dyDescent="0.25">
      <c r="A216" s="1" t="s">
        <v>37</v>
      </c>
      <c r="B216" s="1">
        <v>24</v>
      </c>
      <c r="C216" s="2">
        <f t="shared" si="54"/>
        <v>8</v>
      </c>
      <c r="D216" s="3">
        <f t="shared" si="44"/>
        <v>480</v>
      </c>
      <c r="E216" s="1" t="s">
        <v>24</v>
      </c>
      <c r="F216" s="1">
        <v>26</v>
      </c>
      <c r="G216" s="1">
        <v>15</v>
      </c>
      <c r="H216" s="1" t="s">
        <v>30</v>
      </c>
      <c r="I216" s="18">
        <v>6.0591666666666679</v>
      </c>
      <c r="J216" s="18">
        <v>2.9941666666666675</v>
      </c>
      <c r="K216" s="1">
        <v>661</v>
      </c>
      <c r="L216" s="1">
        <f t="shared" si="45"/>
        <v>4.9159737241657106E-3</v>
      </c>
      <c r="M216" s="1">
        <f t="shared" si="46"/>
        <v>2.426378861587084E-4</v>
      </c>
      <c r="N216" s="24">
        <f t="shared" si="47"/>
        <v>4.0044761847125572E-5</v>
      </c>
      <c r="O216" s="24">
        <f t="shared" si="48"/>
        <v>8.103686707220985E-5</v>
      </c>
      <c r="S216" s="1">
        <f t="shared" si="43"/>
        <v>4.9154604000000001E-3</v>
      </c>
      <c r="T216">
        <f t="shared" si="49"/>
        <v>6.6100000000000002E-4</v>
      </c>
      <c r="U216">
        <f t="shared" si="53"/>
        <v>6.7500000000000014E-6</v>
      </c>
      <c r="V216">
        <f t="shared" si="40"/>
        <v>5.0097411633732245E-3</v>
      </c>
      <c r="W216">
        <f t="shared" si="41"/>
        <v>1.3948911734244216E-6</v>
      </c>
      <c r="X216">
        <f t="shared" si="42"/>
        <v>-4.3749999999999979E-6</v>
      </c>
      <c r="AB216">
        <f t="shared" si="50"/>
        <v>6.1443255000000001E-4</v>
      </c>
      <c r="AC216">
        <f t="shared" si="51"/>
        <v>1.0240542500000001E-5</v>
      </c>
      <c r="AE216">
        <f t="shared" si="52"/>
        <v>184.33365351842096</v>
      </c>
    </row>
    <row r="217" spans="1:31" x14ac:dyDescent="0.25">
      <c r="A217" s="1" t="s">
        <v>37</v>
      </c>
      <c r="B217" s="1">
        <v>24</v>
      </c>
      <c r="C217" s="2">
        <f t="shared" si="54"/>
        <v>8</v>
      </c>
      <c r="D217" s="3">
        <f t="shared" si="44"/>
        <v>480</v>
      </c>
      <c r="E217" s="1" t="s">
        <v>25</v>
      </c>
      <c r="F217" s="1">
        <v>26</v>
      </c>
      <c r="G217" s="1">
        <v>150</v>
      </c>
      <c r="H217" s="1" t="s">
        <v>30</v>
      </c>
      <c r="I217" s="18">
        <v>6.7266666666666666</v>
      </c>
      <c r="J217" s="18">
        <v>2.2149999999999999</v>
      </c>
      <c r="K217" s="1">
        <v>578</v>
      </c>
      <c r="L217" s="1">
        <f t="shared" si="45"/>
        <v>4.2986880674247821E-3</v>
      </c>
      <c r="M217" s="1">
        <f t="shared" si="46"/>
        <v>1.6547717906609233E-4</v>
      </c>
      <c r="N217" s="24">
        <f t="shared" si="47"/>
        <v>2.4600175282372497E-5</v>
      </c>
      <c r="O217" s="24">
        <f t="shared" si="48"/>
        <v>7.4707530052411889E-5</v>
      </c>
      <c r="S217" s="1">
        <f t="shared" si="43"/>
        <v>4.2982391999999998E-3</v>
      </c>
      <c r="T217">
        <f t="shared" si="49"/>
        <v>5.7799999999999995E-4</v>
      </c>
      <c r="U217">
        <f t="shared" si="53"/>
        <v>3.7916666666666641E-6</v>
      </c>
      <c r="V217">
        <f t="shared" si="40"/>
        <v>6.7720090293453723E-3</v>
      </c>
      <c r="W217">
        <f t="shared" si="41"/>
        <v>1.0591779829268475E-6</v>
      </c>
      <c r="X217">
        <f t="shared" si="42"/>
        <v>6.2499999999999893E-6</v>
      </c>
      <c r="AB217">
        <f t="shared" si="50"/>
        <v>5.3727989999999997E-4</v>
      </c>
      <c r="AC217">
        <f t="shared" si="51"/>
        <v>8.9546650000000001E-6</v>
      </c>
      <c r="AE217">
        <f t="shared" si="52"/>
        <v>161.18737024757539</v>
      </c>
    </row>
    <row r="218" spans="1:31" x14ac:dyDescent="0.25">
      <c r="A218" s="1" t="s">
        <v>37</v>
      </c>
      <c r="B218" s="1">
        <v>24</v>
      </c>
      <c r="C218" s="2">
        <f t="shared" si="54"/>
        <v>8</v>
      </c>
      <c r="D218" s="3">
        <f t="shared" si="44"/>
        <v>480</v>
      </c>
      <c r="E218" s="1" t="s">
        <v>26</v>
      </c>
      <c r="F218" s="1">
        <v>34</v>
      </c>
      <c r="G218" s="1">
        <v>15</v>
      </c>
      <c r="H218" s="1" t="s">
        <v>30</v>
      </c>
      <c r="I218" s="18">
        <v>6.8391666666666682</v>
      </c>
      <c r="J218" s="18">
        <v>2.2758333333333347</v>
      </c>
      <c r="K218" s="1">
        <v>535</v>
      </c>
      <c r="L218" s="1">
        <f t="shared" si="45"/>
        <v>3.9788894741734577E-3</v>
      </c>
      <c r="M218" s="1">
        <f t="shared" si="46"/>
        <v>1.2550235490967678E-4</v>
      </c>
      <c r="N218" s="24">
        <f t="shared" si="47"/>
        <v>1.835053319015622E-5</v>
      </c>
      <c r="O218" s="24">
        <f t="shared" si="48"/>
        <v>5.5145670410696468E-5</v>
      </c>
      <c r="S218" s="1">
        <f t="shared" si="43"/>
        <v>3.9784740000000001E-3</v>
      </c>
      <c r="T218">
        <f t="shared" si="49"/>
        <v>5.3499999999999999E-4</v>
      </c>
      <c r="U218">
        <f t="shared" si="53"/>
        <v>8.7499999999999872E-7</v>
      </c>
      <c r="V218">
        <f t="shared" si="40"/>
        <v>6.590992310508967E-3</v>
      </c>
      <c r="W218">
        <f t="shared" si="41"/>
        <v>2.378921566025032E-7</v>
      </c>
      <c r="X218">
        <f t="shared" si="42"/>
        <v>3.2499999999999977E-6</v>
      </c>
      <c r="AB218">
        <f t="shared" si="50"/>
        <v>4.9730925000000001E-4</v>
      </c>
      <c r="AC218">
        <f t="shared" si="51"/>
        <v>8.2884874999999995E-6</v>
      </c>
      <c r="AE218">
        <f t="shared" si="52"/>
        <v>149.19592228798066</v>
      </c>
    </row>
    <row r="219" spans="1:31" x14ac:dyDescent="0.25">
      <c r="A219" s="1" t="s">
        <v>37</v>
      </c>
      <c r="B219" s="1">
        <v>24</v>
      </c>
      <c r="C219" s="2">
        <f t="shared" si="54"/>
        <v>8</v>
      </c>
      <c r="D219" s="3">
        <f t="shared" si="44"/>
        <v>480</v>
      </c>
      <c r="E219" s="1" t="s">
        <v>27</v>
      </c>
      <c r="F219" s="1">
        <v>34</v>
      </c>
      <c r="G219" s="1">
        <v>150</v>
      </c>
      <c r="H219" s="1" t="s">
        <v>30</v>
      </c>
      <c r="I219" s="18">
        <v>8.1258333333333344</v>
      </c>
      <c r="J219" s="18">
        <v>4.1108333333333338</v>
      </c>
      <c r="K219" s="1">
        <v>491</v>
      </c>
      <c r="L219" s="1">
        <f t="shared" si="45"/>
        <v>3.6516537043348933E-3</v>
      </c>
      <c r="M219" s="1">
        <f t="shared" si="46"/>
        <v>8.4597883679856235E-5</v>
      </c>
      <c r="N219" s="24">
        <f t="shared" si="47"/>
        <v>1.0410979429374164E-5</v>
      </c>
      <c r="O219" s="24">
        <f t="shared" si="48"/>
        <v>2.0579254087943943E-5</v>
      </c>
      <c r="S219" s="1">
        <f t="shared" si="43"/>
        <v>3.6512723999999998E-3</v>
      </c>
      <c r="T219">
        <f t="shared" si="49"/>
        <v>4.9100000000000001E-4</v>
      </c>
      <c r="U219">
        <f t="shared" si="53"/>
        <v>-5.4166666666666632E-7</v>
      </c>
      <c r="V219">
        <f t="shared" si="40"/>
        <v>3.6488951956213252E-3</v>
      </c>
      <c r="W219">
        <f t="shared" si="41"/>
        <v>-8.152949751294664E-8</v>
      </c>
      <c r="X219">
        <f t="shared" si="42"/>
        <v>-4.999999999999986E-7</v>
      </c>
      <c r="AB219">
        <f t="shared" si="50"/>
        <v>4.5640904999999998E-4</v>
      </c>
      <c r="AC219">
        <f t="shared" si="51"/>
        <v>7.6068174999999993E-6</v>
      </c>
      <c r="AE219">
        <f t="shared" si="52"/>
        <v>136.92560344560471</v>
      </c>
    </row>
    <row r="220" spans="1:31" x14ac:dyDescent="0.25">
      <c r="A220" s="1" t="s">
        <v>37</v>
      </c>
      <c r="B220" s="1">
        <v>24</v>
      </c>
      <c r="C220" s="2">
        <f t="shared" si="54"/>
        <v>8</v>
      </c>
      <c r="D220" s="3">
        <f t="shared" si="44"/>
        <v>480</v>
      </c>
      <c r="E220" s="1" t="s">
        <v>28</v>
      </c>
      <c r="F220" s="1">
        <v>52</v>
      </c>
      <c r="G220" s="1">
        <v>15</v>
      </c>
      <c r="H220" s="1" t="s">
        <v>30</v>
      </c>
      <c r="I220" s="18">
        <v>6.0991666666666653</v>
      </c>
      <c r="J220" s="18">
        <v>1.2858333333333318</v>
      </c>
      <c r="K220" s="1">
        <v>559</v>
      </c>
      <c r="L220" s="1">
        <f t="shared" si="45"/>
        <v>4.15738171226722E-3</v>
      </c>
      <c r="M220" s="1">
        <f t="shared" si="46"/>
        <v>1.4781388467139707E-4</v>
      </c>
      <c r="N220" s="24">
        <f t="shared" si="47"/>
        <v>2.4235095177712328E-5</v>
      </c>
      <c r="O220" s="24">
        <f t="shared" si="48"/>
        <v>1.149557106971333E-4</v>
      </c>
      <c r="S220" s="1">
        <f t="shared" si="43"/>
        <v>4.1569476000000005E-3</v>
      </c>
      <c r="T220">
        <f t="shared" si="49"/>
        <v>5.5900000000000004E-4</v>
      </c>
      <c r="U220">
        <f t="shared" si="53"/>
        <v>4.500000000000001E-6</v>
      </c>
      <c r="V220">
        <f t="shared" si="40"/>
        <v>1.1665586519766702E-2</v>
      </c>
      <c r="W220">
        <f t="shared" si="41"/>
        <v>2.1654110979105443E-6</v>
      </c>
      <c r="X220">
        <f t="shared" si="42"/>
        <v>-1.7500000000000019E-6</v>
      </c>
      <c r="AB220">
        <f t="shared" si="50"/>
        <v>5.1961845000000006E-4</v>
      </c>
      <c r="AC220">
        <f t="shared" si="51"/>
        <v>8.6603075000000013E-6</v>
      </c>
      <c r="AE220">
        <f t="shared" si="52"/>
        <v>155.8888234747312</v>
      </c>
    </row>
    <row r="221" spans="1:31" x14ac:dyDescent="0.25">
      <c r="A221" s="1" t="s">
        <v>37</v>
      </c>
      <c r="B221" s="1">
        <v>24</v>
      </c>
      <c r="C221" s="2">
        <f t="shared" si="54"/>
        <v>8</v>
      </c>
      <c r="D221" s="3">
        <f t="shared" si="44"/>
        <v>480</v>
      </c>
      <c r="E221" s="1" t="s">
        <v>29</v>
      </c>
      <c r="F221" s="1">
        <v>52</v>
      </c>
      <c r="G221" s="1">
        <v>150</v>
      </c>
      <c r="H221" s="1" t="s">
        <v>30</v>
      </c>
      <c r="I221" s="18">
        <v>11.799999999999999</v>
      </c>
      <c r="J221" s="18">
        <v>7.8374999999999995</v>
      </c>
      <c r="K221" s="1">
        <v>515</v>
      </c>
      <c r="L221" s="1">
        <f t="shared" si="45"/>
        <v>3.8301459424286556E-3</v>
      </c>
      <c r="M221" s="1">
        <f t="shared" si="46"/>
        <v>1.0690941344157652E-4</v>
      </c>
      <c r="N221" s="24">
        <f t="shared" si="47"/>
        <v>9.0601197831844526E-6</v>
      </c>
      <c r="O221" s="24">
        <f t="shared" si="48"/>
        <v>1.3640754506102268E-5</v>
      </c>
      <c r="S221" s="1">
        <f t="shared" si="43"/>
        <v>3.8297459999999998E-3</v>
      </c>
      <c r="T221">
        <f t="shared" si="49"/>
        <v>5.1500000000000005E-4</v>
      </c>
      <c r="U221">
        <f t="shared" si="53"/>
        <v>2.5000000000000158E-7</v>
      </c>
      <c r="V221">
        <f t="shared" si="40"/>
        <v>1.9138755980861245E-3</v>
      </c>
      <c r="W221">
        <f t="shared" si="41"/>
        <v>1.9736719972095135E-8</v>
      </c>
      <c r="X221">
        <f t="shared" si="42"/>
        <v>-1.7499999999999883E-6</v>
      </c>
      <c r="AB221">
        <f t="shared" si="50"/>
        <v>4.7871824999999997E-4</v>
      </c>
      <c r="AC221">
        <f t="shared" si="51"/>
        <v>7.9786374999999994E-6</v>
      </c>
      <c r="AE221">
        <f t="shared" si="52"/>
        <v>143.61850463235524</v>
      </c>
    </row>
    <row r="222" spans="1:31" x14ac:dyDescent="0.25">
      <c r="A222" s="1" t="s">
        <v>37</v>
      </c>
      <c r="B222" s="1">
        <v>24</v>
      </c>
      <c r="C222" s="2">
        <f t="shared" si="54"/>
        <v>8</v>
      </c>
      <c r="D222" s="3">
        <f t="shared" si="44"/>
        <v>480</v>
      </c>
      <c r="E222" s="1" t="s">
        <v>16</v>
      </c>
      <c r="F222" s="1">
        <v>11</v>
      </c>
      <c r="G222" s="1">
        <v>15</v>
      </c>
      <c r="H222" s="1" t="s">
        <v>31</v>
      </c>
      <c r="I222" s="17">
        <v>5.2191666666666698</v>
      </c>
      <c r="J222" s="18">
        <v>1.3350000000000009</v>
      </c>
      <c r="K222" s="1">
        <v>617</v>
      </c>
      <c r="L222" s="1">
        <f t="shared" si="45"/>
        <v>4.5887379543271467E-3</v>
      </c>
      <c r="M222" s="1">
        <f t="shared" si="46"/>
        <v>2.0173341492888791E-4</v>
      </c>
      <c r="N222" s="24">
        <f t="shared" si="47"/>
        <v>3.8652418635584439E-5</v>
      </c>
      <c r="O222" s="24">
        <f t="shared" si="48"/>
        <v>1.5111117223137662E-4</v>
      </c>
      <c r="S222" s="1">
        <f t="shared" si="43"/>
        <v>4.5882588000000007E-3</v>
      </c>
      <c r="T222">
        <f t="shared" si="49"/>
        <v>6.1700000000000004E-4</v>
      </c>
      <c r="U222">
        <f t="shared" si="53"/>
        <v>2.8333333333333343E-6</v>
      </c>
      <c r="V222">
        <f t="shared" si="40"/>
        <v>1.1235955056179768E-2</v>
      </c>
      <c r="W222">
        <f t="shared" si="41"/>
        <v>1.3131941209897669E-6</v>
      </c>
      <c r="X222">
        <f t="shared" si="42"/>
        <v>5.1250000000000026E-6</v>
      </c>
      <c r="AB222">
        <f t="shared" si="50"/>
        <v>5.7353235000000009E-4</v>
      </c>
      <c r="AC222">
        <f t="shared" si="51"/>
        <v>9.5588725000000007E-6</v>
      </c>
      <c r="AE222">
        <f t="shared" si="52"/>
        <v>172.063334676045</v>
      </c>
    </row>
    <row r="223" spans="1:31" x14ac:dyDescent="0.25">
      <c r="A223" s="1" t="s">
        <v>37</v>
      </c>
      <c r="B223" s="1">
        <v>24</v>
      </c>
      <c r="C223" s="2">
        <f t="shared" si="54"/>
        <v>8</v>
      </c>
      <c r="D223" s="3">
        <f t="shared" si="44"/>
        <v>480</v>
      </c>
      <c r="E223" s="1" t="s">
        <v>19</v>
      </c>
      <c r="F223" s="1">
        <v>11</v>
      </c>
      <c r="G223" s="1">
        <v>150</v>
      </c>
      <c r="H223" s="1" t="s">
        <v>31</v>
      </c>
      <c r="I223" s="18">
        <v>6.34</v>
      </c>
      <c r="J223" s="18">
        <v>1.868333333333333</v>
      </c>
      <c r="K223" s="1">
        <v>635</v>
      </c>
      <c r="L223" s="1">
        <f t="shared" si="45"/>
        <v>4.7226071328974684E-3</v>
      </c>
      <c r="M223" s="1">
        <f t="shared" si="46"/>
        <v>2.1846706225017812E-4</v>
      </c>
      <c r="N223" s="24">
        <f t="shared" si="47"/>
        <v>3.4458527168797813E-5</v>
      </c>
      <c r="O223" s="24">
        <f t="shared" si="48"/>
        <v>1.1693152305986343E-4</v>
      </c>
      <c r="S223" s="1">
        <f t="shared" si="43"/>
        <v>4.7221139999999995E-3</v>
      </c>
      <c r="T223">
        <f t="shared" si="49"/>
        <v>6.3500000000000004E-4</v>
      </c>
      <c r="U223">
        <f t="shared" si="53"/>
        <v>4.2916666666666674E-6</v>
      </c>
      <c r="V223">
        <f t="shared" si="40"/>
        <v>8.028545941123998E-3</v>
      </c>
      <c r="W223">
        <f t="shared" si="41"/>
        <v>1.4212947284989613E-6</v>
      </c>
      <c r="X223">
        <f t="shared" si="42"/>
        <v>4.8750000000000101E-6</v>
      </c>
      <c r="AB223">
        <f t="shared" si="50"/>
        <v>5.9026424999999993E-4</v>
      </c>
      <c r="AC223">
        <f t="shared" si="51"/>
        <v>9.8377374999999982E-6</v>
      </c>
      <c r="AE223">
        <f t="shared" si="52"/>
        <v>177.0830105661079</v>
      </c>
    </row>
    <row r="224" spans="1:31" x14ac:dyDescent="0.25">
      <c r="A224" s="1" t="s">
        <v>37</v>
      </c>
      <c r="B224" s="1">
        <v>24</v>
      </c>
      <c r="C224" s="2">
        <f t="shared" si="54"/>
        <v>8</v>
      </c>
      <c r="D224" s="3">
        <f t="shared" si="44"/>
        <v>480</v>
      </c>
      <c r="E224" s="1" t="s">
        <v>20</v>
      </c>
      <c r="F224" s="1">
        <v>13</v>
      </c>
      <c r="G224" s="1">
        <v>15</v>
      </c>
      <c r="H224" s="1" t="s">
        <v>31</v>
      </c>
      <c r="I224" s="18">
        <v>7.4391666666666669</v>
      </c>
      <c r="J224" s="18">
        <v>3.54</v>
      </c>
      <c r="K224" s="1">
        <v>608</v>
      </c>
      <c r="L224" s="1">
        <f t="shared" si="45"/>
        <v>4.5218033650419858E-3</v>
      </c>
      <c r="M224" s="1">
        <f t="shared" si="46"/>
        <v>1.933665912682428E-4</v>
      </c>
      <c r="N224" s="24">
        <f t="shared" si="47"/>
        <v>2.5993044642308879E-5</v>
      </c>
      <c r="O224" s="24">
        <f t="shared" si="48"/>
        <v>5.4623330866735257E-5</v>
      </c>
      <c r="S224" s="1">
        <f t="shared" si="43"/>
        <v>4.5213312E-3</v>
      </c>
      <c r="T224">
        <f t="shared" si="49"/>
        <v>6.0800000000000003E-4</v>
      </c>
      <c r="U224">
        <f t="shared" si="53"/>
        <v>1.8333333333333327E-6</v>
      </c>
      <c r="V224">
        <f t="shared" si="40"/>
        <v>4.2372881355932203E-3</v>
      </c>
      <c r="W224">
        <f t="shared" si="41"/>
        <v>3.2044293231529952E-7</v>
      </c>
      <c r="X224">
        <f t="shared" si="42"/>
        <v>5.2500000000000056E-6</v>
      </c>
      <c r="AB224">
        <f t="shared" si="50"/>
        <v>5.651664E-4</v>
      </c>
      <c r="AC224">
        <f t="shared" si="51"/>
        <v>9.4194399999999994E-6</v>
      </c>
      <c r="AE224">
        <f t="shared" si="52"/>
        <v>169.55349673101355</v>
      </c>
    </row>
    <row r="225" spans="1:31" x14ac:dyDescent="0.25">
      <c r="A225" s="1" t="s">
        <v>37</v>
      </c>
      <c r="B225" s="1">
        <v>24</v>
      </c>
      <c r="C225" s="2">
        <f t="shared" si="54"/>
        <v>8</v>
      </c>
      <c r="D225" s="3">
        <f t="shared" si="44"/>
        <v>480</v>
      </c>
      <c r="E225" s="1" t="s">
        <v>22</v>
      </c>
      <c r="F225" s="1">
        <v>13</v>
      </c>
      <c r="G225" s="1">
        <v>150</v>
      </c>
      <c r="H225" s="1" t="s">
        <v>31</v>
      </c>
      <c r="I225" s="18">
        <v>6.0541666666666671</v>
      </c>
      <c r="J225" s="18">
        <v>1.9583333333333335</v>
      </c>
      <c r="K225" s="1">
        <v>592</v>
      </c>
      <c r="L225" s="1">
        <f t="shared" si="45"/>
        <v>4.402808539646144E-3</v>
      </c>
      <c r="M225" s="1">
        <f t="shared" si="46"/>
        <v>1.7849223809376257E-4</v>
      </c>
      <c r="N225" s="24">
        <f t="shared" si="47"/>
        <v>2.9482544488990374E-5</v>
      </c>
      <c r="O225" s="24">
        <f t="shared" si="48"/>
        <v>9.1144972643623432E-5</v>
      </c>
      <c r="S225" s="1">
        <f t="shared" si="43"/>
        <v>4.4023488000000006E-3</v>
      </c>
      <c r="T225">
        <f t="shared" si="49"/>
        <v>5.9199999999999997E-4</v>
      </c>
      <c r="U225">
        <f t="shared" si="53"/>
        <v>1.1666666666666634E-6</v>
      </c>
      <c r="V225">
        <f t="shared" si="40"/>
        <v>7.6595744680851051E-3</v>
      </c>
      <c r="W225">
        <f t="shared" si="41"/>
        <v>3.6861474024478617E-7</v>
      </c>
      <c r="X225">
        <f t="shared" si="42"/>
        <v>5.4999999999999982E-6</v>
      </c>
      <c r="AB225">
        <f t="shared" si="50"/>
        <v>5.5029360000000008E-4</v>
      </c>
      <c r="AC225">
        <f t="shared" si="51"/>
        <v>9.171560000000001E-6</v>
      </c>
      <c r="AE225">
        <f t="shared" si="52"/>
        <v>165.09156260651318</v>
      </c>
    </row>
    <row r="226" spans="1:31" x14ac:dyDescent="0.25">
      <c r="A226" s="1" t="s">
        <v>37</v>
      </c>
      <c r="B226" s="1">
        <v>24</v>
      </c>
      <c r="C226" s="2">
        <f t="shared" si="54"/>
        <v>8</v>
      </c>
      <c r="D226" s="3">
        <f t="shared" si="44"/>
        <v>480</v>
      </c>
      <c r="E226" s="1" t="s">
        <v>24</v>
      </c>
      <c r="F226" s="1">
        <v>26</v>
      </c>
      <c r="G226" s="1">
        <v>15</v>
      </c>
      <c r="H226" s="1" t="s">
        <v>31</v>
      </c>
      <c r="I226" s="18">
        <v>5.328333333333334</v>
      </c>
      <c r="J226" s="18">
        <v>2.4650000000000007</v>
      </c>
      <c r="K226" s="1">
        <v>578</v>
      </c>
      <c r="L226" s="1">
        <f t="shared" si="45"/>
        <v>4.2986880674247821E-3</v>
      </c>
      <c r="M226" s="1">
        <f t="shared" si="46"/>
        <v>1.6547717906609233E-4</v>
      </c>
      <c r="N226" s="24">
        <f t="shared" si="47"/>
        <v>3.105608615566324E-5</v>
      </c>
      <c r="O226" s="24">
        <f t="shared" si="48"/>
        <v>6.7130701446690584E-5</v>
      </c>
      <c r="S226" s="1">
        <f t="shared" si="43"/>
        <v>4.2982391999999998E-3</v>
      </c>
      <c r="T226">
        <f t="shared" si="49"/>
        <v>5.7799999999999995E-4</v>
      </c>
      <c r="U226">
        <f t="shared" si="53"/>
        <v>1.0416666666666648E-6</v>
      </c>
      <c r="V226">
        <f t="shared" si="40"/>
        <v>6.0851926977687609E-3</v>
      </c>
      <c r="W226">
        <f t="shared" si="41"/>
        <v>2.6147150571550766E-7</v>
      </c>
      <c r="X226">
        <f t="shared" si="42"/>
        <v>3.8749999999999993E-6</v>
      </c>
      <c r="AB226">
        <f t="shared" si="50"/>
        <v>5.3727989999999997E-4</v>
      </c>
      <c r="AC226">
        <f t="shared" si="51"/>
        <v>8.9546650000000001E-6</v>
      </c>
      <c r="AE226">
        <f t="shared" si="52"/>
        <v>161.18737024757539</v>
      </c>
    </row>
    <row r="227" spans="1:31" x14ac:dyDescent="0.25">
      <c r="A227" s="1" t="s">
        <v>37</v>
      </c>
      <c r="B227" s="1">
        <v>24</v>
      </c>
      <c r="C227" s="2">
        <f t="shared" si="54"/>
        <v>8</v>
      </c>
      <c r="D227" s="3">
        <f t="shared" si="44"/>
        <v>480</v>
      </c>
      <c r="E227" s="1" t="s">
        <v>25</v>
      </c>
      <c r="F227" s="1">
        <v>26</v>
      </c>
      <c r="G227" s="1">
        <v>150</v>
      </c>
      <c r="H227" s="1" t="s">
        <v>31</v>
      </c>
      <c r="I227" s="18">
        <v>6.270833333333333</v>
      </c>
      <c r="J227" s="18">
        <v>3.3374999999999999</v>
      </c>
      <c r="K227" s="1">
        <v>802</v>
      </c>
      <c r="L227" s="1">
        <f t="shared" si="45"/>
        <v>5.9646156229665667E-3</v>
      </c>
      <c r="M227" s="1">
        <f t="shared" si="46"/>
        <v>3.7371812350881541E-4</v>
      </c>
      <c r="N227" s="24">
        <f t="shared" si="47"/>
        <v>5.9596245609379206E-5</v>
      </c>
      <c r="O227" s="24">
        <f t="shared" si="48"/>
        <v>1.1197546771799713E-4</v>
      </c>
      <c r="S227" s="1">
        <f t="shared" si="43"/>
        <v>5.9639927999999998E-3</v>
      </c>
      <c r="T227">
        <f t="shared" si="49"/>
        <v>8.0199999999999998E-4</v>
      </c>
      <c r="U227">
        <f t="shared" si="53"/>
        <v>1.0749999999999999E-5</v>
      </c>
      <c r="V227">
        <f t="shared" si="40"/>
        <v>4.4943820224719096E-3</v>
      </c>
      <c r="W227">
        <f t="shared" si="41"/>
        <v>1.9929651953844698E-6</v>
      </c>
      <c r="X227">
        <f t="shared" si="42"/>
        <v>5.8749999999999937E-6</v>
      </c>
      <c r="AB227">
        <f t="shared" si="50"/>
        <v>7.4549909999999998E-4</v>
      </c>
      <c r="AC227">
        <f t="shared" si="51"/>
        <v>1.2424984999999999E-5</v>
      </c>
      <c r="AE227">
        <f t="shared" si="52"/>
        <v>223.65444799058039</v>
      </c>
    </row>
    <row r="228" spans="1:31" x14ac:dyDescent="0.25">
      <c r="A228" s="1" t="s">
        <v>37</v>
      </c>
      <c r="B228" s="1">
        <v>24</v>
      </c>
      <c r="C228" s="2">
        <f t="shared" si="54"/>
        <v>8</v>
      </c>
      <c r="D228" s="3">
        <f t="shared" si="44"/>
        <v>480</v>
      </c>
      <c r="E228" s="1" t="s">
        <v>26</v>
      </c>
      <c r="F228" s="1">
        <v>34</v>
      </c>
      <c r="G228" s="1">
        <v>15</v>
      </c>
      <c r="H228" s="1" t="s">
        <v>31</v>
      </c>
      <c r="I228" s="18">
        <v>6.0258333333333338</v>
      </c>
      <c r="J228" s="18">
        <v>3.2008333333333328</v>
      </c>
      <c r="K228" s="1">
        <v>641</v>
      </c>
      <c r="L228" s="1">
        <f t="shared" si="45"/>
        <v>4.767230192420909E-3</v>
      </c>
      <c r="M228" s="1">
        <f t="shared" si="46"/>
        <v>2.240449446906082E-4</v>
      </c>
      <c r="N228" s="24">
        <f t="shared" si="47"/>
        <v>3.7180740371833746E-5</v>
      </c>
      <c r="O228" s="24">
        <f t="shared" si="48"/>
        <v>6.9995817138435268E-5</v>
      </c>
      <c r="S228" s="1">
        <f t="shared" si="43"/>
        <v>4.7667324000000002E-3</v>
      </c>
      <c r="T228">
        <f t="shared" si="49"/>
        <v>6.4099999999999997E-4</v>
      </c>
      <c r="U228">
        <f t="shared" si="53"/>
        <v>2.8749999999999975E-6</v>
      </c>
      <c r="V228">
        <f t="shared" si="40"/>
        <v>4.686279614683677E-3</v>
      </c>
      <c r="W228">
        <f t="shared" si="41"/>
        <v>5.5576003394477092E-7</v>
      </c>
      <c r="X228">
        <f t="shared" si="42"/>
        <v>6.8749999999999909E-6</v>
      </c>
      <c r="AB228">
        <f t="shared" si="50"/>
        <v>5.9584155000000003E-4</v>
      </c>
      <c r="AC228">
        <f t="shared" si="51"/>
        <v>9.9306925000000008E-6</v>
      </c>
      <c r="AE228">
        <f t="shared" si="52"/>
        <v>178.75623586279553</v>
      </c>
    </row>
    <row r="229" spans="1:31" x14ac:dyDescent="0.25">
      <c r="A229" s="1" t="s">
        <v>37</v>
      </c>
      <c r="B229" s="1">
        <v>24</v>
      </c>
      <c r="C229" s="2">
        <f t="shared" si="54"/>
        <v>8</v>
      </c>
      <c r="D229" s="3">
        <f t="shared" si="44"/>
        <v>480</v>
      </c>
      <c r="E229" s="1" t="s">
        <v>27</v>
      </c>
      <c r="F229" s="1">
        <v>34</v>
      </c>
      <c r="G229" s="1">
        <v>150</v>
      </c>
      <c r="H229" s="1" t="s">
        <v>31</v>
      </c>
      <c r="I229" s="18">
        <v>7.3316666666666661</v>
      </c>
      <c r="J229" s="18">
        <v>3.6174999999999997</v>
      </c>
      <c r="K229" s="1">
        <v>624</v>
      </c>
      <c r="L229" s="1">
        <f t="shared" si="45"/>
        <v>4.6407981904378276E-3</v>
      </c>
      <c r="M229" s="1">
        <f t="shared" si="46"/>
        <v>2.0824094444272303E-4</v>
      </c>
      <c r="N229" s="24">
        <f t="shared" si="47"/>
        <v>2.8402947639380273E-5</v>
      </c>
      <c r="O229" s="24">
        <f t="shared" si="48"/>
        <v>5.7564877523904086E-5</v>
      </c>
      <c r="S229" s="1">
        <f t="shared" si="43"/>
        <v>4.6403136000000003E-3</v>
      </c>
      <c r="T229">
        <f t="shared" si="49"/>
        <v>6.2399999999999999E-4</v>
      </c>
      <c r="U229">
        <f t="shared" si="53"/>
        <v>4.1666666666667682E-8</v>
      </c>
      <c r="V229">
        <f t="shared" si="40"/>
        <v>4.1465100207325502E-3</v>
      </c>
      <c r="W229">
        <f t="shared" si="41"/>
        <v>7.1267699968347588E-9</v>
      </c>
      <c r="X229">
        <f t="shared" si="42"/>
        <v>2.2500000000000005E-6</v>
      </c>
      <c r="AB229">
        <f t="shared" si="50"/>
        <v>5.8003920000000004E-4</v>
      </c>
      <c r="AC229">
        <f t="shared" si="51"/>
        <v>9.6673200000000012E-6</v>
      </c>
      <c r="AE229">
        <f t="shared" si="52"/>
        <v>174.0154308555139</v>
      </c>
    </row>
    <row r="230" spans="1:31" x14ac:dyDescent="0.25">
      <c r="A230" s="1" t="s">
        <v>37</v>
      </c>
      <c r="B230" s="1">
        <v>24</v>
      </c>
      <c r="C230" s="2">
        <f t="shared" si="54"/>
        <v>8</v>
      </c>
      <c r="D230" s="3">
        <f t="shared" si="44"/>
        <v>480</v>
      </c>
      <c r="E230" s="1" t="s">
        <v>28</v>
      </c>
      <c r="F230" s="1">
        <v>52</v>
      </c>
      <c r="G230" s="1">
        <v>15</v>
      </c>
      <c r="H230" s="1" t="s">
        <v>31</v>
      </c>
      <c r="I230" s="18">
        <v>5.3408333333333333</v>
      </c>
      <c r="J230" s="18">
        <v>1.8925000000000003</v>
      </c>
      <c r="K230" s="1">
        <v>567</v>
      </c>
      <c r="L230" s="1">
        <f t="shared" si="45"/>
        <v>4.2168791249651422E-3</v>
      </c>
      <c r="M230" s="1">
        <f t="shared" si="46"/>
        <v>1.5525106125863734E-4</v>
      </c>
      <c r="N230" s="24">
        <f t="shared" si="47"/>
        <v>2.9068696132058793E-5</v>
      </c>
      <c r="O230" s="24">
        <f t="shared" si="48"/>
        <v>8.2034906873784585E-5</v>
      </c>
      <c r="S230" s="1">
        <f t="shared" si="43"/>
        <v>4.2164387999999997E-3</v>
      </c>
      <c r="T230">
        <f t="shared" si="49"/>
        <v>5.6700000000000001E-4</v>
      </c>
      <c r="U230">
        <f t="shared" si="53"/>
        <v>9.5833333333333404E-7</v>
      </c>
      <c r="V230">
        <f t="shared" si="40"/>
        <v>7.9260237780713321E-3</v>
      </c>
      <c r="W230">
        <f t="shared" si="41"/>
        <v>3.1332368859267095E-7</v>
      </c>
      <c r="X230">
        <f t="shared" si="42"/>
        <v>3.5000000000000038E-6</v>
      </c>
      <c r="AB230">
        <f t="shared" si="50"/>
        <v>5.2705484999999996E-4</v>
      </c>
      <c r="AC230">
        <f t="shared" si="51"/>
        <v>8.7842474999999996E-6</v>
      </c>
      <c r="AE230">
        <f t="shared" si="52"/>
        <v>158.11979053698141</v>
      </c>
    </row>
    <row r="231" spans="1:31" x14ac:dyDescent="0.25">
      <c r="A231" s="1" t="s">
        <v>37</v>
      </c>
      <c r="B231" s="1">
        <v>24</v>
      </c>
      <c r="C231" s="2">
        <f t="shared" si="54"/>
        <v>8</v>
      </c>
      <c r="D231" s="3">
        <f t="shared" si="44"/>
        <v>480</v>
      </c>
      <c r="E231" s="1" t="s">
        <v>29</v>
      </c>
      <c r="F231" s="1">
        <v>52</v>
      </c>
      <c r="G231" s="1">
        <v>150</v>
      </c>
      <c r="H231" s="1" t="s">
        <v>31</v>
      </c>
      <c r="I231" s="18">
        <v>5.916666666666667</v>
      </c>
      <c r="J231" s="18">
        <v>3.1008333333333327</v>
      </c>
      <c r="K231" s="1">
        <v>611</v>
      </c>
      <c r="L231" s="1">
        <f t="shared" si="45"/>
        <v>4.5441148948037061E-3</v>
      </c>
      <c r="M231" s="1">
        <f t="shared" si="46"/>
        <v>1.9615553248845784E-4</v>
      </c>
      <c r="N231" s="24">
        <f t="shared" si="47"/>
        <v>3.3153047744528084E-5</v>
      </c>
      <c r="O231" s="24">
        <f t="shared" si="48"/>
        <v>6.3258973121781638E-5</v>
      </c>
      <c r="S231" s="1">
        <f t="shared" si="43"/>
        <v>4.5436404E-3</v>
      </c>
      <c r="T231">
        <f t="shared" si="49"/>
        <v>6.11E-4</v>
      </c>
      <c r="U231">
        <f t="shared" si="53"/>
        <v>3.9166666666666667E-6</v>
      </c>
      <c r="V231">
        <f t="shared" si="40"/>
        <v>4.8374092985756529E-3</v>
      </c>
      <c r="W231">
        <f t="shared" si="41"/>
        <v>7.8153910354430001E-7</v>
      </c>
      <c r="X231">
        <f t="shared" si="42"/>
        <v>8.7499999999999416E-7</v>
      </c>
      <c r="AB231">
        <f t="shared" si="50"/>
        <v>5.6795505E-4</v>
      </c>
      <c r="AC231">
        <f t="shared" si="51"/>
        <v>9.4659174999999998E-6</v>
      </c>
      <c r="AE231">
        <f t="shared" si="52"/>
        <v>170.39010937935737</v>
      </c>
    </row>
    <row r="232" spans="1:31" x14ac:dyDescent="0.25">
      <c r="A232" s="1" t="s">
        <v>37</v>
      </c>
      <c r="B232" s="1">
        <v>24</v>
      </c>
      <c r="C232" s="2">
        <f t="shared" si="54"/>
        <v>8</v>
      </c>
      <c r="D232" s="3">
        <f t="shared" si="44"/>
        <v>480</v>
      </c>
      <c r="E232" s="1" t="s">
        <v>16</v>
      </c>
      <c r="F232" s="1">
        <v>11</v>
      </c>
      <c r="G232" s="1">
        <v>15</v>
      </c>
      <c r="H232" s="1" t="s">
        <v>32</v>
      </c>
      <c r="I232" s="18">
        <v>5.105833333333333</v>
      </c>
      <c r="J232" s="18">
        <v>2.3541666666666656</v>
      </c>
      <c r="K232" s="1">
        <v>615</v>
      </c>
      <c r="L232" s="1">
        <f t="shared" si="45"/>
        <v>4.5738636011526668E-3</v>
      </c>
      <c r="M232" s="1">
        <f t="shared" si="46"/>
        <v>1.9987412078207792E-4</v>
      </c>
      <c r="N232" s="24">
        <f t="shared" si="47"/>
        <v>3.9146228976414809E-5</v>
      </c>
      <c r="O232" s="24">
        <f t="shared" si="48"/>
        <v>8.4902281394157034E-5</v>
      </c>
      <c r="S232" s="1">
        <f t="shared" si="43"/>
        <v>4.5733860000000005E-3</v>
      </c>
      <c r="T232">
        <f t="shared" si="49"/>
        <v>6.1499999999999999E-4</v>
      </c>
      <c r="U232">
        <f t="shared" si="53"/>
        <v>4.4166666666666653E-6</v>
      </c>
      <c r="V232">
        <f t="shared" si="40"/>
        <v>6.3716814159292057E-3</v>
      </c>
      <c r="W232">
        <f t="shared" si="41"/>
        <v>1.1608335245888309E-6</v>
      </c>
      <c r="X232">
        <f t="shared" si="42"/>
        <v>7.7499999999999986E-6</v>
      </c>
      <c r="AB232">
        <f t="shared" si="50"/>
        <v>5.7167325000000006E-4</v>
      </c>
      <c r="AC232">
        <f t="shared" si="51"/>
        <v>9.5278875000000015E-6</v>
      </c>
      <c r="AE232">
        <f t="shared" si="52"/>
        <v>171.50559291048245</v>
      </c>
    </row>
    <row r="233" spans="1:31" x14ac:dyDescent="0.25">
      <c r="A233" s="1" t="s">
        <v>37</v>
      </c>
      <c r="B233" s="1">
        <v>24</v>
      </c>
      <c r="C233" s="2">
        <f t="shared" si="54"/>
        <v>8</v>
      </c>
      <c r="D233" s="3">
        <f t="shared" si="44"/>
        <v>480</v>
      </c>
      <c r="E233" s="1" t="s">
        <v>19</v>
      </c>
      <c r="F233" s="1">
        <v>11</v>
      </c>
      <c r="G233" s="1">
        <v>150</v>
      </c>
      <c r="H233" s="1" t="s">
        <v>32</v>
      </c>
      <c r="I233" s="18">
        <v>10.093333333333334</v>
      </c>
      <c r="J233" s="18">
        <v>6.274166666666666</v>
      </c>
      <c r="K233" s="1">
        <v>645</v>
      </c>
      <c r="L233" s="1">
        <f t="shared" si="45"/>
        <v>4.7969788987698696E-3</v>
      </c>
      <c r="M233" s="1">
        <f t="shared" si="46"/>
        <v>2.2776353298422828E-4</v>
      </c>
      <c r="N233" s="24">
        <f t="shared" si="47"/>
        <v>2.2565739727631598E-5</v>
      </c>
      <c r="O233" s="24">
        <f t="shared" si="48"/>
        <v>3.630179832395723E-5</v>
      </c>
      <c r="S233" s="1">
        <f t="shared" si="43"/>
        <v>4.7964779999999999E-3</v>
      </c>
      <c r="T233">
        <f t="shared" si="49"/>
        <v>6.4499999999999996E-4</v>
      </c>
      <c r="U233">
        <f t="shared" si="53"/>
        <v>7.0833333333333313E-6</v>
      </c>
      <c r="V233">
        <f t="shared" si="40"/>
        <v>2.3907557444547752E-3</v>
      </c>
      <c r="W233">
        <f t="shared" si="41"/>
        <v>6.9854462140576673E-7</v>
      </c>
      <c r="X233">
        <f t="shared" si="42"/>
        <v>7.124999999999997E-6</v>
      </c>
      <c r="AB233">
        <f t="shared" si="50"/>
        <v>5.9955974999999998E-4</v>
      </c>
      <c r="AC233">
        <f t="shared" si="51"/>
        <v>9.9926624999999991E-6</v>
      </c>
      <c r="AE233">
        <f t="shared" si="52"/>
        <v>179.87171939392061</v>
      </c>
    </row>
    <row r="234" spans="1:31" x14ac:dyDescent="0.25">
      <c r="A234" s="1" t="s">
        <v>37</v>
      </c>
      <c r="B234" s="1">
        <v>24</v>
      </c>
      <c r="C234" s="2">
        <f t="shared" si="54"/>
        <v>8</v>
      </c>
      <c r="D234" s="3">
        <f t="shared" si="44"/>
        <v>480</v>
      </c>
      <c r="E234" s="1" t="s">
        <v>20</v>
      </c>
      <c r="F234" s="1">
        <v>13</v>
      </c>
      <c r="G234" s="1">
        <v>15</v>
      </c>
      <c r="H234" s="1" t="s">
        <v>32</v>
      </c>
      <c r="I234" s="18">
        <v>6.0483333333333338</v>
      </c>
      <c r="J234" s="18">
        <v>2.8416666666666672</v>
      </c>
      <c r="K234" s="1">
        <v>525</v>
      </c>
      <c r="L234" s="1">
        <f t="shared" si="45"/>
        <v>3.9045177083010568E-3</v>
      </c>
      <c r="M234" s="1">
        <f t="shared" si="46"/>
        <v>1.1620588417562668E-4</v>
      </c>
      <c r="N234" s="24">
        <f t="shared" si="47"/>
        <v>1.9212876964832185E-5</v>
      </c>
      <c r="O234" s="24">
        <f t="shared" si="48"/>
        <v>4.08935662788129E-5</v>
      </c>
      <c r="S234" s="1">
        <f t="shared" si="43"/>
        <v>3.9041100000000006E-3</v>
      </c>
      <c r="T234">
        <f t="shared" si="49"/>
        <v>5.2499999999999997E-4</v>
      </c>
      <c r="U234">
        <f t="shared" si="53"/>
        <v>4.1666666666663162E-8</v>
      </c>
      <c r="V234">
        <f t="shared" si="40"/>
        <v>5.278592375366568E-3</v>
      </c>
      <c r="W234">
        <f t="shared" si="41"/>
        <v>9.0725245033009753E-9</v>
      </c>
      <c r="X234">
        <f t="shared" si="42"/>
        <v>1.6249999999999988E-6</v>
      </c>
      <c r="AB234">
        <f t="shared" si="50"/>
        <v>4.8801375000000007E-4</v>
      </c>
      <c r="AC234">
        <f t="shared" si="51"/>
        <v>8.133562500000002E-6</v>
      </c>
      <c r="AE234">
        <f t="shared" si="52"/>
        <v>146.40721346016795</v>
      </c>
    </row>
    <row r="235" spans="1:31" x14ac:dyDescent="0.25">
      <c r="A235" s="1" t="s">
        <v>37</v>
      </c>
      <c r="B235" s="1">
        <v>24</v>
      </c>
      <c r="C235" s="2">
        <f t="shared" si="54"/>
        <v>8</v>
      </c>
      <c r="D235" s="3">
        <f t="shared" si="44"/>
        <v>480</v>
      </c>
      <c r="E235" s="1" t="s">
        <v>22</v>
      </c>
      <c r="F235" s="1">
        <v>13</v>
      </c>
      <c r="G235" s="1">
        <v>150</v>
      </c>
      <c r="H235" s="1" t="s">
        <v>32</v>
      </c>
      <c r="I235" s="18">
        <v>5.84</v>
      </c>
      <c r="J235" s="18">
        <v>2.54</v>
      </c>
      <c r="K235" s="1">
        <v>705</v>
      </c>
      <c r="L235" s="1">
        <f t="shared" si="45"/>
        <v>5.2432094940042763E-3</v>
      </c>
      <c r="M235" s="1">
        <f t="shared" si="46"/>
        <v>2.8354235738852911E-4</v>
      </c>
      <c r="N235" s="24">
        <f t="shared" si="47"/>
        <v>4.8551773525433068E-5</v>
      </c>
      <c r="O235" s="24">
        <f t="shared" si="48"/>
        <v>1.1163084936556264E-4</v>
      </c>
      <c r="S235" s="1">
        <f t="shared" si="43"/>
        <v>5.2426620000000004E-3</v>
      </c>
      <c r="T235">
        <f t="shared" si="49"/>
        <v>7.0500000000000001E-4</v>
      </c>
      <c r="U235">
        <f t="shared" si="53"/>
        <v>7.3333333333333357E-6</v>
      </c>
      <c r="V235">
        <f t="shared" ref="V235:V298" si="55">0.015/J235</f>
        <v>5.905511811023622E-3</v>
      </c>
      <c r="W235">
        <f t="shared" ref="W235:W298" si="56">V235*W$2*U235</f>
        <v>1.7864062683404114E-6</v>
      </c>
      <c r="X235">
        <f t="shared" ref="X235:X298" si="57">(T235-T195)/(B235-B195)</f>
        <v>1.225E-5</v>
      </c>
      <c r="AB235">
        <f t="shared" si="50"/>
        <v>6.5533275000000005E-4</v>
      </c>
      <c r="AC235">
        <f t="shared" si="51"/>
        <v>1.0922212500000001E-5</v>
      </c>
      <c r="AE235">
        <f t="shared" si="52"/>
        <v>196.60397236079697</v>
      </c>
    </row>
    <row r="236" spans="1:31" x14ac:dyDescent="0.25">
      <c r="A236" s="1" t="s">
        <v>37</v>
      </c>
      <c r="B236" s="1">
        <v>24</v>
      </c>
      <c r="C236" s="2">
        <f t="shared" si="54"/>
        <v>8</v>
      </c>
      <c r="D236" s="3">
        <f t="shared" si="44"/>
        <v>480</v>
      </c>
      <c r="E236" s="1" t="s">
        <v>24</v>
      </c>
      <c r="F236" s="1">
        <v>26</v>
      </c>
      <c r="G236" s="1">
        <v>15</v>
      </c>
      <c r="H236" s="1" t="s">
        <v>32</v>
      </c>
      <c r="I236" s="18">
        <v>5.8375000000000004</v>
      </c>
      <c r="J236" s="18">
        <v>2.7099999999999995</v>
      </c>
      <c r="K236" s="1">
        <v>540</v>
      </c>
      <c r="L236" s="1">
        <f t="shared" si="45"/>
        <v>4.0160753571096578E-3</v>
      </c>
      <c r="M236" s="1">
        <f t="shared" si="46"/>
        <v>1.301505902767018E-4</v>
      </c>
      <c r="N236" s="24">
        <f t="shared" si="47"/>
        <v>2.2295604330055981E-5</v>
      </c>
      <c r="O236" s="24">
        <f t="shared" si="48"/>
        <v>4.8026048072583699E-5</v>
      </c>
      <c r="S236" s="1">
        <f t="shared" si="43"/>
        <v>4.0156560000000003E-3</v>
      </c>
      <c r="T236">
        <f t="shared" si="49"/>
        <v>5.4000000000000001E-4</v>
      </c>
      <c r="U236">
        <f t="shared" si="53"/>
        <v>4.999999999999986E-7</v>
      </c>
      <c r="V236">
        <f t="shared" si="55"/>
        <v>5.535055350553506E-3</v>
      </c>
      <c r="W236">
        <f t="shared" si="56"/>
        <v>1.1415981017069686E-7</v>
      </c>
      <c r="X236">
        <f t="shared" si="57"/>
        <v>2.624999999999996E-6</v>
      </c>
      <c r="AB236">
        <f t="shared" si="50"/>
        <v>5.0195700000000003E-4</v>
      </c>
      <c r="AC236">
        <f t="shared" si="51"/>
        <v>8.3659500000000008E-6</v>
      </c>
      <c r="AE236">
        <f t="shared" si="52"/>
        <v>150.59027670188703</v>
      </c>
    </row>
    <row r="237" spans="1:31" x14ac:dyDescent="0.25">
      <c r="A237" s="1" t="s">
        <v>37</v>
      </c>
      <c r="B237" s="1">
        <v>24</v>
      </c>
      <c r="C237" s="2">
        <f t="shared" si="54"/>
        <v>8</v>
      </c>
      <c r="D237" s="3">
        <f t="shared" si="44"/>
        <v>480</v>
      </c>
      <c r="E237" s="1" t="s">
        <v>25</v>
      </c>
      <c r="F237" s="1">
        <v>26</v>
      </c>
      <c r="G237" s="1">
        <v>150</v>
      </c>
      <c r="H237" s="1" t="s">
        <v>32</v>
      </c>
      <c r="I237" s="18">
        <v>9.9691666666666681</v>
      </c>
      <c r="J237" s="18">
        <v>6.1066666666666682</v>
      </c>
      <c r="K237" s="1">
        <v>571</v>
      </c>
      <c r="L237" s="1">
        <f t="shared" si="45"/>
        <v>4.2466278313141011E-3</v>
      </c>
      <c r="M237" s="1">
        <f t="shared" si="46"/>
        <v>1.5896964955225721E-4</v>
      </c>
      <c r="N237" s="24">
        <f t="shared" si="47"/>
        <v>1.594613219616389E-5</v>
      </c>
      <c r="O237" s="24">
        <f t="shared" si="48"/>
        <v>2.6032147852443861E-5</v>
      </c>
      <c r="S237" s="1">
        <f t="shared" si="43"/>
        <v>4.2461844000000002E-3</v>
      </c>
      <c r="T237">
        <f t="shared" si="49"/>
        <v>5.71E-4</v>
      </c>
      <c r="U237">
        <f t="shared" si="53"/>
        <v>1.9166666666666681E-6</v>
      </c>
      <c r="V237">
        <f t="shared" si="55"/>
        <v>2.4563318777292569E-3</v>
      </c>
      <c r="W237">
        <f t="shared" si="56"/>
        <v>1.9420253733459493E-7</v>
      </c>
      <c r="X237">
        <f t="shared" si="57"/>
        <v>4.7499999999999935E-6</v>
      </c>
      <c r="AB237">
        <f t="shared" si="50"/>
        <v>5.3077305000000003E-4</v>
      </c>
      <c r="AC237">
        <f t="shared" si="51"/>
        <v>8.8462174999999996E-6</v>
      </c>
      <c r="AE237">
        <f t="shared" si="52"/>
        <v>159.23527406810646</v>
      </c>
    </row>
    <row r="238" spans="1:31" x14ac:dyDescent="0.25">
      <c r="A238" s="1" t="s">
        <v>37</v>
      </c>
      <c r="B238" s="1">
        <v>24</v>
      </c>
      <c r="C238" s="2">
        <f t="shared" si="54"/>
        <v>8</v>
      </c>
      <c r="D238" s="3">
        <f t="shared" si="44"/>
        <v>480</v>
      </c>
      <c r="E238" s="1" t="s">
        <v>26</v>
      </c>
      <c r="F238" s="1">
        <v>34</v>
      </c>
      <c r="G238" s="1">
        <v>15</v>
      </c>
      <c r="H238" s="1" t="s">
        <v>32</v>
      </c>
      <c r="I238" s="18">
        <v>6.4700000000000015</v>
      </c>
      <c r="J238" s="18">
        <v>3.6675000000000022</v>
      </c>
      <c r="K238" s="1">
        <v>526</v>
      </c>
      <c r="L238" s="1">
        <f t="shared" si="45"/>
        <v>3.9119548848882968E-3</v>
      </c>
      <c r="M238" s="1">
        <f t="shared" si="46"/>
        <v>1.1713553124903167E-4</v>
      </c>
      <c r="N238" s="24">
        <f t="shared" si="47"/>
        <v>1.8104409775739048E-5</v>
      </c>
      <c r="O238" s="24">
        <f t="shared" si="48"/>
        <v>3.193879515992682E-5</v>
      </c>
      <c r="S238" s="1">
        <f t="shared" si="43"/>
        <v>3.9115464000000003E-3</v>
      </c>
      <c r="T238">
        <f t="shared" si="49"/>
        <v>5.2599999999999999E-4</v>
      </c>
      <c r="U238">
        <f t="shared" si="53"/>
        <v>-6.2500000000000164E-7</v>
      </c>
      <c r="V238">
        <f t="shared" si="55"/>
        <v>4.0899795501022473E-3</v>
      </c>
      <c r="W238">
        <f t="shared" si="56"/>
        <v>-1.054441327752522E-7</v>
      </c>
      <c r="X238">
        <f t="shared" si="57"/>
        <v>2.1249999999999974E-6</v>
      </c>
      <c r="AB238">
        <f t="shared" si="50"/>
        <v>4.8894330000000003E-4</v>
      </c>
      <c r="AC238">
        <f t="shared" si="51"/>
        <v>8.1490549999999999E-6</v>
      </c>
      <c r="AE238">
        <f t="shared" si="52"/>
        <v>146.68608434294921</v>
      </c>
    </row>
    <row r="239" spans="1:31" x14ac:dyDescent="0.25">
      <c r="A239" s="1" t="s">
        <v>37</v>
      </c>
      <c r="B239" s="1">
        <v>24</v>
      </c>
      <c r="C239" s="2">
        <f t="shared" si="54"/>
        <v>8</v>
      </c>
      <c r="D239" s="3">
        <f t="shared" si="44"/>
        <v>480</v>
      </c>
      <c r="E239" s="1" t="s">
        <v>27</v>
      </c>
      <c r="F239" s="1">
        <v>34</v>
      </c>
      <c r="G239" s="1">
        <v>150</v>
      </c>
      <c r="H239" s="1" t="s">
        <v>32</v>
      </c>
      <c r="I239" s="18">
        <v>8.0608333333333331</v>
      </c>
      <c r="J239" s="18">
        <v>4.9749999999999996</v>
      </c>
      <c r="K239" s="1">
        <v>536</v>
      </c>
      <c r="L239" s="1">
        <f t="shared" si="45"/>
        <v>3.986326650760698E-3</v>
      </c>
      <c r="M239" s="1">
        <f t="shared" si="46"/>
        <v>1.2643200198308183E-4</v>
      </c>
      <c r="N239" s="24">
        <f t="shared" si="47"/>
        <v>1.5684730939697943E-5</v>
      </c>
      <c r="O239" s="24">
        <f t="shared" si="48"/>
        <v>2.5413467735292831E-5</v>
      </c>
      <c r="S239" s="1">
        <f t="shared" si="43"/>
        <v>3.9859103999999998E-3</v>
      </c>
      <c r="T239">
        <f t="shared" si="49"/>
        <v>5.3600000000000002E-4</v>
      </c>
      <c r="U239">
        <f t="shared" si="53"/>
        <v>1.4166666666666695E-6</v>
      </c>
      <c r="V239">
        <f t="shared" si="55"/>
        <v>3.0150753768844224E-3</v>
      </c>
      <c r="W239">
        <f t="shared" si="56"/>
        <v>1.7619237703732092E-7</v>
      </c>
      <c r="X239">
        <f t="shared" si="57"/>
        <v>3.1250000000000082E-6</v>
      </c>
      <c r="AB239">
        <f t="shared" si="50"/>
        <v>4.9823879999999997E-4</v>
      </c>
      <c r="AC239">
        <f t="shared" si="51"/>
        <v>8.3039799999999991E-6</v>
      </c>
      <c r="AE239">
        <f t="shared" si="52"/>
        <v>149.47479317076193</v>
      </c>
    </row>
    <row r="240" spans="1:31" x14ac:dyDescent="0.25">
      <c r="A240" s="1" t="s">
        <v>37</v>
      </c>
      <c r="B240" s="1">
        <v>24</v>
      </c>
      <c r="C240" s="2">
        <f t="shared" si="54"/>
        <v>8</v>
      </c>
      <c r="D240" s="3">
        <f t="shared" si="44"/>
        <v>480</v>
      </c>
      <c r="E240" s="1" t="s">
        <v>28</v>
      </c>
      <c r="F240" s="1">
        <v>52</v>
      </c>
      <c r="G240" s="1">
        <v>15</v>
      </c>
      <c r="H240" s="1" t="s">
        <v>32</v>
      </c>
      <c r="I240" s="18">
        <v>6.6941666666666668</v>
      </c>
      <c r="J240" s="18">
        <v>3.253333333333333</v>
      </c>
      <c r="K240" s="1">
        <v>527</v>
      </c>
      <c r="L240" s="1">
        <f t="shared" si="45"/>
        <v>3.9193920614755372E-3</v>
      </c>
      <c r="M240" s="1">
        <f t="shared" si="46"/>
        <v>1.1806517832243672E-4</v>
      </c>
      <c r="N240" s="24">
        <f t="shared" si="47"/>
        <v>1.7637024024265413E-5</v>
      </c>
      <c r="O240" s="24">
        <f t="shared" si="48"/>
        <v>3.6290526123699816E-5</v>
      </c>
      <c r="S240" s="1">
        <f t="shared" si="43"/>
        <v>3.9189827999999999E-3</v>
      </c>
      <c r="T240">
        <f t="shared" si="49"/>
        <v>5.2700000000000002E-4</v>
      </c>
      <c r="U240">
        <f t="shared" si="53"/>
        <v>9.5833333333333404E-7</v>
      </c>
      <c r="V240">
        <f t="shared" si="55"/>
        <v>4.6106557377049188E-3</v>
      </c>
      <c r="W240">
        <f t="shared" si="56"/>
        <v>1.8226385676074695E-7</v>
      </c>
      <c r="X240">
        <f t="shared" si="57"/>
        <v>4.999999999999986E-7</v>
      </c>
      <c r="AB240">
        <f t="shared" si="50"/>
        <v>4.8987284999999999E-4</v>
      </c>
      <c r="AC240">
        <f t="shared" si="51"/>
        <v>8.1645474999999994E-6</v>
      </c>
      <c r="AE240">
        <f t="shared" si="52"/>
        <v>146.96495522573051</v>
      </c>
    </row>
    <row r="241" spans="1:31" x14ac:dyDescent="0.25">
      <c r="A241" s="1" t="s">
        <v>37</v>
      </c>
      <c r="B241" s="1">
        <v>24</v>
      </c>
      <c r="C241" s="2">
        <f t="shared" si="54"/>
        <v>8</v>
      </c>
      <c r="D241" s="3">
        <f t="shared" si="44"/>
        <v>480</v>
      </c>
      <c r="E241" s="1" t="s">
        <v>29</v>
      </c>
      <c r="F241" s="1">
        <v>52</v>
      </c>
      <c r="G241" s="1">
        <v>150</v>
      </c>
      <c r="H241" s="1" t="s">
        <v>32</v>
      </c>
      <c r="I241" s="18">
        <v>7.5983333333333336</v>
      </c>
      <c r="J241" s="18">
        <v>4.2150000000000007</v>
      </c>
      <c r="K241" s="1">
        <v>526</v>
      </c>
      <c r="L241" s="1">
        <f t="shared" si="45"/>
        <v>3.9119548848882968E-3</v>
      </c>
      <c r="M241" s="1">
        <f t="shared" si="46"/>
        <v>1.1713553124903167E-4</v>
      </c>
      <c r="N241" s="24">
        <f t="shared" si="47"/>
        <v>1.5415950592107698E-5</v>
      </c>
      <c r="O241" s="24">
        <f t="shared" si="48"/>
        <v>2.779016162491854E-5</v>
      </c>
      <c r="S241" s="1">
        <f t="shared" si="43"/>
        <v>3.9115464000000003E-3</v>
      </c>
      <c r="T241">
        <f t="shared" si="49"/>
        <v>5.2599999999999999E-4</v>
      </c>
      <c r="U241">
        <f t="shared" si="53"/>
        <v>9.1666666666666633E-7</v>
      </c>
      <c r="V241">
        <f t="shared" si="55"/>
        <v>3.5587188612099638E-3</v>
      </c>
      <c r="W241">
        <f t="shared" si="56"/>
        <v>1.3456322424628235E-7</v>
      </c>
      <c r="X241">
        <f t="shared" si="57"/>
        <v>4.999999999999986E-7</v>
      </c>
      <c r="AB241">
        <f t="shared" si="50"/>
        <v>4.8894330000000003E-4</v>
      </c>
      <c r="AC241">
        <f t="shared" si="51"/>
        <v>8.1490549999999999E-6</v>
      </c>
      <c r="AE241">
        <f t="shared" si="52"/>
        <v>146.68608434294921</v>
      </c>
    </row>
    <row r="242" spans="1:31" x14ac:dyDescent="0.25">
      <c r="A242" s="1" t="s">
        <v>38</v>
      </c>
      <c r="B242" s="1">
        <v>36</v>
      </c>
      <c r="C242" s="2">
        <f>36-24</f>
        <v>12</v>
      </c>
      <c r="D242" s="3">
        <f t="shared" si="44"/>
        <v>720</v>
      </c>
      <c r="E242" s="1" t="s">
        <v>16</v>
      </c>
      <c r="F242" s="1">
        <v>11</v>
      </c>
      <c r="G242" s="1">
        <v>15</v>
      </c>
      <c r="H242" s="1" t="s">
        <v>17</v>
      </c>
      <c r="I242" s="18">
        <v>5.1991666666666658</v>
      </c>
      <c r="J242" s="18">
        <v>2.5483333333333325</v>
      </c>
      <c r="K242" s="1">
        <v>631</v>
      </c>
      <c r="L242" s="1">
        <f t="shared" si="45"/>
        <v>4.6928584265485086E-3</v>
      </c>
      <c r="M242" s="1">
        <f t="shared" si="46"/>
        <v>1.431656493043721E-4</v>
      </c>
      <c r="N242" s="24">
        <f t="shared" si="47"/>
        <v>2.7536268498997682E-5</v>
      </c>
      <c r="O242" s="24">
        <f t="shared" si="48"/>
        <v>5.6180110910806602E-5</v>
      </c>
      <c r="S242" s="1">
        <f t="shared" si="43"/>
        <v>4.6923683999999998E-3</v>
      </c>
      <c r="T242">
        <f t="shared" si="49"/>
        <v>6.3100000000000005E-4</v>
      </c>
      <c r="U242">
        <f t="shared" ref="U242:U281" si="58">(T242-T2)/B242</f>
        <v>-2.5000000000000004E-7</v>
      </c>
      <c r="V242">
        <f t="shared" si="55"/>
        <v>5.8862001308044492E-3</v>
      </c>
      <c r="W242">
        <f t="shared" si="56"/>
        <v>-6.0701063223529651E-8</v>
      </c>
      <c r="X242">
        <f t="shared" si="57"/>
        <v>-6.666666666666648E-7</v>
      </c>
      <c r="AB242">
        <f t="shared" si="50"/>
        <v>3.9103069999999997E-4</v>
      </c>
      <c r="AC242">
        <f t="shared" si="51"/>
        <v>6.517178333333333E-6</v>
      </c>
      <c r="AE242">
        <f t="shared" si="52"/>
        <v>117.31168468998854</v>
      </c>
    </row>
    <row r="243" spans="1:31" x14ac:dyDescent="0.25">
      <c r="A243" s="1" t="s">
        <v>38</v>
      </c>
      <c r="B243" s="1">
        <v>36</v>
      </c>
      <c r="C243" s="2">
        <f t="shared" ref="C243:C281" si="59">36-24</f>
        <v>12</v>
      </c>
      <c r="D243" s="3">
        <f t="shared" si="44"/>
        <v>720</v>
      </c>
      <c r="E243" s="1" t="s">
        <v>19</v>
      </c>
      <c r="F243" s="1">
        <v>11</v>
      </c>
      <c r="G243" s="1">
        <v>150</v>
      </c>
      <c r="H243" s="1" t="s">
        <v>17</v>
      </c>
      <c r="I243" s="18">
        <v>6.0416666666666661</v>
      </c>
      <c r="J243" s="18">
        <v>2.4325000000000001</v>
      </c>
      <c r="K243" s="1">
        <v>819</v>
      </c>
      <c r="L243" s="1">
        <f t="shared" si="45"/>
        <v>6.0910476249496489E-3</v>
      </c>
      <c r="M243" s="1">
        <f t="shared" si="46"/>
        <v>2.5968141583780044E-4</v>
      </c>
      <c r="N243" s="24">
        <f t="shared" si="47"/>
        <v>4.2981751586946285E-5</v>
      </c>
      <c r="O243" s="24">
        <f t="shared" si="48"/>
        <v>1.0675494998470727E-4</v>
      </c>
      <c r="S243" s="1">
        <f t="shared" si="43"/>
        <v>6.0904115999999998E-3</v>
      </c>
      <c r="T243">
        <f t="shared" si="49"/>
        <v>8.1899999999999996E-4</v>
      </c>
      <c r="U243">
        <f t="shared" si="58"/>
        <v>1.9722222222222219E-6</v>
      </c>
      <c r="V243">
        <f t="shared" si="55"/>
        <v>6.1664953751284684E-3</v>
      </c>
      <c r="W243">
        <f t="shared" si="56"/>
        <v>5.0166698812250404E-7</v>
      </c>
      <c r="X243">
        <f t="shared" si="57"/>
        <v>2.3333333333333268E-6</v>
      </c>
      <c r="AB243">
        <f t="shared" si="50"/>
        <v>5.0753430000000002E-4</v>
      </c>
      <c r="AC243">
        <f t="shared" si="51"/>
        <v>8.4589049999999999E-6</v>
      </c>
      <c r="AE243">
        <f t="shared" si="52"/>
        <v>152.26350199857467</v>
      </c>
    </row>
    <row r="244" spans="1:31" x14ac:dyDescent="0.25">
      <c r="A244" s="1" t="s">
        <v>38</v>
      </c>
      <c r="B244" s="1">
        <v>36</v>
      </c>
      <c r="C244" s="2">
        <f t="shared" si="59"/>
        <v>12</v>
      </c>
      <c r="D244" s="3">
        <f t="shared" si="44"/>
        <v>720</v>
      </c>
      <c r="E244" s="1" t="s">
        <v>20</v>
      </c>
      <c r="F244" s="1">
        <v>13</v>
      </c>
      <c r="G244" s="1">
        <v>15</v>
      </c>
      <c r="H244" s="1" t="s">
        <v>17</v>
      </c>
      <c r="I244" s="18">
        <v>6.5549999999999997</v>
      </c>
      <c r="J244" s="18">
        <v>3</v>
      </c>
      <c r="K244" s="1">
        <v>795</v>
      </c>
      <c r="L244" s="1">
        <f t="shared" si="45"/>
        <v>5.9125553868558866E-3</v>
      </c>
      <c r="M244" s="1">
        <f t="shared" si="46"/>
        <v>2.4480706266332027E-4</v>
      </c>
      <c r="N244" s="24">
        <f t="shared" si="47"/>
        <v>3.7346615204167853E-5</v>
      </c>
      <c r="O244" s="24">
        <f t="shared" si="48"/>
        <v>8.1602354221106761E-5</v>
      </c>
      <c r="S244" s="1">
        <f t="shared" si="43"/>
        <v>5.9119380000000003E-3</v>
      </c>
      <c r="T244">
        <f t="shared" si="49"/>
        <v>7.9500000000000003E-4</v>
      </c>
      <c r="U244">
        <f t="shared" si="58"/>
        <v>4.1388888888888897E-6</v>
      </c>
      <c r="V244">
        <f t="shared" si="55"/>
        <v>5.0000000000000001E-3</v>
      </c>
      <c r="W244">
        <f t="shared" si="56"/>
        <v>8.5364055090418183E-7</v>
      </c>
      <c r="X244">
        <f t="shared" si="57"/>
        <v>2.7500000000000037E-6</v>
      </c>
      <c r="AB244">
        <f t="shared" si="50"/>
        <v>4.9266149999999999E-4</v>
      </c>
      <c r="AC244">
        <f t="shared" si="51"/>
        <v>8.2110249999999999E-6</v>
      </c>
      <c r="AE244">
        <f t="shared" si="52"/>
        <v>147.80156787407429</v>
      </c>
    </row>
    <row r="245" spans="1:31" x14ac:dyDescent="0.25">
      <c r="A245" s="1" t="s">
        <v>38</v>
      </c>
      <c r="B245" s="1">
        <v>36</v>
      </c>
      <c r="C245" s="2">
        <f t="shared" si="59"/>
        <v>12</v>
      </c>
      <c r="D245" s="3">
        <f t="shared" si="44"/>
        <v>720</v>
      </c>
      <c r="E245" s="1" t="s">
        <v>22</v>
      </c>
      <c r="F245" s="1">
        <v>13</v>
      </c>
      <c r="G245" s="1">
        <v>150</v>
      </c>
      <c r="H245" s="1" t="s">
        <v>17</v>
      </c>
      <c r="I245" s="18">
        <v>6.3808333333333334</v>
      </c>
      <c r="J245" s="18">
        <v>2.9816666666666669</v>
      </c>
      <c r="K245" s="1">
        <v>690</v>
      </c>
      <c r="L245" s="1">
        <f t="shared" si="45"/>
        <v>5.1316518451956748E-3</v>
      </c>
      <c r="M245" s="1">
        <f t="shared" si="46"/>
        <v>1.7973176752496928E-4</v>
      </c>
      <c r="N245" s="24">
        <f t="shared" si="47"/>
        <v>2.8167444303247114E-5</v>
      </c>
      <c r="O245" s="24">
        <f t="shared" si="48"/>
        <v>6.0278960600884049E-5</v>
      </c>
      <c r="S245" s="1">
        <f t="shared" si="43"/>
        <v>5.1311159999999998E-3</v>
      </c>
      <c r="T245">
        <f t="shared" si="49"/>
        <v>6.8999999999999997E-4</v>
      </c>
      <c r="U245">
        <f t="shared" si="58"/>
        <v>-1.3888888888888896E-6</v>
      </c>
      <c r="V245">
        <f t="shared" si="55"/>
        <v>5.0307434320849631E-3</v>
      </c>
      <c r="W245">
        <f t="shared" si="56"/>
        <v>-2.8821789226997338E-7</v>
      </c>
      <c r="X245">
        <f t="shared" si="57"/>
        <v>-4.333333333333339E-6</v>
      </c>
      <c r="AB245">
        <f t="shared" si="50"/>
        <v>4.2759299999999998E-4</v>
      </c>
      <c r="AC245">
        <f t="shared" si="51"/>
        <v>7.1265499999999996E-6</v>
      </c>
      <c r="AE245">
        <f t="shared" si="52"/>
        <v>128.28060607938525</v>
      </c>
    </row>
    <row r="246" spans="1:31" x14ac:dyDescent="0.25">
      <c r="A246" s="1" t="s">
        <v>38</v>
      </c>
      <c r="B246" s="1">
        <v>36</v>
      </c>
      <c r="C246" s="2">
        <f t="shared" si="59"/>
        <v>12</v>
      </c>
      <c r="D246" s="3">
        <f t="shared" si="44"/>
        <v>720</v>
      </c>
      <c r="E246" s="1" t="s">
        <v>24</v>
      </c>
      <c r="F246" s="1">
        <v>26</v>
      </c>
      <c r="G246" s="1">
        <v>15</v>
      </c>
      <c r="H246" s="1" t="s">
        <v>17</v>
      </c>
      <c r="I246" s="18">
        <v>5.9900000000000011</v>
      </c>
      <c r="J246" s="18">
        <v>2.6733333333333338</v>
      </c>
      <c r="K246" s="1">
        <v>718</v>
      </c>
      <c r="L246" s="1">
        <f t="shared" si="45"/>
        <v>5.3398927896383978E-3</v>
      </c>
      <c r="M246" s="1">
        <f t="shared" si="46"/>
        <v>1.9708517956186286E-4</v>
      </c>
      <c r="N246" s="24">
        <f t="shared" si="47"/>
        <v>3.2902367205653225E-5</v>
      </c>
      <c r="O246" s="24">
        <f t="shared" si="48"/>
        <v>7.3722635746332731E-5</v>
      </c>
      <c r="S246" s="1">
        <f t="shared" si="43"/>
        <v>5.3393351999999998E-3</v>
      </c>
      <c r="T246">
        <f t="shared" si="49"/>
        <v>7.18E-4</v>
      </c>
      <c r="U246">
        <f t="shared" si="58"/>
        <v>2.6388888888888897E-6</v>
      </c>
      <c r="V246">
        <f t="shared" si="55"/>
        <v>5.6109725685785528E-3</v>
      </c>
      <c r="W246">
        <f t="shared" si="56"/>
        <v>6.107739636002907E-7</v>
      </c>
      <c r="X246">
        <f t="shared" si="57"/>
        <v>-2.2500000000000005E-6</v>
      </c>
      <c r="AB246">
        <f t="shared" si="50"/>
        <v>4.449446E-4</v>
      </c>
      <c r="AC246">
        <f t="shared" si="51"/>
        <v>7.4157433333333333E-6</v>
      </c>
      <c r="AE246">
        <f t="shared" si="52"/>
        <v>133.48619589130234</v>
      </c>
    </row>
    <row r="247" spans="1:31" x14ac:dyDescent="0.25">
      <c r="A247" s="1" t="s">
        <v>38</v>
      </c>
      <c r="B247" s="1">
        <v>36</v>
      </c>
      <c r="C247" s="2">
        <f t="shared" si="59"/>
        <v>12</v>
      </c>
      <c r="D247" s="3">
        <f t="shared" si="44"/>
        <v>720</v>
      </c>
      <c r="E247" s="1" t="s">
        <v>25</v>
      </c>
      <c r="F247" s="1">
        <v>26</v>
      </c>
      <c r="G247" s="1">
        <v>150</v>
      </c>
      <c r="H247" s="1" t="s">
        <v>17</v>
      </c>
      <c r="I247" s="18">
        <v>7.1525000000000007</v>
      </c>
      <c r="J247" s="18">
        <v>3.1116666666666677</v>
      </c>
      <c r="K247" s="1">
        <v>693</v>
      </c>
      <c r="L247" s="1">
        <f t="shared" si="45"/>
        <v>5.1539633749573951E-3</v>
      </c>
      <c r="M247" s="1">
        <f t="shared" si="46"/>
        <v>1.815910616717793E-4</v>
      </c>
      <c r="N247" s="24">
        <f t="shared" si="47"/>
        <v>2.5388474193887351E-5</v>
      </c>
      <c r="O247" s="24">
        <f t="shared" si="48"/>
        <v>5.8358134441921557E-5</v>
      </c>
      <c r="S247" s="1">
        <f t="shared" si="43"/>
        <v>5.1534252000000006E-3</v>
      </c>
      <c r="T247">
        <f t="shared" si="49"/>
        <v>6.9300000000000004E-4</v>
      </c>
      <c r="U247">
        <f t="shared" si="58"/>
        <v>-6.666666666666648E-7</v>
      </c>
      <c r="V247">
        <f t="shared" si="55"/>
        <v>4.8205677557578985E-3</v>
      </c>
      <c r="W247">
        <f t="shared" si="56"/>
        <v>-1.3256479295665273E-7</v>
      </c>
      <c r="X247">
        <f t="shared" si="57"/>
        <v>-6.6666666666666658E-6</v>
      </c>
      <c r="AB247">
        <f t="shared" si="50"/>
        <v>4.2945210000000007E-4</v>
      </c>
      <c r="AC247">
        <f t="shared" si="51"/>
        <v>7.1575350000000013E-6</v>
      </c>
      <c r="AE247">
        <f t="shared" si="52"/>
        <v>128.83834784494778</v>
      </c>
    </row>
    <row r="248" spans="1:31" x14ac:dyDescent="0.25">
      <c r="A248" s="1" t="s">
        <v>38</v>
      </c>
      <c r="B248" s="1">
        <v>36</v>
      </c>
      <c r="C248" s="2">
        <f t="shared" si="59"/>
        <v>12</v>
      </c>
      <c r="D248" s="3">
        <f t="shared" si="44"/>
        <v>720</v>
      </c>
      <c r="E248" s="1" t="s">
        <v>26</v>
      </c>
      <c r="F248" s="1">
        <v>34</v>
      </c>
      <c r="G248" s="1">
        <v>15</v>
      </c>
      <c r="H248" s="1" t="s">
        <v>17</v>
      </c>
      <c r="I248" s="18">
        <v>7.3041666666666671</v>
      </c>
      <c r="J248" s="18">
        <v>3.4625000000000017</v>
      </c>
      <c r="K248" s="1">
        <v>688</v>
      </c>
      <c r="L248" s="1">
        <f t="shared" si="45"/>
        <v>5.1167774920211941E-3</v>
      </c>
      <c r="M248" s="1">
        <f t="shared" si="46"/>
        <v>1.7849223809376254E-4</v>
      </c>
      <c r="N248" s="24">
        <f t="shared" si="47"/>
        <v>2.4437043435540792E-5</v>
      </c>
      <c r="O248" s="24">
        <f t="shared" si="48"/>
        <v>5.1550104864624538E-5</v>
      </c>
      <c r="S248" s="1">
        <f t="shared" si="43"/>
        <v>5.1162432000000004E-3</v>
      </c>
      <c r="T248">
        <f t="shared" si="49"/>
        <v>6.8800000000000003E-4</v>
      </c>
      <c r="U248">
        <f t="shared" si="58"/>
        <v>-1.6666666666666469E-7</v>
      </c>
      <c r="V248">
        <f t="shared" si="55"/>
        <v>4.3321299638989143E-3</v>
      </c>
      <c r="W248">
        <f t="shared" si="56"/>
        <v>-2.9783209199767552E-8</v>
      </c>
      <c r="X248">
        <f t="shared" si="57"/>
        <v>-4.2499999999999949E-6</v>
      </c>
      <c r="AB248">
        <f t="shared" si="50"/>
        <v>4.2635360000000002E-4</v>
      </c>
      <c r="AC248">
        <f t="shared" si="51"/>
        <v>7.105893333333334E-6</v>
      </c>
      <c r="AE248">
        <f t="shared" si="52"/>
        <v>127.90877823567688</v>
      </c>
    </row>
    <row r="249" spans="1:31" x14ac:dyDescent="0.25">
      <c r="A249" s="1" t="s">
        <v>38</v>
      </c>
      <c r="B249" s="1">
        <v>36</v>
      </c>
      <c r="C249" s="2">
        <f t="shared" si="59"/>
        <v>12</v>
      </c>
      <c r="D249" s="3">
        <f t="shared" si="44"/>
        <v>720</v>
      </c>
      <c r="E249" s="1" t="s">
        <v>27</v>
      </c>
      <c r="F249" s="1">
        <v>34</v>
      </c>
      <c r="G249" s="1">
        <v>150</v>
      </c>
      <c r="H249" s="1" t="s">
        <v>17</v>
      </c>
      <c r="I249" s="18">
        <v>7.9249999999999998</v>
      </c>
      <c r="J249" s="18">
        <v>4.3525</v>
      </c>
      <c r="K249" s="1">
        <v>649</v>
      </c>
      <c r="L249" s="1">
        <f t="shared" si="45"/>
        <v>4.8267276051188303E-3</v>
      </c>
      <c r="M249" s="1">
        <f t="shared" si="46"/>
        <v>1.5432141418523224E-4</v>
      </c>
      <c r="N249" s="24">
        <f t="shared" si="47"/>
        <v>1.9472733651133408E-5</v>
      </c>
      <c r="O249" s="24">
        <f t="shared" si="48"/>
        <v>3.5455810266566853E-5</v>
      </c>
      <c r="S249" s="1">
        <f t="shared" si="43"/>
        <v>4.8262236000000003E-3</v>
      </c>
      <c r="T249">
        <f t="shared" si="49"/>
        <v>6.4899999999999995E-4</v>
      </c>
      <c r="U249">
        <f t="shared" si="58"/>
        <v>-9.4444444444444632E-7</v>
      </c>
      <c r="V249">
        <f t="shared" si="55"/>
        <v>3.4462952326249283E-3</v>
      </c>
      <c r="W249">
        <f t="shared" si="56"/>
        <v>-1.342610876141178E-7</v>
      </c>
      <c r="X249">
        <f t="shared" si="57"/>
        <v>-3.4166666666666685E-6</v>
      </c>
      <c r="AB249">
        <f t="shared" si="50"/>
        <v>4.0218530000000005E-4</v>
      </c>
      <c r="AC249">
        <f t="shared" si="51"/>
        <v>6.7030883333333339E-6</v>
      </c>
      <c r="AE249">
        <f t="shared" si="52"/>
        <v>120.65813528336381</v>
      </c>
    </row>
    <row r="250" spans="1:31" x14ac:dyDescent="0.25">
      <c r="A250" s="1" t="s">
        <v>38</v>
      </c>
      <c r="B250" s="1">
        <v>36</v>
      </c>
      <c r="C250" s="2">
        <f t="shared" si="59"/>
        <v>12</v>
      </c>
      <c r="D250" s="3">
        <f t="shared" si="44"/>
        <v>720</v>
      </c>
      <c r="E250" s="1" t="s">
        <v>28</v>
      </c>
      <c r="F250" s="1">
        <v>52</v>
      </c>
      <c r="G250" s="1">
        <v>15</v>
      </c>
      <c r="H250" s="1" t="s">
        <v>17</v>
      </c>
      <c r="I250" s="18">
        <v>5.1616666666666653</v>
      </c>
      <c r="J250" s="18">
        <v>2.4741666666666653</v>
      </c>
      <c r="K250" s="1">
        <v>775</v>
      </c>
      <c r="L250" s="1">
        <f t="shared" si="45"/>
        <v>5.7638118551110841E-3</v>
      </c>
      <c r="M250" s="1">
        <f t="shared" si="46"/>
        <v>2.3241176835125338E-4</v>
      </c>
      <c r="N250" s="24">
        <f t="shared" si="47"/>
        <v>4.5026496935987103E-5</v>
      </c>
      <c r="O250" s="24">
        <f t="shared" si="48"/>
        <v>9.3935372860055305E-5</v>
      </c>
      <c r="S250" s="1">
        <f t="shared" si="43"/>
        <v>5.7632100000000004E-3</v>
      </c>
      <c r="T250">
        <f t="shared" si="49"/>
        <v>7.7499999999999997E-4</v>
      </c>
      <c r="U250">
        <f t="shared" si="58"/>
        <v>5.9999999999999985E-6</v>
      </c>
      <c r="V250">
        <f t="shared" si="55"/>
        <v>6.0626473560121286E-3</v>
      </c>
      <c r="W250">
        <f t="shared" si="56"/>
        <v>1.5004959353658766E-6</v>
      </c>
      <c r="X250">
        <f t="shared" si="57"/>
        <v>9.6666666666666667E-6</v>
      </c>
      <c r="AB250">
        <f t="shared" si="50"/>
        <v>4.8026750000000005E-4</v>
      </c>
      <c r="AC250">
        <f t="shared" si="51"/>
        <v>8.0044583333333343E-6</v>
      </c>
      <c r="AE250">
        <f t="shared" si="52"/>
        <v>144.08328943699067</v>
      </c>
    </row>
    <row r="251" spans="1:31" x14ac:dyDescent="0.25">
      <c r="A251" s="1" t="s">
        <v>38</v>
      </c>
      <c r="B251" s="1">
        <v>36</v>
      </c>
      <c r="C251" s="2">
        <f t="shared" si="59"/>
        <v>12</v>
      </c>
      <c r="D251" s="3">
        <f t="shared" si="44"/>
        <v>720</v>
      </c>
      <c r="E251" s="1" t="s">
        <v>29</v>
      </c>
      <c r="F251" s="1">
        <v>52</v>
      </c>
      <c r="G251" s="1">
        <v>150</v>
      </c>
      <c r="H251" s="1" t="s">
        <v>17</v>
      </c>
      <c r="I251" s="18">
        <v>7.2575000000000003</v>
      </c>
      <c r="J251" s="18">
        <v>4.0183333333333335</v>
      </c>
      <c r="K251" s="1">
        <v>734</v>
      </c>
      <c r="L251" s="1">
        <f t="shared" si="45"/>
        <v>5.4588876150342396E-3</v>
      </c>
      <c r="M251" s="1">
        <f t="shared" si="46"/>
        <v>2.0700141501151634E-4</v>
      </c>
      <c r="N251" s="24">
        <f t="shared" si="47"/>
        <v>2.85224133670708E-5</v>
      </c>
      <c r="O251" s="24">
        <f t="shared" si="48"/>
        <v>5.1514246788432106E-5</v>
      </c>
      <c r="S251" s="1">
        <f t="shared" si="43"/>
        <v>5.4583176000000001E-3</v>
      </c>
      <c r="T251">
        <f t="shared" si="49"/>
        <v>7.3399999999999995E-4</v>
      </c>
      <c r="U251">
        <f t="shared" si="58"/>
        <v>3.888888888888887E-6</v>
      </c>
      <c r="V251">
        <f t="shared" si="55"/>
        <v>3.7328909166321027E-3</v>
      </c>
      <c r="W251">
        <f t="shared" si="56"/>
        <v>5.9881421234290729E-7</v>
      </c>
      <c r="X251">
        <f t="shared" si="57"/>
        <v>5.7499999999999949E-6</v>
      </c>
      <c r="AB251">
        <f t="shared" si="50"/>
        <v>4.5485980000000001E-4</v>
      </c>
      <c r="AC251">
        <f t="shared" si="51"/>
        <v>7.5809966666666669E-6</v>
      </c>
      <c r="AE251">
        <f t="shared" si="52"/>
        <v>136.46081864096922</v>
      </c>
    </row>
    <row r="252" spans="1:31" x14ac:dyDescent="0.25">
      <c r="A252" s="1" t="s">
        <v>38</v>
      </c>
      <c r="B252" s="1">
        <v>36</v>
      </c>
      <c r="C252" s="2">
        <f t="shared" si="59"/>
        <v>12</v>
      </c>
      <c r="D252" s="3">
        <f t="shared" si="44"/>
        <v>720</v>
      </c>
      <c r="E252" s="1" t="s">
        <v>16</v>
      </c>
      <c r="F252" s="1">
        <v>11</v>
      </c>
      <c r="G252" s="1">
        <v>15</v>
      </c>
      <c r="H252" s="1" t="s">
        <v>30</v>
      </c>
      <c r="I252" s="18">
        <v>8.9049999999999994</v>
      </c>
      <c r="J252" s="17">
        <v>5.8783333333333303</v>
      </c>
      <c r="K252" s="1">
        <v>480</v>
      </c>
      <c r="L252" s="1">
        <f t="shared" si="45"/>
        <v>3.5698447618752517E-3</v>
      </c>
      <c r="M252" s="1">
        <f t="shared" si="46"/>
        <v>4.9581177248267352E-5</v>
      </c>
      <c r="N252" s="24">
        <f t="shared" si="47"/>
        <v>5.5677908195696078E-6</v>
      </c>
      <c r="O252" s="24">
        <f t="shared" si="48"/>
        <v>8.4345637507684788E-6</v>
      </c>
      <c r="S252" s="1">
        <f t="shared" si="43"/>
        <v>3.5694720000000002E-3</v>
      </c>
      <c r="T252">
        <f t="shared" si="49"/>
        <v>4.8000000000000001E-4</v>
      </c>
      <c r="U252">
        <f t="shared" si="58"/>
        <v>-1.2499999999999988E-6</v>
      </c>
      <c r="V252">
        <f t="shared" si="55"/>
        <v>2.5517436915225415E-3</v>
      </c>
      <c r="W252">
        <f t="shared" si="56"/>
        <v>-1.3157346990186667E-7</v>
      </c>
      <c r="X252">
        <f t="shared" si="57"/>
        <v>-3.4999999999999991E-6</v>
      </c>
      <c r="AB252">
        <f t="shared" si="50"/>
        <v>2.9745600000000003E-4</v>
      </c>
      <c r="AC252">
        <f t="shared" si="51"/>
        <v>4.9576000000000006E-6</v>
      </c>
      <c r="AE252">
        <f t="shared" si="52"/>
        <v>89.238682490007122</v>
      </c>
    </row>
    <row r="253" spans="1:31" x14ac:dyDescent="0.25">
      <c r="A253" s="1" t="s">
        <v>38</v>
      </c>
      <c r="B253" s="1">
        <v>36</v>
      </c>
      <c r="C253" s="2">
        <f t="shared" si="59"/>
        <v>12</v>
      </c>
      <c r="D253" s="3">
        <f t="shared" si="44"/>
        <v>720</v>
      </c>
      <c r="E253" s="1" t="s">
        <v>19</v>
      </c>
      <c r="F253" s="1">
        <v>11</v>
      </c>
      <c r="G253" s="1">
        <v>150</v>
      </c>
      <c r="H253" s="1" t="s">
        <v>30</v>
      </c>
      <c r="I253" s="18">
        <v>5.7408333333333328</v>
      </c>
      <c r="J253" s="18">
        <v>2.4849999999999994</v>
      </c>
      <c r="K253" s="1">
        <v>551</v>
      </c>
      <c r="L253" s="1">
        <f t="shared" si="45"/>
        <v>4.0978842995692995E-3</v>
      </c>
      <c r="M253" s="1">
        <f t="shared" si="46"/>
        <v>9.3584472056104672E-5</v>
      </c>
      <c r="N253" s="24">
        <f t="shared" si="47"/>
        <v>1.6301548333187055E-5</v>
      </c>
      <c r="O253" s="24">
        <f t="shared" si="48"/>
        <v>3.7659747306279555E-5</v>
      </c>
      <c r="S253" s="1">
        <f t="shared" si="43"/>
        <v>4.0974563999999995E-3</v>
      </c>
      <c r="T253">
        <f t="shared" si="49"/>
        <v>5.5099999999999995E-4</v>
      </c>
      <c r="U253">
        <f t="shared" si="58"/>
        <v>1.9444444444444435E-6</v>
      </c>
      <c r="V253">
        <f t="shared" si="55"/>
        <v>6.036217303822939E-3</v>
      </c>
      <c r="W253">
        <f t="shared" si="56"/>
        <v>4.8415193358777657E-7</v>
      </c>
      <c r="X253">
        <f t="shared" si="57"/>
        <v>-1.4166666666666739E-6</v>
      </c>
      <c r="AB253">
        <f t="shared" si="50"/>
        <v>3.4145469999999995E-4</v>
      </c>
      <c r="AC253">
        <f t="shared" si="51"/>
        <v>5.6909116666666655E-6</v>
      </c>
      <c r="AE253">
        <f t="shared" si="52"/>
        <v>102.43857094165401</v>
      </c>
    </row>
    <row r="254" spans="1:31" x14ac:dyDescent="0.25">
      <c r="A254" s="1" t="s">
        <v>38</v>
      </c>
      <c r="B254" s="1">
        <v>36</v>
      </c>
      <c r="C254" s="2">
        <f t="shared" si="59"/>
        <v>12</v>
      </c>
      <c r="D254" s="3">
        <f t="shared" si="44"/>
        <v>720</v>
      </c>
      <c r="E254" s="1" t="s">
        <v>20</v>
      </c>
      <c r="F254" s="1">
        <v>13</v>
      </c>
      <c r="G254" s="1">
        <v>15</v>
      </c>
      <c r="H254" s="1" t="s">
        <v>30</v>
      </c>
      <c r="I254" s="18">
        <v>5.7299999999999995</v>
      </c>
      <c r="J254" s="18">
        <v>2.9883333333333328</v>
      </c>
      <c r="K254" s="1">
        <v>526</v>
      </c>
      <c r="L254" s="1">
        <f t="shared" si="45"/>
        <v>3.9119548848882968E-3</v>
      </c>
      <c r="M254" s="1">
        <f t="shared" si="46"/>
        <v>7.8090354166021115E-5</v>
      </c>
      <c r="N254" s="24">
        <f t="shared" si="47"/>
        <v>1.3628334060387631E-5</v>
      </c>
      <c r="O254" s="24">
        <f t="shared" si="48"/>
        <v>2.6131741494485598E-5</v>
      </c>
      <c r="S254" s="1">
        <f t="shared" si="43"/>
        <v>3.9115464000000003E-3</v>
      </c>
      <c r="T254">
        <f t="shared" si="49"/>
        <v>5.2599999999999999E-4</v>
      </c>
      <c r="U254">
        <f t="shared" si="58"/>
        <v>1.6666666666666771E-7</v>
      </c>
      <c r="V254">
        <f t="shared" si="55"/>
        <v>5.0195203569436703E-3</v>
      </c>
      <c r="W254">
        <f t="shared" si="56"/>
        <v>3.4508988908264507E-8</v>
      </c>
      <c r="X254">
        <f t="shared" si="57"/>
        <v>-1.3333333333333296E-6</v>
      </c>
      <c r="AB254">
        <f t="shared" si="50"/>
        <v>3.2596220000000002E-4</v>
      </c>
      <c r="AC254">
        <f t="shared" si="51"/>
        <v>5.4327033333333335E-6</v>
      </c>
      <c r="AE254">
        <f t="shared" si="52"/>
        <v>97.790722895299467</v>
      </c>
    </row>
    <row r="255" spans="1:31" x14ac:dyDescent="0.25">
      <c r="A255" s="1" t="s">
        <v>38</v>
      </c>
      <c r="B255" s="1">
        <v>36</v>
      </c>
      <c r="C255" s="2">
        <f t="shared" si="59"/>
        <v>12</v>
      </c>
      <c r="D255" s="3">
        <f t="shared" si="44"/>
        <v>720</v>
      </c>
      <c r="E255" s="1" t="s">
        <v>22</v>
      </c>
      <c r="F255" s="1">
        <v>13</v>
      </c>
      <c r="G255" s="1">
        <v>150</v>
      </c>
      <c r="H255" s="1" t="s">
        <v>30</v>
      </c>
      <c r="I255" s="18">
        <v>6.7200000000000006</v>
      </c>
      <c r="J255" s="18">
        <v>3.4916666666666663</v>
      </c>
      <c r="K255" s="1">
        <v>556</v>
      </c>
      <c r="L255" s="1">
        <f t="shared" si="45"/>
        <v>4.1350701825055005E-3</v>
      </c>
      <c r="M255" s="1">
        <f t="shared" si="46"/>
        <v>9.6683295634121427E-5</v>
      </c>
      <c r="N255" s="24">
        <f t="shared" si="47"/>
        <v>1.438739518364902E-5</v>
      </c>
      <c r="O255" s="24">
        <f t="shared" si="48"/>
        <v>2.7689726673256736E-5</v>
      </c>
      <c r="S255" s="1">
        <f t="shared" si="43"/>
        <v>4.1346383999999996E-3</v>
      </c>
      <c r="T255">
        <f t="shared" si="49"/>
        <v>5.5599999999999996E-4</v>
      </c>
      <c r="U255">
        <f t="shared" si="58"/>
        <v>3.8888888888888932E-7</v>
      </c>
      <c r="V255">
        <f t="shared" si="55"/>
        <v>4.2959427207637235E-3</v>
      </c>
      <c r="W255">
        <f t="shared" si="56"/>
        <v>6.8913654699701763E-8</v>
      </c>
      <c r="X255">
        <f t="shared" si="57"/>
        <v>-3.5000000000000038E-6</v>
      </c>
      <c r="AB255">
        <f t="shared" si="50"/>
        <v>3.4455319999999995E-4</v>
      </c>
      <c r="AC255">
        <f t="shared" si="51"/>
        <v>5.7425533333333328E-6</v>
      </c>
      <c r="AE255">
        <f t="shared" si="52"/>
        <v>103.36814055092492</v>
      </c>
    </row>
    <row r="256" spans="1:31" x14ac:dyDescent="0.25">
      <c r="A256" s="1" t="s">
        <v>38</v>
      </c>
      <c r="B256" s="1">
        <v>36</v>
      </c>
      <c r="C256" s="2">
        <f t="shared" si="59"/>
        <v>12</v>
      </c>
      <c r="D256" s="3">
        <f t="shared" si="44"/>
        <v>720</v>
      </c>
      <c r="E256" s="1" t="s">
        <v>24</v>
      </c>
      <c r="F256" s="1">
        <v>26</v>
      </c>
      <c r="G256" s="1">
        <v>15</v>
      </c>
      <c r="H256" s="1" t="s">
        <v>30</v>
      </c>
      <c r="I256" s="18">
        <v>6.0591666666666679</v>
      </c>
      <c r="J256" s="18">
        <v>2.9941666666666675</v>
      </c>
      <c r="K256" s="1">
        <v>598</v>
      </c>
      <c r="L256" s="1">
        <f t="shared" si="45"/>
        <v>4.4474315991695846E-3</v>
      </c>
      <c r="M256" s="1">
        <f t="shared" si="46"/>
        <v>1.2271341368946177E-4</v>
      </c>
      <c r="N256" s="24">
        <f t="shared" si="47"/>
        <v>2.0252523233029032E-5</v>
      </c>
      <c r="O256" s="24">
        <f t="shared" si="48"/>
        <v>4.09841626572096E-5</v>
      </c>
      <c r="S256" s="1">
        <f t="shared" si="43"/>
        <v>4.4469671999999997E-3</v>
      </c>
      <c r="T256">
        <f t="shared" si="49"/>
        <v>5.9800000000000001E-4</v>
      </c>
      <c r="U256">
        <f t="shared" si="58"/>
        <v>2.7500000000000008E-6</v>
      </c>
      <c r="V256">
        <f t="shared" si="55"/>
        <v>5.0097411633732245E-3</v>
      </c>
      <c r="W256">
        <f t="shared" si="56"/>
        <v>5.6828899658031998E-7</v>
      </c>
      <c r="X256">
        <f t="shared" si="57"/>
        <v>-5.2500000000000014E-6</v>
      </c>
      <c r="AB256">
        <f t="shared" si="50"/>
        <v>3.7058059999999995E-4</v>
      </c>
      <c r="AC256">
        <f t="shared" si="51"/>
        <v>6.1763433333333329E-6</v>
      </c>
      <c r="AE256">
        <f t="shared" si="52"/>
        <v>111.17652526880055</v>
      </c>
    </row>
    <row r="257" spans="1:31" x14ac:dyDescent="0.25">
      <c r="A257" s="1" t="s">
        <v>38</v>
      </c>
      <c r="B257" s="1">
        <v>36</v>
      </c>
      <c r="C257" s="2">
        <f t="shared" si="59"/>
        <v>12</v>
      </c>
      <c r="D257" s="3">
        <f t="shared" si="44"/>
        <v>720</v>
      </c>
      <c r="E257" s="1" t="s">
        <v>25</v>
      </c>
      <c r="F257" s="1">
        <v>26</v>
      </c>
      <c r="G257" s="1">
        <v>150</v>
      </c>
      <c r="H257" s="1" t="s">
        <v>30</v>
      </c>
      <c r="I257" s="18">
        <v>6.7266666666666666</v>
      </c>
      <c r="J257" s="18">
        <v>2.2149999999999999</v>
      </c>
      <c r="K257" s="1">
        <v>594</v>
      </c>
      <c r="L257" s="1">
        <f t="shared" si="45"/>
        <v>4.4176828928206239E-3</v>
      </c>
      <c r="M257" s="1">
        <f t="shared" si="46"/>
        <v>1.2023435482704837E-4</v>
      </c>
      <c r="N257" s="24">
        <f t="shared" si="47"/>
        <v>1.7874284662098372E-5</v>
      </c>
      <c r="O257" s="24">
        <f t="shared" si="48"/>
        <v>5.4281875768419133E-5</v>
      </c>
      <c r="S257" s="1">
        <f t="shared" si="43"/>
        <v>4.4172216000000009E-3</v>
      </c>
      <c r="T257">
        <f t="shared" si="49"/>
        <v>5.9400000000000002E-4</v>
      </c>
      <c r="U257">
        <f t="shared" si="58"/>
        <v>2.9722222222222221E-6</v>
      </c>
      <c r="V257">
        <f t="shared" si="55"/>
        <v>6.7720090293453723E-3</v>
      </c>
      <c r="W257">
        <f t="shared" si="56"/>
        <v>8.3027138588404943E-7</v>
      </c>
      <c r="X257">
        <f t="shared" si="57"/>
        <v>1.3333333333333387E-6</v>
      </c>
      <c r="AB257">
        <f t="shared" si="50"/>
        <v>3.6810180000000007E-4</v>
      </c>
      <c r="AC257">
        <f t="shared" si="51"/>
        <v>6.135030000000001E-6</v>
      </c>
      <c r="AE257">
        <f t="shared" si="52"/>
        <v>110.43286958138381</v>
      </c>
    </row>
    <row r="258" spans="1:31" x14ac:dyDescent="0.25">
      <c r="A258" s="1" t="s">
        <v>38</v>
      </c>
      <c r="B258" s="1">
        <v>36</v>
      </c>
      <c r="C258" s="2">
        <f t="shared" si="59"/>
        <v>12</v>
      </c>
      <c r="D258" s="3">
        <f t="shared" si="44"/>
        <v>720</v>
      </c>
      <c r="E258" s="1" t="s">
        <v>26</v>
      </c>
      <c r="F258" s="1">
        <v>34</v>
      </c>
      <c r="G258" s="1">
        <v>15</v>
      </c>
      <c r="H258" s="1" t="s">
        <v>30</v>
      </c>
      <c r="I258" s="18">
        <v>6.8391666666666682</v>
      </c>
      <c r="J258" s="18">
        <v>2.2758333333333347</v>
      </c>
      <c r="K258" s="1">
        <v>529</v>
      </c>
      <c r="L258" s="1">
        <f t="shared" si="45"/>
        <v>3.9342664146500171E-3</v>
      </c>
      <c r="M258" s="1">
        <f t="shared" si="46"/>
        <v>7.9949648312831144E-5</v>
      </c>
      <c r="N258" s="24">
        <f t="shared" si="47"/>
        <v>1.1689969291506928E-5</v>
      </c>
      <c r="O258" s="24">
        <f t="shared" si="48"/>
        <v>3.5129834483851088E-5</v>
      </c>
      <c r="S258" s="1">
        <f t="shared" ref="S258:S321" si="60">0.6197*K258*12*(10^-6)</f>
        <v>3.9338555999999993E-3</v>
      </c>
      <c r="T258">
        <f t="shared" si="49"/>
        <v>5.2899999999999996E-4</v>
      </c>
      <c r="U258">
        <f t="shared" si="58"/>
        <v>4.1666666666666476E-7</v>
      </c>
      <c r="V258">
        <f t="shared" si="55"/>
        <v>6.590992310508967E-3</v>
      </c>
      <c r="W258">
        <f t="shared" si="56"/>
        <v>1.1328197933452498E-7</v>
      </c>
      <c r="X258">
        <f t="shared" si="57"/>
        <v>-5.0000000000000315E-7</v>
      </c>
      <c r="AB258">
        <f t="shared" si="50"/>
        <v>3.2782129999999994E-4</v>
      </c>
      <c r="AC258">
        <f t="shared" si="51"/>
        <v>5.4636883333333327E-6</v>
      </c>
      <c r="AE258">
        <f t="shared" si="52"/>
        <v>98.348464660862021</v>
      </c>
    </row>
    <row r="259" spans="1:31" x14ac:dyDescent="0.25">
      <c r="A259" s="1" t="s">
        <v>38</v>
      </c>
      <c r="B259" s="1">
        <v>36</v>
      </c>
      <c r="C259" s="2">
        <f t="shared" si="59"/>
        <v>12</v>
      </c>
      <c r="D259" s="3">
        <f t="shared" ref="D259:D322" si="61">C259*60</f>
        <v>720</v>
      </c>
      <c r="E259" s="1" t="s">
        <v>27</v>
      </c>
      <c r="F259" s="1">
        <v>34</v>
      </c>
      <c r="G259" s="1">
        <v>150</v>
      </c>
      <c r="H259" s="1" t="s">
        <v>30</v>
      </c>
      <c r="I259" s="18">
        <v>8.1258333333333344</v>
      </c>
      <c r="J259" s="18">
        <v>4.1108333333333338</v>
      </c>
      <c r="K259" s="1">
        <v>535</v>
      </c>
      <c r="L259" s="1">
        <f t="shared" ref="L259:L322" si="62">$W$4*K259*12.001/1000</f>
        <v>3.9788894741734577E-3</v>
      </c>
      <c r="M259" s="1">
        <f t="shared" ref="M259:M322" si="63">(L259-$W$3)/C259</f>
        <v>8.3668236606451187E-5</v>
      </c>
      <c r="N259" s="24">
        <f t="shared" ref="N259:N322" si="64">M259/I259</f>
        <v>1.0296573062018399E-5</v>
      </c>
      <c r="O259" s="24">
        <f t="shared" ref="O259:O322" si="65">M259/J259</f>
        <v>2.035310843862587E-5</v>
      </c>
      <c r="S259" s="1">
        <f t="shared" si="60"/>
        <v>3.9784740000000001E-3</v>
      </c>
      <c r="T259">
        <f t="shared" ref="T259:T322" si="66">K259/1000000</f>
        <v>5.3499999999999999E-4</v>
      </c>
      <c r="U259">
        <f t="shared" si="58"/>
        <v>8.61111111111111E-7</v>
      </c>
      <c r="V259">
        <f t="shared" si="55"/>
        <v>3.6488951956213252E-3</v>
      </c>
      <c r="W259">
        <f t="shared" si="56"/>
        <v>1.2961099604622295E-7</v>
      </c>
      <c r="X259">
        <f t="shared" si="57"/>
        <v>3.6666666666666653E-6</v>
      </c>
      <c r="AB259">
        <f t="shared" ref="AB259:AB322" si="67">S259/1/C259</f>
        <v>3.3153950000000001E-4</v>
      </c>
      <c r="AC259">
        <f t="shared" ref="AC259:AC322" si="68">S259/1/D259</f>
        <v>5.5256583333333335E-6</v>
      </c>
      <c r="AE259">
        <f t="shared" ref="AE259:AE322" si="69">(K259*((15*1)/(82.05*(273+22))))/1/(C259/3600)</f>
        <v>99.463948191987114</v>
      </c>
    </row>
    <row r="260" spans="1:31" x14ac:dyDescent="0.25">
      <c r="A260" s="1" t="s">
        <v>38</v>
      </c>
      <c r="B260" s="1">
        <v>36</v>
      </c>
      <c r="C260" s="2">
        <f t="shared" si="59"/>
        <v>12</v>
      </c>
      <c r="D260" s="3">
        <f t="shared" si="61"/>
        <v>720</v>
      </c>
      <c r="E260" s="1" t="s">
        <v>28</v>
      </c>
      <c r="F260" s="1">
        <v>52</v>
      </c>
      <c r="G260" s="1">
        <v>15</v>
      </c>
      <c r="H260" s="1" t="s">
        <v>30</v>
      </c>
      <c r="I260" s="18">
        <v>6.0991666666666653</v>
      </c>
      <c r="J260" s="18">
        <v>1.2858333333333318</v>
      </c>
      <c r="K260" s="1">
        <v>564</v>
      </c>
      <c r="L260" s="1">
        <f t="shared" si="62"/>
        <v>4.194567595203421E-3</v>
      </c>
      <c r="M260" s="1">
        <f t="shared" si="63"/>
        <v>1.0164141335894813E-4</v>
      </c>
      <c r="N260" s="24">
        <f t="shared" si="64"/>
        <v>1.6664803392640769E-5</v>
      </c>
      <c r="O260" s="24">
        <f t="shared" si="65"/>
        <v>7.9047113435345363E-5</v>
      </c>
      <c r="S260" s="1">
        <f t="shared" si="60"/>
        <v>4.1941295999999998E-3</v>
      </c>
      <c r="T260">
        <f t="shared" si="66"/>
        <v>5.6400000000000005E-4</v>
      </c>
      <c r="U260">
        <f t="shared" si="58"/>
        <v>3.13888888888889E-6</v>
      </c>
      <c r="V260">
        <f t="shared" si="55"/>
        <v>1.1665586519766702E-2</v>
      </c>
      <c r="W260">
        <f t="shared" si="56"/>
        <v>1.5104410744684661E-6</v>
      </c>
      <c r="X260">
        <f t="shared" si="57"/>
        <v>4.1666666666666778E-7</v>
      </c>
      <c r="AB260">
        <f t="shared" si="67"/>
        <v>3.4951079999999998E-4</v>
      </c>
      <c r="AC260">
        <f t="shared" si="68"/>
        <v>5.82518E-6</v>
      </c>
      <c r="AE260">
        <f t="shared" si="69"/>
        <v>104.85545192575837</v>
      </c>
    </row>
    <row r="261" spans="1:31" x14ac:dyDescent="0.25">
      <c r="A261" s="1" t="s">
        <v>38</v>
      </c>
      <c r="B261" s="1">
        <v>36</v>
      </c>
      <c r="C261" s="2">
        <f t="shared" si="59"/>
        <v>12</v>
      </c>
      <c r="D261" s="3">
        <f t="shared" si="61"/>
        <v>720</v>
      </c>
      <c r="E261" s="1" t="s">
        <v>29</v>
      </c>
      <c r="F261" s="1">
        <v>52</v>
      </c>
      <c r="G261" s="1">
        <v>150</v>
      </c>
      <c r="H261" s="1" t="s">
        <v>30</v>
      </c>
      <c r="I261" s="18">
        <v>11.799999999999999</v>
      </c>
      <c r="J261" s="18">
        <v>7.8374999999999995</v>
      </c>
      <c r="K261" s="1">
        <v>513</v>
      </c>
      <c r="L261" s="1">
        <f t="shared" si="62"/>
        <v>3.8152715892541753E-3</v>
      </c>
      <c r="M261" s="1">
        <f t="shared" si="63"/>
        <v>7.0033412863177658E-5</v>
      </c>
      <c r="N261" s="24">
        <f t="shared" si="64"/>
        <v>5.935034988404887E-6</v>
      </c>
      <c r="O261" s="24">
        <f t="shared" si="65"/>
        <v>8.9356826619684411E-6</v>
      </c>
      <c r="S261" s="1">
        <f t="shared" si="60"/>
        <v>3.8148732000000004E-3</v>
      </c>
      <c r="T261">
        <f t="shared" si="66"/>
        <v>5.13E-4</v>
      </c>
      <c r="U261">
        <f t="shared" si="58"/>
        <v>1.111111111111108E-7</v>
      </c>
      <c r="V261">
        <f t="shared" si="55"/>
        <v>1.9138755980861245E-3</v>
      </c>
      <c r="W261">
        <f t="shared" si="56"/>
        <v>8.7718755431533152E-9</v>
      </c>
      <c r="X261">
        <f t="shared" si="57"/>
        <v>-1.6666666666667073E-7</v>
      </c>
      <c r="AB261">
        <f t="shared" si="67"/>
        <v>3.1790610000000005E-4</v>
      </c>
      <c r="AC261">
        <f t="shared" si="68"/>
        <v>5.2984350000000007E-6</v>
      </c>
      <c r="AE261">
        <f t="shared" si="69"/>
        <v>95.373841911195115</v>
      </c>
    </row>
    <row r="262" spans="1:31" x14ac:dyDescent="0.25">
      <c r="A262" s="1" t="s">
        <v>38</v>
      </c>
      <c r="B262" s="1">
        <v>36</v>
      </c>
      <c r="C262" s="2">
        <f t="shared" si="59"/>
        <v>12</v>
      </c>
      <c r="D262" s="3">
        <f t="shared" si="61"/>
        <v>720</v>
      </c>
      <c r="E262" s="1" t="s">
        <v>16</v>
      </c>
      <c r="F262" s="1">
        <v>11</v>
      </c>
      <c r="G262" s="1">
        <v>15</v>
      </c>
      <c r="H262" s="1" t="s">
        <v>31</v>
      </c>
      <c r="I262" s="17">
        <v>5.2191666666666698</v>
      </c>
      <c r="J262" s="18">
        <v>1.3350000000000009</v>
      </c>
      <c r="K262" s="1">
        <v>633</v>
      </c>
      <c r="L262" s="1">
        <f t="shared" si="62"/>
        <v>4.7077327797229885E-3</v>
      </c>
      <c r="M262" s="1">
        <f t="shared" si="63"/>
        <v>1.4440517873557876E-4</v>
      </c>
      <c r="N262" s="24">
        <f t="shared" si="64"/>
        <v>2.76682443689437E-5</v>
      </c>
      <c r="O262" s="24">
        <f t="shared" si="65"/>
        <v>1.0816867321017128E-4</v>
      </c>
      <c r="S262" s="1">
        <f t="shared" si="60"/>
        <v>4.7072412000000001E-3</v>
      </c>
      <c r="T262">
        <f t="shared" si="66"/>
        <v>6.3299999999999999E-4</v>
      </c>
      <c r="U262">
        <f t="shared" si="58"/>
        <v>2.3333333333333327E-6</v>
      </c>
      <c r="V262">
        <f t="shared" si="55"/>
        <v>1.1235955056179768E-2</v>
      </c>
      <c r="W262">
        <f t="shared" si="56"/>
        <v>1.0814539819915721E-6</v>
      </c>
      <c r="X262">
        <f t="shared" si="57"/>
        <v>1.3333333333333296E-6</v>
      </c>
      <c r="AB262">
        <f t="shared" si="67"/>
        <v>3.9227009999999999E-4</v>
      </c>
      <c r="AC262">
        <f t="shared" si="68"/>
        <v>6.5378350000000002E-6</v>
      </c>
      <c r="AE262">
        <f t="shared" si="69"/>
        <v>117.68351253369691</v>
      </c>
    </row>
    <row r="263" spans="1:31" x14ac:dyDescent="0.25">
      <c r="A263" s="1" t="s">
        <v>38</v>
      </c>
      <c r="B263" s="1">
        <v>36</v>
      </c>
      <c r="C263" s="2">
        <f t="shared" si="59"/>
        <v>12</v>
      </c>
      <c r="D263" s="3">
        <f t="shared" si="61"/>
        <v>720</v>
      </c>
      <c r="E263" s="1" t="s">
        <v>19</v>
      </c>
      <c r="F263" s="1">
        <v>11</v>
      </c>
      <c r="G263" s="1">
        <v>150</v>
      </c>
      <c r="H263" s="1" t="s">
        <v>31</v>
      </c>
      <c r="I263" s="18">
        <v>6.34</v>
      </c>
      <c r="J263" s="18">
        <v>1.868333333333333</v>
      </c>
      <c r="K263" s="1">
        <v>838</v>
      </c>
      <c r="L263" s="1">
        <f t="shared" si="62"/>
        <v>6.2323539801072102E-3</v>
      </c>
      <c r="M263" s="1">
        <f t="shared" si="63"/>
        <v>2.7145694543426392E-4</v>
      </c>
      <c r="N263" s="24">
        <f t="shared" si="64"/>
        <v>4.2816552907612603E-5</v>
      </c>
      <c r="O263" s="24">
        <f t="shared" si="65"/>
        <v>1.4529363716374522E-4</v>
      </c>
      <c r="S263" s="1">
        <f t="shared" si="60"/>
        <v>6.2317032000000008E-3</v>
      </c>
      <c r="T263">
        <f t="shared" si="66"/>
        <v>8.3799999999999999E-4</v>
      </c>
      <c r="U263">
        <f t="shared" si="58"/>
        <v>8.4999999999999982E-6</v>
      </c>
      <c r="V263">
        <f t="shared" si="55"/>
        <v>8.028545941123998E-3</v>
      </c>
      <c r="W263">
        <f t="shared" si="56"/>
        <v>2.8149915011047379E-6</v>
      </c>
      <c r="X263">
        <f t="shared" si="57"/>
        <v>1.6916666666666663E-5</v>
      </c>
      <c r="AB263">
        <f t="shared" si="67"/>
        <v>5.1930860000000011E-4</v>
      </c>
      <c r="AC263">
        <f t="shared" si="68"/>
        <v>8.6551433333333353E-6</v>
      </c>
      <c r="AE263">
        <f t="shared" si="69"/>
        <v>155.7958665138041</v>
      </c>
    </row>
    <row r="264" spans="1:31" x14ac:dyDescent="0.25">
      <c r="A264" s="1" t="s">
        <v>38</v>
      </c>
      <c r="B264" s="1">
        <v>36</v>
      </c>
      <c r="C264" s="2">
        <f t="shared" si="59"/>
        <v>12</v>
      </c>
      <c r="D264" s="3">
        <f t="shared" si="61"/>
        <v>720</v>
      </c>
      <c r="E264" s="1" t="s">
        <v>20</v>
      </c>
      <c r="F264" s="1">
        <v>13</v>
      </c>
      <c r="G264" s="1">
        <v>15</v>
      </c>
      <c r="H264" s="1" t="s">
        <v>31</v>
      </c>
      <c r="I264" s="18">
        <v>7.4391666666666669</v>
      </c>
      <c r="J264" s="18">
        <v>3.54</v>
      </c>
      <c r="K264" s="1">
        <v>783</v>
      </c>
      <c r="L264" s="1">
        <f t="shared" si="62"/>
        <v>5.8233092678090046E-3</v>
      </c>
      <c r="M264" s="1">
        <f t="shared" si="63"/>
        <v>2.373698860760801E-4</v>
      </c>
      <c r="N264" s="24">
        <f t="shared" si="64"/>
        <v>3.190812851924455E-5</v>
      </c>
      <c r="O264" s="24">
        <f t="shared" si="65"/>
        <v>6.7053640134485902E-5</v>
      </c>
      <c r="S264" s="1">
        <f t="shared" si="60"/>
        <v>5.8227011999999996E-3</v>
      </c>
      <c r="T264">
        <f t="shared" si="66"/>
        <v>7.8299999999999995E-4</v>
      </c>
      <c r="U264">
        <f t="shared" si="58"/>
        <v>6.0833333333333307E-6</v>
      </c>
      <c r="V264">
        <f t="shared" si="55"/>
        <v>4.2372881355932203E-3</v>
      </c>
      <c r="W264">
        <f t="shared" si="56"/>
        <v>1.0632879117734939E-6</v>
      </c>
      <c r="X264">
        <f t="shared" si="57"/>
        <v>1.4583333333333326E-5</v>
      </c>
      <c r="AB264">
        <f t="shared" si="67"/>
        <v>4.8522509999999997E-4</v>
      </c>
      <c r="AC264">
        <f t="shared" si="68"/>
        <v>8.0870849999999998E-6</v>
      </c>
      <c r="AE264">
        <f t="shared" si="69"/>
        <v>145.57060081182411</v>
      </c>
    </row>
    <row r="265" spans="1:31" x14ac:dyDescent="0.25">
      <c r="A265" s="1" t="s">
        <v>38</v>
      </c>
      <c r="B265" s="1">
        <v>36</v>
      </c>
      <c r="C265" s="2">
        <f t="shared" si="59"/>
        <v>12</v>
      </c>
      <c r="D265" s="3">
        <f t="shared" si="61"/>
        <v>720</v>
      </c>
      <c r="E265" s="1" t="s">
        <v>22</v>
      </c>
      <c r="F265" s="1">
        <v>13</v>
      </c>
      <c r="G265" s="1">
        <v>150</v>
      </c>
      <c r="H265" s="1" t="s">
        <v>31</v>
      </c>
      <c r="I265" s="18">
        <v>6.0541666666666671</v>
      </c>
      <c r="J265" s="18">
        <v>1.9583333333333335</v>
      </c>
      <c r="K265" s="1">
        <v>577</v>
      </c>
      <c r="L265" s="1">
        <f t="shared" si="62"/>
        <v>4.2912508908375434E-3</v>
      </c>
      <c r="M265" s="1">
        <f t="shared" si="63"/>
        <v>1.0969835466179167E-4</v>
      </c>
      <c r="N265" s="24">
        <f t="shared" si="64"/>
        <v>1.8119480467192017E-5</v>
      </c>
      <c r="O265" s="24">
        <f t="shared" si="65"/>
        <v>5.6016181103893614E-5</v>
      </c>
      <c r="S265" s="1">
        <f t="shared" si="60"/>
        <v>4.2908028000000001E-3</v>
      </c>
      <c r="T265">
        <f t="shared" si="66"/>
        <v>5.7700000000000004E-4</v>
      </c>
      <c r="U265">
        <f t="shared" si="58"/>
        <v>3.6111111111111086E-7</v>
      </c>
      <c r="V265">
        <f t="shared" si="55"/>
        <v>7.6595744680851051E-3</v>
      </c>
      <c r="W265">
        <f t="shared" si="56"/>
        <v>1.1409503864719597E-7</v>
      </c>
      <c r="X265">
        <f t="shared" si="57"/>
        <v>-1.2499999999999942E-6</v>
      </c>
      <c r="AB265">
        <f t="shared" si="67"/>
        <v>3.5756690000000001E-4</v>
      </c>
      <c r="AC265">
        <f t="shared" si="68"/>
        <v>5.9594483333333337E-6</v>
      </c>
      <c r="AE265">
        <f t="shared" si="69"/>
        <v>107.27233290986274</v>
      </c>
    </row>
    <row r="266" spans="1:31" x14ac:dyDescent="0.25">
      <c r="A266" s="1" t="s">
        <v>38</v>
      </c>
      <c r="B266" s="1">
        <v>36</v>
      </c>
      <c r="C266" s="2">
        <f t="shared" si="59"/>
        <v>12</v>
      </c>
      <c r="D266" s="3">
        <f t="shared" si="61"/>
        <v>720</v>
      </c>
      <c r="E266" s="1" t="s">
        <v>24</v>
      </c>
      <c r="F266" s="1">
        <v>26</v>
      </c>
      <c r="G266" s="1">
        <v>15</v>
      </c>
      <c r="H266" s="1" t="s">
        <v>31</v>
      </c>
      <c r="I266" s="18">
        <v>5.328333333333334</v>
      </c>
      <c r="J266" s="18">
        <v>2.4650000000000007</v>
      </c>
      <c r="K266" s="1">
        <v>638</v>
      </c>
      <c r="L266" s="1">
        <f t="shared" si="62"/>
        <v>4.7449186626591887E-3</v>
      </c>
      <c r="M266" s="1">
        <f t="shared" si="63"/>
        <v>1.4750400231359543E-4</v>
      </c>
      <c r="N266" s="24">
        <f t="shared" si="64"/>
        <v>2.7682953202426414E-5</v>
      </c>
      <c r="O266" s="24">
        <f t="shared" si="65"/>
        <v>5.9839351851357153E-5</v>
      </c>
      <c r="S266" s="1">
        <f t="shared" si="60"/>
        <v>4.7444232000000003E-3</v>
      </c>
      <c r="T266">
        <f t="shared" si="66"/>
        <v>6.38E-4</v>
      </c>
      <c r="U266">
        <f t="shared" si="58"/>
        <v>2.3611111111111111E-6</v>
      </c>
      <c r="V266">
        <f t="shared" si="55"/>
        <v>6.0851926977687609E-3</v>
      </c>
      <c r="W266">
        <f t="shared" si="56"/>
        <v>5.926687462884851E-7</v>
      </c>
      <c r="X266">
        <f t="shared" si="57"/>
        <v>5.0000000000000038E-6</v>
      </c>
      <c r="AB266">
        <f t="shared" si="67"/>
        <v>3.9536860000000004E-4</v>
      </c>
      <c r="AC266">
        <f t="shared" si="68"/>
        <v>6.5894766666666675E-6</v>
      </c>
      <c r="AE266">
        <f t="shared" si="69"/>
        <v>118.6130821429678</v>
      </c>
    </row>
    <row r="267" spans="1:31" x14ac:dyDescent="0.25">
      <c r="A267" s="1" t="s">
        <v>38</v>
      </c>
      <c r="B267" s="1">
        <v>36</v>
      </c>
      <c r="C267" s="2">
        <f t="shared" si="59"/>
        <v>12</v>
      </c>
      <c r="D267" s="3">
        <f t="shared" si="61"/>
        <v>720</v>
      </c>
      <c r="E267" s="1" t="s">
        <v>25</v>
      </c>
      <c r="F267" s="1">
        <v>26</v>
      </c>
      <c r="G267" s="1">
        <v>150</v>
      </c>
      <c r="H267" s="1" t="s">
        <v>31</v>
      </c>
      <c r="I267" s="18">
        <v>6.270833333333333</v>
      </c>
      <c r="J267" s="18">
        <v>3.3374999999999999</v>
      </c>
      <c r="K267" s="1">
        <v>644</v>
      </c>
      <c r="L267" s="1">
        <f t="shared" si="62"/>
        <v>4.7895417221826301E-3</v>
      </c>
      <c r="M267" s="1">
        <f t="shared" si="63"/>
        <v>1.5122259060721557E-4</v>
      </c>
      <c r="N267" s="24">
        <f t="shared" si="64"/>
        <v>2.4115230395835042E-5</v>
      </c>
      <c r="O267" s="24">
        <f t="shared" si="65"/>
        <v>4.5310139507779947E-5</v>
      </c>
      <c r="S267" s="1">
        <f t="shared" si="60"/>
        <v>4.7890416000000002E-3</v>
      </c>
      <c r="T267">
        <f t="shared" si="66"/>
        <v>6.4400000000000004E-4</v>
      </c>
      <c r="U267">
        <f t="shared" si="58"/>
        <v>2.7777777777777792E-6</v>
      </c>
      <c r="V267">
        <f t="shared" si="55"/>
        <v>4.4943820224719096E-3</v>
      </c>
      <c r="W267">
        <f t="shared" si="56"/>
        <v>5.1497808666265406E-7</v>
      </c>
      <c r="X267">
        <f t="shared" si="57"/>
        <v>-1.3166666666666662E-5</v>
      </c>
      <c r="AB267">
        <f t="shared" si="67"/>
        <v>3.990868E-4</v>
      </c>
      <c r="AC267">
        <f t="shared" si="68"/>
        <v>6.6514466666666666E-6</v>
      </c>
      <c r="AE267">
        <f t="shared" si="69"/>
        <v>119.72856567409291</v>
      </c>
    </row>
    <row r="268" spans="1:31" x14ac:dyDescent="0.25">
      <c r="A268" s="1" t="s">
        <v>38</v>
      </c>
      <c r="B268" s="1">
        <v>36</v>
      </c>
      <c r="C268" s="2">
        <f t="shared" si="59"/>
        <v>12</v>
      </c>
      <c r="D268" s="3">
        <f t="shared" si="61"/>
        <v>720</v>
      </c>
      <c r="E268" s="1" t="s">
        <v>26</v>
      </c>
      <c r="F268" s="1">
        <v>34</v>
      </c>
      <c r="G268" s="1">
        <v>15</v>
      </c>
      <c r="H268" s="1" t="s">
        <v>31</v>
      </c>
      <c r="I268" s="18">
        <v>6.0258333333333338</v>
      </c>
      <c r="J268" s="18">
        <v>3.2008333333333328</v>
      </c>
      <c r="K268" s="1">
        <v>604</v>
      </c>
      <c r="L268" s="1">
        <f t="shared" si="62"/>
        <v>4.4920546586930251E-3</v>
      </c>
      <c r="M268" s="1">
        <f t="shared" si="63"/>
        <v>1.264320019830818E-4</v>
      </c>
      <c r="N268" s="24">
        <f t="shared" si="64"/>
        <v>2.0981662616470496E-5</v>
      </c>
      <c r="O268" s="24">
        <f t="shared" si="65"/>
        <v>3.9499714235797495E-5</v>
      </c>
      <c r="S268" s="1">
        <f t="shared" si="60"/>
        <v>4.4915856000000004E-3</v>
      </c>
      <c r="T268">
        <f t="shared" si="66"/>
        <v>6.0400000000000004E-4</v>
      </c>
      <c r="U268">
        <f t="shared" si="58"/>
        <v>8.888888888888894E-7</v>
      </c>
      <c r="V268">
        <f t="shared" si="55"/>
        <v>4.686279614683677E-3</v>
      </c>
      <c r="W268">
        <f t="shared" si="56"/>
        <v>1.7182918923896323E-7</v>
      </c>
      <c r="X268">
        <f t="shared" si="57"/>
        <v>-3.0833333333333268E-6</v>
      </c>
      <c r="AB268">
        <f t="shared" si="67"/>
        <v>3.7429880000000002E-4</v>
      </c>
      <c r="AC268">
        <f t="shared" si="68"/>
        <v>6.2383133333333338E-6</v>
      </c>
      <c r="AE268">
        <f t="shared" si="69"/>
        <v>112.29200879992564</v>
      </c>
    </row>
    <row r="269" spans="1:31" x14ac:dyDescent="0.25">
      <c r="A269" s="1" t="s">
        <v>38</v>
      </c>
      <c r="B269" s="1">
        <v>36</v>
      </c>
      <c r="C269" s="2">
        <f t="shared" si="59"/>
        <v>12</v>
      </c>
      <c r="D269" s="3">
        <f t="shared" si="61"/>
        <v>720</v>
      </c>
      <c r="E269" s="1" t="s">
        <v>27</v>
      </c>
      <c r="F269" s="1">
        <v>34</v>
      </c>
      <c r="G269" s="1">
        <v>150</v>
      </c>
      <c r="H269" s="1" t="s">
        <v>31</v>
      </c>
      <c r="I269" s="18">
        <v>7.3316666666666661</v>
      </c>
      <c r="J269" s="18">
        <v>3.6174999999999997</v>
      </c>
      <c r="K269" s="1">
        <v>600</v>
      </c>
      <c r="L269" s="1">
        <f t="shared" si="62"/>
        <v>4.4623059523440653E-3</v>
      </c>
      <c r="M269" s="1">
        <f t="shared" si="63"/>
        <v>1.2395294312066848E-4</v>
      </c>
      <c r="N269" s="24">
        <f t="shared" si="64"/>
        <v>1.690651645201207E-5</v>
      </c>
      <c r="O269" s="24">
        <f t="shared" si="65"/>
        <v>3.4264808049942912E-5</v>
      </c>
      <c r="S269" s="1">
        <f t="shared" si="60"/>
        <v>4.4618399999999999E-3</v>
      </c>
      <c r="T269">
        <f t="shared" si="66"/>
        <v>5.9999999999999995E-4</v>
      </c>
      <c r="U269">
        <f t="shared" si="58"/>
        <v>-6.3888888888888936E-7</v>
      </c>
      <c r="V269">
        <f t="shared" si="55"/>
        <v>4.1465100207325502E-3</v>
      </c>
      <c r="W269">
        <f t="shared" si="56"/>
        <v>-1.0927713995146373E-7</v>
      </c>
      <c r="X269">
        <f t="shared" si="57"/>
        <v>-2.0000000000000033E-6</v>
      </c>
      <c r="AB269">
        <f t="shared" si="67"/>
        <v>3.7181999999999997E-4</v>
      </c>
      <c r="AC269">
        <f t="shared" si="68"/>
        <v>6.1970000000000001E-6</v>
      </c>
      <c r="AE269">
        <f t="shared" si="69"/>
        <v>111.54835311250892</v>
      </c>
    </row>
    <row r="270" spans="1:31" x14ac:dyDescent="0.25">
      <c r="A270" s="1" t="s">
        <v>38</v>
      </c>
      <c r="B270" s="1">
        <v>36</v>
      </c>
      <c r="C270" s="2">
        <f t="shared" si="59"/>
        <v>12</v>
      </c>
      <c r="D270" s="3">
        <f t="shared" si="61"/>
        <v>720</v>
      </c>
      <c r="E270" s="1" t="s">
        <v>28</v>
      </c>
      <c r="F270" s="1">
        <v>52</v>
      </c>
      <c r="G270" s="1">
        <v>15</v>
      </c>
      <c r="H270" s="1" t="s">
        <v>31</v>
      </c>
      <c r="I270" s="18">
        <v>5.3408333333333333</v>
      </c>
      <c r="J270" s="18">
        <v>1.8925000000000003</v>
      </c>
      <c r="K270" s="1">
        <v>733</v>
      </c>
      <c r="L270" s="1">
        <f t="shared" si="62"/>
        <v>5.4514504384469992E-3</v>
      </c>
      <c r="M270" s="1">
        <f t="shared" si="63"/>
        <v>2.0638165029591299E-4</v>
      </c>
      <c r="N270" s="24">
        <f t="shared" si="64"/>
        <v>3.8642218810281729E-5</v>
      </c>
      <c r="O270" s="24">
        <f t="shared" si="65"/>
        <v>1.0905239117353393E-4</v>
      </c>
      <c r="S270" s="1">
        <f t="shared" si="60"/>
        <v>5.4508812000000004E-3</v>
      </c>
      <c r="T270">
        <f t="shared" si="66"/>
        <v>7.3300000000000004E-4</v>
      </c>
      <c r="U270">
        <f t="shared" si="58"/>
        <v>5.2500000000000014E-6</v>
      </c>
      <c r="V270">
        <f t="shared" si="55"/>
        <v>7.9260237780713321E-3</v>
      </c>
      <c r="W270">
        <f t="shared" si="56"/>
        <v>1.7164689027250662E-6</v>
      </c>
      <c r="X270">
        <f t="shared" si="57"/>
        <v>1.3833333333333335E-5</v>
      </c>
      <c r="AB270">
        <f t="shared" si="67"/>
        <v>4.5424010000000005E-4</v>
      </c>
      <c r="AC270">
        <f t="shared" si="68"/>
        <v>7.5706683333333341E-6</v>
      </c>
      <c r="AE270">
        <f t="shared" si="69"/>
        <v>136.27490471911506</v>
      </c>
    </row>
    <row r="271" spans="1:31" x14ac:dyDescent="0.25">
      <c r="A271" s="1" t="s">
        <v>38</v>
      </c>
      <c r="B271" s="1">
        <v>36</v>
      </c>
      <c r="C271" s="2">
        <f t="shared" si="59"/>
        <v>12</v>
      </c>
      <c r="D271" s="3">
        <f t="shared" si="61"/>
        <v>720</v>
      </c>
      <c r="E271" s="1" t="s">
        <v>29</v>
      </c>
      <c r="F271" s="1">
        <v>52</v>
      </c>
      <c r="G271" s="1">
        <v>150</v>
      </c>
      <c r="H271" s="1" t="s">
        <v>31</v>
      </c>
      <c r="I271" s="18">
        <v>5.916666666666667</v>
      </c>
      <c r="J271" s="18">
        <v>3.1008333333333327</v>
      </c>
      <c r="K271" s="1">
        <v>620</v>
      </c>
      <c r="L271" s="1">
        <f t="shared" si="62"/>
        <v>4.611049484088867E-3</v>
      </c>
      <c r="M271" s="1">
        <f t="shared" si="63"/>
        <v>1.3634823743273529E-4</v>
      </c>
      <c r="N271" s="24">
        <f t="shared" si="64"/>
        <v>2.3044772523842583E-5</v>
      </c>
      <c r="O271" s="24">
        <f t="shared" si="65"/>
        <v>4.3971482106767637E-5</v>
      </c>
      <c r="S271" s="1">
        <f t="shared" si="60"/>
        <v>4.6105679999999998E-3</v>
      </c>
      <c r="T271">
        <f t="shared" si="66"/>
        <v>6.2E-4</v>
      </c>
      <c r="U271">
        <f t="shared" si="58"/>
        <v>2.8611111111111114E-6</v>
      </c>
      <c r="V271">
        <f t="shared" si="55"/>
        <v>4.8374092985756529E-3</v>
      </c>
      <c r="W271">
        <f t="shared" si="56"/>
        <v>5.7091154372385038E-7</v>
      </c>
      <c r="X271">
        <f t="shared" si="57"/>
        <v>7.5000000000000012E-7</v>
      </c>
      <c r="AB271">
        <f t="shared" si="67"/>
        <v>3.8421399999999996E-4</v>
      </c>
      <c r="AC271">
        <f t="shared" si="68"/>
        <v>6.4035666666666666E-6</v>
      </c>
      <c r="AE271">
        <f t="shared" si="69"/>
        <v>115.26663154959253</v>
      </c>
    </row>
    <row r="272" spans="1:31" x14ac:dyDescent="0.25">
      <c r="A272" s="1" t="s">
        <v>38</v>
      </c>
      <c r="B272" s="1">
        <v>36</v>
      </c>
      <c r="C272" s="2">
        <f t="shared" si="59"/>
        <v>12</v>
      </c>
      <c r="D272" s="3">
        <f t="shared" si="61"/>
        <v>720</v>
      </c>
      <c r="E272" s="1" t="s">
        <v>16</v>
      </c>
      <c r="F272" s="1">
        <v>11</v>
      </c>
      <c r="G272" s="1">
        <v>15</v>
      </c>
      <c r="H272" s="1" t="s">
        <v>32</v>
      </c>
      <c r="I272" s="18">
        <v>5.105833333333333</v>
      </c>
      <c r="J272" s="18">
        <v>2.3541666666666656</v>
      </c>
      <c r="K272" s="1">
        <v>590</v>
      </c>
      <c r="L272" s="1">
        <f t="shared" si="62"/>
        <v>4.3879341864716641E-3</v>
      </c>
      <c r="M272" s="1">
        <f t="shared" si="63"/>
        <v>1.1775529596463506E-4</v>
      </c>
      <c r="N272" s="24">
        <f t="shared" si="64"/>
        <v>2.306289459075601E-5</v>
      </c>
      <c r="O272" s="24">
        <f t="shared" si="65"/>
        <v>5.0019948728340575E-5</v>
      </c>
      <c r="S272" s="1">
        <f t="shared" si="60"/>
        <v>4.3874759999999995E-3</v>
      </c>
      <c r="T272">
        <f t="shared" si="66"/>
        <v>5.9000000000000003E-4</v>
      </c>
      <c r="U272">
        <f t="shared" si="58"/>
        <v>2.2500000000000005E-6</v>
      </c>
      <c r="V272">
        <f t="shared" si="55"/>
        <v>6.3716814159292057E-3</v>
      </c>
      <c r="W272">
        <f t="shared" si="56"/>
        <v>5.9136802196034806E-7</v>
      </c>
      <c r="X272">
        <f t="shared" si="57"/>
        <v>-2.0833333333333296E-6</v>
      </c>
      <c r="AB272">
        <f t="shared" si="67"/>
        <v>3.6562299999999998E-4</v>
      </c>
      <c r="AC272">
        <f t="shared" si="68"/>
        <v>6.0937166666666656E-6</v>
      </c>
      <c r="AE272">
        <f t="shared" si="69"/>
        <v>109.68921389396711</v>
      </c>
    </row>
    <row r="273" spans="1:31" x14ac:dyDescent="0.25">
      <c r="A273" s="1" t="s">
        <v>38</v>
      </c>
      <c r="B273" s="1">
        <v>36</v>
      </c>
      <c r="C273" s="2">
        <f t="shared" si="59"/>
        <v>12</v>
      </c>
      <c r="D273" s="3">
        <f t="shared" si="61"/>
        <v>720</v>
      </c>
      <c r="E273" s="1" t="s">
        <v>19</v>
      </c>
      <c r="F273" s="1">
        <v>11</v>
      </c>
      <c r="G273" s="1">
        <v>150</v>
      </c>
      <c r="H273" s="1" t="s">
        <v>32</v>
      </c>
      <c r="I273" s="18">
        <v>10.093333333333334</v>
      </c>
      <c r="J273" s="18">
        <v>6.274166666666666</v>
      </c>
      <c r="K273" s="1">
        <v>631</v>
      </c>
      <c r="L273" s="1">
        <f t="shared" si="62"/>
        <v>4.6928584265485086E-3</v>
      </c>
      <c r="M273" s="1">
        <f t="shared" si="63"/>
        <v>1.431656493043721E-4</v>
      </c>
      <c r="N273" s="24">
        <f t="shared" si="64"/>
        <v>1.4184179257368437E-5</v>
      </c>
      <c r="O273" s="24">
        <f t="shared" si="65"/>
        <v>2.2818273232201693E-5</v>
      </c>
      <c r="S273" s="1">
        <f t="shared" si="60"/>
        <v>4.6923683999999998E-3</v>
      </c>
      <c r="T273">
        <f t="shared" si="66"/>
        <v>6.3100000000000005E-4</v>
      </c>
      <c r="U273">
        <f t="shared" si="58"/>
        <v>4.3333333333333348E-6</v>
      </c>
      <c r="V273">
        <f t="shared" si="55"/>
        <v>2.3907557444547752E-3</v>
      </c>
      <c r="W273">
        <f t="shared" si="56"/>
        <v>4.2734494485999875E-7</v>
      </c>
      <c r="X273">
        <f t="shared" si="57"/>
        <v>-1.166666666666659E-6</v>
      </c>
      <c r="AB273">
        <f t="shared" si="67"/>
        <v>3.9103069999999997E-4</v>
      </c>
      <c r="AC273">
        <f t="shared" si="68"/>
        <v>6.517178333333333E-6</v>
      </c>
      <c r="AE273">
        <f t="shared" si="69"/>
        <v>117.31168468998854</v>
      </c>
    </row>
    <row r="274" spans="1:31" x14ac:dyDescent="0.25">
      <c r="A274" s="1" t="s">
        <v>38</v>
      </c>
      <c r="B274" s="1">
        <v>36</v>
      </c>
      <c r="C274" s="2">
        <f t="shared" si="59"/>
        <v>12</v>
      </c>
      <c r="D274" s="3">
        <f t="shared" si="61"/>
        <v>720</v>
      </c>
      <c r="E274" s="1" t="s">
        <v>20</v>
      </c>
      <c r="F274" s="1">
        <v>13</v>
      </c>
      <c r="G274" s="1">
        <v>15</v>
      </c>
      <c r="H274" s="1" t="s">
        <v>32</v>
      </c>
      <c r="I274" s="18">
        <v>6.0483333333333338</v>
      </c>
      <c r="J274" s="18">
        <v>2.8416666666666672</v>
      </c>
      <c r="K274" s="1">
        <v>602</v>
      </c>
      <c r="L274" s="1">
        <f t="shared" si="62"/>
        <v>4.4771803055185444E-3</v>
      </c>
      <c r="M274" s="1">
        <f t="shared" si="63"/>
        <v>1.2519247255187509E-4</v>
      </c>
      <c r="N274" s="24">
        <f t="shared" si="64"/>
        <v>2.0698672783445864E-5</v>
      </c>
      <c r="O274" s="24">
        <f t="shared" si="65"/>
        <v>4.4056002071041079E-5</v>
      </c>
      <c r="S274" s="1">
        <f t="shared" si="60"/>
        <v>4.4767128000000002E-3</v>
      </c>
      <c r="T274">
        <f t="shared" si="66"/>
        <v>6.02E-4</v>
      </c>
      <c r="U274">
        <f t="shared" si="58"/>
        <v>2.1666666666666653E-6</v>
      </c>
      <c r="V274">
        <f t="shared" si="55"/>
        <v>5.278592375366568E-3</v>
      </c>
      <c r="W274">
        <f t="shared" si="56"/>
        <v>4.7177127417169004E-7</v>
      </c>
      <c r="X274">
        <f t="shared" si="57"/>
        <v>6.416666666666669E-6</v>
      </c>
      <c r="AB274">
        <f t="shared" si="67"/>
        <v>3.7305939999999999E-4</v>
      </c>
      <c r="AC274">
        <f t="shared" si="68"/>
        <v>6.2176566666666665E-6</v>
      </c>
      <c r="AE274">
        <f t="shared" si="69"/>
        <v>111.92018095621727</v>
      </c>
    </row>
    <row r="275" spans="1:31" x14ac:dyDescent="0.25">
      <c r="A275" s="1" t="s">
        <v>38</v>
      </c>
      <c r="B275" s="1">
        <v>36</v>
      </c>
      <c r="C275" s="2">
        <f t="shared" si="59"/>
        <v>12</v>
      </c>
      <c r="D275" s="3">
        <f t="shared" si="61"/>
        <v>720</v>
      </c>
      <c r="E275" s="1" t="s">
        <v>22</v>
      </c>
      <c r="F275" s="1">
        <v>13</v>
      </c>
      <c r="G275" s="1">
        <v>150</v>
      </c>
      <c r="H275" s="1" t="s">
        <v>32</v>
      </c>
      <c r="I275" s="18">
        <v>5.84</v>
      </c>
      <c r="J275" s="18">
        <v>2.54</v>
      </c>
      <c r="K275" s="1">
        <v>641</v>
      </c>
      <c r="L275" s="1">
        <f t="shared" si="62"/>
        <v>4.767230192420909E-3</v>
      </c>
      <c r="M275" s="1">
        <f t="shared" si="63"/>
        <v>1.4936329646040547E-4</v>
      </c>
      <c r="N275" s="24">
        <f t="shared" si="64"/>
        <v>2.5575906928151622E-5</v>
      </c>
      <c r="O275" s="24">
        <f t="shared" si="65"/>
        <v>5.8804447425356484E-5</v>
      </c>
      <c r="S275" s="1">
        <f t="shared" si="60"/>
        <v>4.7667324000000002E-3</v>
      </c>
      <c r="T275">
        <f t="shared" si="66"/>
        <v>6.4099999999999997E-4</v>
      </c>
      <c r="U275">
        <f t="shared" si="58"/>
        <v>3.1111111111111116E-6</v>
      </c>
      <c r="V275">
        <f t="shared" si="55"/>
        <v>5.905511811023622E-3</v>
      </c>
      <c r="W275">
        <f t="shared" si="56"/>
        <v>7.5786932596259861E-7</v>
      </c>
      <c r="X275">
        <f t="shared" si="57"/>
        <v>-5.3333333333333362E-6</v>
      </c>
      <c r="AB275">
        <f t="shared" si="67"/>
        <v>3.9722770000000002E-4</v>
      </c>
      <c r="AC275">
        <f t="shared" si="68"/>
        <v>6.6204616666666666E-6</v>
      </c>
      <c r="AE275">
        <f t="shared" si="69"/>
        <v>119.17082390853035</v>
      </c>
    </row>
    <row r="276" spans="1:31" x14ac:dyDescent="0.25">
      <c r="A276" s="1" t="s">
        <v>38</v>
      </c>
      <c r="B276" s="1">
        <v>36</v>
      </c>
      <c r="C276" s="2">
        <f t="shared" si="59"/>
        <v>12</v>
      </c>
      <c r="D276" s="3">
        <f t="shared" si="61"/>
        <v>720</v>
      </c>
      <c r="E276" s="1" t="s">
        <v>24</v>
      </c>
      <c r="F276" s="1">
        <v>26</v>
      </c>
      <c r="G276" s="1">
        <v>15</v>
      </c>
      <c r="H276" s="1" t="s">
        <v>32</v>
      </c>
      <c r="I276" s="18">
        <v>5.8375000000000004</v>
      </c>
      <c r="J276" s="18">
        <v>2.7099999999999995</v>
      </c>
      <c r="K276" s="1">
        <v>683</v>
      </c>
      <c r="L276" s="1">
        <f t="shared" si="62"/>
        <v>5.0795916090849939E-3</v>
      </c>
      <c r="M276" s="1">
        <f t="shared" si="63"/>
        <v>1.7539341451574587E-4</v>
      </c>
      <c r="N276" s="24">
        <f t="shared" si="64"/>
        <v>3.0045981073361176E-5</v>
      </c>
      <c r="O276" s="24">
        <f t="shared" si="65"/>
        <v>6.4720817164481877E-5</v>
      </c>
      <c r="S276" s="1">
        <f t="shared" si="60"/>
        <v>5.0790612000000002E-3</v>
      </c>
      <c r="T276">
        <f t="shared" si="66"/>
        <v>6.8300000000000001E-4</v>
      </c>
      <c r="U276">
        <f t="shared" si="58"/>
        <v>4.3055555555555551E-6</v>
      </c>
      <c r="V276">
        <f t="shared" si="55"/>
        <v>5.535055350553506E-3</v>
      </c>
      <c r="W276">
        <f t="shared" si="56"/>
        <v>9.8304280980322559E-7</v>
      </c>
      <c r="X276">
        <f t="shared" si="57"/>
        <v>1.1916666666666667E-5</v>
      </c>
      <c r="AB276">
        <f t="shared" si="67"/>
        <v>4.2325510000000002E-4</v>
      </c>
      <c r="AC276">
        <f t="shared" si="68"/>
        <v>7.0542516666666668E-6</v>
      </c>
      <c r="AE276">
        <f t="shared" si="69"/>
        <v>126.97920862640598</v>
      </c>
    </row>
    <row r="277" spans="1:31" x14ac:dyDescent="0.25">
      <c r="A277" s="1" t="s">
        <v>38</v>
      </c>
      <c r="B277" s="1">
        <v>36</v>
      </c>
      <c r="C277" s="2">
        <f t="shared" si="59"/>
        <v>12</v>
      </c>
      <c r="D277" s="3">
        <f t="shared" si="61"/>
        <v>720</v>
      </c>
      <c r="E277" s="1" t="s">
        <v>25</v>
      </c>
      <c r="F277" s="1">
        <v>26</v>
      </c>
      <c r="G277" s="1">
        <v>150</v>
      </c>
      <c r="H277" s="1" t="s">
        <v>32</v>
      </c>
      <c r="I277" s="18">
        <v>9.9691666666666681</v>
      </c>
      <c r="J277" s="18">
        <v>6.1066666666666682</v>
      </c>
      <c r="K277" s="1">
        <v>670</v>
      </c>
      <c r="L277" s="1">
        <f t="shared" si="62"/>
        <v>4.9829083134508723E-3</v>
      </c>
      <c r="M277" s="1">
        <f t="shared" si="63"/>
        <v>1.673364732129024E-4</v>
      </c>
      <c r="N277" s="24">
        <f t="shared" si="64"/>
        <v>1.6785402311751471E-5</v>
      </c>
      <c r="O277" s="24">
        <f t="shared" si="65"/>
        <v>2.7402260897309337E-5</v>
      </c>
      <c r="S277" s="1">
        <f t="shared" si="60"/>
        <v>4.9823879999999999E-3</v>
      </c>
      <c r="T277">
        <f t="shared" si="66"/>
        <v>6.7000000000000002E-4</v>
      </c>
      <c r="U277">
        <f t="shared" si="58"/>
        <v>4.0277777777777795E-6</v>
      </c>
      <c r="V277">
        <f t="shared" si="55"/>
        <v>2.4563318777292569E-3</v>
      </c>
      <c r="W277">
        <f t="shared" si="56"/>
        <v>4.0810678135530802E-7</v>
      </c>
      <c r="X277">
        <f t="shared" si="57"/>
        <v>8.2500000000000023E-6</v>
      </c>
      <c r="AB277">
        <f t="shared" si="67"/>
        <v>4.1519899999999999E-4</v>
      </c>
      <c r="AC277">
        <f t="shared" si="68"/>
        <v>6.9199833333333331E-6</v>
      </c>
      <c r="AE277">
        <f t="shared" si="69"/>
        <v>124.56232764230161</v>
      </c>
    </row>
    <row r="278" spans="1:31" x14ac:dyDescent="0.25">
      <c r="A278" s="1" t="s">
        <v>38</v>
      </c>
      <c r="B278" s="1">
        <v>36</v>
      </c>
      <c r="C278" s="2">
        <f t="shared" si="59"/>
        <v>12</v>
      </c>
      <c r="D278" s="3">
        <f t="shared" si="61"/>
        <v>720</v>
      </c>
      <c r="E278" s="1" t="s">
        <v>26</v>
      </c>
      <c r="F278" s="1">
        <v>34</v>
      </c>
      <c r="G278" s="1">
        <v>15</v>
      </c>
      <c r="H278" s="1" t="s">
        <v>32</v>
      </c>
      <c r="I278" s="18">
        <v>6.4700000000000015</v>
      </c>
      <c r="J278" s="18">
        <v>3.6675000000000022</v>
      </c>
      <c r="K278" s="1">
        <v>589</v>
      </c>
      <c r="L278" s="1">
        <f t="shared" si="62"/>
        <v>4.3804970098844228E-3</v>
      </c>
      <c r="M278" s="1">
        <f t="shared" si="63"/>
        <v>1.1713553124903162E-4</v>
      </c>
      <c r="N278" s="24">
        <f t="shared" si="64"/>
        <v>1.8104409775739042E-5</v>
      </c>
      <c r="O278" s="24">
        <f t="shared" si="65"/>
        <v>3.19387951599268E-5</v>
      </c>
      <c r="S278" s="1">
        <f t="shared" si="60"/>
        <v>4.3800395999999998E-3</v>
      </c>
      <c r="T278">
        <f t="shared" si="66"/>
        <v>5.8900000000000001E-4</v>
      </c>
      <c r="U278">
        <f t="shared" si="58"/>
        <v>1.3333333333333326E-6</v>
      </c>
      <c r="V278">
        <f t="shared" si="55"/>
        <v>4.0899795501022473E-3</v>
      </c>
      <c r="W278">
        <f t="shared" si="56"/>
        <v>2.2494748325387064E-7</v>
      </c>
      <c r="X278">
        <f t="shared" si="57"/>
        <v>5.2500000000000014E-6</v>
      </c>
      <c r="AB278">
        <f t="shared" si="67"/>
        <v>3.6500329999999997E-4</v>
      </c>
      <c r="AC278">
        <f t="shared" si="68"/>
        <v>6.0833883333333329E-6</v>
      </c>
      <c r="AE278">
        <f t="shared" si="69"/>
        <v>109.50329997211291</v>
      </c>
    </row>
    <row r="279" spans="1:31" x14ac:dyDescent="0.25">
      <c r="A279" s="1" t="s">
        <v>38</v>
      </c>
      <c r="B279" s="1">
        <v>36</v>
      </c>
      <c r="C279" s="2">
        <f t="shared" si="59"/>
        <v>12</v>
      </c>
      <c r="D279" s="3">
        <f t="shared" si="61"/>
        <v>720</v>
      </c>
      <c r="E279" s="1" t="s">
        <v>27</v>
      </c>
      <c r="F279" s="1">
        <v>34</v>
      </c>
      <c r="G279" s="1">
        <v>150</v>
      </c>
      <c r="H279" s="1" t="s">
        <v>32</v>
      </c>
      <c r="I279" s="18">
        <v>8.0608333333333331</v>
      </c>
      <c r="J279" s="18">
        <v>4.9749999999999996</v>
      </c>
      <c r="K279" s="1">
        <v>725</v>
      </c>
      <c r="L279" s="1">
        <f t="shared" si="62"/>
        <v>5.3919530257490788E-3</v>
      </c>
      <c r="M279" s="1">
        <f t="shared" si="63"/>
        <v>2.0142353257108627E-4</v>
      </c>
      <c r="N279" s="24">
        <f t="shared" si="64"/>
        <v>2.4987929193146234E-5</v>
      </c>
      <c r="O279" s="24">
        <f t="shared" si="65"/>
        <v>4.0487142225343977E-5</v>
      </c>
      <c r="S279" s="1">
        <f t="shared" si="60"/>
        <v>5.3913900000000002E-3</v>
      </c>
      <c r="T279">
        <f t="shared" si="66"/>
        <v>7.2499999999999995E-4</v>
      </c>
      <c r="U279">
        <f t="shared" si="58"/>
        <v>6.1944444444444443E-6</v>
      </c>
      <c r="V279">
        <f t="shared" si="55"/>
        <v>3.0150753768844224E-3</v>
      </c>
      <c r="W279">
        <f t="shared" si="56"/>
        <v>7.7040980547691148E-7</v>
      </c>
      <c r="X279">
        <f t="shared" si="57"/>
        <v>1.5749999999999993E-5</v>
      </c>
      <c r="AB279">
        <f t="shared" si="67"/>
        <v>4.4928250000000002E-4</v>
      </c>
      <c r="AC279">
        <f t="shared" si="68"/>
        <v>7.4880416666666669E-6</v>
      </c>
      <c r="AE279">
        <f t="shared" si="69"/>
        <v>134.78759334428162</v>
      </c>
    </row>
    <row r="280" spans="1:31" x14ac:dyDescent="0.25">
      <c r="A280" s="1" t="s">
        <v>38</v>
      </c>
      <c r="B280" s="1">
        <v>36</v>
      </c>
      <c r="C280" s="2">
        <f t="shared" si="59"/>
        <v>12</v>
      </c>
      <c r="D280" s="3">
        <f t="shared" si="61"/>
        <v>720</v>
      </c>
      <c r="E280" s="1" t="s">
        <v>28</v>
      </c>
      <c r="F280" s="1">
        <v>52</v>
      </c>
      <c r="G280" s="1">
        <v>15</v>
      </c>
      <c r="H280" s="1" t="s">
        <v>32</v>
      </c>
      <c r="I280" s="18">
        <v>6.6941666666666668</v>
      </c>
      <c r="J280" s="18">
        <v>3.253333333333333</v>
      </c>
      <c r="K280" s="1">
        <v>618</v>
      </c>
      <c r="L280" s="1">
        <f t="shared" si="62"/>
        <v>4.5961751309143871E-3</v>
      </c>
      <c r="M280" s="1">
        <f t="shared" si="63"/>
        <v>1.3510870800152863E-4</v>
      </c>
      <c r="N280" s="24">
        <f t="shared" si="64"/>
        <v>2.0183051114382464E-5</v>
      </c>
      <c r="O280" s="24">
        <f t="shared" si="65"/>
        <v>4.1529315984076431E-5</v>
      </c>
      <c r="S280" s="1">
        <f t="shared" si="60"/>
        <v>4.5956951999999995E-3</v>
      </c>
      <c r="T280">
        <f t="shared" si="66"/>
        <v>6.1799999999999995E-4</v>
      </c>
      <c r="U280">
        <f t="shared" si="58"/>
        <v>3.1666666666666654E-6</v>
      </c>
      <c r="V280">
        <f t="shared" si="55"/>
        <v>4.6106557377049188E-3</v>
      </c>
      <c r="W280">
        <f t="shared" si="56"/>
        <v>6.0226317886159787E-7</v>
      </c>
      <c r="X280">
        <f t="shared" si="57"/>
        <v>7.5833333333333282E-6</v>
      </c>
      <c r="AB280">
        <f t="shared" si="67"/>
        <v>3.8297459999999994E-4</v>
      </c>
      <c r="AC280">
        <f t="shared" si="68"/>
        <v>6.3829099999999993E-6</v>
      </c>
      <c r="AE280">
        <f t="shared" si="69"/>
        <v>114.89480370588419</v>
      </c>
    </row>
    <row r="281" spans="1:31" x14ac:dyDescent="0.25">
      <c r="A281" s="1" t="s">
        <v>38</v>
      </c>
      <c r="B281" s="1">
        <v>36</v>
      </c>
      <c r="C281" s="2">
        <f t="shared" si="59"/>
        <v>12</v>
      </c>
      <c r="D281" s="3">
        <f t="shared" si="61"/>
        <v>720</v>
      </c>
      <c r="E281" s="1" t="s">
        <v>29</v>
      </c>
      <c r="F281" s="1">
        <v>52</v>
      </c>
      <c r="G281" s="1">
        <v>150</v>
      </c>
      <c r="H281" s="1" t="s">
        <v>32</v>
      </c>
      <c r="I281" s="18">
        <v>7.5983333333333336</v>
      </c>
      <c r="J281" s="18">
        <v>4.2150000000000007</v>
      </c>
      <c r="K281" s="1">
        <v>537</v>
      </c>
      <c r="L281" s="1">
        <f t="shared" si="62"/>
        <v>3.9937638273479384E-3</v>
      </c>
      <c r="M281" s="1">
        <f t="shared" si="63"/>
        <v>8.4907766037657913E-5</v>
      </c>
      <c r="N281" s="24">
        <f t="shared" si="64"/>
        <v>1.1174525032374368E-5</v>
      </c>
      <c r="O281" s="24">
        <f t="shared" si="65"/>
        <v>2.0144191230761067E-5</v>
      </c>
      <c r="S281" s="1">
        <f t="shared" si="60"/>
        <v>3.9933468000000003E-3</v>
      </c>
      <c r="T281">
        <f t="shared" si="66"/>
        <v>5.3700000000000004E-4</v>
      </c>
      <c r="U281">
        <f t="shared" si="58"/>
        <v>9.1666666666666791E-7</v>
      </c>
      <c r="V281">
        <f t="shared" si="55"/>
        <v>3.5587188612099638E-3</v>
      </c>
      <c r="W281">
        <f t="shared" si="56"/>
        <v>1.3456322424628259E-7</v>
      </c>
      <c r="X281">
        <f t="shared" si="57"/>
        <v>9.1666666666667088E-7</v>
      </c>
      <c r="AB281">
        <f t="shared" si="67"/>
        <v>3.3277890000000003E-4</v>
      </c>
      <c r="AC281">
        <f t="shared" si="68"/>
        <v>5.5463150000000008E-6</v>
      </c>
      <c r="AE281">
        <f t="shared" si="69"/>
        <v>99.835776035695474</v>
      </c>
    </row>
    <row r="282" spans="1:31" x14ac:dyDescent="0.25">
      <c r="A282" s="1" t="s">
        <v>39</v>
      </c>
      <c r="B282" s="1">
        <v>48</v>
      </c>
      <c r="C282" s="2">
        <f>48-36</f>
        <v>12</v>
      </c>
      <c r="D282" s="3">
        <f t="shared" si="61"/>
        <v>720</v>
      </c>
      <c r="E282" s="1" t="s">
        <v>16</v>
      </c>
      <c r="F282" s="1">
        <v>11</v>
      </c>
      <c r="G282" s="1">
        <v>15</v>
      </c>
      <c r="H282" s="1" t="s">
        <v>17</v>
      </c>
      <c r="I282" s="18">
        <v>5.1991666666666658</v>
      </c>
      <c r="J282" s="18">
        <v>2.5483333333333325</v>
      </c>
      <c r="K282" s="1">
        <v>654</v>
      </c>
      <c r="L282" s="1">
        <f t="shared" si="62"/>
        <v>4.8639134880550314E-3</v>
      </c>
      <c r="M282" s="1">
        <f t="shared" si="63"/>
        <v>1.57420237763249E-4</v>
      </c>
      <c r="N282" s="24">
        <f t="shared" si="64"/>
        <v>3.0277974886343776E-5</v>
      </c>
      <c r="O282" s="24">
        <f t="shared" si="65"/>
        <v>6.177380160755359E-5</v>
      </c>
      <c r="S282" s="1">
        <f t="shared" si="60"/>
        <v>4.8634055999999997E-3</v>
      </c>
      <c r="T282">
        <f t="shared" si="66"/>
        <v>6.5399999999999996E-4</v>
      </c>
      <c r="U282">
        <f t="shared" ref="U282:U321" si="70">(T282-T2)/B282</f>
        <v>2.9166666666666474E-7</v>
      </c>
      <c r="V282">
        <f t="shared" si="55"/>
        <v>5.8862001308044492E-3</v>
      </c>
      <c r="W282">
        <f t="shared" si="56"/>
        <v>7.0817907094117457E-8</v>
      </c>
      <c r="X282">
        <f t="shared" si="57"/>
        <v>1.9166666666666592E-6</v>
      </c>
      <c r="AB282">
        <f t="shared" si="67"/>
        <v>4.0528379999999999E-4</v>
      </c>
      <c r="AC282">
        <f t="shared" si="68"/>
        <v>6.7547299999999994E-6</v>
      </c>
      <c r="AE282">
        <f t="shared" si="69"/>
        <v>121.58770489263472</v>
      </c>
    </row>
    <row r="283" spans="1:31" x14ac:dyDescent="0.25">
      <c r="A283" s="1" t="s">
        <v>39</v>
      </c>
      <c r="B283" s="1">
        <v>48</v>
      </c>
      <c r="C283" s="2">
        <f t="shared" ref="C283:C321" si="71">48-36</f>
        <v>12</v>
      </c>
      <c r="D283" s="3">
        <f t="shared" si="61"/>
        <v>720</v>
      </c>
      <c r="E283" s="1" t="s">
        <v>19</v>
      </c>
      <c r="F283" s="1">
        <v>11</v>
      </c>
      <c r="G283" s="1">
        <v>150</v>
      </c>
      <c r="H283" s="1" t="s">
        <v>17</v>
      </c>
      <c r="I283" s="18">
        <v>6.0416666666666661</v>
      </c>
      <c r="J283" s="18">
        <v>2.4325000000000001</v>
      </c>
      <c r="K283" s="1">
        <v>1043</v>
      </c>
      <c r="L283" s="1">
        <f t="shared" si="62"/>
        <v>7.7569751804914327E-3</v>
      </c>
      <c r="M283" s="1">
        <f t="shared" si="63"/>
        <v>3.9850871213294907E-4</v>
      </c>
      <c r="N283" s="24">
        <f t="shared" si="64"/>
        <v>6.5960062697867445E-5</v>
      </c>
      <c r="O283" s="24">
        <f t="shared" si="65"/>
        <v>1.6382680868774885E-4</v>
      </c>
      <c r="S283" s="1">
        <f t="shared" si="60"/>
        <v>7.7561652000000007E-3</v>
      </c>
      <c r="T283">
        <f t="shared" si="66"/>
        <v>1.0430000000000001E-3</v>
      </c>
      <c r="U283">
        <f t="shared" si="70"/>
        <v>6.1458333333333356E-6</v>
      </c>
      <c r="V283">
        <f t="shared" si="55"/>
        <v>6.1664953751284684E-3</v>
      </c>
      <c r="W283">
        <f t="shared" si="56"/>
        <v>1.5632932552409024E-6</v>
      </c>
      <c r="X283">
        <f t="shared" si="57"/>
        <v>1.8666666666666679E-5</v>
      </c>
      <c r="AB283">
        <f t="shared" si="67"/>
        <v>6.4634710000000006E-4</v>
      </c>
      <c r="AC283">
        <f t="shared" si="68"/>
        <v>1.0772451666666668E-5</v>
      </c>
      <c r="AE283">
        <f t="shared" si="69"/>
        <v>193.90822049391133</v>
      </c>
    </row>
    <row r="284" spans="1:31" x14ac:dyDescent="0.25">
      <c r="A284" s="1" t="s">
        <v>39</v>
      </c>
      <c r="B284" s="1">
        <v>48</v>
      </c>
      <c r="C284" s="2">
        <f t="shared" si="71"/>
        <v>12</v>
      </c>
      <c r="D284" s="3">
        <f t="shared" si="61"/>
        <v>720</v>
      </c>
      <c r="E284" s="1" t="s">
        <v>20</v>
      </c>
      <c r="F284" s="1">
        <v>13</v>
      </c>
      <c r="G284" s="1">
        <v>15</v>
      </c>
      <c r="H284" s="1" t="s">
        <v>17</v>
      </c>
      <c r="I284" s="18">
        <v>6.5549999999999997</v>
      </c>
      <c r="J284" s="18">
        <v>3</v>
      </c>
      <c r="K284" s="1">
        <v>854</v>
      </c>
      <c r="L284" s="1">
        <f t="shared" si="62"/>
        <v>6.3513488055030529E-3</v>
      </c>
      <c r="M284" s="1">
        <f t="shared" si="63"/>
        <v>2.8137318088391745E-4</v>
      </c>
      <c r="N284" s="24">
        <f t="shared" si="64"/>
        <v>4.2924970386562545E-5</v>
      </c>
      <c r="O284" s="24">
        <f t="shared" si="65"/>
        <v>9.3791060294639151E-5</v>
      </c>
      <c r="S284" s="1">
        <f t="shared" si="60"/>
        <v>6.3506855999999993E-3</v>
      </c>
      <c r="T284">
        <f t="shared" si="66"/>
        <v>8.5400000000000005E-4</v>
      </c>
      <c r="U284">
        <f t="shared" si="70"/>
        <v>4.3333333333333348E-6</v>
      </c>
      <c r="V284">
        <f t="shared" si="55"/>
        <v>5.0000000000000001E-3</v>
      </c>
      <c r="W284">
        <f t="shared" si="56"/>
        <v>8.9374446940303614E-7</v>
      </c>
      <c r="X284">
        <f t="shared" si="57"/>
        <v>4.916666666666669E-6</v>
      </c>
      <c r="AB284">
        <f t="shared" si="67"/>
        <v>5.2922379999999995E-4</v>
      </c>
      <c r="AC284">
        <f t="shared" si="68"/>
        <v>8.8203966666666664E-6</v>
      </c>
      <c r="AE284">
        <f t="shared" si="69"/>
        <v>158.77048926347103</v>
      </c>
    </row>
    <row r="285" spans="1:31" x14ac:dyDescent="0.25">
      <c r="A285" s="1" t="s">
        <v>39</v>
      </c>
      <c r="B285" s="1">
        <v>48</v>
      </c>
      <c r="C285" s="2">
        <f t="shared" si="71"/>
        <v>12</v>
      </c>
      <c r="D285" s="3">
        <f t="shared" si="61"/>
        <v>720</v>
      </c>
      <c r="E285" s="1" t="s">
        <v>22</v>
      </c>
      <c r="F285" s="1">
        <v>13</v>
      </c>
      <c r="G285" s="1">
        <v>150</v>
      </c>
      <c r="H285" s="1" t="s">
        <v>17</v>
      </c>
      <c r="I285" s="18">
        <v>6.3808333333333334</v>
      </c>
      <c r="J285" s="18">
        <v>2.9816666666666669</v>
      </c>
      <c r="K285" s="1">
        <v>968</v>
      </c>
      <c r="L285" s="1">
        <f t="shared" si="62"/>
        <v>7.1991869364484247E-3</v>
      </c>
      <c r="M285" s="1">
        <f t="shared" si="63"/>
        <v>3.520263584626984E-4</v>
      </c>
      <c r="N285" s="24">
        <f t="shared" si="64"/>
        <v>5.5169339187049507E-5</v>
      </c>
      <c r="O285" s="24">
        <f t="shared" si="65"/>
        <v>1.1806361938380046E-4</v>
      </c>
      <c r="S285" s="1">
        <f t="shared" si="60"/>
        <v>7.1984351999999996E-3</v>
      </c>
      <c r="T285">
        <f t="shared" si="66"/>
        <v>9.68E-4</v>
      </c>
      <c r="U285">
        <f t="shared" si="70"/>
        <v>4.7500000000000003E-6</v>
      </c>
      <c r="V285">
        <f t="shared" si="55"/>
        <v>5.0307434320849631E-3</v>
      </c>
      <c r="W285">
        <f t="shared" si="56"/>
        <v>9.8570519156330849E-7</v>
      </c>
      <c r="X285">
        <f t="shared" si="57"/>
        <v>2.316666666666667E-5</v>
      </c>
      <c r="AB285">
        <f t="shared" si="67"/>
        <v>5.9986959999999993E-4</v>
      </c>
      <c r="AC285">
        <f t="shared" si="68"/>
        <v>9.9978266666666668E-6</v>
      </c>
      <c r="AE285">
        <f t="shared" si="69"/>
        <v>179.96467635484771</v>
      </c>
    </row>
    <row r="286" spans="1:31" x14ac:dyDescent="0.25">
      <c r="A286" s="1" t="s">
        <v>39</v>
      </c>
      <c r="B286" s="1">
        <v>48</v>
      </c>
      <c r="C286" s="2">
        <f t="shared" si="71"/>
        <v>12</v>
      </c>
      <c r="D286" s="3">
        <f t="shared" si="61"/>
        <v>720</v>
      </c>
      <c r="E286" s="1" t="s">
        <v>24</v>
      </c>
      <c r="F286" s="1">
        <v>26</v>
      </c>
      <c r="G286" s="1">
        <v>15</v>
      </c>
      <c r="H286" s="1" t="s">
        <v>17</v>
      </c>
      <c r="I286" s="18">
        <v>5.9900000000000011</v>
      </c>
      <c r="J286" s="18">
        <v>2.6733333333333338</v>
      </c>
      <c r="K286" s="1">
        <v>766</v>
      </c>
      <c r="L286" s="1">
        <f t="shared" si="62"/>
        <v>5.6968772658259224E-3</v>
      </c>
      <c r="M286" s="1">
        <f t="shared" si="63"/>
        <v>2.2683388591082326E-4</v>
      </c>
      <c r="N286" s="24">
        <f t="shared" si="64"/>
        <v>3.7868762255563144E-5</v>
      </c>
      <c r="O286" s="24">
        <f t="shared" si="65"/>
        <v>8.4850580764647096E-5</v>
      </c>
      <c r="S286" s="1">
        <f t="shared" si="60"/>
        <v>5.6962823999999997E-3</v>
      </c>
      <c r="T286">
        <f t="shared" si="66"/>
        <v>7.6599999999999997E-4</v>
      </c>
      <c r="U286">
        <f t="shared" si="70"/>
        <v>2.9791666666666668E-6</v>
      </c>
      <c r="V286">
        <f t="shared" si="55"/>
        <v>5.6109725685785528E-3</v>
      </c>
      <c r="W286">
        <f t="shared" si="56"/>
        <v>6.8953165890664383E-7</v>
      </c>
      <c r="X286">
        <f t="shared" si="57"/>
        <v>3.9999999999999981E-6</v>
      </c>
      <c r="AB286">
        <f t="shared" si="67"/>
        <v>4.7469019999999996E-4</v>
      </c>
      <c r="AC286">
        <f t="shared" si="68"/>
        <v>7.9115033333333334E-6</v>
      </c>
      <c r="AE286">
        <f t="shared" si="69"/>
        <v>142.41006414030304</v>
      </c>
    </row>
    <row r="287" spans="1:31" x14ac:dyDescent="0.25">
      <c r="A287" s="1" t="s">
        <v>39</v>
      </c>
      <c r="B287" s="1">
        <v>48</v>
      </c>
      <c r="C287" s="2">
        <f t="shared" si="71"/>
        <v>12</v>
      </c>
      <c r="D287" s="3">
        <f t="shared" si="61"/>
        <v>720</v>
      </c>
      <c r="E287" s="1" t="s">
        <v>25</v>
      </c>
      <c r="F287" s="1">
        <v>26</v>
      </c>
      <c r="G287" s="1">
        <v>150</v>
      </c>
      <c r="H287" s="1" t="s">
        <v>17</v>
      </c>
      <c r="I287" s="18">
        <v>7.1525000000000007</v>
      </c>
      <c r="J287" s="18">
        <v>3.1116666666666677</v>
      </c>
      <c r="K287" s="1">
        <v>706</v>
      </c>
      <c r="L287" s="1">
        <f t="shared" si="62"/>
        <v>5.2506466705915167E-3</v>
      </c>
      <c r="M287" s="1">
        <f t="shared" si="63"/>
        <v>1.8964800297462277E-4</v>
      </c>
      <c r="N287" s="24">
        <f t="shared" si="64"/>
        <v>2.6514925267336281E-5</v>
      </c>
      <c r="O287" s="24">
        <f t="shared" si="65"/>
        <v>6.0947403205556309E-5</v>
      </c>
      <c r="S287" s="1">
        <f t="shared" si="60"/>
        <v>5.2500984000000009E-3</v>
      </c>
      <c r="T287">
        <f t="shared" si="66"/>
        <v>7.0600000000000003E-4</v>
      </c>
      <c r="U287">
        <f t="shared" si="70"/>
        <v>-2.2916666666666547E-7</v>
      </c>
      <c r="V287">
        <f t="shared" si="55"/>
        <v>4.8205677557578985E-3</v>
      </c>
      <c r="W287">
        <f t="shared" si="56"/>
        <v>-4.5569147578849273E-8</v>
      </c>
      <c r="X287">
        <f t="shared" si="57"/>
        <v>1.0833333333333326E-6</v>
      </c>
      <c r="AB287">
        <f t="shared" si="67"/>
        <v>4.3750820000000009E-4</v>
      </c>
      <c r="AC287">
        <f t="shared" si="68"/>
        <v>7.2918033333333349E-6</v>
      </c>
      <c r="AE287">
        <f t="shared" si="69"/>
        <v>131.25522882905216</v>
      </c>
    </row>
    <row r="288" spans="1:31" x14ac:dyDescent="0.25">
      <c r="A288" s="1" t="s">
        <v>39</v>
      </c>
      <c r="B288" s="1">
        <v>48</v>
      </c>
      <c r="C288" s="2">
        <f t="shared" si="71"/>
        <v>12</v>
      </c>
      <c r="D288" s="3">
        <f t="shared" si="61"/>
        <v>720</v>
      </c>
      <c r="E288" s="1" t="s">
        <v>26</v>
      </c>
      <c r="F288" s="1">
        <v>34</v>
      </c>
      <c r="G288" s="1">
        <v>15</v>
      </c>
      <c r="H288" s="1" t="s">
        <v>17</v>
      </c>
      <c r="I288" s="18">
        <v>7.3041666666666671</v>
      </c>
      <c r="J288" s="18">
        <v>3.4625000000000017</v>
      </c>
      <c r="K288" s="1">
        <v>688</v>
      </c>
      <c r="L288" s="1">
        <f t="shared" si="62"/>
        <v>5.1167774920211941E-3</v>
      </c>
      <c r="M288" s="1">
        <f t="shared" si="63"/>
        <v>1.7849223809376254E-4</v>
      </c>
      <c r="N288" s="24">
        <f t="shared" si="64"/>
        <v>2.4437043435540792E-5</v>
      </c>
      <c r="O288" s="24">
        <f t="shared" si="65"/>
        <v>5.1550104864624538E-5</v>
      </c>
      <c r="S288" s="1">
        <f t="shared" si="60"/>
        <v>5.1162432000000004E-3</v>
      </c>
      <c r="T288">
        <f t="shared" si="66"/>
        <v>6.8800000000000003E-4</v>
      </c>
      <c r="U288">
        <f t="shared" si="70"/>
        <v>-1.2499999999999851E-7</v>
      </c>
      <c r="V288">
        <f t="shared" si="55"/>
        <v>4.3321299638989143E-3</v>
      </c>
      <c r="W288">
        <f t="shared" si="56"/>
        <v>-2.2337406899825663E-8</v>
      </c>
      <c r="X288">
        <f t="shared" si="57"/>
        <v>0</v>
      </c>
      <c r="AB288">
        <f t="shared" si="67"/>
        <v>4.2635360000000002E-4</v>
      </c>
      <c r="AC288">
        <f t="shared" si="68"/>
        <v>7.105893333333334E-6</v>
      </c>
      <c r="AE288">
        <f t="shared" si="69"/>
        <v>127.90877823567688</v>
      </c>
    </row>
    <row r="289" spans="1:31" x14ac:dyDescent="0.25">
      <c r="A289" s="1" t="s">
        <v>39</v>
      </c>
      <c r="B289" s="1">
        <v>48</v>
      </c>
      <c r="C289" s="2">
        <f t="shared" si="71"/>
        <v>12</v>
      </c>
      <c r="D289" s="3">
        <f t="shared" si="61"/>
        <v>720</v>
      </c>
      <c r="E289" s="1" t="s">
        <v>27</v>
      </c>
      <c r="F289" s="1">
        <v>34</v>
      </c>
      <c r="G289" s="1">
        <v>150</v>
      </c>
      <c r="H289" s="1" t="s">
        <v>17</v>
      </c>
      <c r="I289" s="18">
        <v>7.9249999999999998</v>
      </c>
      <c r="J289" s="18">
        <v>4.3525</v>
      </c>
      <c r="K289" s="1">
        <v>783</v>
      </c>
      <c r="L289" s="1">
        <f t="shared" si="62"/>
        <v>5.8233092678090046E-3</v>
      </c>
      <c r="M289" s="1">
        <f t="shared" si="63"/>
        <v>2.373698860760801E-4</v>
      </c>
      <c r="N289" s="24">
        <f t="shared" si="64"/>
        <v>2.995203609792809E-5</v>
      </c>
      <c r="O289" s="24">
        <f t="shared" si="65"/>
        <v>5.4536447116847813E-5</v>
      </c>
      <c r="S289" s="1">
        <f t="shared" si="60"/>
        <v>5.8227011999999996E-3</v>
      </c>
      <c r="T289">
        <f t="shared" si="66"/>
        <v>7.8299999999999995E-4</v>
      </c>
      <c r="U289">
        <f t="shared" si="70"/>
        <v>2.0833333333333322E-6</v>
      </c>
      <c r="V289">
        <f t="shared" si="55"/>
        <v>3.4462952326249283E-3</v>
      </c>
      <c r="W289">
        <f t="shared" si="56"/>
        <v>2.9616416385467084E-7</v>
      </c>
      <c r="X289">
        <f t="shared" si="57"/>
        <v>1.1166666666666668E-5</v>
      </c>
      <c r="AB289">
        <f t="shared" si="67"/>
        <v>4.8522509999999997E-4</v>
      </c>
      <c r="AC289">
        <f t="shared" si="68"/>
        <v>8.0870849999999998E-6</v>
      </c>
      <c r="AE289">
        <f t="shared" si="69"/>
        <v>145.57060081182411</v>
      </c>
    </row>
    <row r="290" spans="1:31" x14ac:dyDescent="0.25">
      <c r="A290" s="1" t="s">
        <v>39</v>
      </c>
      <c r="B290" s="1">
        <v>48</v>
      </c>
      <c r="C290" s="2">
        <f t="shared" si="71"/>
        <v>12</v>
      </c>
      <c r="D290" s="3">
        <f t="shared" si="61"/>
        <v>720</v>
      </c>
      <c r="E290" s="1" t="s">
        <v>28</v>
      </c>
      <c r="F290" s="1">
        <v>52</v>
      </c>
      <c r="G290" s="1">
        <v>15</v>
      </c>
      <c r="H290" s="1" t="s">
        <v>17</v>
      </c>
      <c r="I290" s="18">
        <v>5.1616666666666653</v>
      </c>
      <c r="J290" s="18">
        <v>2.4741666666666653</v>
      </c>
      <c r="K290" s="1">
        <v>817</v>
      </c>
      <c r="L290" s="1">
        <f t="shared" si="62"/>
        <v>6.0761732717751673E-3</v>
      </c>
      <c r="M290" s="1">
        <f t="shared" si="63"/>
        <v>2.5844188640659367E-4</v>
      </c>
      <c r="N290" s="24">
        <f t="shared" si="64"/>
        <v>5.0069464592817645E-5</v>
      </c>
      <c r="O290" s="24">
        <f t="shared" si="65"/>
        <v>1.0445613462038147E-4</v>
      </c>
      <c r="S290" s="1">
        <f t="shared" si="60"/>
        <v>6.0755388000000004E-3</v>
      </c>
      <c r="T290">
        <f t="shared" si="66"/>
        <v>8.1700000000000002E-4</v>
      </c>
      <c r="U290">
        <f t="shared" si="70"/>
        <v>5.3749999999999994E-6</v>
      </c>
      <c r="V290">
        <f t="shared" si="55"/>
        <v>6.0626473560121286E-3</v>
      </c>
      <c r="W290">
        <f t="shared" si="56"/>
        <v>1.3441942754319314E-6</v>
      </c>
      <c r="X290">
        <f t="shared" si="57"/>
        <v>3.5000000000000038E-6</v>
      </c>
      <c r="AB290">
        <f t="shared" si="67"/>
        <v>5.062949E-4</v>
      </c>
      <c r="AC290">
        <f t="shared" si="68"/>
        <v>8.4382483333333344E-6</v>
      </c>
      <c r="AE290">
        <f t="shared" si="69"/>
        <v>151.89167415486628</v>
      </c>
    </row>
    <row r="291" spans="1:31" x14ac:dyDescent="0.25">
      <c r="A291" s="1" t="s">
        <v>39</v>
      </c>
      <c r="B291" s="1">
        <v>48</v>
      </c>
      <c r="C291" s="2">
        <f t="shared" si="71"/>
        <v>12</v>
      </c>
      <c r="D291" s="3">
        <f t="shared" si="61"/>
        <v>720</v>
      </c>
      <c r="E291" s="1" t="s">
        <v>29</v>
      </c>
      <c r="F291" s="1">
        <v>52</v>
      </c>
      <c r="G291" s="1">
        <v>150</v>
      </c>
      <c r="H291" s="1" t="s">
        <v>17</v>
      </c>
      <c r="I291" s="18">
        <v>7.2575000000000003</v>
      </c>
      <c r="J291" s="18">
        <v>4.0183333333333335</v>
      </c>
      <c r="K291" s="1">
        <v>929</v>
      </c>
      <c r="L291" s="1">
        <f t="shared" si="62"/>
        <v>6.9091370495460601E-3</v>
      </c>
      <c r="M291" s="1">
        <f t="shared" si="63"/>
        <v>3.2785553455416802E-4</v>
      </c>
      <c r="N291" s="24">
        <f t="shared" si="64"/>
        <v>4.5174720572396556E-5</v>
      </c>
      <c r="O291" s="24">
        <f t="shared" si="65"/>
        <v>8.1589929793654417E-5</v>
      </c>
      <c r="S291" s="1">
        <f t="shared" si="60"/>
        <v>6.9084155999999996E-3</v>
      </c>
      <c r="T291">
        <f t="shared" si="66"/>
        <v>9.2900000000000003E-4</v>
      </c>
      <c r="U291">
        <f t="shared" si="70"/>
        <v>6.9791666666666666E-6</v>
      </c>
      <c r="V291">
        <f t="shared" si="55"/>
        <v>3.7328909166321027E-3</v>
      </c>
      <c r="W291">
        <f t="shared" si="56"/>
        <v>1.0746576489368252E-6</v>
      </c>
      <c r="X291">
        <f t="shared" si="57"/>
        <v>1.6250000000000005E-5</v>
      </c>
      <c r="AB291">
        <f t="shared" si="67"/>
        <v>5.7570129999999996E-4</v>
      </c>
      <c r="AC291">
        <f t="shared" si="68"/>
        <v>9.5950216666666658E-6</v>
      </c>
      <c r="AE291">
        <f t="shared" si="69"/>
        <v>172.71403340253462</v>
      </c>
    </row>
    <row r="292" spans="1:31" x14ac:dyDescent="0.25">
      <c r="A292" s="1" t="s">
        <v>39</v>
      </c>
      <c r="B292" s="1">
        <v>48</v>
      </c>
      <c r="C292" s="2">
        <f t="shared" si="71"/>
        <v>12</v>
      </c>
      <c r="D292" s="3">
        <f t="shared" si="61"/>
        <v>720</v>
      </c>
      <c r="E292" s="1" t="s">
        <v>16</v>
      </c>
      <c r="F292" s="1">
        <v>11</v>
      </c>
      <c r="G292" s="1">
        <v>15</v>
      </c>
      <c r="H292" s="1" t="s">
        <v>30</v>
      </c>
      <c r="I292" s="18">
        <v>8.9049999999999994</v>
      </c>
      <c r="J292" s="17">
        <v>5.8783333333333303</v>
      </c>
      <c r="K292" s="1">
        <v>504</v>
      </c>
      <c r="L292" s="1">
        <f t="shared" si="62"/>
        <v>3.7483369999690144E-3</v>
      </c>
      <c r="M292" s="1">
        <f t="shared" si="63"/>
        <v>6.4455530422747586E-5</v>
      </c>
      <c r="N292" s="24">
        <f t="shared" si="64"/>
        <v>7.2381280654404934E-6</v>
      </c>
      <c r="O292" s="24">
        <f t="shared" si="65"/>
        <v>1.0964932875999028E-5</v>
      </c>
      <c r="S292" s="1">
        <f t="shared" si="60"/>
        <v>3.7479455999999997E-3</v>
      </c>
      <c r="T292">
        <f t="shared" si="66"/>
        <v>5.04E-4</v>
      </c>
      <c r="U292">
        <f t="shared" si="70"/>
        <v>-4.3749999999999936E-7</v>
      </c>
      <c r="V292">
        <f t="shared" si="55"/>
        <v>2.5517436915225415E-3</v>
      </c>
      <c r="W292">
        <f t="shared" si="56"/>
        <v>-4.6050714465653313E-8</v>
      </c>
      <c r="X292">
        <f t="shared" si="57"/>
        <v>1.9999999999999991E-6</v>
      </c>
      <c r="AB292">
        <f t="shared" si="67"/>
        <v>3.1232879999999996E-4</v>
      </c>
      <c r="AC292">
        <f t="shared" si="68"/>
        <v>5.2054799999999998E-6</v>
      </c>
      <c r="AE292">
        <f t="shared" si="69"/>
        <v>93.700616614507481</v>
      </c>
    </row>
    <row r="293" spans="1:31" x14ac:dyDescent="0.25">
      <c r="A293" s="1" t="s">
        <v>39</v>
      </c>
      <c r="B293" s="1">
        <v>48</v>
      </c>
      <c r="C293" s="2">
        <f t="shared" si="71"/>
        <v>12</v>
      </c>
      <c r="D293" s="3">
        <f t="shared" si="61"/>
        <v>720</v>
      </c>
      <c r="E293" s="1" t="s">
        <v>19</v>
      </c>
      <c r="F293" s="1">
        <v>11</v>
      </c>
      <c r="G293" s="1">
        <v>150</v>
      </c>
      <c r="H293" s="1" t="s">
        <v>30</v>
      </c>
      <c r="I293" s="18">
        <v>5.7408333333333328</v>
      </c>
      <c r="J293" s="18">
        <v>2.4849999999999994</v>
      </c>
      <c r="K293" s="1">
        <v>579</v>
      </c>
      <c r="L293" s="1">
        <f t="shared" si="62"/>
        <v>4.3061252440120225E-3</v>
      </c>
      <c r="M293" s="1">
        <f t="shared" si="63"/>
        <v>1.1093788409299826E-4</v>
      </c>
      <c r="N293" s="24">
        <f t="shared" si="64"/>
        <v>1.9324351997619092E-5</v>
      </c>
      <c r="O293" s="24">
        <f t="shared" si="65"/>
        <v>4.464301170744398E-5</v>
      </c>
      <c r="S293" s="1">
        <f t="shared" si="60"/>
        <v>4.3056756000000003E-3</v>
      </c>
      <c r="T293">
        <f t="shared" si="66"/>
        <v>5.7899999999999998E-4</v>
      </c>
      <c r="U293">
        <f t="shared" si="70"/>
        <v>2.0416666666666665E-6</v>
      </c>
      <c r="V293">
        <f t="shared" si="55"/>
        <v>6.036217303822939E-3</v>
      </c>
      <c r="W293">
        <f t="shared" si="56"/>
        <v>5.0835953026716565E-7</v>
      </c>
      <c r="X293">
        <f t="shared" si="57"/>
        <v>2.3333333333333357E-6</v>
      </c>
      <c r="AB293">
        <f t="shared" si="67"/>
        <v>3.5880630000000003E-4</v>
      </c>
      <c r="AC293">
        <f t="shared" si="68"/>
        <v>5.9801050000000001E-6</v>
      </c>
      <c r="AE293">
        <f t="shared" si="69"/>
        <v>107.64416075357109</v>
      </c>
    </row>
    <row r="294" spans="1:31" x14ac:dyDescent="0.25">
      <c r="A294" s="1" t="s">
        <v>39</v>
      </c>
      <c r="B294" s="1">
        <v>48</v>
      </c>
      <c r="C294" s="2">
        <f t="shared" si="71"/>
        <v>12</v>
      </c>
      <c r="D294" s="3">
        <f t="shared" si="61"/>
        <v>720</v>
      </c>
      <c r="E294" s="1" t="s">
        <v>20</v>
      </c>
      <c r="F294" s="1">
        <v>13</v>
      </c>
      <c r="G294" s="1">
        <v>15</v>
      </c>
      <c r="H294" s="1" t="s">
        <v>30</v>
      </c>
      <c r="I294" s="18">
        <v>5.7299999999999995</v>
      </c>
      <c r="J294" s="18">
        <v>2.9883333333333328</v>
      </c>
      <c r="K294" s="1">
        <v>525</v>
      </c>
      <c r="L294" s="1">
        <f t="shared" si="62"/>
        <v>3.9045177083010568E-3</v>
      </c>
      <c r="M294" s="1">
        <f t="shared" si="63"/>
        <v>7.7470589450417786E-5</v>
      </c>
      <c r="N294" s="24">
        <f t="shared" si="64"/>
        <v>1.3520172678955984E-5</v>
      </c>
      <c r="O294" s="24">
        <f t="shared" si="65"/>
        <v>2.5924346720719844E-5</v>
      </c>
      <c r="S294" s="1">
        <f t="shared" si="60"/>
        <v>3.9041100000000006E-3</v>
      </c>
      <c r="T294">
        <f t="shared" si="66"/>
        <v>5.2499999999999997E-4</v>
      </c>
      <c r="U294">
        <f t="shared" si="70"/>
        <v>1.0416666666666694E-7</v>
      </c>
      <c r="V294">
        <f t="shared" si="55"/>
        <v>5.0195203569436703E-3</v>
      </c>
      <c r="W294">
        <f t="shared" si="56"/>
        <v>2.1568118067665236E-8</v>
      </c>
      <c r="X294">
        <f t="shared" si="57"/>
        <v>-8.3333333333335363E-8</v>
      </c>
      <c r="AB294">
        <f t="shared" si="67"/>
        <v>3.2534250000000007E-4</v>
      </c>
      <c r="AC294">
        <f t="shared" si="68"/>
        <v>5.4223750000000007E-6</v>
      </c>
      <c r="AE294">
        <f t="shared" si="69"/>
        <v>97.604808973445287</v>
      </c>
    </row>
    <row r="295" spans="1:31" x14ac:dyDescent="0.25">
      <c r="A295" s="1" t="s">
        <v>39</v>
      </c>
      <c r="B295" s="1">
        <v>48</v>
      </c>
      <c r="C295" s="2">
        <f t="shared" si="71"/>
        <v>12</v>
      </c>
      <c r="D295" s="3">
        <f t="shared" si="61"/>
        <v>720</v>
      </c>
      <c r="E295" s="1" t="s">
        <v>22</v>
      </c>
      <c r="F295" s="1">
        <v>13</v>
      </c>
      <c r="G295" s="1">
        <v>150</v>
      </c>
      <c r="H295" s="1" t="s">
        <v>30</v>
      </c>
      <c r="I295" s="18">
        <v>6.7200000000000006</v>
      </c>
      <c r="J295" s="18">
        <v>3.4916666666666663</v>
      </c>
      <c r="K295" s="1">
        <v>645</v>
      </c>
      <c r="L295" s="1">
        <f t="shared" si="62"/>
        <v>4.7969788987698696E-3</v>
      </c>
      <c r="M295" s="1">
        <f t="shared" si="63"/>
        <v>1.5184235532281884E-4</v>
      </c>
      <c r="N295" s="24">
        <f t="shared" si="64"/>
        <v>2.2595588589705183E-5</v>
      </c>
      <c r="O295" s="24">
        <f t="shared" si="65"/>
        <v>4.3487070736845498E-5</v>
      </c>
      <c r="S295" s="1">
        <f t="shared" si="60"/>
        <v>4.7964779999999999E-3</v>
      </c>
      <c r="T295">
        <f t="shared" si="66"/>
        <v>6.4499999999999996E-4</v>
      </c>
      <c r="U295">
        <f t="shared" si="70"/>
        <v>2.1458333333333337E-6</v>
      </c>
      <c r="V295">
        <f t="shared" si="55"/>
        <v>4.2959427207637235E-3</v>
      </c>
      <c r="W295">
        <f t="shared" si="56"/>
        <v>3.802557018251397E-7</v>
      </c>
      <c r="X295">
        <f t="shared" si="57"/>
        <v>7.4166666666666662E-6</v>
      </c>
      <c r="AB295">
        <f t="shared" si="67"/>
        <v>3.9970650000000001E-4</v>
      </c>
      <c r="AC295">
        <f t="shared" si="68"/>
        <v>6.6617749999999994E-6</v>
      </c>
      <c r="AE295">
        <f t="shared" si="69"/>
        <v>119.91447959594707</v>
      </c>
    </row>
    <row r="296" spans="1:31" x14ac:dyDescent="0.25">
      <c r="A296" s="1" t="s">
        <v>39</v>
      </c>
      <c r="B296" s="1">
        <v>48</v>
      </c>
      <c r="C296" s="2">
        <f t="shared" si="71"/>
        <v>12</v>
      </c>
      <c r="D296" s="3">
        <f t="shared" si="61"/>
        <v>720</v>
      </c>
      <c r="E296" s="1" t="s">
        <v>24</v>
      </c>
      <c r="F296" s="1">
        <v>26</v>
      </c>
      <c r="G296" s="1">
        <v>15</v>
      </c>
      <c r="H296" s="1" t="s">
        <v>30</v>
      </c>
      <c r="I296" s="18">
        <v>6.0591666666666679</v>
      </c>
      <c r="J296" s="18">
        <v>2.9941666666666675</v>
      </c>
      <c r="K296" s="1">
        <v>613</v>
      </c>
      <c r="L296" s="1">
        <f t="shared" si="62"/>
        <v>4.5589892479781869E-3</v>
      </c>
      <c r="M296" s="1">
        <f t="shared" si="63"/>
        <v>1.3200988442351195E-4</v>
      </c>
      <c r="N296" s="24">
        <f t="shared" si="64"/>
        <v>2.1786805296137301E-5</v>
      </c>
      <c r="O296" s="24">
        <f t="shared" si="65"/>
        <v>4.4089023464573977E-5</v>
      </c>
      <c r="S296" s="1">
        <f t="shared" si="60"/>
        <v>4.5585132000000002E-3</v>
      </c>
      <c r="T296">
        <f t="shared" si="66"/>
        <v>6.1300000000000005E-4</v>
      </c>
      <c r="U296">
        <f t="shared" si="70"/>
        <v>2.3750000000000014E-6</v>
      </c>
      <c r="V296">
        <f t="shared" si="55"/>
        <v>5.0097411633732245E-3</v>
      </c>
      <c r="W296">
        <f t="shared" si="56"/>
        <v>4.9079504250118562E-7</v>
      </c>
      <c r="X296">
        <f t="shared" si="57"/>
        <v>1.2500000000000033E-6</v>
      </c>
      <c r="AB296">
        <f t="shared" si="67"/>
        <v>3.798761E-4</v>
      </c>
      <c r="AC296">
        <f t="shared" si="68"/>
        <v>6.3312683333333338E-6</v>
      </c>
      <c r="AE296">
        <f t="shared" si="69"/>
        <v>113.96523409661327</v>
      </c>
    </row>
    <row r="297" spans="1:31" x14ac:dyDescent="0.25">
      <c r="A297" s="1" t="s">
        <v>39</v>
      </c>
      <c r="B297" s="1">
        <v>48</v>
      </c>
      <c r="C297" s="2">
        <f t="shared" si="71"/>
        <v>12</v>
      </c>
      <c r="D297" s="3">
        <f t="shared" si="61"/>
        <v>720</v>
      </c>
      <c r="E297" s="1" t="s">
        <v>25</v>
      </c>
      <c r="F297" s="1">
        <v>26</v>
      </c>
      <c r="G297" s="1">
        <v>150</v>
      </c>
      <c r="H297" s="1" t="s">
        <v>30</v>
      </c>
      <c r="I297" s="18">
        <v>6.7266666666666666</v>
      </c>
      <c r="J297" s="18">
        <v>2.2149999999999999</v>
      </c>
      <c r="K297" s="1">
        <v>637</v>
      </c>
      <c r="L297" s="1">
        <f t="shared" si="62"/>
        <v>4.7374814860719492E-3</v>
      </c>
      <c r="M297" s="1">
        <f t="shared" si="63"/>
        <v>1.4688423759799216E-4</v>
      </c>
      <c r="N297" s="24">
        <f t="shared" si="64"/>
        <v>2.1836110643903689E-5</v>
      </c>
      <c r="O297" s="24">
        <f t="shared" si="65"/>
        <v>6.631342555214093E-5</v>
      </c>
      <c r="S297" s="1">
        <f t="shared" si="60"/>
        <v>4.7369867999999997E-3</v>
      </c>
      <c r="T297">
        <f t="shared" si="66"/>
        <v>6.3699999999999998E-4</v>
      </c>
      <c r="U297">
        <f t="shared" si="70"/>
        <v>3.1249999999999993E-6</v>
      </c>
      <c r="V297">
        <f t="shared" si="55"/>
        <v>6.7720090293453723E-3</v>
      </c>
      <c r="W297">
        <f t="shared" si="56"/>
        <v>8.7294888702762199E-7</v>
      </c>
      <c r="X297">
        <f t="shared" si="57"/>
        <v>3.5833333333333301E-6</v>
      </c>
      <c r="AB297">
        <f t="shared" si="67"/>
        <v>3.9474889999999998E-4</v>
      </c>
      <c r="AC297">
        <f t="shared" si="68"/>
        <v>6.579148333333333E-6</v>
      </c>
      <c r="AE297">
        <f t="shared" si="69"/>
        <v>118.42716822111362</v>
      </c>
    </row>
    <row r="298" spans="1:31" x14ac:dyDescent="0.25">
      <c r="A298" s="1" t="s">
        <v>39</v>
      </c>
      <c r="B298" s="1">
        <v>48</v>
      </c>
      <c r="C298" s="2">
        <f t="shared" si="71"/>
        <v>12</v>
      </c>
      <c r="D298" s="3">
        <f t="shared" si="61"/>
        <v>720</v>
      </c>
      <c r="E298" s="1" t="s">
        <v>26</v>
      </c>
      <c r="F298" s="1">
        <v>34</v>
      </c>
      <c r="G298" s="1">
        <v>15</v>
      </c>
      <c r="H298" s="1" t="s">
        <v>30</v>
      </c>
      <c r="I298" s="18">
        <v>6.8391666666666682</v>
      </c>
      <c r="J298" s="18">
        <v>2.2758333333333347</v>
      </c>
      <c r="K298" s="1">
        <v>512</v>
      </c>
      <c r="L298" s="1">
        <f t="shared" si="62"/>
        <v>3.8078344126669353E-3</v>
      </c>
      <c r="M298" s="1">
        <f t="shared" si="63"/>
        <v>6.9413648147574329E-5</v>
      </c>
      <c r="N298" s="24">
        <f t="shared" si="64"/>
        <v>1.014943070270369E-5</v>
      </c>
      <c r="O298" s="24">
        <f t="shared" si="65"/>
        <v>3.0500321412335826E-5</v>
      </c>
      <c r="S298" s="1">
        <f t="shared" si="60"/>
        <v>3.8074368000000003E-3</v>
      </c>
      <c r="T298">
        <f t="shared" si="66"/>
        <v>5.1199999999999998E-4</v>
      </c>
      <c r="U298">
        <f t="shared" si="70"/>
        <v>-4.1666666666667682E-8</v>
      </c>
      <c r="V298">
        <f t="shared" si="55"/>
        <v>6.590992310508967E-3</v>
      </c>
      <c r="W298">
        <f t="shared" si="56"/>
        <v>-1.1328197933452826E-8</v>
      </c>
      <c r="X298">
        <f t="shared" si="57"/>
        <v>-1.416666666666665E-6</v>
      </c>
      <c r="AB298">
        <f t="shared" si="67"/>
        <v>3.1728640000000004E-4</v>
      </c>
      <c r="AC298">
        <f t="shared" si="68"/>
        <v>5.2881066666666671E-6</v>
      </c>
      <c r="AE298">
        <f t="shared" si="69"/>
        <v>95.187927989340935</v>
      </c>
    </row>
    <row r="299" spans="1:31" x14ac:dyDescent="0.25">
      <c r="A299" s="1" t="s">
        <v>39</v>
      </c>
      <c r="B299" s="1">
        <v>48</v>
      </c>
      <c r="C299" s="2">
        <f t="shared" si="71"/>
        <v>12</v>
      </c>
      <c r="D299" s="3">
        <f t="shared" si="61"/>
        <v>720</v>
      </c>
      <c r="E299" s="1" t="s">
        <v>27</v>
      </c>
      <c r="F299" s="1">
        <v>34</v>
      </c>
      <c r="G299" s="1">
        <v>150</v>
      </c>
      <c r="H299" s="1" t="s">
        <v>30</v>
      </c>
      <c r="I299" s="18">
        <v>8.1258333333333344</v>
      </c>
      <c r="J299" s="18">
        <v>4.1108333333333338</v>
      </c>
      <c r="K299" s="1">
        <v>633</v>
      </c>
      <c r="L299" s="1">
        <f t="shared" si="62"/>
        <v>4.7077327797229885E-3</v>
      </c>
      <c r="M299" s="1">
        <f t="shared" si="63"/>
        <v>1.4440517873557876E-4</v>
      </c>
      <c r="N299" s="24">
        <f t="shared" si="64"/>
        <v>1.7771122395928058E-5</v>
      </c>
      <c r="O299" s="24">
        <f t="shared" si="65"/>
        <v>3.5127957527406137E-5</v>
      </c>
      <c r="S299" s="1">
        <f t="shared" si="60"/>
        <v>4.7072412000000001E-3</v>
      </c>
      <c r="T299">
        <f t="shared" si="66"/>
        <v>6.3299999999999999E-4</v>
      </c>
      <c r="U299">
        <f t="shared" si="70"/>
        <v>2.6874999999999997E-6</v>
      </c>
      <c r="V299">
        <f t="shared" ref="V299:V362" si="72">0.015/J299</f>
        <v>3.6488951956213252E-3</v>
      </c>
      <c r="W299">
        <f t="shared" ref="W299:W362" si="73">V299*W$2*U299</f>
        <v>4.0451173766038936E-7</v>
      </c>
      <c r="X299">
        <f t="shared" ref="X299:X362" si="74">(T299-T259)/(B299-B259)</f>
        <v>8.1666666666666658E-6</v>
      </c>
      <c r="AB299">
        <f t="shared" si="67"/>
        <v>3.9227009999999999E-4</v>
      </c>
      <c r="AC299">
        <f t="shared" si="68"/>
        <v>6.5378350000000002E-6</v>
      </c>
      <c r="AE299">
        <f t="shared" si="69"/>
        <v>117.68351253369691</v>
      </c>
    </row>
    <row r="300" spans="1:31" x14ac:dyDescent="0.25">
      <c r="A300" s="1" t="s">
        <v>39</v>
      </c>
      <c r="B300" s="1">
        <v>48</v>
      </c>
      <c r="C300" s="2">
        <f t="shared" si="71"/>
        <v>12</v>
      </c>
      <c r="D300" s="3">
        <f t="shared" si="61"/>
        <v>720</v>
      </c>
      <c r="E300" s="1" t="s">
        <v>28</v>
      </c>
      <c r="F300" s="1">
        <v>52</v>
      </c>
      <c r="G300" s="1">
        <v>15</v>
      </c>
      <c r="H300" s="1" t="s">
        <v>30</v>
      </c>
      <c r="I300" s="18">
        <v>6.0991666666666653</v>
      </c>
      <c r="J300" s="18">
        <v>1.2858333333333318</v>
      </c>
      <c r="K300" s="1">
        <v>561</v>
      </c>
      <c r="L300" s="1">
        <f t="shared" si="62"/>
        <v>4.1722560654416999E-3</v>
      </c>
      <c r="M300" s="1">
        <f t="shared" si="63"/>
        <v>9.9782119212138033E-5</v>
      </c>
      <c r="N300" s="24">
        <f t="shared" si="64"/>
        <v>1.635995942814123E-5</v>
      </c>
      <c r="O300" s="24">
        <f t="shared" si="65"/>
        <v>7.7601129652991432E-5</v>
      </c>
      <c r="S300" s="1">
        <f t="shared" si="60"/>
        <v>4.1718204000000007E-3</v>
      </c>
      <c r="T300">
        <f t="shared" si="66"/>
        <v>5.6099999999999998E-4</v>
      </c>
      <c r="U300">
        <f t="shared" si="70"/>
        <v>2.2916666666666658E-6</v>
      </c>
      <c r="V300">
        <f t="shared" si="72"/>
        <v>1.1665586519766702E-2</v>
      </c>
      <c r="W300">
        <f t="shared" si="73"/>
        <v>1.1027556517137023E-6</v>
      </c>
      <c r="X300">
        <f t="shared" si="74"/>
        <v>-2.5000000000000608E-7</v>
      </c>
      <c r="AB300">
        <f t="shared" si="67"/>
        <v>3.4765170000000006E-4</v>
      </c>
      <c r="AC300">
        <f t="shared" si="68"/>
        <v>5.7941950000000009E-6</v>
      </c>
      <c r="AE300">
        <f t="shared" si="69"/>
        <v>104.29771016019582</v>
      </c>
    </row>
    <row r="301" spans="1:31" x14ac:dyDescent="0.25">
      <c r="A301" s="1" t="s">
        <v>39</v>
      </c>
      <c r="B301" s="1">
        <v>48</v>
      </c>
      <c r="C301" s="2">
        <f t="shared" si="71"/>
        <v>12</v>
      </c>
      <c r="D301" s="3">
        <f t="shared" si="61"/>
        <v>720</v>
      </c>
      <c r="E301" s="1" t="s">
        <v>29</v>
      </c>
      <c r="F301" s="1">
        <v>52</v>
      </c>
      <c r="G301" s="1">
        <v>150</v>
      </c>
      <c r="H301" s="1" t="s">
        <v>30</v>
      </c>
      <c r="I301" s="18">
        <v>11.799999999999999</v>
      </c>
      <c r="J301" s="18">
        <v>7.8374999999999995</v>
      </c>
      <c r="K301" s="1">
        <v>521</v>
      </c>
      <c r="L301" s="1">
        <f t="shared" si="62"/>
        <v>3.8747690019520966E-3</v>
      </c>
      <c r="M301" s="1">
        <f t="shared" si="63"/>
        <v>7.4991530588004428E-5</v>
      </c>
      <c r="N301" s="24">
        <f t="shared" si="64"/>
        <v>6.3552144566105452E-6</v>
      </c>
      <c r="O301" s="24">
        <f t="shared" si="65"/>
        <v>9.5682973637007243E-6</v>
      </c>
      <c r="S301" s="1">
        <f t="shared" si="60"/>
        <v>3.8743643999999996E-3</v>
      </c>
      <c r="T301">
        <f t="shared" si="66"/>
        <v>5.2099999999999998E-4</v>
      </c>
      <c r="U301">
        <f t="shared" si="70"/>
        <v>2.499999999999993E-7</v>
      </c>
      <c r="V301">
        <f t="shared" si="72"/>
        <v>1.9138755980861245E-3</v>
      </c>
      <c r="W301">
        <f t="shared" si="73"/>
        <v>1.9736719972094956E-8</v>
      </c>
      <c r="X301">
        <f t="shared" si="74"/>
        <v>6.666666666666648E-7</v>
      </c>
      <c r="AB301">
        <f t="shared" si="67"/>
        <v>3.2286369999999997E-4</v>
      </c>
      <c r="AC301">
        <f t="shared" si="68"/>
        <v>5.3810616666666663E-6</v>
      </c>
      <c r="AE301">
        <f t="shared" si="69"/>
        <v>96.861153286028582</v>
      </c>
    </row>
    <row r="302" spans="1:31" x14ac:dyDescent="0.25">
      <c r="A302" s="1" t="s">
        <v>39</v>
      </c>
      <c r="B302" s="1">
        <v>48</v>
      </c>
      <c r="C302" s="2">
        <f t="shared" si="71"/>
        <v>12</v>
      </c>
      <c r="D302" s="3">
        <f t="shared" si="61"/>
        <v>720</v>
      </c>
      <c r="E302" s="1" t="s">
        <v>16</v>
      </c>
      <c r="F302" s="1">
        <v>11</v>
      </c>
      <c r="G302" s="1">
        <v>15</v>
      </c>
      <c r="H302" s="1" t="s">
        <v>31</v>
      </c>
      <c r="I302" s="17">
        <v>5.2191666666666698</v>
      </c>
      <c r="J302" s="18">
        <v>1.3350000000000009</v>
      </c>
      <c r="K302" s="1">
        <v>709</v>
      </c>
      <c r="L302" s="1">
        <f t="shared" si="62"/>
        <v>5.2729582003532361E-3</v>
      </c>
      <c r="M302" s="1">
        <f t="shared" si="63"/>
        <v>1.9150729712143273E-4</v>
      </c>
      <c r="N302" s="24">
        <f t="shared" si="64"/>
        <v>3.6693079442075547E-5</v>
      </c>
      <c r="O302" s="24">
        <f t="shared" si="65"/>
        <v>1.4345115889245888E-4</v>
      </c>
      <c r="S302" s="1">
        <f t="shared" si="60"/>
        <v>5.2724076E-3</v>
      </c>
      <c r="T302">
        <f t="shared" si="66"/>
        <v>7.0899999999999999E-4</v>
      </c>
      <c r="U302">
        <f t="shared" si="70"/>
        <v>3.3333333333333329E-6</v>
      </c>
      <c r="V302">
        <f t="shared" si="72"/>
        <v>1.1235955056179768E-2</v>
      </c>
      <c r="W302">
        <f t="shared" si="73"/>
        <v>1.5449342599879605E-6</v>
      </c>
      <c r="X302">
        <f t="shared" si="74"/>
        <v>6.3333333333333334E-6</v>
      </c>
      <c r="AB302">
        <f t="shared" si="67"/>
        <v>4.3936730000000002E-4</v>
      </c>
      <c r="AC302">
        <f t="shared" si="68"/>
        <v>7.3227883333333332E-6</v>
      </c>
      <c r="AE302">
        <f t="shared" si="69"/>
        <v>131.81297059461468</v>
      </c>
    </row>
    <row r="303" spans="1:31" x14ac:dyDescent="0.25">
      <c r="A303" s="1" t="s">
        <v>39</v>
      </c>
      <c r="B303" s="1">
        <v>48</v>
      </c>
      <c r="C303" s="2">
        <f t="shared" si="71"/>
        <v>12</v>
      </c>
      <c r="D303" s="3">
        <f t="shared" si="61"/>
        <v>720</v>
      </c>
      <c r="E303" s="1" t="s">
        <v>19</v>
      </c>
      <c r="F303" s="1">
        <v>11</v>
      </c>
      <c r="G303" s="1">
        <v>150</v>
      </c>
      <c r="H303" s="1" t="s">
        <v>31</v>
      </c>
      <c r="I303" s="18">
        <v>6.34</v>
      </c>
      <c r="J303" s="18">
        <v>1.868333333333333</v>
      </c>
      <c r="K303" s="1">
        <v>1045</v>
      </c>
      <c r="L303" s="1">
        <f t="shared" si="62"/>
        <v>7.7718495336659126E-3</v>
      </c>
      <c r="M303" s="1">
        <f t="shared" si="63"/>
        <v>3.9974824156415579E-4</v>
      </c>
      <c r="N303" s="24">
        <f t="shared" si="64"/>
        <v>6.3051773117374729E-5</v>
      </c>
      <c r="O303" s="24">
        <f t="shared" si="65"/>
        <v>2.1395980815209055E-4</v>
      </c>
      <c r="S303" s="1">
        <f t="shared" si="60"/>
        <v>7.7710380000000001E-3</v>
      </c>
      <c r="T303">
        <f t="shared" si="66"/>
        <v>1.0449999999999999E-3</v>
      </c>
      <c r="U303">
        <f t="shared" si="70"/>
        <v>1.0687499999999997E-5</v>
      </c>
      <c r="V303">
        <f t="shared" si="72"/>
        <v>8.028545941123998E-3</v>
      </c>
      <c r="W303">
        <f t="shared" si="73"/>
        <v>3.5394378433008099E-6</v>
      </c>
      <c r="X303">
        <f t="shared" si="74"/>
        <v>1.7249999999999996E-5</v>
      </c>
      <c r="AB303">
        <f t="shared" si="67"/>
        <v>6.4758649999999997E-4</v>
      </c>
      <c r="AC303">
        <f t="shared" si="68"/>
        <v>1.0793108333333333E-5</v>
      </c>
      <c r="AE303">
        <f t="shared" si="69"/>
        <v>194.28004833761969</v>
      </c>
    </row>
    <row r="304" spans="1:31" x14ac:dyDescent="0.25">
      <c r="A304" s="1" t="s">
        <v>39</v>
      </c>
      <c r="B304" s="1">
        <v>48</v>
      </c>
      <c r="C304" s="2">
        <f t="shared" si="71"/>
        <v>12</v>
      </c>
      <c r="D304" s="3">
        <f t="shared" si="61"/>
        <v>720</v>
      </c>
      <c r="E304" s="1" t="s">
        <v>20</v>
      </c>
      <c r="F304" s="1">
        <v>13</v>
      </c>
      <c r="G304" s="1">
        <v>15</v>
      </c>
      <c r="H304" s="1" t="s">
        <v>31</v>
      </c>
      <c r="I304" s="18">
        <v>7.4391666666666669</v>
      </c>
      <c r="J304" s="18">
        <v>3.54</v>
      </c>
      <c r="K304" s="1">
        <v>774</v>
      </c>
      <c r="L304" s="1">
        <f t="shared" si="62"/>
        <v>5.7563746785238437E-3</v>
      </c>
      <c r="M304" s="1">
        <f t="shared" si="63"/>
        <v>2.3179200363565003E-4</v>
      </c>
      <c r="N304" s="24">
        <f t="shared" si="64"/>
        <v>3.1158329154562563E-5</v>
      </c>
      <c r="O304" s="24">
        <f t="shared" si="65"/>
        <v>6.5477967128714702E-5</v>
      </c>
      <c r="S304" s="1">
        <f t="shared" si="60"/>
        <v>5.7557735999999998E-3</v>
      </c>
      <c r="T304">
        <f t="shared" si="66"/>
        <v>7.7399999999999995E-4</v>
      </c>
      <c r="U304">
        <f t="shared" si="70"/>
        <v>4.3749999999999979E-6</v>
      </c>
      <c r="V304">
        <f t="shared" si="72"/>
        <v>4.2372881355932203E-3</v>
      </c>
      <c r="W304">
        <f t="shared" si="73"/>
        <v>7.6469336120696468E-7</v>
      </c>
      <c r="X304">
        <f t="shared" si="74"/>
        <v>-7.5000000000000012E-7</v>
      </c>
      <c r="AB304">
        <f t="shared" si="67"/>
        <v>4.7964779999999999E-4</v>
      </c>
      <c r="AC304">
        <f t="shared" si="68"/>
        <v>7.994129999999999E-6</v>
      </c>
      <c r="AE304">
        <f t="shared" si="69"/>
        <v>143.8973755151365</v>
      </c>
    </row>
    <row r="305" spans="1:31" x14ac:dyDescent="0.25">
      <c r="A305" s="1" t="s">
        <v>39</v>
      </c>
      <c r="B305" s="1">
        <v>48</v>
      </c>
      <c r="C305" s="2">
        <f t="shared" si="71"/>
        <v>12</v>
      </c>
      <c r="D305" s="3">
        <f t="shared" si="61"/>
        <v>720</v>
      </c>
      <c r="E305" s="1" t="s">
        <v>22</v>
      </c>
      <c r="F305" s="1">
        <v>13</v>
      </c>
      <c r="G305" s="1">
        <v>150</v>
      </c>
      <c r="H305" s="1" t="s">
        <v>31</v>
      </c>
      <c r="I305" s="18">
        <v>6.0541666666666671</v>
      </c>
      <c r="J305" s="18">
        <v>1.9583333333333335</v>
      </c>
      <c r="K305" s="1">
        <v>707</v>
      </c>
      <c r="L305" s="1">
        <f t="shared" si="62"/>
        <v>5.2580838471787562E-3</v>
      </c>
      <c r="M305" s="1">
        <f t="shared" si="63"/>
        <v>1.9026776769022607E-4</v>
      </c>
      <c r="N305" s="24">
        <f t="shared" si="64"/>
        <v>3.1427573465694598E-5</v>
      </c>
      <c r="O305" s="24">
        <f t="shared" si="65"/>
        <v>9.715800903330692E-5</v>
      </c>
      <c r="S305" s="1">
        <f t="shared" si="60"/>
        <v>5.2575347999999997E-3</v>
      </c>
      <c r="T305">
        <f t="shared" si="66"/>
        <v>7.0699999999999995E-4</v>
      </c>
      <c r="U305">
        <f t="shared" si="70"/>
        <v>2.9791666666666647E-6</v>
      </c>
      <c r="V305">
        <f t="shared" si="72"/>
        <v>7.6595744680851051E-3</v>
      </c>
      <c r="W305">
        <f t="shared" si="73"/>
        <v>9.4128406883936667E-7</v>
      </c>
      <c r="X305">
        <f t="shared" si="74"/>
        <v>1.0833333333333325E-5</v>
      </c>
      <c r="AB305">
        <f t="shared" si="67"/>
        <v>4.381279E-4</v>
      </c>
      <c r="AC305">
        <f t="shared" si="68"/>
        <v>7.302131666666666E-6</v>
      </c>
      <c r="AE305">
        <f t="shared" si="69"/>
        <v>131.44114275090635</v>
      </c>
    </row>
    <row r="306" spans="1:31" x14ac:dyDescent="0.25">
      <c r="A306" s="1" t="s">
        <v>39</v>
      </c>
      <c r="B306" s="1">
        <v>48</v>
      </c>
      <c r="C306" s="2">
        <f t="shared" si="71"/>
        <v>12</v>
      </c>
      <c r="D306" s="3">
        <f t="shared" si="61"/>
        <v>720</v>
      </c>
      <c r="E306" s="1" t="s">
        <v>24</v>
      </c>
      <c r="F306" s="1">
        <v>26</v>
      </c>
      <c r="G306" s="1">
        <v>15</v>
      </c>
      <c r="H306" s="1" t="s">
        <v>31</v>
      </c>
      <c r="I306" s="18">
        <v>5.328333333333334</v>
      </c>
      <c r="J306" s="18">
        <v>2.4650000000000007</v>
      </c>
      <c r="K306" s="1">
        <v>698</v>
      </c>
      <c r="L306" s="1">
        <f t="shared" si="62"/>
        <v>5.1911492578935953E-3</v>
      </c>
      <c r="M306" s="1">
        <f t="shared" si="63"/>
        <v>1.84689885249796E-4</v>
      </c>
      <c r="N306" s="24">
        <f t="shared" si="64"/>
        <v>3.4661848967744004E-5</v>
      </c>
      <c r="O306" s="24">
        <f t="shared" si="65"/>
        <v>7.4924902738253931E-5</v>
      </c>
      <c r="S306" s="1">
        <f t="shared" si="60"/>
        <v>5.1906071999999999E-3</v>
      </c>
      <c r="T306">
        <f t="shared" si="66"/>
        <v>6.9800000000000005E-4</v>
      </c>
      <c r="U306">
        <f t="shared" si="70"/>
        <v>3.0208333333333346E-6</v>
      </c>
      <c r="V306">
        <f t="shared" si="72"/>
        <v>6.0851926977687609E-3</v>
      </c>
      <c r="W306">
        <f t="shared" si="73"/>
        <v>7.582673665749738E-7</v>
      </c>
      <c r="X306">
        <f t="shared" si="74"/>
        <v>5.0000000000000038E-6</v>
      </c>
      <c r="AB306">
        <f t="shared" si="67"/>
        <v>4.3255060000000001E-4</v>
      </c>
      <c r="AC306">
        <f t="shared" si="68"/>
        <v>7.2091766666666668E-6</v>
      </c>
      <c r="AE306">
        <f t="shared" si="69"/>
        <v>129.76791745421869</v>
      </c>
    </row>
    <row r="307" spans="1:31" x14ac:dyDescent="0.25">
      <c r="A307" s="1" t="s">
        <v>39</v>
      </c>
      <c r="B307" s="1">
        <v>48</v>
      </c>
      <c r="C307" s="2">
        <f t="shared" si="71"/>
        <v>12</v>
      </c>
      <c r="D307" s="3">
        <f t="shared" si="61"/>
        <v>720</v>
      </c>
      <c r="E307" s="1" t="s">
        <v>25</v>
      </c>
      <c r="F307" s="1">
        <v>26</v>
      </c>
      <c r="G307" s="1">
        <v>150</v>
      </c>
      <c r="H307" s="1" t="s">
        <v>31</v>
      </c>
      <c r="I307" s="18">
        <v>6.270833333333333</v>
      </c>
      <c r="J307" s="18">
        <v>3.3374999999999999</v>
      </c>
      <c r="K307" s="1">
        <v>668</v>
      </c>
      <c r="L307" s="1">
        <f t="shared" si="62"/>
        <v>4.9680339602763916E-3</v>
      </c>
      <c r="M307" s="1">
        <f t="shared" si="63"/>
        <v>1.6609694378169569E-4</v>
      </c>
      <c r="N307" s="24">
        <f t="shared" si="64"/>
        <v>2.6487220270835194E-5</v>
      </c>
      <c r="O307" s="24">
        <f t="shared" si="65"/>
        <v>4.9766874541332043E-5</v>
      </c>
      <c r="S307" s="1">
        <f t="shared" si="60"/>
        <v>4.9675151999999997E-3</v>
      </c>
      <c r="T307">
        <f t="shared" si="66"/>
        <v>6.6799999999999997E-4</v>
      </c>
      <c r="U307">
        <f t="shared" si="70"/>
        <v>2.5833333333333329E-6</v>
      </c>
      <c r="V307">
        <f t="shared" si="72"/>
        <v>4.4943820224719096E-3</v>
      </c>
      <c r="W307">
        <f t="shared" si="73"/>
        <v>4.7892962059626796E-7</v>
      </c>
      <c r="X307">
        <f t="shared" si="74"/>
        <v>1.9999999999999944E-6</v>
      </c>
      <c r="AB307">
        <f t="shared" si="67"/>
        <v>4.1395959999999997E-4</v>
      </c>
      <c r="AC307">
        <f t="shared" si="68"/>
        <v>6.8993266666666659E-6</v>
      </c>
      <c r="AE307">
        <f t="shared" si="69"/>
        <v>124.19049979859325</v>
      </c>
    </row>
    <row r="308" spans="1:31" x14ac:dyDescent="0.25">
      <c r="A308" s="1" t="s">
        <v>39</v>
      </c>
      <c r="B308" s="1">
        <v>48</v>
      </c>
      <c r="C308" s="2">
        <f t="shared" si="71"/>
        <v>12</v>
      </c>
      <c r="D308" s="3">
        <f t="shared" si="61"/>
        <v>720</v>
      </c>
      <c r="E308" s="1" t="s">
        <v>26</v>
      </c>
      <c r="F308" s="1">
        <v>34</v>
      </c>
      <c r="G308" s="1">
        <v>15</v>
      </c>
      <c r="H308" s="1" t="s">
        <v>31</v>
      </c>
      <c r="I308" s="18">
        <v>6.0258333333333338</v>
      </c>
      <c r="J308" s="18">
        <v>3.2008333333333328</v>
      </c>
      <c r="K308" s="1">
        <v>635</v>
      </c>
      <c r="L308" s="1">
        <f t="shared" si="62"/>
        <v>4.7226071328974684E-3</v>
      </c>
      <c r="M308" s="1">
        <f t="shared" si="63"/>
        <v>1.4564470816678542E-4</v>
      </c>
      <c r="N308" s="24">
        <f t="shared" si="64"/>
        <v>2.4170052523875325E-5</v>
      </c>
      <c r="O308" s="24">
        <f t="shared" si="65"/>
        <v>4.5502121791237318E-5</v>
      </c>
      <c r="S308" s="1">
        <f t="shared" si="60"/>
        <v>4.7221139999999995E-3</v>
      </c>
      <c r="T308">
        <f t="shared" si="66"/>
        <v>6.3500000000000004E-4</v>
      </c>
      <c r="U308">
        <f t="shared" si="70"/>
        <v>1.3125000000000004E-6</v>
      </c>
      <c r="V308">
        <f t="shared" si="72"/>
        <v>4.686279614683677E-3</v>
      </c>
      <c r="W308">
        <f t="shared" si="73"/>
        <v>2.5371653723565654E-7</v>
      </c>
      <c r="X308">
        <f t="shared" si="74"/>
        <v>2.5833333333333329E-6</v>
      </c>
      <c r="AB308">
        <f t="shared" si="67"/>
        <v>3.9350949999999996E-4</v>
      </c>
      <c r="AC308">
        <f t="shared" si="68"/>
        <v>6.5584916666666658E-6</v>
      </c>
      <c r="AE308">
        <f t="shared" si="69"/>
        <v>118.05534037740526</v>
      </c>
    </row>
    <row r="309" spans="1:31" x14ac:dyDescent="0.25">
      <c r="A309" s="1" t="s">
        <v>39</v>
      </c>
      <c r="B309" s="1">
        <v>48</v>
      </c>
      <c r="C309" s="2">
        <f t="shared" si="71"/>
        <v>12</v>
      </c>
      <c r="D309" s="3">
        <f t="shared" si="61"/>
        <v>720</v>
      </c>
      <c r="E309" s="1" t="s">
        <v>27</v>
      </c>
      <c r="F309" s="1">
        <v>34</v>
      </c>
      <c r="G309" s="1">
        <v>150</v>
      </c>
      <c r="H309" s="1" t="s">
        <v>31</v>
      </c>
      <c r="I309" s="18">
        <v>7.3316666666666661</v>
      </c>
      <c r="J309" s="18">
        <v>3.6174999999999997</v>
      </c>
      <c r="K309" s="1">
        <v>609</v>
      </c>
      <c r="L309" s="1">
        <f t="shared" si="62"/>
        <v>4.5292405416292253E-3</v>
      </c>
      <c r="M309" s="1">
        <f t="shared" si="63"/>
        <v>1.295308255610985E-4</v>
      </c>
      <c r="N309" s="24">
        <f t="shared" si="64"/>
        <v>1.7667309692352606E-5</v>
      </c>
      <c r="O309" s="24">
        <f t="shared" si="65"/>
        <v>3.5806724412190331E-5</v>
      </c>
      <c r="S309" s="1">
        <f t="shared" si="60"/>
        <v>4.5287675999999997E-3</v>
      </c>
      <c r="T309">
        <f t="shared" si="66"/>
        <v>6.0899999999999995E-4</v>
      </c>
      <c r="U309">
        <f t="shared" si="70"/>
        <v>-2.9166666666666696E-7</v>
      </c>
      <c r="V309">
        <f t="shared" si="72"/>
        <v>4.1465100207325502E-3</v>
      </c>
      <c r="W309">
        <f t="shared" si="73"/>
        <v>-4.9887389977842148E-8</v>
      </c>
      <c r="X309">
        <f t="shared" si="74"/>
        <v>7.5000000000000012E-7</v>
      </c>
      <c r="AB309">
        <f t="shared" si="67"/>
        <v>3.7739729999999996E-4</v>
      </c>
      <c r="AC309">
        <f t="shared" si="68"/>
        <v>6.2899549999999993E-6</v>
      </c>
      <c r="AE309">
        <f t="shared" si="69"/>
        <v>113.22157840919654</v>
      </c>
    </row>
    <row r="310" spans="1:31" x14ac:dyDescent="0.25">
      <c r="A310" s="1" t="s">
        <v>39</v>
      </c>
      <c r="B310" s="1">
        <v>48</v>
      </c>
      <c r="C310" s="2">
        <f t="shared" si="71"/>
        <v>12</v>
      </c>
      <c r="D310" s="3">
        <f t="shared" si="61"/>
        <v>720</v>
      </c>
      <c r="E310" s="1" t="s">
        <v>28</v>
      </c>
      <c r="F310" s="1">
        <v>52</v>
      </c>
      <c r="G310" s="1">
        <v>15</v>
      </c>
      <c r="H310" s="1" t="s">
        <v>31</v>
      </c>
      <c r="I310" s="18">
        <v>5.3408333333333333</v>
      </c>
      <c r="J310" s="18">
        <v>1.8925000000000003</v>
      </c>
      <c r="K310" s="1">
        <v>861</v>
      </c>
      <c r="L310" s="1">
        <f t="shared" si="62"/>
        <v>6.403409041613733E-3</v>
      </c>
      <c r="M310" s="1">
        <f t="shared" si="63"/>
        <v>2.8571153389314081E-4</v>
      </c>
      <c r="N310" s="24">
        <f t="shared" si="64"/>
        <v>5.349568429891855E-5</v>
      </c>
      <c r="O310" s="24">
        <f t="shared" si="65"/>
        <v>1.5097042742041785E-4</v>
      </c>
      <c r="S310" s="1">
        <f t="shared" si="60"/>
        <v>6.4027403999999998E-3</v>
      </c>
      <c r="T310">
        <f t="shared" si="66"/>
        <v>8.61E-4</v>
      </c>
      <c r="U310">
        <f t="shared" si="70"/>
        <v>6.6041666666666668E-6</v>
      </c>
      <c r="V310">
        <f t="shared" si="72"/>
        <v>7.9260237780713321E-3</v>
      </c>
      <c r="W310">
        <f t="shared" si="73"/>
        <v>2.1592088974755785E-6</v>
      </c>
      <c r="X310">
        <f t="shared" si="74"/>
        <v>1.0666666666666664E-5</v>
      </c>
      <c r="AB310">
        <f t="shared" si="67"/>
        <v>5.3356170000000002E-4</v>
      </c>
      <c r="AC310">
        <f t="shared" si="68"/>
        <v>8.8926950000000001E-6</v>
      </c>
      <c r="AE310">
        <f t="shared" si="69"/>
        <v>160.07188671645028</v>
      </c>
    </row>
    <row r="311" spans="1:31" x14ac:dyDescent="0.25">
      <c r="A311" s="1" t="s">
        <v>39</v>
      </c>
      <c r="B311" s="1">
        <v>48</v>
      </c>
      <c r="C311" s="2">
        <f t="shared" si="71"/>
        <v>12</v>
      </c>
      <c r="D311" s="3">
        <f t="shared" si="61"/>
        <v>720</v>
      </c>
      <c r="E311" s="1" t="s">
        <v>29</v>
      </c>
      <c r="F311" s="1">
        <v>52</v>
      </c>
      <c r="G311" s="1">
        <v>150</v>
      </c>
      <c r="H311" s="1" t="s">
        <v>31</v>
      </c>
      <c r="I311" s="18">
        <v>5.916666666666667</v>
      </c>
      <c r="J311" s="18">
        <v>3.1008333333333327</v>
      </c>
      <c r="K311" s="1">
        <v>902</v>
      </c>
      <c r="L311" s="1">
        <f t="shared" si="62"/>
        <v>6.7083332816905775E-3</v>
      </c>
      <c r="M311" s="1">
        <f t="shared" si="63"/>
        <v>3.1112188723287786E-4</v>
      </c>
      <c r="N311" s="24">
        <f t="shared" si="64"/>
        <v>5.2583980940768089E-5</v>
      </c>
      <c r="O311" s="24">
        <f t="shared" si="65"/>
        <v>1.0033492735271527E-4</v>
      </c>
      <c r="S311" s="1">
        <f t="shared" si="60"/>
        <v>6.707632800000001E-3</v>
      </c>
      <c r="T311">
        <f t="shared" si="66"/>
        <v>9.0200000000000002E-4</v>
      </c>
      <c r="U311">
        <f t="shared" si="70"/>
        <v>8.0208333333333346E-6</v>
      </c>
      <c r="V311">
        <f t="shared" si="72"/>
        <v>4.8374092985756529E-3</v>
      </c>
      <c r="W311">
        <f t="shared" si="73"/>
        <v>1.6004923131093379E-6</v>
      </c>
      <c r="X311">
        <f t="shared" si="74"/>
        <v>2.3500000000000002E-5</v>
      </c>
      <c r="AB311">
        <f t="shared" si="67"/>
        <v>5.5896940000000012E-4</v>
      </c>
      <c r="AC311">
        <f t="shared" si="68"/>
        <v>9.3161566666666683E-6</v>
      </c>
      <c r="AE311">
        <f t="shared" si="69"/>
        <v>167.69435751247173</v>
      </c>
    </row>
    <row r="312" spans="1:31" x14ac:dyDescent="0.25">
      <c r="A312" s="1" t="s">
        <v>39</v>
      </c>
      <c r="B312" s="1">
        <v>48</v>
      </c>
      <c r="C312" s="2">
        <f t="shared" si="71"/>
        <v>12</v>
      </c>
      <c r="D312" s="3">
        <f t="shared" si="61"/>
        <v>720</v>
      </c>
      <c r="E312" s="1" t="s">
        <v>16</v>
      </c>
      <c r="F312" s="1">
        <v>11</v>
      </c>
      <c r="G312" s="1">
        <v>15</v>
      </c>
      <c r="H312" s="1" t="s">
        <v>32</v>
      </c>
      <c r="I312" s="18">
        <v>5.105833333333333</v>
      </c>
      <c r="J312" s="18">
        <v>2.3541666666666656</v>
      </c>
      <c r="K312" s="1">
        <v>734</v>
      </c>
      <c r="L312" s="1">
        <f t="shared" si="62"/>
        <v>5.4588876150342396E-3</v>
      </c>
      <c r="M312" s="1">
        <f t="shared" si="63"/>
        <v>2.0700141501151634E-4</v>
      </c>
      <c r="N312" s="24">
        <f t="shared" si="64"/>
        <v>4.0542141017434247E-5</v>
      </c>
      <c r="O312" s="24">
        <f t="shared" si="65"/>
        <v>8.7929804606661847E-5</v>
      </c>
      <c r="S312" s="1">
        <f t="shared" si="60"/>
        <v>5.4583176000000001E-3</v>
      </c>
      <c r="T312">
        <f t="shared" si="66"/>
        <v>7.3399999999999995E-4</v>
      </c>
      <c r="U312">
        <f t="shared" si="70"/>
        <v>4.6874999999999987E-6</v>
      </c>
      <c r="V312">
        <f t="shared" si="72"/>
        <v>6.3716814159292057E-3</v>
      </c>
      <c r="W312">
        <f t="shared" si="73"/>
        <v>1.2320167124173912E-6</v>
      </c>
      <c r="X312">
        <f t="shared" si="74"/>
        <v>1.1999999999999994E-5</v>
      </c>
      <c r="AB312">
        <f t="shared" si="67"/>
        <v>4.5485980000000001E-4</v>
      </c>
      <c r="AC312">
        <f t="shared" si="68"/>
        <v>7.5809966666666669E-6</v>
      </c>
      <c r="AE312">
        <f t="shared" si="69"/>
        <v>136.46081864096922</v>
      </c>
    </row>
    <row r="313" spans="1:31" x14ac:dyDescent="0.25">
      <c r="A313" s="1" t="s">
        <v>39</v>
      </c>
      <c r="B313" s="1">
        <v>48</v>
      </c>
      <c r="C313" s="2">
        <f t="shared" si="71"/>
        <v>12</v>
      </c>
      <c r="D313" s="3">
        <f t="shared" si="61"/>
        <v>720</v>
      </c>
      <c r="E313" s="1" t="s">
        <v>19</v>
      </c>
      <c r="F313" s="1">
        <v>11</v>
      </c>
      <c r="G313" s="1">
        <v>150</v>
      </c>
      <c r="H313" s="1" t="s">
        <v>32</v>
      </c>
      <c r="I313" s="18">
        <v>10.093333333333334</v>
      </c>
      <c r="J313" s="18">
        <v>6.274166666666666</v>
      </c>
      <c r="K313" s="1">
        <v>952</v>
      </c>
      <c r="L313" s="1">
        <f t="shared" si="62"/>
        <v>7.0801921110525837E-3</v>
      </c>
      <c r="M313" s="1">
        <f t="shared" si="63"/>
        <v>3.4211012301304497E-4</v>
      </c>
      <c r="N313" s="24">
        <f t="shared" si="64"/>
        <v>3.3894662121503795E-5</v>
      </c>
      <c r="O313" s="24">
        <f t="shared" si="65"/>
        <v>5.4526782788637803E-5</v>
      </c>
      <c r="S313" s="1">
        <f t="shared" si="60"/>
        <v>7.0794528000000002E-3</v>
      </c>
      <c r="T313">
        <f t="shared" si="66"/>
        <v>9.5200000000000005E-4</v>
      </c>
      <c r="U313">
        <f t="shared" si="70"/>
        <v>9.937500000000001E-6</v>
      </c>
      <c r="V313">
        <f t="shared" si="72"/>
        <v>2.3907557444547752E-3</v>
      </c>
      <c r="W313">
        <f t="shared" si="73"/>
        <v>9.8001701297220835E-7</v>
      </c>
      <c r="X313">
        <f t="shared" si="74"/>
        <v>2.675E-5</v>
      </c>
      <c r="AB313">
        <f t="shared" si="67"/>
        <v>5.8995439999999998E-4</v>
      </c>
      <c r="AC313">
        <f t="shared" si="68"/>
        <v>9.832573333333334E-6</v>
      </c>
      <c r="AE313">
        <f t="shared" si="69"/>
        <v>176.9900536051808</v>
      </c>
    </row>
    <row r="314" spans="1:31" x14ac:dyDescent="0.25">
      <c r="A314" s="1" t="s">
        <v>39</v>
      </c>
      <c r="B314" s="1">
        <v>48</v>
      </c>
      <c r="C314" s="2">
        <f t="shared" si="71"/>
        <v>12</v>
      </c>
      <c r="D314" s="3">
        <f t="shared" si="61"/>
        <v>720</v>
      </c>
      <c r="E314" s="1" t="s">
        <v>20</v>
      </c>
      <c r="F314" s="1">
        <v>13</v>
      </c>
      <c r="G314" s="1">
        <v>15</v>
      </c>
      <c r="H314" s="1" t="s">
        <v>32</v>
      </c>
      <c r="I314" s="18">
        <v>6.0483333333333338</v>
      </c>
      <c r="J314" s="18">
        <v>2.8416666666666672</v>
      </c>
      <c r="K314" s="1">
        <v>820</v>
      </c>
      <c r="L314" s="1">
        <f t="shared" si="62"/>
        <v>6.0984848015368884E-3</v>
      </c>
      <c r="M314" s="1">
        <f t="shared" si="63"/>
        <v>2.6030118055340377E-4</v>
      </c>
      <c r="N314" s="24">
        <f t="shared" si="64"/>
        <v>4.3036844401224099E-5</v>
      </c>
      <c r="O314" s="24">
        <f t="shared" si="65"/>
        <v>9.1601588464540896E-5</v>
      </c>
      <c r="S314" s="1">
        <f t="shared" si="60"/>
        <v>6.0978479999999995E-3</v>
      </c>
      <c r="T314">
        <f t="shared" si="66"/>
        <v>8.1999999999999998E-4</v>
      </c>
      <c r="U314">
        <f t="shared" si="70"/>
        <v>6.1666666666666655E-6</v>
      </c>
      <c r="V314">
        <f t="shared" si="72"/>
        <v>5.278592375366568E-3</v>
      </c>
      <c r="W314">
        <f t="shared" si="73"/>
        <v>1.342733626488657E-6</v>
      </c>
      <c r="X314">
        <f t="shared" si="74"/>
        <v>1.8166666666666667E-5</v>
      </c>
      <c r="AB314">
        <f t="shared" si="67"/>
        <v>5.0815399999999992E-4</v>
      </c>
      <c r="AC314">
        <f t="shared" si="68"/>
        <v>8.4692333333333319E-6</v>
      </c>
      <c r="AE314">
        <f t="shared" si="69"/>
        <v>152.44941592042883</v>
      </c>
    </row>
    <row r="315" spans="1:31" x14ac:dyDescent="0.25">
      <c r="A315" s="1" t="s">
        <v>39</v>
      </c>
      <c r="B315" s="1">
        <v>48</v>
      </c>
      <c r="C315" s="2">
        <f t="shared" si="71"/>
        <v>12</v>
      </c>
      <c r="D315" s="3">
        <f t="shared" si="61"/>
        <v>720</v>
      </c>
      <c r="E315" s="1" t="s">
        <v>22</v>
      </c>
      <c r="F315" s="1">
        <v>13</v>
      </c>
      <c r="G315" s="1">
        <v>150</v>
      </c>
      <c r="H315" s="1" t="s">
        <v>32</v>
      </c>
      <c r="I315" s="18">
        <v>5.84</v>
      </c>
      <c r="J315" s="18">
        <v>2.54</v>
      </c>
      <c r="K315" s="1">
        <v>650</v>
      </c>
      <c r="L315" s="1">
        <f t="shared" si="62"/>
        <v>4.8341647817060698E-3</v>
      </c>
      <c r="M315" s="1">
        <f t="shared" si="63"/>
        <v>1.5494117890083554E-4</v>
      </c>
      <c r="N315" s="24">
        <f t="shared" si="64"/>
        <v>2.653102378438965E-5</v>
      </c>
      <c r="O315" s="24">
        <f t="shared" si="65"/>
        <v>6.1000464134187218E-5</v>
      </c>
      <c r="S315" s="1">
        <f t="shared" si="60"/>
        <v>4.83366E-3</v>
      </c>
      <c r="T315">
        <f t="shared" si="66"/>
        <v>6.4999999999999997E-4</v>
      </c>
      <c r="U315">
        <f t="shared" si="70"/>
        <v>2.5208333333333335E-6</v>
      </c>
      <c r="V315">
        <f t="shared" si="72"/>
        <v>5.905511811023622E-3</v>
      </c>
      <c r="W315">
        <f t="shared" si="73"/>
        <v>6.1407715474201622E-7</v>
      </c>
      <c r="X315">
        <f t="shared" si="74"/>
        <v>7.5000000000000012E-7</v>
      </c>
      <c r="AB315">
        <f t="shared" si="67"/>
        <v>4.02805E-4</v>
      </c>
      <c r="AC315">
        <f t="shared" si="68"/>
        <v>6.7134166666666667E-6</v>
      </c>
      <c r="AE315">
        <f t="shared" si="69"/>
        <v>120.84404920521798</v>
      </c>
    </row>
    <row r="316" spans="1:31" x14ac:dyDescent="0.25">
      <c r="A316" s="1" t="s">
        <v>39</v>
      </c>
      <c r="B316" s="1">
        <v>48</v>
      </c>
      <c r="C316" s="2">
        <f t="shared" si="71"/>
        <v>12</v>
      </c>
      <c r="D316" s="3">
        <f t="shared" si="61"/>
        <v>720</v>
      </c>
      <c r="E316" s="1" t="s">
        <v>24</v>
      </c>
      <c r="F316" s="1">
        <v>26</v>
      </c>
      <c r="G316" s="1">
        <v>15</v>
      </c>
      <c r="H316" s="1" t="s">
        <v>32</v>
      </c>
      <c r="I316" s="18">
        <v>5.8375000000000004</v>
      </c>
      <c r="J316" s="18">
        <v>2.7099999999999995</v>
      </c>
      <c r="K316" s="1">
        <v>670</v>
      </c>
      <c r="L316" s="1">
        <f t="shared" si="62"/>
        <v>4.9829083134508723E-3</v>
      </c>
      <c r="M316" s="1">
        <f t="shared" si="63"/>
        <v>1.673364732129024E-4</v>
      </c>
      <c r="N316" s="24">
        <f t="shared" si="64"/>
        <v>2.8665776995786278E-5</v>
      </c>
      <c r="O316" s="24">
        <f t="shared" si="65"/>
        <v>6.1747776093321936E-5</v>
      </c>
      <c r="S316" s="1">
        <f t="shared" si="60"/>
        <v>4.9823879999999999E-3</v>
      </c>
      <c r="T316">
        <f t="shared" si="66"/>
        <v>6.7000000000000002E-4</v>
      </c>
      <c r="U316">
        <f t="shared" si="70"/>
        <v>2.9583333333333331E-6</v>
      </c>
      <c r="V316">
        <f t="shared" si="72"/>
        <v>5.535055350553506E-3</v>
      </c>
      <c r="W316">
        <f t="shared" si="73"/>
        <v>6.7544554350995826E-7</v>
      </c>
      <c r="X316">
        <f t="shared" si="74"/>
        <v>-1.0833333333333326E-6</v>
      </c>
      <c r="AB316">
        <f t="shared" si="67"/>
        <v>4.1519899999999999E-4</v>
      </c>
      <c r="AC316">
        <f t="shared" si="68"/>
        <v>6.9199833333333331E-6</v>
      </c>
      <c r="AE316">
        <f t="shared" si="69"/>
        <v>124.56232764230161</v>
      </c>
    </row>
    <row r="317" spans="1:31" x14ac:dyDescent="0.25">
      <c r="A317" s="1" t="s">
        <v>39</v>
      </c>
      <c r="B317" s="1">
        <v>48</v>
      </c>
      <c r="C317" s="2">
        <f t="shared" si="71"/>
        <v>12</v>
      </c>
      <c r="D317" s="3">
        <f t="shared" si="61"/>
        <v>720</v>
      </c>
      <c r="E317" s="1" t="s">
        <v>25</v>
      </c>
      <c r="F317" s="1">
        <v>26</v>
      </c>
      <c r="G317" s="1">
        <v>150</v>
      </c>
      <c r="H317" s="1" t="s">
        <v>32</v>
      </c>
      <c r="I317" s="18">
        <v>9.9691666666666681</v>
      </c>
      <c r="J317" s="18">
        <v>6.1066666666666682</v>
      </c>
      <c r="K317" s="1">
        <v>883</v>
      </c>
      <c r="L317" s="1">
        <f t="shared" si="62"/>
        <v>6.5670269265330154E-3</v>
      </c>
      <c r="M317" s="1">
        <f t="shared" si="63"/>
        <v>2.9934635763641433E-4</v>
      </c>
      <c r="N317" s="24">
        <f t="shared" si="64"/>
        <v>3.002721969102208E-5</v>
      </c>
      <c r="O317" s="24">
        <f t="shared" si="65"/>
        <v>4.9019600049631158E-5</v>
      </c>
      <c r="S317" s="1">
        <f t="shared" si="60"/>
        <v>6.5663412000000008E-3</v>
      </c>
      <c r="T317">
        <f t="shared" si="66"/>
        <v>8.83E-4</v>
      </c>
      <c r="U317">
        <f t="shared" si="70"/>
        <v>7.4583333333333336E-6</v>
      </c>
      <c r="V317">
        <f t="shared" si="72"/>
        <v>2.4563318777292569E-3</v>
      </c>
      <c r="W317">
        <f t="shared" si="73"/>
        <v>7.5570117788896664E-7</v>
      </c>
      <c r="X317">
        <f t="shared" si="74"/>
        <v>1.7749999999999998E-5</v>
      </c>
      <c r="AB317">
        <f t="shared" si="67"/>
        <v>5.4719510000000003E-4</v>
      </c>
      <c r="AC317">
        <f t="shared" si="68"/>
        <v>9.1199183333333346E-6</v>
      </c>
      <c r="AE317">
        <f t="shared" si="69"/>
        <v>164.16199299724227</v>
      </c>
    </row>
    <row r="318" spans="1:31" x14ac:dyDescent="0.25">
      <c r="A318" s="1" t="s">
        <v>39</v>
      </c>
      <c r="B318" s="1">
        <v>48</v>
      </c>
      <c r="C318" s="2">
        <f t="shared" si="71"/>
        <v>12</v>
      </c>
      <c r="D318" s="3">
        <f t="shared" si="61"/>
        <v>720</v>
      </c>
      <c r="E318" s="1" t="s">
        <v>26</v>
      </c>
      <c r="F318" s="1">
        <v>34</v>
      </c>
      <c r="G318" s="1">
        <v>15</v>
      </c>
      <c r="H318" s="1" t="s">
        <v>32</v>
      </c>
      <c r="I318" s="18">
        <v>6.4700000000000015</v>
      </c>
      <c r="J318" s="18">
        <v>3.6675000000000022</v>
      </c>
      <c r="K318" s="1">
        <v>811</v>
      </c>
      <c r="L318" s="1">
        <f t="shared" si="62"/>
        <v>6.0315502122517276E-3</v>
      </c>
      <c r="M318" s="1">
        <f t="shared" si="63"/>
        <v>2.547232981129737E-4</v>
      </c>
      <c r="N318" s="24">
        <f t="shared" si="64"/>
        <v>3.9369906972638894E-5</v>
      </c>
      <c r="O318" s="24">
        <f t="shared" si="65"/>
        <v>6.9454205347777386E-5</v>
      </c>
      <c r="S318" s="1">
        <f t="shared" si="60"/>
        <v>6.0309203999999996E-3</v>
      </c>
      <c r="T318">
        <f t="shared" si="66"/>
        <v>8.1099999999999998E-4</v>
      </c>
      <c r="U318">
        <f t="shared" si="70"/>
        <v>5.6249999999999987E-6</v>
      </c>
      <c r="V318">
        <f t="shared" si="72"/>
        <v>4.0899795501022473E-3</v>
      </c>
      <c r="W318">
        <f t="shared" si="73"/>
        <v>9.4899719497726715E-7</v>
      </c>
      <c r="X318">
        <f t="shared" si="74"/>
        <v>1.8499999999999999E-5</v>
      </c>
      <c r="AB318">
        <f t="shared" si="67"/>
        <v>5.0257669999999993E-4</v>
      </c>
      <c r="AC318">
        <f t="shared" si="68"/>
        <v>8.3762783333333327E-6</v>
      </c>
      <c r="AE318">
        <f t="shared" si="69"/>
        <v>150.7761906237412</v>
      </c>
    </row>
    <row r="319" spans="1:31" x14ac:dyDescent="0.25">
      <c r="A319" s="1" t="s">
        <v>39</v>
      </c>
      <c r="B319" s="1">
        <v>48</v>
      </c>
      <c r="C319" s="2">
        <f t="shared" si="71"/>
        <v>12</v>
      </c>
      <c r="D319" s="3">
        <f t="shared" si="61"/>
        <v>720</v>
      </c>
      <c r="E319" s="1" t="s">
        <v>27</v>
      </c>
      <c r="F319" s="1">
        <v>34</v>
      </c>
      <c r="G319" s="1">
        <v>150</v>
      </c>
      <c r="H319" s="1" t="s">
        <v>32</v>
      </c>
      <c r="I319" s="18">
        <v>8.0608333333333331</v>
      </c>
      <c r="J319" s="18">
        <v>4.9749999999999996</v>
      </c>
      <c r="K319" s="1">
        <v>930</v>
      </c>
      <c r="L319" s="1">
        <f t="shared" si="62"/>
        <v>6.9165742261333013E-3</v>
      </c>
      <c r="M319" s="1">
        <f t="shared" si="63"/>
        <v>3.2847529926977151E-4</v>
      </c>
      <c r="N319" s="24">
        <f t="shared" si="64"/>
        <v>4.07495460688231E-5</v>
      </c>
      <c r="O319" s="24">
        <f t="shared" si="65"/>
        <v>6.6025185782868655E-5</v>
      </c>
      <c r="S319" s="1">
        <f t="shared" si="60"/>
        <v>6.9158520000000001E-3</v>
      </c>
      <c r="T319">
        <f t="shared" si="66"/>
        <v>9.3000000000000005E-4</v>
      </c>
      <c r="U319">
        <f t="shared" si="70"/>
        <v>8.9166666666666688E-6</v>
      </c>
      <c r="V319">
        <f t="shared" si="72"/>
        <v>3.0150753768844224E-3</v>
      </c>
      <c r="W319">
        <f t="shared" si="73"/>
        <v>1.1089755495878415E-6</v>
      </c>
      <c r="X319">
        <f t="shared" si="74"/>
        <v>1.7083333333333343E-5</v>
      </c>
      <c r="AB319">
        <f t="shared" si="67"/>
        <v>5.7632099999999997E-4</v>
      </c>
      <c r="AC319">
        <f t="shared" si="68"/>
        <v>9.6053499999999994E-6</v>
      </c>
      <c r="AE319">
        <f t="shared" si="69"/>
        <v>172.89994732438882</v>
      </c>
    </row>
    <row r="320" spans="1:31" x14ac:dyDescent="0.25">
      <c r="A320" s="1" t="s">
        <v>39</v>
      </c>
      <c r="B320" s="1">
        <v>48</v>
      </c>
      <c r="C320" s="2">
        <f t="shared" si="71"/>
        <v>12</v>
      </c>
      <c r="D320" s="3">
        <f t="shared" si="61"/>
        <v>720</v>
      </c>
      <c r="E320" s="1" t="s">
        <v>28</v>
      </c>
      <c r="F320" s="1">
        <v>52</v>
      </c>
      <c r="G320" s="1">
        <v>15</v>
      </c>
      <c r="H320" s="1" t="s">
        <v>32</v>
      </c>
      <c r="I320" s="18">
        <v>6.6941666666666668</v>
      </c>
      <c r="J320" s="18">
        <v>3.253333333333333</v>
      </c>
      <c r="K320" s="1">
        <v>874</v>
      </c>
      <c r="L320" s="1">
        <f t="shared" si="62"/>
        <v>6.5000923372478554E-3</v>
      </c>
      <c r="M320" s="1">
        <f t="shared" si="63"/>
        <v>2.9376847519598431E-4</v>
      </c>
      <c r="N320" s="24">
        <f t="shared" si="64"/>
        <v>4.3884248753290321E-5</v>
      </c>
      <c r="O320" s="24">
        <f t="shared" si="65"/>
        <v>9.0297687047946007E-5</v>
      </c>
      <c r="S320" s="1">
        <f t="shared" si="60"/>
        <v>6.4994135999999992E-3</v>
      </c>
      <c r="T320">
        <f t="shared" si="66"/>
        <v>8.7399999999999999E-4</v>
      </c>
      <c r="U320">
        <f t="shared" si="70"/>
        <v>7.7083333333333338E-6</v>
      </c>
      <c r="V320">
        <f t="shared" si="72"/>
        <v>4.6106557377049188E-3</v>
      </c>
      <c r="W320">
        <f t="shared" si="73"/>
        <v>1.4660353695973114E-6</v>
      </c>
      <c r="X320">
        <f t="shared" si="74"/>
        <v>2.1333333333333338E-5</v>
      </c>
      <c r="AB320">
        <f t="shared" si="67"/>
        <v>5.4161779999999994E-4</v>
      </c>
      <c r="AC320">
        <f t="shared" si="68"/>
        <v>9.026963333333332E-6</v>
      </c>
      <c r="AE320">
        <f t="shared" si="69"/>
        <v>162.48876770055466</v>
      </c>
    </row>
    <row r="321" spans="1:31" x14ac:dyDescent="0.25">
      <c r="A321" s="1" t="s">
        <v>39</v>
      </c>
      <c r="B321" s="1">
        <v>48</v>
      </c>
      <c r="C321" s="2">
        <f t="shared" si="71"/>
        <v>12</v>
      </c>
      <c r="D321" s="3">
        <f t="shared" si="61"/>
        <v>720</v>
      </c>
      <c r="E321" s="1" t="s">
        <v>29</v>
      </c>
      <c r="F321" s="1">
        <v>52</v>
      </c>
      <c r="G321" s="1">
        <v>150</v>
      </c>
      <c r="H321" s="1" t="s">
        <v>32</v>
      </c>
      <c r="I321" s="18">
        <v>7.5983333333333336</v>
      </c>
      <c r="J321" s="18">
        <v>4.2150000000000007</v>
      </c>
      <c r="K321" s="1">
        <v>620</v>
      </c>
      <c r="L321" s="1">
        <f t="shared" si="62"/>
        <v>4.611049484088867E-3</v>
      </c>
      <c r="M321" s="1">
        <f t="shared" si="63"/>
        <v>1.3634823743273529E-4</v>
      </c>
      <c r="N321" s="24">
        <f t="shared" si="64"/>
        <v>1.7944492752717959E-5</v>
      </c>
      <c r="O321" s="24">
        <f t="shared" si="65"/>
        <v>3.2348336282973963E-5</v>
      </c>
      <c r="S321" s="1">
        <f t="shared" si="60"/>
        <v>4.6105679999999998E-3</v>
      </c>
      <c r="T321">
        <f t="shared" si="66"/>
        <v>6.2E-4</v>
      </c>
      <c r="U321">
        <f t="shared" si="70"/>
        <v>2.4166666666666667E-6</v>
      </c>
      <c r="V321">
        <f t="shared" si="72"/>
        <v>3.5587188612099638E-3</v>
      </c>
      <c r="W321">
        <f t="shared" si="73"/>
        <v>3.5475759119474455E-7</v>
      </c>
      <c r="X321">
        <f t="shared" si="74"/>
        <v>6.9166666666666634E-6</v>
      </c>
      <c r="AB321">
        <f t="shared" si="67"/>
        <v>3.8421399999999996E-4</v>
      </c>
      <c r="AC321">
        <f t="shared" si="68"/>
        <v>6.4035666666666666E-6</v>
      </c>
      <c r="AE321">
        <f t="shared" si="69"/>
        <v>115.26663154959253</v>
      </c>
    </row>
    <row r="322" spans="1:31" x14ac:dyDescent="0.25">
      <c r="A322" s="1" t="s">
        <v>40</v>
      </c>
      <c r="B322" s="1">
        <v>72</v>
      </c>
      <c r="C322" s="2">
        <f>72-48</f>
        <v>24</v>
      </c>
      <c r="D322" s="3">
        <f t="shared" si="61"/>
        <v>1440</v>
      </c>
      <c r="E322" s="1" t="s">
        <v>16</v>
      </c>
      <c r="F322" s="1">
        <v>11</v>
      </c>
      <c r="G322" s="1">
        <v>15</v>
      </c>
      <c r="H322" s="1" t="s">
        <v>17</v>
      </c>
      <c r="I322" s="18">
        <v>5.1991666666666658</v>
      </c>
      <c r="J322" s="18">
        <v>2.5483333333333325</v>
      </c>
      <c r="K322" s="1">
        <v>642</v>
      </c>
      <c r="L322" s="1">
        <f t="shared" si="62"/>
        <v>4.7746673690081494E-3</v>
      </c>
      <c r="M322" s="1">
        <f t="shared" si="63"/>
        <v>7.4991530588004415E-5</v>
      </c>
      <c r="N322" s="24">
        <f t="shared" si="64"/>
        <v>1.4423759689951163E-5</v>
      </c>
      <c r="O322" s="24">
        <f t="shared" si="65"/>
        <v>2.942767714375583E-5</v>
      </c>
      <c r="S322" s="1">
        <f t="shared" ref="S322:S385" si="75">0.6197*K322*12*(10^-6)</f>
        <v>4.774168799999999E-3</v>
      </c>
      <c r="T322">
        <f t="shared" si="66"/>
        <v>6.4199999999999999E-4</v>
      </c>
      <c r="U322">
        <f t="shared" ref="U322:U361" si="76">(T322-T2)/B322</f>
        <v>2.7777777777776947E-8</v>
      </c>
      <c r="V322">
        <f t="shared" si="72"/>
        <v>5.8862001308044492E-3</v>
      </c>
      <c r="W322">
        <f t="shared" si="73"/>
        <v>6.7445625803919811E-9</v>
      </c>
      <c r="X322">
        <f t="shared" si="74"/>
        <v>-4.999999999999986E-7</v>
      </c>
      <c r="AB322">
        <f t="shared" si="67"/>
        <v>1.9892369999999996E-4</v>
      </c>
      <c r="AC322">
        <f t="shared" si="68"/>
        <v>3.3153949999999993E-6</v>
      </c>
      <c r="AE322">
        <f t="shared" si="69"/>
        <v>59.678368915192266</v>
      </c>
    </row>
    <row r="323" spans="1:31" x14ac:dyDescent="0.25">
      <c r="A323" s="1" t="s">
        <v>40</v>
      </c>
      <c r="B323" s="1">
        <v>72</v>
      </c>
      <c r="C323" s="2">
        <f t="shared" ref="C323:C361" si="77">72-48</f>
        <v>24</v>
      </c>
      <c r="D323" s="3">
        <f t="shared" ref="D323:D386" si="78">C323*60</f>
        <v>1440</v>
      </c>
      <c r="E323" s="1" t="s">
        <v>19</v>
      </c>
      <c r="F323" s="1">
        <v>11</v>
      </c>
      <c r="G323" s="1">
        <v>150</v>
      </c>
      <c r="H323" s="1" t="s">
        <v>17</v>
      </c>
      <c r="I323" s="18">
        <v>6.0416666666666661</v>
      </c>
      <c r="J323" s="18">
        <v>2.4325000000000001</v>
      </c>
      <c r="K323" s="1">
        <v>1094</v>
      </c>
      <c r="L323" s="1">
        <f t="shared" ref="L323:L386" si="79">$W$4*K323*12.001/1000</f>
        <v>8.1362711864406793E-3</v>
      </c>
      <c r="M323" s="1">
        <f t="shared" ref="M323:M386" si="80">(L323-$W$3)/C323</f>
        <v>2.1505835631435984E-4</v>
      </c>
      <c r="N323" s="24">
        <f t="shared" ref="N323:N386" si="81">M323/I323</f>
        <v>3.5595865872721634E-5</v>
      </c>
      <c r="O323" s="24">
        <f t="shared" ref="O323:O386" si="82">M323/J323</f>
        <v>8.8410423973015348E-5</v>
      </c>
      <c r="S323" s="1">
        <f t="shared" si="75"/>
        <v>8.1354215999999997E-3</v>
      </c>
      <c r="T323">
        <f t="shared" ref="T323:T386" si="83">K323/1000000</f>
        <v>1.0939999999999999E-3</v>
      </c>
      <c r="U323">
        <f t="shared" si="76"/>
        <v>4.8055555555555545E-6</v>
      </c>
      <c r="V323">
        <f t="shared" si="72"/>
        <v>6.1664953751284684E-3</v>
      </c>
      <c r="W323">
        <f t="shared" si="73"/>
        <v>1.2223716752844112E-6</v>
      </c>
      <c r="X323">
        <f t="shared" si="74"/>
        <v>2.1249999999999928E-6</v>
      </c>
      <c r="AB323">
        <f t="shared" ref="AB323:AB386" si="84">S323/1/C323</f>
        <v>3.3897589999999997E-4</v>
      </c>
      <c r="AC323">
        <f t="shared" ref="AC323:AC386" si="85">S323/1/D323</f>
        <v>5.6495983333333327E-6</v>
      </c>
      <c r="AE323">
        <f t="shared" ref="AE323:AE386" si="86">(K323*((15*1)/(82.05*(273+22))))/1/(C323/3600)</f>
        <v>101.69491525423729</v>
      </c>
    </row>
    <row r="324" spans="1:31" x14ac:dyDescent="0.25">
      <c r="A324" s="1" t="s">
        <v>40</v>
      </c>
      <c r="B324" s="1">
        <v>72</v>
      </c>
      <c r="C324" s="2">
        <f t="shared" si="77"/>
        <v>24</v>
      </c>
      <c r="D324" s="3">
        <f t="shared" si="78"/>
        <v>1440</v>
      </c>
      <c r="E324" s="1" t="s">
        <v>20</v>
      </c>
      <c r="F324" s="1">
        <v>13</v>
      </c>
      <c r="G324" s="1">
        <v>15</v>
      </c>
      <c r="H324" s="1" t="s">
        <v>17</v>
      </c>
      <c r="I324" s="18">
        <v>6.5549999999999997</v>
      </c>
      <c r="J324" s="18">
        <v>3</v>
      </c>
      <c r="K324" s="1">
        <v>755</v>
      </c>
      <c r="L324" s="1">
        <f t="shared" si="79"/>
        <v>5.6150683233662816E-3</v>
      </c>
      <c r="M324" s="1">
        <f t="shared" si="80"/>
        <v>1.1000823701959326E-4</v>
      </c>
      <c r="N324" s="24">
        <f t="shared" si="81"/>
        <v>1.6782339743645044E-5</v>
      </c>
      <c r="O324" s="24">
        <f t="shared" si="82"/>
        <v>3.6669412339864419E-5</v>
      </c>
      <c r="S324" s="1">
        <f t="shared" si="75"/>
        <v>5.6144819999999996E-3</v>
      </c>
      <c r="T324">
        <f t="shared" si="83"/>
        <v>7.5500000000000003E-4</v>
      </c>
      <c r="U324">
        <f t="shared" si="76"/>
        <v>1.5138888888888895E-6</v>
      </c>
      <c r="V324">
        <f t="shared" si="72"/>
        <v>5.0000000000000001E-3</v>
      </c>
      <c r="W324">
        <f t="shared" si="73"/>
        <v>3.1223765116965048E-7</v>
      </c>
      <c r="X324">
        <f t="shared" si="74"/>
        <v>-4.1250000000000012E-6</v>
      </c>
      <c r="AB324">
        <f t="shared" si="84"/>
        <v>2.3393674999999998E-4</v>
      </c>
      <c r="AC324">
        <f t="shared" si="85"/>
        <v>3.8989458333333335E-6</v>
      </c>
      <c r="AE324">
        <f t="shared" si="86"/>
        <v>70.182505499953521</v>
      </c>
    </row>
    <row r="325" spans="1:31" x14ac:dyDescent="0.25">
      <c r="A325" s="1" t="s">
        <v>40</v>
      </c>
      <c r="B325" s="1">
        <v>72</v>
      </c>
      <c r="C325" s="2">
        <f t="shared" si="77"/>
        <v>24</v>
      </c>
      <c r="D325" s="3">
        <f t="shared" si="78"/>
        <v>1440</v>
      </c>
      <c r="E325" s="1" t="s">
        <v>22</v>
      </c>
      <c r="F325" s="1">
        <v>13</v>
      </c>
      <c r="G325" s="1">
        <v>150</v>
      </c>
      <c r="H325" s="1" t="s">
        <v>17</v>
      </c>
      <c r="I325" s="18">
        <v>6.3808333333333334</v>
      </c>
      <c r="J325" s="18">
        <v>2.9816666666666669</v>
      </c>
      <c r="K325" s="1">
        <v>1397</v>
      </c>
      <c r="L325" s="1">
        <f t="shared" si="79"/>
        <v>1.0389735692374431E-2</v>
      </c>
      <c r="M325" s="1">
        <f t="shared" si="80"/>
        <v>3.0895271072826615E-4</v>
      </c>
      <c r="N325" s="24">
        <f t="shared" si="81"/>
        <v>4.8418865466098916E-5</v>
      </c>
      <c r="O325" s="24">
        <f t="shared" si="82"/>
        <v>1.0361745468807137E-4</v>
      </c>
      <c r="S325" s="1">
        <f t="shared" si="75"/>
        <v>1.03886508E-2</v>
      </c>
      <c r="T325">
        <f t="shared" si="83"/>
        <v>1.397E-3</v>
      </c>
      <c r="U325">
        <f t="shared" si="76"/>
        <v>9.1249999999999999E-6</v>
      </c>
      <c r="V325">
        <f t="shared" si="72"/>
        <v>5.0307434320849631E-3</v>
      </c>
      <c r="W325">
        <f t="shared" si="73"/>
        <v>1.8935915522137242E-6</v>
      </c>
      <c r="X325">
        <f t="shared" si="74"/>
        <v>1.7875000000000001E-5</v>
      </c>
      <c r="AB325">
        <f t="shared" si="84"/>
        <v>4.3286044999999996E-4</v>
      </c>
      <c r="AC325">
        <f t="shared" si="85"/>
        <v>7.2143408333333328E-6</v>
      </c>
      <c r="AE325">
        <f t="shared" si="86"/>
        <v>129.86087441514579</v>
      </c>
    </row>
    <row r="326" spans="1:31" x14ac:dyDescent="0.25">
      <c r="A326" s="1" t="s">
        <v>40</v>
      </c>
      <c r="B326" s="1">
        <v>72</v>
      </c>
      <c r="C326" s="2">
        <f t="shared" si="77"/>
        <v>24</v>
      </c>
      <c r="D326" s="3">
        <f t="shared" si="78"/>
        <v>1440</v>
      </c>
      <c r="E326" s="1" t="s">
        <v>24</v>
      </c>
      <c r="F326" s="1">
        <v>26</v>
      </c>
      <c r="G326" s="1">
        <v>15</v>
      </c>
      <c r="H326" s="1" t="s">
        <v>17</v>
      </c>
      <c r="I326" s="18">
        <v>5.9900000000000011</v>
      </c>
      <c r="J326" s="18">
        <v>2.6733333333333338</v>
      </c>
      <c r="K326" s="1">
        <v>748</v>
      </c>
      <c r="L326" s="1">
        <f t="shared" si="79"/>
        <v>5.5630080872556007E-3</v>
      </c>
      <c r="M326" s="1">
        <f t="shared" si="80"/>
        <v>1.0783906051498156E-4</v>
      </c>
      <c r="N326" s="24">
        <f t="shared" si="81"/>
        <v>1.8003182055923461E-5</v>
      </c>
      <c r="O326" s="24">
        <f t="shared" si="82"/>
        <v>4.03388006913896E-5</v>
      </c>
      <c r="S326" s="1">
        <f t="shared" si="75"/>
        <v>5.5624272000000001E-3</v>
      </c>
      <c r="T326">
        <f t="shared" si="83"/>
        <v>7.4799999999999997E-4</v>
      </c>
      <c r="U326">
        <f t="shared" si="76"/>
        <v>1.7361111111111112E-6</v>
      </c>
      <c r="V326">
        <f t="shared" si="72"/>
        <v>5.6109725685785528E-3</v>
      </c>
      <c r="W326">
        <f t="shared" si="73"/>
        <v>4.018249760528227E-7</v>
      </c>
      <c r="X326">
        <f t="shared" si="74"/>
        <v>-7.5000000000000012E-7</v>
      </c>
      <c r="AB326">
        <f t="shared" si="84"/>
        <v>2.3176779999999999E-4</v>
      </c>
      <c r="AC326">
        <f t="shared" si="85"/>
        <v>3.8627966666666667E-6</v>
      </c>
      <c r="AE326">
        <f t="shared" si="86"/>
        <v>69.531806773463884</v>
      </c>
    </row>
    <row r="327" spans="1:31" x14ac:dyDescent="0.25">
      <c r="A327" s="1" t="s">
        <v>40</v>
      </c>
      <c r="B327" s="1">
        <v>72</v>
      </c>
      <c r="C327" s="2">
        <f t="shared" si="77"/>
        <v>24</v>
      </c>
      <c r="D327" s="3">
        <f t="shared" si="78"/>
        <v>1440</v>
      </c>
      <c r="E327" s="1" t="s">
        <v>25</v>
      </c>
      <c r="F327" s="1">
        <v>26</v>
      </c>
      <c r="G327" s="1">
        <v>150</v>
      </c>
      <c r="H327" s="1" t="s">
        <v>17</v>
      </c>
      <c r="I327" s="18">
        <v>7.1525000000000007</v>
      </c>
      <c r="J327" s="18">
        <v>3.1116666666666677</v>
      </c>
      <c r="K327" s="1">
        <v>675</v>
      </c>
      <c r="L327" s="1">
        <f t="shared" si="79"/>
        <v>5.0200941963870734E-3</v>
      </c>
      <c r="M327" s="1">
        <f t="shared" si="80"/>
        <v>8.5217648395459578E-5</v>
      </c>
      <c r="N327" s="24">
        <f t="shared" si="81"/>
        <v>1.1914386353786728E-5</v>
      </c>
      <c r="O327" s="24">
        <f t="shared" si="82"/>
        <v>2.738649653844442E-5</v>
      </c>
      <c r="S327" s="1">
        <f t="shared" si="75"/>
        <v>5.0195699999999992E-3</v>
      </c>
      <c r="T327">
        <f t="shared" si="83"/>
        <v>6.7500000000000004E-4</v>
      </c>
      <c r="U327">
        <f t="shared" si="76"/>
        <v>-5.8333333333333244E-7</v>
      </c>
      <c r="V327">
        <f t="shared" si="72"/>
        <v>4.8205677557578985E-3</v>
      </c>
      <c r="W327">
        <f t="shared" si="73"/>
        <v>-1.159941938370713E-7</v>
      </c>
      <c r="X327">
        <f t="shared" si="74"/>
        <v>-1.2916666666666664E-6</v>
      </c>
      <c r="AB327">
        <f t="shared" si="84"/>
        <v>2.0914874999999997E-4</v>
      </c>
      <c r="AC327">
        <f t="shared" si="85"/>
        <v>3.4858124999999993E-6</v>
      </c>
      <c r="AE327">
        <f t="shared" si="86"/>
        <v>62.745948625786262</v>
      </c>
    </row>
    <row r="328" spans="1:31" x14ac:dyDescent="0.25">
      <c r="A328" s="1" t="s">
        <v>40</v>
      </c>
      <c r="B328" s="1">
        <v>72</v>
      </c>
      <c r="C328" s="2">
        <f t="shared" si="77"/>
        <v>24</v>
      </c>
      <c r="D328" s="3">
        <f t="shared" si="78"/>
        <v>1440</v>
      </c>
      <c r="E328" s="1" t="s">
        <v>26</v>
      </c>
      <c r="F328" s="1">
        <v>34</v>
      </c>
      <c r="G328" s="1">
        <v>15</v>
      </c>
      <c r="H328" s="1" t="s">
        <v>17</v>
      </c>
      <c r="I328" s="18">
        <v>7.3041666666666671</v>
      </c>
      <c r="J328" s="18">
        <v>3.4625000000000017</v>
      </c>
      <c r="K328" s="1">
        <v>672</v>
      </c>
      <c r="L328" s="1">
        <f t="shared" si="79"/>
        <v>4.9977826666253531E-3</v>
      </c>
      <c r="M328" s="1">
        <f t="shared" si="80"/>
        <v>8.428800132205457E-5</v>
      </c>
      <c r="N328" s="24">
        <f t="shared" si="81"/>
        <v>1.1539714955672045E-5</v>
      </c>
      <c r="O328" s="24">
        <f t="shared" si="82"/>
        <v>2.4343105074961597E-5</v>
      </c>
      <c r="S328" s="1">
        <f t="shared" si="75"/>
        <v>4.9972608000000002E-3</v>
      </c>
      <c r="T328">
        <f t="shared" si="83"/>
        <v>6.7199999999999996E-4</v>
      </c>
      <c r="U328">
        <f t="shared" si="76"/>
        <v>-3.0555555555555548E-7</v>
      </c>
      <c r="V328">
        <f t="shared" si="72"/>
        <v>4.3321299638989143E-3</v>
      </c>
      <c r="W328">
        <f t="shared" si="73"/>
        <v>-5.460255019957448E-8</v>
      </c>
      <c r="X328">
        <f t="shared" si="74"/>
        <v>-6.6666666666666935E-7</v>
      </c>
      <c r="AB328">
        <f t="shared" si="84"/>
        <v>2.0821920000000001E-4</v>
      </c>
      <c r="AC328">
        <f t="shared" si="85"/>
        <v>3.4703200000000002E-6</v>
      </c>
      <c r="AE328">
        <f t="shared" si="86"/>
        <v>62.467077743004992</v>
      </c>
    </row>
    <row r="329" spans="1:31" x14ac:dyDescent="0.25">
      <c r="A329" s="1" t="s">
        <v>40</v>
      </c>
      <c r="B329" s="1">
        <v>72</v>
      </c>
      <c r="C329" s="2">
        <f t="shared" si="77"/>
        <v>24</v>
      </c>
      <c r="D329" s="3">
        <f t="shared" si="78"/>
        <v>1440</v>
      </c>
      <c r="E329" s="1" t="s">
        <v>27</v>
      </c>
      <c r="F329" s="1">
        <v>34</v>
      </c>
      <c r="G329" s="1">
        <v>150</v>
      </c>
      <c r="H329" s="1" t="s">
        <v>17</v>
      </c>
      <c r="I329" s="18">
        <v>7.9249999999999998</v>
      </c>
      <c r="J329" s="18">
        <v>4.3525</v>
      </c>
      <c r="K329" s="1">
        <v>652</v>
      </c>
      <c r="L329" s="1">
        <f t="shared" si="79"/>
        <v>4.8490391348805506E-3</v>
      </c>
      <c r="M329" s="1">
        <f t="shared" si="80"/>
        <v>7.8090354166021129E-5</v>
      </c>
      <c r="N329" s="24">
        <f t="shared" si="81"/>
        <v>9.8536724499711204E-6</v>
      </c>
      <c r="O329" s="24">
        <f t="shared" si="82"/>
        <v>1.7941494351756721E-5</v>
      </c>
      <c r="S329" s="1">
        <f t="shared" si="75"/>
        <v>4.8485327999999994E-3</v>
      </c>
      <c r="T329">
        <f t="shared" si="83"/>
        <v>6.5200000000000002E-4</v>
      </c>
      <c r="U329">
        <f t="shared" si="76"/>
        <v>-4.305555555555555E-7</v>
      </c>
      <c r="V329">
        <f t="shared" si="72"/>
        <v>3.4462952326249283E-3</v>
      </c>
      <c r="W329">
        <f t="shared" si="73"/>
        <v>-6.1207260529965331E-8</v>
      </c>
      <c r="X329">
        <f t="shared" si="74"/>
        <v>-5.4583333333333308E-6</v>
      </c>
      <c r="AB329">
        <f t="shared" si="84"/>
        <v>2.0202219999999998E-4</v>
      </c>
      <c r="AC329">
        <f t="shared" si="85"/>
        <v>3.3670366666666661E-6</v>
      </c>
      <c r="AE329">
        <f t="shared" si="86"/>
        <v>60.607938524463172</v>
      </c>
    </row>
    <row r="330" spans="1:31" x14ac:dyDescent="0.25">
      <c r="A330" s="1" t="s">
        <v>40</v>
      </c>
      <c r="B330" s="1">
        <v>72</v>
      </c>
      <c r="C330" s="2">
        <f t="shared" si="77"/>
        <v>24</v>
      </c>
      <c r="D330" s="3">
        <f t="shared" si="78"/>
        <v>1440</v>
      </c>
      <c r="E330" s="1" t="s">
        <v>28</v>
      </c>
      <c r="F330" s="1">
        <v>52</v>
      </c>
      <c r="G330" s="1">
        <v>15</v>
      </c>
      <c r="H330" s="1" t="s">
        <v>17</v>
      </c>
      <c r="I330" s="18">
        <v>5.1616666666666653</v>
      </c>
      <c r="J330" s="18">
        <v>2.4741666666666653</v>
      </c>
      <c r="K330" s="1">
        <v>798</v>
      </c>
      <c r="L330" s="1">
        <f t="shared" si="79"/>
        <v>5.934866916617606E-3</v>
      </c>
      <c r="M330" s="1">
        <f t="shared" si="80"/>
        <v>1.233331784050651E-4</v>
      </c>
      <c r="N330" s="24">
        <f t="shared" si="81"/>
        <v>2.3894061040697154E-5</v>
      </c>
      <c r="O330" s="24">
        <f t="shared" si="82"/>
        <v>4.9848371197736009E-5</v>
      </c>
      <c r="S330" s="1">
        <f t="shared" si="75"/>
        <v>5.9342471999999993E-3</v>
      </c>
      <c r="T330">
        <f t="shared" si="83"/>
        <v>7.9799999999999999E-4</v>
      </c>
      <c r="U330">
        <f t="shared" si="76"/>
        <v>3.3194444444444439E-6</v>
      </c>
      <c r="V330">
        <f t="shared" si="72"/>
        <v>6.0626473560121286E-3</v>
      </c>
      <c r="W330">
        <f t="shared" si="73"/>
        <v>8.3013548276028827E-7</v>
      </c>
      <c r="X330">
        <f t="shared" si="74"/>
        <v>-7.9166666666666784E-7</v>
      </c>
      <c r="AB330">
        <f t="shared" si="84"/>
        <v>2.4726029999999995E-4</v>
      </c>
      <c r="AC330">
        <f t="shared" si="85"/>
        <v>4.1210049999999995E-6</v>
      </c>
      <c r="AE330">
        <f t="shared" si="86"/>
        <v>74.179654819818424</v>
      </c>
    </row>
    <row r="331" spans="1:31" x14ac:dyDescent="0.25">
      <c r="A331" s="1" t="s">
        <v>40</v>
      </c>
      <c r="B331" s="1">
        <v>72</v>
      </c>
      <c r="C331" s="2">
        <f t="shared" si="77"/>
        <v>24</v>
      </c>
      <c r="D331" s="3">
        <f t="shared" si="78"/>
        <v>1440</v>
      </c>
      <c r="E331" s="1" t="s">
        <v>29</v>
      </c>
      <c r="F331" s="1">
        <v>52</v>
      </c>
      <c r="G331" s="1">
        <v>150</v>
      </c>
      <c r="H331" s="1" t="s">
        <v>17</v>
      </c>
      <c r="I331" s="18">
        <v>7.2575000000000003</v>
      </c>
      <c r="J331" s="18">
        <v>4.0183333333333335</v>
      </c>
      <c r="K331" s="1">
        <v>1238</v>
      </c>
      <c r="L331" s="1">
        <f t="shared" si="79"/>
        <v>9.2072246150032531E-3</v>
      </c>
      <c r="M331" s="1">
        <f t="shared" si="80"/>
        <v>2.5968141583780044E-4</v>
      </c>
      <c r="N331" s="24">
        <f t="shared" si="81"/>
        <v>3.5781111379648697E-5</v>
      </c>
      <c r="O331" s="24">
        <f t="shared" si="82"/>
        <v>6.462415989327261E-5</v>
      </c>
      <c r="S331" s="1">
        <f t="shared" si="75"/>
        <v>9.2062632000000002E-3</v>
      </c>
      <c r="T331">
        <f t="shared" si="83"/>
        <v>1.238E-3</v>
      </c>
      <c r="U331">
        <f t="shared" si="76"/>
        <v>8.9444444444444443E-6</v>
      </c>
      <c r="V331">
        <f t="shared" si="72"/>
        <v>3.7328909166321027E-3</v>
      </c>
      <c r="W331">
        <f t="shared" si="73"/>
        <v>1.3772726883886873E-6</v>
      </c>
      <c r="X331">
        <f t="shared" si="74"/>
        <v>1.2874999999999996E-5</v>
      </c>
      <c r="AB331">
        <f t="shared" si="84"/>
        <v>3.8359430000000001E-4</v>
      </c>
      <c r="AC331">
        <f t="shared" si="85"/>
        <v>6.3932383333333338E-6</v>
      </c>
      <c r="AE331">
        <f t="shared" si="86"/>
        <v>115.08071762773835</v>
      </c>
    </row>
    <row r="332" spans="1:31" x14ac:dyDescent="0.25">
      <c r="A332" s="1" t="s">
        <v>40</v>
      </c>
      <c r="B332" s="1">
        <v>72</v>
      </c>
      <c r="C332" s="2">
        <f t="shared" si="77"/>
        <v>24</v>
      </c>
      <c r="D332" s="3">
        <f t="shared" si="78"/>
        <v>1440</v>
      </c>
      <c r="E332" s="1" t="s">
        <v>16</v>
      </c>
      <c r="F332" s="1">
        <v>11</v>
      </c>
      <c r="G332" s="1">
        <v>15</v>
      </c>
      <c r="H332" s="1" t="s">
        <v>30</v>
      </c>
      <c r="I332" s="18">
        <v>8.9049999999999994</v>
      </c>
      <c r="J332" s="17">
        <v>5.8783333333333303</v>
      </c>
      <c r="K332" s="1">
        <v>494</v>
      </c>
      <c r="L332" s="1">
        <f t="shared" si="79"/>
        <v>3.6739652340966136E-3</v>
      </c>
      <c r="M332" s="1">
        <f t="shared" si="80"/>
        <v>2.9128941633357089E-5</v>
      </c>
      <c r="N332" s="24">
        <f t="shared" si="81"/>
        <v>3.2710771064971466E-6</v>
      </c>
      <c r="O332" s="24">
        <f t="shared" si="82"/>
        <v>4.9553062035764851E-6</v>
      </c>
      <c r="S332" s="1">
        <f t="shared" si="75"/>
        <v>3.6735815999999998E-3</v>
      </c>
      <c r="T332">
        <f t="shared" si="83"/>
        <v>4.9399999999999997E-4</v>
      </c>
      <c r="U332">
        <f t="shared" si="76"/>
        <v>-4.305555555555555E-7</v>
      </c>
      <c r="V332">
        <f t="shared" si="72"/>
        <v>2.5517436915225415E-3</v>
      </c>
      <c r="W332">
        <f t="shared" si="73"/>
        <v>-4.5319750743976332E-8</v>
      </c>
      <c r="X332">
        <f t="shared" si="74"/>
        <v>-4.1666666666666778E-7</v>
      </c>
      <c r="AB332">
        <f t="shared" si="84"/>
        <v>1.5306589999999998E-4</v>
      </c>
      <c r="AC332">
        <f t="shared" si="85"/>
        <v>2.5510983333333331E-6</v>
      </c>
      <c r="AE332">
        <f t="shared" si="86"/>
        <v>45.920738697982834</v>
      </c>
    </row>
    <row r="333" spans="1:31" x14ac:dyDescent="0.25">
      <c r="A333" s="1" t="s">
        <v>40</v>
      </c>
      <c r="B333" s="1">
        <v>72</v>
      </c>
      <c r="C333" s="2">
        <f t="shared" si="77"/>
        <v>24</v>
      </c>
      <c r="D333" s="3">
        <f t="shared" si="78"/>
        <v>1440</v>
      </c>
      <c r="E333" s="1" t="s">
        <v>19</v>
      </c>
      <c r="F333" s="1">
        <v>11</v>
      </c>
      <c r="G333" s="1">
        <v>150</v>
      </c>
      <c r="H333" s="1" t="s">
        <v>30</v>
      </c>
      <c r="I333" s="18">
        <v>5.7408333333333328</v>
      </c>
      <c r="J333" s="18">
        <v>2.4849999999999994</v>
      </c>
      <c r="K333" s="1">
        <v>551</v>
      </c>
      <c r="L333" s="1">
        <f t="shared" si="79"/>
        <v>4.0978842995692995E-3</v>
      </c>
      <c r="M333" s="1">
        <f t="shared" si="80"/>
        <v>4.6792236028052336E-5</v>
      </c>
      <c r="N333" s="24">
        <f t="shared" si="81"/>
        <v>8.1507741665935275E-6</v>
      </c>
      <c r="O333" s="24">
        <f t="shared" si="82"/>
        <v>1.8829873653139777E-5</v>
      </c>
      <c r="S333" s="1">
        <f t="shared" si="75"/>
        <v>4.0974563999999995E-3</v>
      </c>
      <c r="T333">
        <f t="shared" si="83"/>
        <v>5.5099999999999995E-4</v>
      </c>
      <c r="U333">
        <f t="shared" si="76"/>
        <v>9.7222222222222176E-7</v>
      </c>
      <c r="V333">
        <f t="shared" si="72"/>
        <v>6.036217303822939E-3</v>
      </c>
      <c r="W333">
        <f t="shared" si="73"/>
        <v>2.4207596679388829E-7</v>
      </c>
      <c r="X333">
        <f t="shared" si="74"/>
        <v>-1.1666666666666678E-6</v>
      </c>
      <c r="AB333">
        <f t="shared" si="84"/>
        <v>1.7072734999999998E-4</v>
      </c>
      <c r="AC333">
        <f t="shared" si="85"/>
        <v>2.8454558333333328E-6</v>
      </c>
      <c r="AE333">
        <f t="shared" si="86"/>
        <v>51.219285470827003</v>
      </c>
    </row>
    <row r="334" spans="1:31" x14ac:dyDescent="0.25">
      <c r="A334" s="1" t="s">
        <v>40</v>
      </c>
      <c r="B334" s="1">
        <v>72</v>
      </c>
      <c r="C334" s="2">
        <f t="shared" si="77"/>
        <v>24</v>
      </c>
      <c r="D334" s="3">
        <f t="shared" si="78"/>
        <v>1440</v>
      </c>
      <c r="E334" s="1" t="s">
        <v>20</v>
      </c>
      <c r="F334" s="1">
        <v>13</v>
      </c>
      <c r="G334" s="1">
        <v>15</v>
      </c>
      <c r="H334" s="1" t="s">
        <v>30</v>
      </c>
      <c r="I334" s="18">
        <v>5.7299999999999995</v>
      </c>
      <c r="J334" s="18">
        <v>2.9883333333333328</v>
      </c>
      <c r="K334" s="1">
        <v>495</v>
      </c>
      <c r="L334" s="1">
        <f t="shared" si="79"/>
        <v>3.6814024106838535E-3</v>
      </c>
      <c r="M334" s="1">
        <f t="shared" si="80"/>
        <v>2.9438823991158754E-5</v>
      </c>
      <c r="N334" s="24">
        <f t="shared" si="81"/>
        <v>5.1376656180032733E-6</v>
      </c>
      <c r="O334" s="24">
        <f t="shared" si="82"/>
        <v>9.851251753873539E-6</v>
      </c>
      <c r="S334" s="1">
        <f t="shared" si="75"/>
        <v>3.6810179999999999E-3</v>
      </c>
      <c r="T334">
        <f t="shared" si="83"/>
        <v>4.95E-4</v>
      </c>
      <c r="U334">
        <f t="shared" si="76"/>
        <v>-3.472222222222216E-7</v>
      </c>
      <c r="V334">
        <f t="shared" si="72"/>
        <v>5.0195203569436703E-3</v>
      </c>
      <c r="W334">
        <f t="shared" si="73"/>
        <v>-7.1893726892217133E-8</v>
      </c>
      <c r="X334">
        <f t="shared" si="74"/>
        <v>-1.2499999999999988E-6</v>
      </c>
      <c r="AB334">
        <f t="shared" si="84"/>
        <v>1.5337574999999999E-4</v>
      </c>
      <c r="AC334">
        <f t="shared" si="85"/>
        <v>2.5562624999999999E-6</v>
      </c>
      <c r="AE334">
        <f t="shared" si="86"/>
        <v>46.013695658909924</v>
      </c>
    </row>
    <row r="335" spans="1:31" x14ac:dyDescent="0.25">
      <c r="A335" s="1" t="s">
        <v>40</v>
      </c>
      <c r="B335" s="1">
        <v>72</v>
      </c>
      <c r="C335" s="2">
        <f t="shared" si="77"/>
        <v>24</v>
      </c>
      <c r="D335" s="3">
        <f t="shared" si="78"/>
        <v>1440</v>
      </c>
      <c r="E335" s="1" t="s">
        <v>22</v>
      </c>
      <c r="F335" s="1">
        <v>13</v>
      </c>
      <c r="G335" s="1">
        <v>150</v>
      </c>
      <c r="H335" s="1" t="s">
        <v>30</v>
      </c>
      <c r="I335" s="18">
        <v>6.7200000000000006</v>
      </c>
      <c r="J335" s="18">
        <v>3.4916666666666663</v>
      </c>
      <c r="K335" s="1">
        <v>610</v>
      </c>
      <c r="L335" s="1">
        <f t="shared" si="79"/>
        <v>4.5366777182164657E-3</v>
      </c>
      <c r="M335" s="1">
        <f t="shared" si="80"/>
        <v>6.5075295138350929E-5</v>
      </c>
      <c r="N335" s="24">
        <f t="shared" si="81"/>
        <v>9.6838236813022215E-6</v>
      </c>
      <c r="O335" s="24">
        <f t="shared" si="82"/>
        <v>1.8637316030076641E-5</v>
      </c>
      <c r="S335" s="1">
        <f t="shared" si="75"/>
        <v>4.5362039999999994E-3</v>
      </c>
      <c r="T335">
        <f t="shared" si="83"/>
        <v>6.0999999999999997E-4</v>
      </c>
      <c r="U335">
        <f t="shared" si="76"/>
        <v>9.4444444444444484E-7</v>
      </c>
      <c r="V335">
        <f t="shared" si="72"/>
        <v>4.2959427207637235E-3</v>
      </c>
      <c r="W335">
        <f t="shared" si="73"/>
        <v>1.6736173284213272E-7</v>
      </c>
      <c r="X335">
        <f t="shared" si="74"/>
        <v>-1.4583333333333326E-6</v>
      </c>
      <c r="AB335">
        <f t="shared" si="84"/>
        <v>1.8900849999999998E-4</v>
      </c>
      <c r="AC335">
        <f t="shared" si="85"/>
        <v>3.1501416666666665E-6</v>
      </c>
      <c r="AE335">
        <f t="shared" si="86"/>
        <v>56.703746165525359</v>
      </c>
    </row>
    <row r="336" spans="1:31" x14ac:dyDescent="0.25">
      <c r="A336" s="1" t="s">
        <v>40</v>
      </c>
      <c r="B336" s="1">
        <v>72</v>
      </c>
      <c r="C336" s="2">
        <f t="shared" si="77"/>
        <v>24</v>
      </c>
      <c r="D336" s="3">
        <f t="shared" si="78"/>
        <v>1440</v>
      </c>
      <c r="E336" s="1" t="s">
        <v>24</v>
      </c>
      <c r="F336" s="1">
        <v>26</v>
      </c>
      <c r="G336" s="1">
        <v>15</v>
      </c>
      <c r="H336" s="1" t="s">
        <v>30</v>
      </c>
      <c r="I336" s="18">
        <v>6.0591666666666679</v>
      </c>
      <c r="J336" s="18">
        <v>2.9941666666666675</v>
      </c>
      <c r="K336" s="1">
        <v>568</v>
      </c>
      <c r="L336" s="1">
        <f t="shared" si="79"/>
        <v>4.2243163015523808E-3</v>
      </c>
      <c r="M336" s="1">
        <f t="shared" si="80"/>
        <v>5.2060236110680723E-5</v>
      </c>
      <c r="N336" s="24">
        <f t="shared" si="81"/>
        <v>8.5919795534062513E-6</v>
      </c>
      <c r="O336" s="24">
        <f t="shared" si="82"/>
        <v>1.7387220521240426E-5</v>
      </c>
      <c r="S336" s="1">
        <f t="shared" si="75"/>
        <v>4.2238752000000003E-3</v>
      </c>
      <c r="T336">
        <f t="shared" si="83"/>
        <v>5.6800000000000004E-4</v>
      </c>
      <c r="U336">
        <f t="shared" si="76"/>
        <v>9.5833333333333404E-7</v>
      </c>
      <c r="V336">
        <f t="shared" si="72"/>
        <v>5.0097411633732245E-3</v>
      </c>
      <c r="W336">
        <f t="shared" si="73"/>
        <v>1.9804010486889947E-7</v>
      </c>
      <c r="X336">
        <f t="shared" si="74"/>
        <v>-1.8750000000000005E-6</v>
      </c>
      <c r="AB336">
        <f t="shared" si="84"/>
        <v>1.7599480000000001E-4</v>
      </c>
      <c r="AC336">
        <f t="shared" si="85"/>
        <v>2.9332466666666668E-6</v>
      </c>
      <c r="AE336">
        <f t="shared" si="86"/>
        <v>52.799553806587554</v>
      </c>
    </row>
    <row r="337" spans="1:31" x14ac:dyDescent="0.25">
      <c r="A337" s="1" t="s">
        <v>40</v>
      </c>
      <c r="B337" s="1">
        <v>72</v>
      </c>
      <c r="C337" s="2">
        <f t="shared" si="77"/>
        <v>24</v>
      </c>
      <c r="D337" s="3">
        <f t="shared" si="78"/>
        <v>1440</v>
      </c>
      <c r="E337" s="1" t="s">
        <v>25</v>
      </c>
      <c r="F337" s="1">
        <v>26</v>
      </c>
      <c r="G337" s="1">
        <v>150</v>
      </c>
      <c r="H337" s="1" t="s">
        <v>30</v>
      </c>
      <c r="I337" s="18">
        <v>6.7266666666666666</v>
      </c>
      <c r="J337" s="18">
        <v>2.2149999999999999</v>
      </c>
      <c r="K337" s="1">
        <v>588</v>
      </c>
      <c r="L337" s="1">
        <f t="shared" si="79"/>
        <v>4.3730598332971833E-3</v>
      </c>
      <c r="M337" s="1">
        <f t="shared" si="80"/>
        <v>5.8257883266714165E-5</v>
      </c>
      <c r="N337" s="24">
        <f t="shared" si="81"/>
        <v>8.6607358672023034E-6</v>
      </c>
      <c r="O337" s="24">
        <f t="shared" si="82"/>
        <v>2.6301527434182468E-5</v>
      </c>
      <c r="S337" s="1">
        <f t="shared" si="75"/>
        <v>4.3726031999999993E-3</v>
      </c>
      <c r="T337">
        <f t="shared" si="83"/>
        <v>5.8799999999999998E-4</v>
      </c>
      <c r="U337">
        <f t="shared" si="76"/>
        <v>1.4027777777777773E-6</v>
      </c>
      <c r="V337">
        <f t="shared" si="72"/>
        <v>6.7720090293453723E-3</v>
      </c>
      <c r="W337">
        <f t="shared" si="73"/>
        <v>3.9185705595462135E-7</v>
      </c>
      <c r="X337">
        <f t="shared" si="74"/>
        <v>-2.0416666666666665E-6</v>
      </c>
      <c r="AB337">
        <f t="shared" si="84"/>
        <v>1.8219179999999998E-4</v>
      </c>
      <c r="AC337">
        <f t="shared" si="85"/>
        <v>3.0365299999999996E-6</v>
      </c>
      <c r="AE337">
        <f t="shared" si="86"/>
        <v>54.658693025129367</v>
      </c>
    </row>
    <row r="338" spans="1:31" x14ac:dyDescent="0.25">
      <c r="A338" s="1" t="s">
        <v>40</v>
      </c>
      <c r="B338" s="1">
        <v>72</v>
      </c>
      <c r="C338" s="2">
        <f t="shared" si="77"/>
        <v>24</v>
      </c>
      <c r="D338" s="3">
        <f t="shared" si="78"/>
        <v>1440</v>
      </c>
      <c r="E338" s="1" t="s">
        <v>26</v>
      </c>
      <c r="F338" s="1">
        <v>34</v>
      </c>
      <c r="G338" s="1">
        <v>15</v>
      </c>
      <c r="H338" s="1" t="s">
        <v>30</v>
      </c>
      <c r="I338" s="18">
        <v>6.8391666666666682</v>
      </c>
      <c r="J338" s="18">
        <v>2.2758333333333347</v>
      </c>
      <c r="K338" s="1">
        <v>542</v>
      </c>
      <c r="L338" s="1">
        <f t="shared" si="79"/>
        <v>4.0309497102841386E-3</v>
      </c>
      <c r="M338" s="1">
        <f t="shared" si="80"/>
        <v>4.40032948078373E-5</v>
      </c>
      <c r="N338" s="24">
        <f t="shared" si="81"/>
        <v>6.4340141061782317E-6</v>
      </c>
      <c r="O338" s="24">
        <f t="shared" si="82"/>
        <v>1.9335025181034321E-5</v>
      </c>
      <c r="S338" s="1">
        <f t="shared" si="75"/>
        <v>4.0305287999999996E-3</v>
      </c>
      <c r="T338">
        <f t="shared" si="83"/>
        <v>5.4199999999999995E-4</v>
      </c>
      <c r="U338">
        <f t="shared" si="76"/>
        <v>3.8888888888888778E-7</v>
      </c>
      <c r="V338">
        <f t="shared" si="72"/>
        <v>6.590992310508967E-3</v>
      </c>
      <c r="W338">
        <f t="shared" si="73"/>
        <v>1.0572984737889017E-7</v>
      </c>
      <c r="X338">
        <f t="shared" si="74"/>
        <v>1.2499999999999988E-6</v>
      </c>
      <c r="AB338">
        <f t="shared" si="84"/>
        <v>1.6793869999999999E-4</v>
      </c>
      <c r="AC338">
        <f t="shared" si="85"/>
        <v>2.7989783333333332E-6</v>
      </c>
      <c r="AE338">
        <f t="shared" si="86"/>
        <v>50.382672822483194</v>
      </c>
    </row>
    <row r="339" spans="1:31" x14ac:dyDescent="0.25">
      <c r="A339" s="1" t="s">
        <v>40</v>
      </c>
      <c r="B339" s="1">
        <v>72</v>
      </c>
      <c r="C339" s="2">
        <f t="shared" si="77"/>
        <v>24</v>
      </c>
      <c r="D339" s="3">
        <f t="shared" si="78"/>
        <v>1440</v>
      </c>
      <c r="E339" s="1" t="s">
        <v>27</v>
      </c>
      <c r="F339" s="1">
        <v>34</v>
      </c>
      <c r="G339" s="1">
        <v>150</v>
      </c>
      <c r="H339" s="1" t="s">
        <v>30</v>
      </c>
      <c r="I339" s="18">
        <v>8.1258333333333344</v>
      </c>
      <c r="J339" s="18">
        <v>4.1108333333333338</v>
      </c>
      <c r="K339" s="1">
        <v>599</v>
      </c>
      <c r="L339" s="1">
        <f t="shared" si="79"/>
        <v>4.4548687757568241E-3</v>
      </c>
      <c r="M339" s="1">
        <f t="shared" si="80"/>
        <v>6.1666589202532523E-5</v>
      </c>
      <c r="N339" s="24">
        <f t="shared" si="81"/>
        <v>7.5889557012654108E-6</v>
      </c>
      <c r="O339" s="24">
        <f t="shared" si="82"/>
        <v>1.5000994738098321E-5</v>
      </c>
      <c r="S339" s="1">
        <f t="shared" si="75"/>
        <v>4.4544036000000002E-3</v>
      </c>
      <c r="T339">
        <f t="shared" si="83"/>
        <v>5.9900000000000003E-4</v>
      </c>
      <c r="U339">
        <f t="shared" si="76"/>
        <v>1.3194444444444448E-6</v>
      </c>
      <c r="V339">
        <f t="shared" si="72"/>
        <v>3.6488951956213252E-3</v>
      </c>
      <c r="W339">
        <f t="shared" si="73"/>
        <v>1.9859749394179331E-7</v>
      </c>
      <c r="X339">
        <f t="shared" si="74"/>
        <v>-1.416666666666665E-6</v>
      </c>
      <c r="AB339">
        <f t="shared" si="84"/>
        <v>1.8560015000000001E-4</v>
      </c>
      <c r="AC339">
        <f t="shared" si="85"/>
        <v>3.0933358333333337E-6</v>
      </c>
      <c r="AE339">
        <f t="shared" si="86"/>
        <v>55.681219595327363</v>
      </c>
    </row>
    <row r="340" spans="1:31" x14ac:dyDescent="0.25">
      <c r="A340" s="1" t="s">
        <v>40</v>
      </c>
      <c r="B340" s="1">
        <v>72</v>
      </c>
      <c r="C340" s="2">
        <f t="shared" si="77"/>
        <v>24</v>
      </c>
      <c r="D340" s="3">
        <f t="shared" si="78"/>
        <v>1440</v>
      </c>
      <c r="E340" s="1" t="s">
        <v>28</v>
      </c>
      <c r="F340" s="1">
        <v>52</v>
      </c>
      <c r="G340" s="1">
        <v>15</v>
      </c>
      <c r="H340" s="1" t="s">
        <v>30</v>
      </c>
      <c r="I340" s="18">
        <v>6.0991666666666653</v>
      </c>
      <c r="J340" s="18">
        <v>1.2858333333333318</v>
      </c>
      <c r="K340" s="1">
        <v>524</v>
      </c>
      <c r="L340" s="1">
        <f t="shared" si="79"/>
        <v>3.8970805317138169E-3</v>
      </c>
      <c r="M340" s="1">
        <f t="shared" si="80"/>
        <v>3.8425412367407228E-5</v>
      </c>
      <c r="N340" s="24">
        <f t="shared" si="81"/>
        <v>6.300108599656877E-6</v>
      </c>
      <c r="O340" s="24">
        <f t="shared" si="82"/>
        <v>2.9883664835313499E-5</v>
      </c>
      <c r="S340" s="1">
        <f t="shared" si="75"/>
        <v>3.8966736E-3</v>
      </c>
      <c r="T340">
        <f t="shared" si="83"/>
        <v>5.2400000000000005E-4</v>
      </c>
      <c r="U340">
        <f t="shared" si="76"/>
        <v>1.0138888888888894E-6</v>
      </c>
      <c r="V340">
        <f t="shared" si="72"/>
        <v>1.1665586519766702E-2</v>
      </c>
      <c r="W340">
        <f t="shared" si="73"/>
        <v>4.8788583378848686E-7</v>
      </c>
      <c r="X340">
        <f t="shared" si="74"/>
        <v>-1.5416666666666634E-6</v>
      </c>
      <c r="AB340">
        <f t="shared" si="84"/>
        <v>1.623614E-4</v>
      </c>
      <c r="AC340">
        <f t="shared" si="85"/>
        <v>2.7060233333333331E-6</v>
      </c>
      <c r="AE340">
        <f t="shared" si="86"/>
        <v>48.709447525795561</v>
      </c>
    </row>
    <row r="341" spans="1:31" x14ac:dyDescent="0.25">
      <c r="A341" s="1" t="s">
        <v>40</v>
      </c>
      <c r="B341" s="1">
        <v>72</v>
      </c>
      <c r="C341" s="2">
        <f t="shared" si="77"/>
        <v>24</v>
      </c>
      <c r="D341" s="3">
        <f t="shared" si="78"/>
        <v>1440</v>
      </c>
      <c r="E341" s="1" t="s">
        <v>29</v>
      </c>
      <c r="F341" s="1">
        <v>52</v>
      </c>
      <c r="G341" s="1">
        <v>150</v>
      </c>
      <c r="H341" s="1" t="s">
        <v>30</v>
      </c>
      <c r="I341" s="18">
        <v>11.799999999999999</v>
      </c>
      <c r="J341" s="18">
        <v>7.8374999999999995</v>
      </c>
      <c r="K341" s="1">
        <v>513</v>
      </c>
      <c r="L341" s="1">
        <f t="shared" si="79"/>
        <v>3.8152715892541753E-3</v>
      </c>
      <c r="M341" s="1">
        <f t="shared" si="80"/>
        <v>3.5016706431588829E-5</v>
      </c>
      <c r="N341" s="24">
        <f t="shared" si="81"/>
        <v>2.9675174942024435E-6</v>
      </c>
      <c r="O341" s="24">
        <f t="shared" si="82"/>
        <v>4.4678413309842205E-6</v>
      </c>
      <c r="S341" s="1">
        <f t="shared" si="75"/>
        <v>3.8148732000000004E-3</v>
      </c>
      <c r="T341">
        <f t="shared" si="83"/>
        <v>5.13E-4</v>
      </c>
      <c r="U341">
        <f t="shared" si="76"/>
        <v>5.5555555555555402E-8</v>
      </c>
      <c r="V341">
        <f t="shared" si="72"/>
        <v>1.9138755980861245E-3</v>
      </c>
      <c r="W341">
        <f t="shared" si="73"/>
        <v>4.3859377715766576E-9</v>
      </c>
      <c r="X341">
        <f t="shared" si="74"/>
        <v>-3.333333333333324E-7</v>
      </c>
      <c r="AB341">
        <f t="shared" si="84"/>
        <v>1.5895305000000002E-4</v>
      </c>
      <c r="AC341">
        <f t="shared" si="85"/>
        <v>2.6492175000000004E-6</v>
      </c>
      <c r="AE341">
        <f t="shared" si="86"/>
        <v>47.686920955597557</v>
      </c>
    </row>
    <row r="342" spans="1:31" x14ac:dyDescent="0.25">
      <c r="A342" s="1" t="s">
        <v>40</v>
      </c>
      <c r="B342" s="1">
        <v>72</v>
      </c>
      <c r="C342" s="2">
        <f t="shared" si="77"/>
        <v>24</v>
      </c>
      <c r="D342" s="3">
        <f t="shared" si="78"/>
        <v>1440</v>
      </c>
      <c r="E342" s="1" t="s">
        <v>16</v>
      </c>
      <c r="F342" s="1">
        <v>11</v>
      </c>
      <c r="G342" s="1">
        <v>15</v>
      </c>
      <c r="H342" s="1" t="s">
        <v>31</v>
      </c>
      <c r="I342" s="17">
        <v>5.2191666666666698</v>
      </c>
      <c r="J342" s="18">
        <v>1.3350000000000009</v>
      </c>
      <c r="K342" s="1">
        <v>684</v>
      </c>
      <c r="L342" s="1">
        <f t="shared" si="79"/>
        <v>5.0870287856722343E-3</v>
      </c>
      <c r="M342" s="1">
        <f t="shared" si="80"/>
        <v>8.8006589615674614E-5</v>
      </c>
      <c r="N342" s="24">
        <f t="shared" si="81"/>
        <v>1.6862191847167407E-5</v>
      </c>
      <c r="O342" s="24">
        <f t="shared" si="82"/>
        <v>6.5922539037958471E-5</v>
      </c>
      <c r="S342" s="1">
        <f t="shared" si="75"/>
        <v>5.0864975999999991E-3</v>
      </c>
      <c r="T342">
        <f t="shared" si="83"/>
        <v>6.8400000000000004E-4</v>
      </c>
      <c r="U342">
        <f t="shared" si="76"/>
        <v>1.8750000000000005E-6</v>
      </c>
      <c r="V342">
        <f t="shared" si="72"/>
        <v>1.1235955056179768E-2</v>
      </c>
      <c r="W342">
        <f t="shared" si="73"/>
        <v>8.6902552124322805E-7</v>
      </c>
      <c r="X342">
        <f t="shared" si="74"/>
        <v>-1.0416666666666648E-6</v>
      </c>
      <c r="AB342">
        <f t="shared" si="84"/>
        <v>2.1193739999999996E-4</v>
      </c>
      <c r="AC342">
        <f t="shared" si="85"/>
        <v>3.5322899999999993E-6</v>
      </c>
      <c r="AE342">
        <f t="shared" si="86"/>
        <v>63.582561274130086</v>
      </c>
    </row>
    <row r="343" spans="1:31" x14ac:dyDescent="0.25">
      <c r="A343" s="1" t="s">
        <v>40</v>
      </c>
      <c r="B343" s="1">
        <v>72</v>
      </c>
      <c r="C343" s="2">
        <f t="shared" si="77"/>
        <v>24</v>
      </c>
      <c r="D343" s="3">
        <f t="shared" si="78"/>
        <v>1440</v>
      </c>
      <c r="E343" s="1" t="s">
        <v>19</v>
      </c>
      <c r="F343" s="1">
        <v>11</v>
      </c>
      <c r="G343" s="1">
        <v>150</v>
      </c>
      <c r="H343" s="1" t="s">
        <v>31</v>
      </c>
      <c r="I343" s="18">
        <v>6.34</v>
      </c>
      <c r="J343" s="18">
        <v>1.868333333333333</v>
      </c>
      <c r="K343" s="1">
        <v>1020</v>
      </c>
      <c r="L343" s="1">
        <f t="shared" si="79"/>
        <v>7.5859201189849099E-3</v>
      </c>
      <c r="M343" s="1">
        <f t="shared" si="80"/>
        <v>1.9212706183703611E-4</v>
      </c>
      <c r="N343" s="24">
        <f t="shared" si="81"/>
        <v>3.0303952971141345E-5</v>
      </c>
      <c r="O343" s="24">
        <f t="shared" si="82"/>
        <v>1.0283339616612105E-4</v>
      </c>
      <c r="S343" s="1">
        <f t="shared" si="75"/>
        <v>7.585128E-3</v>
      </c>
      <c r="T343">
        <f t="shared" si="83"/>
        <v>1.0200000000000001E-3</v>
      </c>
      <c r="U343">
        <f t="shared" si="76"/>
        <v>6.7777777777777786E-6</v>
      </c>
      <c r="V343">
        <f t="shared" si="72"/>
        <v>8.028545941123998E-3</v>
      </c>
      <c r="W343">
        <f t="shared" si="73"/>
        <v>2.2446337459789422E-6</v>
      </c>
      <c r="X343">
        <f t="shared" si="74"/>
        <v>-1.0416666666666604E-6</v>
      </c>
      <c r="AB343">
        <f t="shared" si="84"/>
        <v>3.1604700000000002E-4</v>
      </c>
      <c r="AC343">
        <f t="shared" si="85"/>
        <v>5.2674499999999999E-6</v>
      </c>
      <c r="AE343">
        <f t="shared" si="86"/>
        <v>94.816100145632575</v>
      </c>
    </row>
    <row r="344" spans="1:31" x14ac:dyDescent="0.25">
      <c r="A344" s="1" t="s">
        <v>40</v>
      </c>
      <c r="B344" s="1">
        <v>72</v>
      </c>
      <c r="C344" s="2">
        <f t="shared" si="77"/>
        <v>24</v>
      </c>
      <c r="D344" s="3">
        <f t="shared" si="78"/>
        <v>1440</v>
      </c>
      <c r="E344" s="1" t="s">
        <v>20</v>
      </c>
      <c r="F344" s="1">
        <v>13</v>
      </c>
      <c r="G344" s="1">
        <v>15</v>
      </c>
      <c r="H344" s="1" t="s">
        <v>31</v>
      </c>
      <c r="I344" s="18">
        <v>7.4391666666666669</v>
      </c>
      <c r="J344" s="18">
        <v>3.54</v>
      </c>
      <c r="K344" s="1">
        <v>759</v>
      </c>
      <c r="L344" s="1">
        <f t="shared" si="79"/>
        <v>5.6448170297152423E-3</v>
      </c>
      <c r="M344" s="1">
        <f t="shared" si="80"/>
        <v>1.1124776645079995E-4</v>
      </c>
      <c r="N344" s="24">
        <f t="shared" si="81"/>
        <v>1.4954331773379628E-5</v>
      </c>
      <c r="O344" s="24">
        <f t="shared" si="82"/>
        <v>3.1425922726214675E-5</v>
      </c>
      <c r="S344" s="1">
        <f t="shared" si="75"/>
        <v>5.6442276000000001E-3</v>
      </c>
      <c r="T344">
        <f t="shared" si="83"/>
        <v>7.5900000000000002E-4</v>
      </c>
      <c r="U344">
        <f t="shared" si="76"/>
        <v>2.708333333333333E-6</v>
      </c>
      <c r="V344">
        <f t="shared" si="72"/>
        <v>4.2372881355932203E-3</v>
      </c>
      <c r="W344">
        <f t="shared" si="73"/>
        <v>4.7338160455669262E-7</v>
      </c>
      <c r="X344">
        <f t="shared" si="74"/>
        <v>-6.2499999999999709E-7</v>
      </c>
      <c r="AB344">
        <f t="shared" si="84"/>
        <v>2.3517615E-4</v>
      </c>
      <c r="AC344">
        <f t="shared" si="85"/>
        <v>3.9196024999999999E-6</v>
      </c>
      <c r="AE344">
        <f t="shared" si="86"/>
        <v>70.554333343661881</v>
      </c>
    </row>
    <row r="345" spans="1:31" x14ac:dyDescent="0.25">
      <c r="A345" s="1" t="s">
        <v>40</v>
      </c>
      <c r="B345" s="1">
        <v>72</v>
      </c>
      <c r="C345" s="2">
        <f t="shared" si="77"/>
        <v>24</v>
      </c>
      <c r="D345" s="3">
        <f t="shared" si="78"/>
        <v>1440</v>
      </c>
      <c r="E345" s="1" t="s">
        <v>22</v>
      </c>
      <c r="F345" s="1">
        <v>13</v>
      </c>
      <c r="G345" s="1">
        <v>150</v>
      </c>
      <c r="H345" s="1" t="s">
        <v>31</v>
      </c>
      <c r="I345" s="18">
        <v>6.0541666666666671</v>
      </c>
      <c r="J345" s="18">
        <v>1.9583333333333335</v>
      </c>
      <c r="K345" s="1">
        <v>1566</v>
      </c>
      <c r="L345" s="1">
        <f t="shared" si="79"/>
        <v>1.1646618535618009E-2</v>
      </c>
      <c r="M345" s="1">
        <f t="shared" si="80"/>
        <v>3.6132282919674861E-4</v>
      </c>
      <c r="N345" s="24">
        <f t="shared" si="81"/>
        <v>5.9681678600977053E-5</v>
      </c>
      <c r="O345" s="24">
        <f t="shared" si="82"/>
        <v>1.8450527448344607E-4</v>
      </c>
      <c r="S345" s="1">
        <f t="shared" si="75"/>
        <v>1.1645402399999999E-2</v>
      </c>
      <c r="T345">
        <f t="shared" si="83"/>
        <v>1.5659999999999999E-3</v>
      </c>
      <c r="U345">
        <f t="shared" si="76"/>
        <v>1.3916666666666665E-5</v>
      </c>
      <c r="V345">
        <f t="shared" si="72"/>
        <v>7.6595744680851051E-3</v>
      </c>
      <c r="W345">
        <f t="shared" si="73"/>
        <v>4.397047258634247E-6</v>
      </c>
      <c r="X345">
        <f t="shared" si="74"/>
        <v>3.5791666666666665E-5</v>
      </c>
      <c r="AB345">
        <f t="shared" si="84"/>
        <v>4.8522509999999997E-4</v>
      </c>
      <c r="AC345">
        <f t="shared" si="85"/>
        <v>8.0870849999999998E-6</v>
      </c>
      <c r="AE345">
        <f t="shared" si="86"/>
        <v>145.57060081182411</v>
      </c>
    </row>
    <row r="346" spans="1:31" x14ac:dyDescent="0.25">
      <c r="A346" s="1" t="s">
        <v>40</v>
      </c>
      <c r="B346" s="1">
        <v>72</v>
      </c>
      <c r="C346" s="2">
        <f t="shared" si="77"/>
        <v>24</v>
      </c>
      <c r="D346" s="3">
        <f t="shared" si="78"/>
        <v>1440</v>
      </c>
      <c r="E346" s="1" t="s">
        <v>24</v>
      </c>
      <c r="F346" s="1">
        <v>26</v>
      </c>
      <c r="G346" s="1">
        <v>15</v>
      </c>
      <c r="H346" s="1" t="s">
        <v>31</v>
      </c>
      <c r="I346" s="18">
        <v>5.328333333333334</v>
      </c>
      <c r="J346" s="18">
        <v>2.4650000000000007</v>
      </c>
      <c r="K346" s="1">
        <v>659</v>
      </c>
      <c r="L346" s="1">
        <f t="shared" si="79"/>
        <v>4.9010993709912316E-3</v>
      </c>
      <c r="M346" s="1">
        <f t="shared" si="80"/>
        <v>8.0259530670632835E-5</v>
      </c>
      <c r="N346" s="24">
        <f t="shared" si="81"/>
        <v>1.5062783360143789E-5</v>
      </c>
      <c r="O346" s="24">
        <f t="shared" si="82"/>
        <v>3.2559647330885521E-5</v>
      </c>
      <c r="S346" s="1">
        <f t="shared" si="75"/>
        <v>4.9005876000000007E-3</v>
      </c>
      <c r="T346">
        <f t="shared" si="83"/>
        <v>6.5899999999999997E-4</v>
      </c>
      <c r="U346">
        <f t="shared" si="76"/>
        <v>1.4722222222222218E-6</v>
      </c>
      <c r="V346">
        <f t="shared" si="72"/>
        <v>6.0851926977687609E-3</v>
      </c>
      <c r="W346">
        <f t="shared" si="73"/>
        <v>3.695463947445847E-7</v>
      </c>
      <c r="X346">
        <f t="shared" si="74"/>
        <v>-1.6250000000000033E-6</v>
      </c>
      <c r="AB346">
        <f t="shared" si="84"/>
        <v>2.0419115000000002E-4</v>
      </c>
      <c r="AC346">
        <f t="shared" si="85"/>
        <v>3.4031858333333338E-6</v>
      </c>
      <c r="AE346">
        <f t="shared" si="86"/>
        <v>61.258637250952809</v>
      </c>
    </row>
    <row r="347" spans="1:31" x14ac:dyDescent="0.25">
      <c r="A347" s="1" t="s">
        <v>40</v>
      </c>
      <c r="B347" s="1">
        <v>72</v>
      </c>
      <c r="C347" s="2">
        <f t="shared" si="77"/>
        <v>24</v>
      </c>
      <c r="D347" s="3">
        <f t="shared" si="78"/>
        <v>1440</v>
      </c>
      <c r="E347" s="1" t="s">
        <v>25</v>
      </c>
      <c r="F347" s="1">
        <v>26</v>
      </c>
      <c r="G347" s="1">
        <v>150</v>
      </c>
      <c r="H347" s="1" t="s">
        <v>31</v>
      </c>
      <c r="I347" s="18">
        <v>6.270833333333333</v>
      </c>
      <c r="J347" s="18">
        <v>3.3374999999999999</v>
      </c>
      <c r="K347" s="1">
        <v>629</v>
      </c>
      <c r="L347" s="1">
        <f t="shared" si="79"/>
        <v>4.6779840733740278E-3</v>
      </c>
      <c r="M347" s="1">
        <f t="shared" si="80"/>
        <v>7.0963059936582679E-5</v>
      </c>
      <c r="N347" s="24">
        <f t="shared" si="81"/>
        <v>1.1316368361979963E-5</v>
      </c>
      <c r="O347" s="24">
        <f t="shared" si="82"/>
        <v>2.1262340055904924E-5</v>
      </c>
      <c r="S347" s="1">
        <f t="shared" si="75"/>
        <v>4.6774955999999996E-3</v>
      </c>
      <c r="T347">
        <f t="shared" si="83"/>
        <v>6.29E-4</v>
      </c>
      <c r="U347">
        <f t="shared" si="76"/>
        <v>1.1805555555555556E-6</v>
      </c>
      <c r="V347">
        <f t="shared" si="72"/>
        <v>4.4943820224719096E-3</v>
      </c>
      <c r="W347">
        <f t="shared" si="73"/>
        <v>2.1886568683162787E-7</v>
      </c>
      <c r="X347">
        <f t="shared" si="74"/>
        <v>-1.6249999999999988E-6</v>
      </c>
      <c r="AB347">
        <f t="shared" si="84"/>
        <v>1.9489564999999997E-4</v>
      </c>
      <c r="AC347">
        <f t="shared" si="85"/>
        <v>3.2482608333333329E-6</v>
      </c>
      <c r="AE347">
        <f t="shared" si="86"/>
        <v>58.46992842314009</v>
      </c>
    </row>
    <row r="348" spans="1:31" x14ac:dyDescent="0.25">
      <c r="A348" s="1" t="s">
        <v>40</v>
      </c>
      <c r="B348" s="1">
        <v>72</v>
      </c>
      <c r="C348" s="2">
        <f t="shared" si="77"/>
        <v>24</v>
      </c>
      <c r="D348" s="3">
        <f t="shared" si="78"/>
        <v>1440</v>
      </c>
      <c r="E348" s="1" t="s">
        <v>26</v>
      </c>
      <c r="F348" s="1">
        <v>34</v>
      </c>
      <c r="G348" s="1">
        <v>15</v>
      </c>
      <c r="H348" s="1" t="s">
        <v>31</v>
      </c>
      <c r="I348" s="18">
        <v>6.0258333333333338</v>
      </c>
      <c r="J348" s="18">
        <v>3.2008333333333328</v>
      </c>
      <c r="K348" s="1">
        <v>594</v>
      </c>
      <c r="L348" s="1">
        <f t="shared" si="79"/>
        <v>4.4176828928206239E-3</v>
      </c>
      <c r="M348" s="1">
        <f t="shared" si="80"/>
        <v>6.0117177413524187E-5</v>
      </c>
      <c r="N348" s="24">
        <f t="shared" si="81"/>
        <v>9.976574871557049E-6</v>
      </c>
      <c r="O348" s="24">
        <f t="shared" si="82"/>
        <v>1.8781726867021357E-5</v>
      </c>
      <c r="S348" s="1">
        <f t="shared" si="75"/>
        <v>4.4172216000000009E-3</v>
      </c>
      <c r="T348">
        <f t="shared" si="83"/>
        <v>5.9400000000000002E-4</v>
      </c>
      <c r="U348">
        <f t="shared" si="76"/>
        <v>3.0555555555555548E-7</v>
      </c>
      <c r="V348">
        <f t="shared" si="72"/>
        <v>4.686279614683677E-3</v>
      </c>
      <c r="W348">
        <f t="shared" si="73"/>
        <v>5.9066283800893562E-8</v>
      </c>
      <c r="X348">
        <f t="shared" si="74"/>
        <v>-1.7083333333333343E-6</v>
      </c>
      <c r="AB348">
        <f t="shared" si="84"/>
        <v>1.8405090000000004E-4</v>
      </c>
      <c r="AC348">
        <f t="shared" si="85"/>
        <v>3.0675150000000005E-6</v>
      </c>
      <c r="AE348">
        <f t="shared" si="86"/>
        <v>55.216434790691906</v>
      </c>
    </row>
    <row r="349" spans="1:31" x14ac:dyDescent="0.25">
      <c r="A349" s="1" t="s">
        <v>40</v>
      </c>
      <c r="B349" s="1">
        <v>72</v>
      </c>
      <c r="C349" s="2">
        <f t="shared" si="77"/>
        <v>24</v>
      </c>
      <c r="D349" s="3">
        <f t="shared" si="78"/>
        <v>1440</v>
      </c>
      <c r="E349" s="1" t="s">
        <v>27</v>
      </c>
      <c r="F349" s="1">
        <v>34</v>
      </c>
      <c r="G349" s="1">
        <v>150</v>
      </c>
      <c r="H349" s="1" t="s">
        <v>31</v>
      </c>
      <c r="I349" s="18">
        <v>7.3316666666666661</v>
      </c>
      <c r="J349" s="18">
        <v>3.6174999999999997</v>
      </c>
      <c r="K349" s="1">
        <v>577</v>
      </c>
      <c r="L349" s="1">
        <f t="shared" si="79"/>
        <v>4.2912508908375434E-3</v>
      </c>
      <c r="M349" s="1">
        <f t="shared" si="80"/>
        <v>5.4849177330895834E-5</v>
      </c>
      <c r="N349" s="24">
        <f t="shared" si="81"/>
        <v>7.4811335300153454E-6</v>
      </c>
      <c r="O349" s="24">
        <f t="shared" si="82"/>
        <v>1.5162177562099748E-5</v>
      </c>
      <c r="S349" s="1">
        <f t="shared" si="75"/>
        <v>4.2908028000000001E-3</v>
      </c>
      <c r="T349">
        <f t="shared" si="83"/>
        <v>5.7700000000000004E-4</v>
      </c>
      <c r="U349">
        <f t="shared" si="76"/>
        <v>-6.3888888888888788E-7</v>
      </c>
      <c r="V349">
        <f t="shared" si="72"/>
        <v>4.1465100207325502E-3</v>
      </c>
      <c r="W349">
        <f t="shared" si="73"/>
        <v>-1.0927713995146346E-7</v>
      </c>
      <c r="X349">
        <f t="shared" si="74"/>
        <v>-1.3333333333333296E-6</v>
      </c>
      <c r="AB349">
        <f t="shared" si="84"/>
        <v>1.7878345E-4</v>
      </c>
      <c r="AC349">
        <f t="shared" si="85"/>
        <v>2.9797241666666668E-6</v>
      </c>
      <c r="AE349">
        <f t="shared" si="86"/>
        <v>53.63616645493137</v>
      </c>
    </row>
    <row r="350" spans="1:31" x14ac:dyDescent="0.25">
      <c r="A350" s="1" t="s">
        <v>40</v>
      </c>
      <c r="B350" s="1">
        <v>72</v>
      </c>
      <c r="C350" s="2">
        <f t="shared" si="77"/>
        <v>24</v>
      </c>
      <c r="D350" s="3">
        <f t="shared" si="78"/>
        <v>1440</v>
      </c>
      <c r="E350" s="1" t="s">
        <v>28</v>
      </c>
      <c r="F350" s="1">
        <v>52</v>
      </c>
      <c r="G350" s="1">
        <v>15</v>
      </c>
      <c r="H350" s="1" t="s">
        <v>31</v>
      </c>
      <c r="I350" s="18">
        <v>5.3408333333333333</v>
      </c>
      <c r="J350" s="18">
        <v>1.8925000000000003</v>
      </c>
      <c r="K350" s="1">
        <v>784</v>
      </c>
      <c r="L350" s="1">
        <f t="shared" si="79"/>
        <v>5.830746444396245E-3</v>
      </c>
      <c r="M350" s="1">
        <f t="shared" si="80"/>
        <v>1.1899482539584173E-4</v>
      </c>
      <c r="N350" s="24">
        <f t="shared" si="81"/>
        <v>2.2280198232955231E-5</v>
      </c>
      <c r="O350" s="24">
        <f t="shared" si="82"/>
        <v>6.287705437032587E-5</v>
      </c>
      <c r="S350" s="1">
        <f t="shared" si="75"/>
        <v>5.8301375999999993E-3</v>
      </c>
      <c r="T350">
        <f t="shared" si="83"/>
        <v>7.8399999999999997E-4</v>
      </c>
      <c r="U350">
        <f t="shared" si="76"/>
        <v>3.3333333333333329E-6</v>
      </c>
      <c r="V350">
        <f t="shared" si="72"/>
        <v>7.9260237780713321E-3</v>
      </c>
      <c r="W350">
        <f t="shared" si="73"/>
        <v>1.0898215255397241E-6</v>
      </c>
      <c r="X350">
        <f t="shared" si="74"/>
        <v>-3.2083333333333345E-6</v>
      </c>
      <c r="AB350">
        <f t="shared" si="84"/>
        <v>2.4292239999999996E-4</v>
      </c>
      <c r="AC350">
        <f t="shared" si="85"/>
        <v>4.0487066666666659E-6</v>
      </c>
      <c r="AE350">
        <f t="shared" si="86"/>
        <v>72.878257366839151</v>
      </c>
    </row>
    <row r="351" spans="1:31" x14ac:dyDescent="0.25">
      <c r="A351" s="1" t="s">
        <v>40</v>
      </c>
      <c r="B351" s="1">
        <v>72</v>
      </c>
      <c r="C351" s="2">
        <f t="shared" si="77"/>
        <v>24</v>
      </c>
      <c r="D351" s="3">
        <f t="shared" si="78"/>
        <v>1440</v>
      </c>
      <c r="E351" s="1" t="s">
        <v>29</v>
      </c>
      <c r="F351" s="1">
        <v>52</v>
      </c>
      <c r="G351" s="1">
        <v>150</v>
      </c>
      <c r="H351" s="1" t="s">
        <v>31</v>
      </c>
      <c r="I351" s="18">
        <v>5.916666666666667</v>
      </c>
      <c r="J351" s="18">
        <v>3.1008333333333327</v>
      </c>
      <c r="K351" s="1">
        <v>1222</v>
      </c>
      <c r="L351" s="1">
        <f t="shared" si="79"/>
        <v>9.0882297896074122E-3</v>
      </c>
      <c r="M351" s="1">
        <f t="shared" si="80"/>
        <v>2.547232981129737E-4</v>
      </c>
      <c r="N351" s="24">
        <f t="shared" si="81"/>
        <v>4.3051825033178648E-5</v>
      </c>
      <c r="O351" s="24">
        <f t="shared" si="82"/>
        <v>8.2146723390370469E-5</v>
      </c>
      <c r="S351" s="1">
        <f t="shared" si="75"/>
        <v>9.0872807999999999E-3</v>
      </c>
      <c r="T351">
        <f t="shared" si="83"/>
        <v>1.222E-3</v>
      </c>
      <c r="U351">
        <f t="shared" si="76"/>
        <v>9.7916666666666664E-6</v>
      </c>
      <c r="V351">
        <f t="shared" si="72"/>
        <v>4.8374092985756529E-3</v>
      </c>
      <c r="W351">
        <f t="shared" si="73"/>
        <v>1.9538477588607499E-6</v>
      </c>
      <c r="X351">
        <f t="shared" si="74"/>
        <v>1.3333333333333332E-5</v>
      </c>
      <c r="AB351">
        <f t="shared" si="84"/>
        <v>3.7863669999999998E-4</v>
      </c>
      <c r="AC351">
        <f t="shared" si="85"/>
        <v>6.3106116666666665E-6</v>
      </c>
      <c r="AE351">
        <f t="shared" si="86"/>
        <v>113.59340625290491</v>
      </c>
    </row>
    <row r="352" spans="1:31" x14ac:dyDescent="0.25">
      <c r="A352" s="1" t="s">
        <v>40</v>
      </c>
      <c r="B352" s="1">
        <v>72</v>
      </c>
      <c r="C352" s="2">
        <f t="shared" si="77"/>
        <v>24</v>
      </c>
      <c r="D352" s="3">
        <f t="shared" si="78"/>
        <v>1440</v>
      </c>
      <c r="E352" s="1" t="s">
        <v>16</v>
      </c>
      <c r="F352" s="1">
        <v>11</v>
      </c>
      <c r="G352" s="1">
        <v>15</v>
      </c>
      <c r="H352" s="1" t="s">
        <v>32</v>
      </c>
      <c r="I352" s="18">
        <v>5.105833333333333</v>
      </c>
      <c r="J352" s="18">
        <v>2.3541666666666656</v>
      </c>
      <c r="K352" s="1">
        <v>815</v>
      </c>
      <c r="L352" s="1">
        <f t="shared" si="79"/>
        <v>6.0612989186006874E-3</v>
      </c>
      <c r="M352" s="1">
        <f t="shared" si="80"/>
        <v>1.2860117848769351E-4</v>
      </c>
      <c r="N352" s="24">
        <f t="shared" si="81"/>
        <v>2.5187108566220373E-5</v>
      </c>
      <c r="O352" s="24">
        <f t="shared" si="82"/>
        <v>5.4627049269108769E-5</v>
      </c>
      <c r="S352" s="1">
        <f t="shared" si="75"/>
        <v>6.0606660000000001E-3</v>
      </c>
      <c r="T352">
        <f t="shared" si="83"/>
        <v>8.1499999999999997E-4</v>
      </c>
      <c r="U352">
        <f t="shared" si="76"/>
        <v>4.2499999999999991E-6</v>
      </c>
      <c r="V352">
        <f t="shared" si="72"/>
        <v>6.3716814159292057E-3</v>
      </c>
      <c r="W352">
        <f t="shared" si="73"/>
        <v>1.1170284859251014E-6</v>
      </c>
      <c r="X352">
        <f t="shared" si="74"/>
        <v>3.3750000000000007E-6</v>
      </c>
      <c r="AB352">
        <f t="shared" si="84"/>
        <v>2.5252774999999999E-4</v>
      </c>
      <c r="AC352">
        <f t="shared" si="85"/>
        <v>4.2087958333333336E-6</v>
      </c>
      <c r="AE352">
        <f t="shared" si="86"/>
        <v>75.759923155578974</v>
      </c>
    </row>
    <row r="353" spans="1:31" x14ac:dyDescent="0.25">
      <c r="A353" s="1" t="s">
        <v>40</v>
      </c>
      <c r="B353" s="1">
        <v>72</v>
      </c>
      <c r="C353" s="2">
        <f t="shared" si="77"/>
        <v>24</v>
      </c>
      <c r="D353" s="3">
        <f t="shared" si="78"/>
        <v>1440</v>
      </c>
      <c r="E353" s="1" t="s">
        <v>19</v>
      </c>
      <c r="F353" s="1">
        <v>11</v>
      </c>
      <c r="G353" s="1">
        <v>150</v>
      </c>
      <c r="H353" s="1" t="s">
        <v>32</v>
      </c>
      <c r="I353" s="18">
        <v>10.093333333333334</v>
      </c>
      <c r="J353" s="18">
        <v>6.274166666666666</v>
      </c>
      <c r="K353" s="1">
        <v>2100</v>
      </c>
      <c r="L353" s="1">
        <f t="shared" si="79"/>
        <v>1.5618070833204227E-2</v>
      </c>
      <c r="M353" s="1">
        <f t="shared" si="80"/>
        <v>5.2680000826284105E-4</v>
      </c>
      <c r="N353" s="24">
        <f t="shared" si="81"/>
        <v>5.2192867397243168E-5</v>
      </c>
      <c r="O353" s="24">
        <f t="shared" si="82"/>
        <v>8.3963343062214022E-5</v>
      </c>
      <c r="S353" s="1">
        <f t="shared" si="75"/>
        <v>1.5616440000000002E-2</v>
      </c>
      <c r="T353">
        <f t="shared" si="83"/>
        <v>2.0999999999999999E-3</v>
      </c>
      <c r="U353">
        <f t="shared" si="76"/>
        <v>2.2569444444444443E-5</v>
      </c>
      <c r="V353">
        <f t="shared" si="72"/>
        <v>2.3907557444547752E-3</v>
      </c>
      <c r="W353">
        <f t="shared" si="73"/>
        <v>2.2257549211458258E-6</v>
      </c>
      <c r="X353">
        <f t="shared" si="74"/>
        <v>4.7833333333333321E-5</v>
      </c>
      <c r="AB353">
        <f t="shared" si="84"/>
        <v>6.5068500000000013E-4</v>
      </c>
      <c r="AC353">
        <f t="shared" si="85"/>
        <v>1.0844750000000001E-5</v>
      </c>
      <c r="AE353">
        <f t="shared" si="86"/>
        <v>195.20961794689057</v>
      </c>
    </row>
    <row r="354" spans="1:31" x14ac:dyDescent="0.25">
      <c r="A354" s="1" t="s">
        <v>40</v>
      </c>
      <c r="B354" s="1">
        <v>72</v>
      </c>
      <c r="C354" s="2">
        <f t="shared" si="77"/>
        <v>24</v>
      </c>
      <c r="D354" s="3">
        <f t="shared" si="78"/>
        <v>1440</v>
      </c>
      <c r="E354" s="1" t="s">
        <v>20</v>
      </c>
      <c r="F354" s="1">
        <v>13</v>
      </c>
      <c r="G354" s="1">
        <v>15</v>
      </c>
      <c r="H354" s="1" t="s">
        <v>32</v>
      </c>
      <c r="I354" s="18">
        <v>6.0483333333333338</v>
      </c>
      <c r="J354" s="18">
        <v>2.8416666666666672</v>
      </c>
      <c r="K354" s="1">
        <v>1800</v>
      </c>
      <c r="L354" s="1">
        <f t="shared" si="79"/>
        <v>1.3386917857032195E-2</v>
      </c>
      <c r="M354" s="1">
        <f t="shared" si="80"/>
        <v>4.3383530092233965E-4</v>
      </c>
      <c r="N354" s="24">
        <f t="shared" si="81"/>
        <v>7.1728074002040175E-5</v>
      </c>
      <c r="O354" s="24">
        <f t="shared" si="82"/>
        <v>1.5266931410756819E-4</v>
      </c>
      <c r="S354" s="1">
        <f t="shared" si="75"/>
        <v>1.338552E-2</v>
      </c>
      <c r="T354">
        <f t="shared" si="83"/>
        <v>1.8E-3</v>
      </c>
      <c r="U354">
        <f t="shared" si="76"/>
        <v>1.7722222222222219E-5</v>
      </c>
      <c r="V354">
        <f t="shared" si="72"/>
        <v>5.278592375366568E-3</v>
      </c>
      <c r="W354">
        <f t="shared" si="73"/>
        <v>3.8588470887376716E-6</v>
      </c>
      <c r="X354">
        <f t="shared" si="74"/>
        <v>4.0833333333333334E-5</v>
      </c>
      <c r="AB354">
        <f t="shared" si="84"/>
        <v>5.5772999999999999E-4</v>
      </c>
      <c r="AC354">
        <f t="shared" si="85"/>
        <v>9.2954999999999993E-6</v>
      </c>
      <c r="AE354">
        <f t="shared" si="86"/>
        <v>167.32252966876337</v>
      </c>
    </row>
    <row r="355" spans="1:31" x14ac:dyDescent="0.25">
      <c r="A355" s="1" t="s">
        <v>40</v>
      </c>
      <c r="B355" s="1">
        <v>72</v>
      </c>
      <c r="C355" s="2">
        <f t="shared" si="77"/>
        <v>24</v>
      </c>
      <c r="D355" s="3">
        <f t="shared" si="78"/>
        <v>1440</v>
      </c>
      <c r="E355" s="1" t="s">
        <v>22</v>
      </c>
      <c r="F355" s="1">
        <v>13</v>
      </c>
      <c r="G355" s="1">
        <v>150</v>
      </c>
      <c r="H355" s="1" t="s">
        <v>32</v>
      </c>
      <c r="I355" s="18">
        <v>5.84</v>
      </c>
      <c r="J355" s="18">
        <v>2.54</v>
      </c>
      <c r="K355" s="1">
        <v>1254</v>
      </c>
      <c r="L355" s="1">
        <f t="shared" si="79"/>
        <v>9.3262194403990958E-3</v>
      </c>
      <c r="M355" s="1">
        <f t="shared" si="80"/>
        <v>2.6463953356262718E-4</v>
      </c>
      <c r="N355" s="24">
        <f t="shared" si="81"/>
        <v>4.5314988623737535E-5</v>
      </c>
      <c r="O355" s="24">
        <f t="shared" si="82"/>
        <v>1.0418879274119181E-4</v>
      </c>
      <c r="S355" s="1">
        <f t="shared" si="75"/>
        <v>9.3252456000000022E-3</v>
      </c>
      <c r="T355">
        <f t="shared" si="83"/>
        <v>1.2539999999999999E-3</v>
      </c>
      <c r="U355">
        <f t="shared" si="76"/>
        <v>1.0069444444444445E-5</v>
      </c>
      <c r="V355">
        <f t="shared" si="72"/>
        <v>5.905511811023622E-3</v>
      </c>
      <c r="W355">
        <f t="shared" si="73"/>
        <v>2.4529252737628747E-6</v>
      </c>
      <c r="X355">
        <f t="shared" si="74"/>
        <v>2.5166666666666664E-5</v>
      </c>
      <c r="AB355">
        <f t="shared" si="84"/>
        <v>3.8855190000000009E-4</v>
      </c>
      <c r="AC355">
        <f t="shared" si="85"/>
        <v>6.4758650000000019E-6</v>
      </c>
      <c r="AE355">
        <f t="shared" si="86"/>
        <v>116.56802900257181</v>
      </c>
    </row>
    <row r="356" spans="1:31" x14ac:dyDescent="0.25">
      <c r="A356" s="1" t="s">
        <v>40</v>
      </c>
      <c r="B356" s="1">
        <v>72</v>
      </c>
      <c r="C356" s="2">
        <f t="shared" si="77"/>
        <v>24</v>
      </c>
      <c r="D356" s="3">
        <f t="shared" si="78"/>
        <v>1440</v>
      </c>
      <c r="E356" s="1" t="s">
        <v>24</v>
      </c>
      <c r="F356" s="1">
        <v>26</v>
      </c>
      <c r="G356" s="1">
        <v>15</v>
      </c>
      <c r="H356" s="1" t="s">
        <v>32</v>
      </c>
      <c r="I356" s="18">
        <v>5.8375000000000004</v>
      </c>
      <c r="J356" s="18">
        <v>2.7099999999999995</v>
      </c>
      <c r="K356" s="1">
        <v>1405</v>
      </c>
      <c r="L356" s="1">
        <f t="shared" si="79"/>
        <v>1.0449233105072352E-2</v>
      </c>
      <c r="M356" s="1">
        <f t="shared" si="80"/>
        <v>3.1143176959067957E-4</v>
      </c>
      <c r="N356" s="24">
        <f t="shared" si="81"/>
        <v>5.3350196075491146E-5</v>
      </c>
      <c r="O356" s="24">
        <f t="shared" si="82"/>
        <v>1.1491947217368252E-4</v>
      </c>
      <c r="S356" s="1">
        <f t="shared" si="75"/>
        <v>1.0448141999999999E-2</v>
      </c>
      <c r="T356">
        <f t="shared" si="83"/>
        <v>1.405E-3</v>
      </c>
      <c r="U356">
        <f t="shared" si="76"/>
        <v>1.2180555555555554E-5</v>
      </c>
      <c r="V356">
        <f t="shared" si="72"/>
        <v>5.535055350553506E-3</v>
      </c>
      <c r="W356">
        <f t="shared" si="73"/>
        <v>2.7810598199917061E-6</v>
      </c>
      <c r="X356">
        <f t="shared" si="74"/>
        <v>3.0624999999999999E-5</v>
      </c>
      <c r="AB356">
        <f t="shared" si="84"/>
        <v>4.3533924999999995E-4</v>
      </c>
      <c r="AC356">
        <f t="shared" si="85"/>
        <v>7.2556541666666656E-6</v>
      </c>
      <c r="AE356">
        <f t="shared" si="86"/>
        <v>130.60453010256251</v>
      </c>
    </row>
    <row r="357" spans="1:31" x14ac:dyDescent="0.25">
      <c r="A357" s="1" t="s">
        <v>40</v>
      </c>
      <c r="B357" s="1">
        <v>72</v>
      </c>
      <c r="C357" s="2">
        <f t="shared" si="77"/>
        <v>24</v>
      </c>
      <c r="D357" s="3">
        <f t="shared" si="78"/>
        <v>1440</v>
      </c>
      <c r="E357" s="1" t="s">
        <v>25</v>
      </c>
      <c r="F357" s="1">
        <v>26</v>
      </c>
      <c r="G357" s="1">
        <v>150</v>
      </c>
      <c r="H357" s="1" t="s">
        <v>32</v>
      </c>
      <c r="I357" s="18">
        <v>9.9691666666666681</v>
      </c>
      <c r="J357" s="18">
        <v>6.1066666666666682</v>
      </c>
      <c r="K357" s="1">
        <v>2150</v>
      </c>
      <c r="L357" s="1">
        <f t="shared" si="79"/>
        <v>1.5989929662566234E-2</v>
      </c>
      <c r="M357" s="1">
        <f t="shared" si="80"/>
        <v>5.4229412615292461E-4</v>
      </c>
      <c r="N357" s="24">
        <f t="shared" si="81"/>
        <v>5.4397137121416822E-5</v>
      </c>
      <c r="O357" s="24">
        <f t="shared" si="82"/>
        <v>8.8803623278317328E-5</v>
      </c>
      <c r="S357" s="1">
        <f t="shared" si="75"/>
        <v>1.5988260000000001E-2</v>
      </c>
      <c r="T357">
        <f t="shared" si="83"/>
        <v>2.15E-3</v>
      </c>
      <c r="U357">
        <f t="shared" si="76"/>
        <v>2.2569444444444447E-5</v>
      </c>
      <c r="V357">
        <f t="shared" si="72"/>
        <v>2.4563318777292569E-3</v>
      </c>
      <c r="W357">
        <f t="shared" si="73"/>
        <v>2.2868052403530186E-6</v>
      </c>
      <c r="X357">
        <f t="shared" si="74"/>
        <v>5.2791666666666665E-5</v>
      </c>
      <c r="AB357">
        <f t="shared" si="84"/>
        <v>6.6617750000000006E-4</v>
      </c>
      <c r="AC357">
        <f t="shared" si="85"/>
        <v>1.1102958333333333E-5</v>
      </c>
      <c r="AE357">
        <f t="shared" si="86"/>
        <v>199.85746599324514</v>
      </c>
    </row>
    <row r="358" spans="1:31" x14ac:dyDescent="0.25">
      <c r="A358" s="1" t="s">
        <v>40</v>
      </c>
      <c r="B358" s="1">
        <v>72</v>
      </c>
      <c r="C358" s="2">
        <f t="shared" si="77"/>
        <v>24</v>
      </c>
      <c r="D358" s="3">
        <f t="shared" si="78"/>
        <v>1440</v>
      </c>
      <c r="E358" s="1" t="s">
        <v>26</v>
      </c>
      <c r="F358" s="1">
        <v>34</v>
      </c>
      <c r="G358" s="1">
        <v>15</v>
      </c>
      <c r="H358" s="1" t="s">
        <v>32</v>
      </c>
      <c r="I358" s="18">
        <v>6.4700000000000015</v>
      </c>
      <c r="J358" s="18">
        <v>3.6675000000000022</v>
      </c>
      <c r="K358" s="1">
        <v>1485</v>
      </c>
      <c r="L358" s="1">
        <f t="shared" si="79"/>
        <v>1.1044207232051561E-2</v>
      </c>
      <c r="M358" s="1">
        <f t="shared" si="80"/>
        <v>3.3622235821481323E-4</v>
      </c>
      <c r="N358" s="24">
        <f t="shared" si="81"/>
        <v>5.1966361393325059E-5</v>
      </c>
      <c r="O358" s="24">
        <f t="shared" si="82"/>
        <v>9.1676171292382562E-5</v>
      </c>
      <c r="S358" s="1">
        <f t="shared" si="75"/>
        <v>1.1043054E-2</v>
      </c>
      <c r="T358">
        <f t="shared" si="83"/>
        <v>1.485E-3</v>
      </c>
      <c r="U358">
        <f t="shared" si="76"/>
        <v>1.3111111111111111E-5</v>
      </c>
      <c r="V358">
        <f t="shared" si="72"/>
        <v>4.0899795501022473E-3</v>
      </c>
      <c r="W358">
        <f t="shared" si="73"/>
        <v>2.2119835853297294E-6</v>
      </c>
      <c r="X358">
        <f t="shared" si="74"/>
        <v>2.8083333333333333E-5</v>
      </c>
      <c r="AB358">
        <f t="shared" si="84"/>
        <v>4.6012724999999998E-4</v>
      </c>
      <c r="AC358">
        <f t="shared" si="85"/>
        <v>7.6687874999999993E-6</v>
      </c>
      <c r="AE358">
        <f t="shared" si="86"/>
        <v>138.04108697672976</v>
      </c>
    </row>
    <row r="359" spans="1:31" x14ac:dyDescent="0.25">
      <c r="A359" s="1" t="s">
        <v>40</v>
      </c>
      <c r="B359" s="1">
        <v>72</v>
      </c>
      <c r="C359" s="2">
        <f t="shared" si="77"/>
        <v>24</v>
      </c>
      <c r="D359" s="3">
        <f t="shared" si="78"/>
        <v>1440</v>
      </c>
      <c r="E359" s="1" t="s">
        <v>27</v>
      </c>
      <c r="F359" s="1">
        <v>34</v>
      </c>
      <c r="G359" s="1">
        <v>150</v>
      </c>
      <c r="H359" s="1" t="s">
        <v>32</v>
      </c>
      <c r="I359" s="18">
        <v>8.0608333333333331</v>
      </c>
      <c r="J359" s="18">
        <v>4.9749999999999996</v>
      </c>
      <c r="K359" s="1">
        <v>1932</v>
      </c>
      <c r="L359" s="1">
        <f t="shared" si="79"/>
        <v>1.436862516654789E-2</v>
      </c>
      <c r="M359" s="1">
        <f t="shared" si="80"/>
        <v>4.7473977215216025E-4</v>
      </c>
      <c r="N359" s="24">
        <f t="shared" si="81"/>
        <v>5.8894626959846204E-5</v>
      </c>
      <c r="O359" s="24">
        <f t="shared" si="82"/>
        <v>9.542507982957996E-5</v>
      </c>
      <c r="S359" s="1">
        <f t="shared" si="75"/>
        <v>1.43671248E-2</v>
      </c>
      <c r="T359">
        <f t="shared" si="83"/>
        <v>1.9319999999999999E-3</v>
      </c>
      <c r="U359">
        <f t="shared" si="76"/>
        <v>1.9861111111111107E-5</v>
      </c>
      <c r="V359">
        <f t="shared" si="72"/>
        <v>3.0150753768844224E-3</v>
      </c>
      <c r="W359">
        <f t="shared" si="73"/>
        <v>2.4701480310134154E-6</v>
      </c>
      <c r="X359">
        <f t="shared" si="74"/>
        <v>4.1749999999999992E-5</v>
      </c>
      <c r="AB359">
        <f t="shared" si="84"/>
        <v>5.9863020000000002E-4</v>
      </c>
      <c r="AC359">
        <f t="shared" si="85"/>
        <v>9.9771699999999995E-6</v>
      </c>
      <c r="AE359">
        <f t="shared" si="86"/>
        <v>179.59284851113935</v>
      </c>
    </row>
    <row r="360" spans="1:31" x14ac:dyDescent="0.25">
      <c r="A360" s="1" t="s">
        <v>40</v>
      </c>
      <c r="B360" s="1">
        <v>72</v>
      </c>
      <c r="C360" s="2">
        <f t="shared" si="77"/>
        <v>24</v>
      </c>
      <c r="D360" s="3">
        <f t="shared" si="78"/>
        <v>1440</v>
      </c>
      <c r="E360" s="1" t="s">
        <v>28</v>
      </c>
      <c r="F360" s="1">
        <v>52</v>
      </c>
      <c r="G360" s="1">
        <v>15</v>
      </c>
      <c r="H360" s="1" t="s">
        <v>32</v>
      </c>
      <c r="I360" s="18">
        <v>6.6941666666666668</v>
      </c>
      <c r="J360" s="18">
        <v>3.253333333333333</v>
      </c>
      <c r="K360" s="1">
        <v>1600</v>
      </c>
      <c r="L360" s="1">
        <f t="shared" si="79"/>
        <v>1.1899482539584174E-2</v>
      </c>
      <c r="M360" s="1">
        <f t="shared" si="80"/>
        <v>3.7185882936200543E-4</v>
      </c>
      <c r="N360" s="24">
        <f t="shared" si="81"/>
        <v>5.5549681966190279E-5</v>
      </c>
      <c r="O360" s="24">
        <f t="shared" si="82"/>
        <v>1.143008696809443E-4</v>
      </c>
      <c r="S360" s="1">
        <f t="shared" si="75"/>
        <v>1.1898240000000001E-2</v>
      </c>
      <c r="T360">
        <f t="shared" si="83"/>
        <v>1.6000000000000001E-3</v>
      </c>
      <c r="U360">
        <f t="shared" si="76"/>
        <v>1.5222222222222224E-5</v>
      </c>
      <c r="V360">
        <f t="shared" si="72"/>
        <v>4.6106557377049188E-3</v>
      </c>
      <c r="W360">
        <f t="shared" si="73"/>
        <v>2.8950896668083846E-6</v>
      </c>
      <c r="X360">
        <f t="shared" si="74"/>
        <v>3.0250000000000003E-5</v>
      </c>
      <c r="AB360">
        <f t="shared" si="84"/>
        <v>4.9576000000000004E-4</v>
      </c>
      <c r="AC360">
        <f t="shared" si="85"/>
        <v>8.262666666666668E-6</v>
      </c>
      <c r="AE360">
        <f t="shared" si="86"/>
        <v>148.73113748334521</v>
      </c>
    </row>
    <row r="361" spans="1:31" x14ac:dyDescent="0.25">
      <c r="A361" s="1" t="s">
        <v>40</v>
      </c>
      <c r="B361" s="1">
        <v>72</v>
      </c>
      <c r="C361" s="2">
        <f t="shared" si="77"/>
        <v>24</v>
      </c>
      <c r="D361" s="3">
        <f t="shared" si="78"/>
        <v>1440</v>
      </c>
      <c r="E361" s="1" t="s">
        <v>29</v>
      </c>
      <c r="F361" s="1">
        <v>52</v>
      </c>
      <c r="G361" s="1">
        <v>150</v>
      </c>
      <c r="H361" s="1" t="s">
        <v>32</v>
      </c>
      <c r="I361" s="18">
        <v>7.5983333333333336</v>
      </c>
      <c r="J361" s="18">
        <v>4.2150000000000007</v>
      </c>
      <c r="K361" s="1">
        <v>1567</v>
      </c>
      <c r="L361" s="1">
        <f t="shared" si="79"/>
        <v>1.165405571220525E-2</v>
      </c>
      <c r="M361" s="1">
        <f t="shared" si="80"/>
        <v>3.6163271155455028E-4</v>
      </c>
      <c r="N361" s="24">
        <f t="shared" si="81"/>
        <v>4.7593688732776956E-5</v>
      </c>
      <c r="O361" s="24">
        <f t="shared" si="82"/>
        <v>8.5796610095978704E-5</v>
      </c>
      <c r="S361" s="1">
        <f t="shared" si="75"/>
        <v>1.1652838800000001E-2</v>
      </c>
      <c r="T361">
        <f t="shared" si="83"/>
        <v>1.567E-3</v>
      </c>
      <c r="U361">
        <f t="shared" si="76"/>
        <v>1.476388888888889E-5</v>
      </c>
      <c r="V361">
        <f t="shared" si="72"/>
        <v>3.5587188612099638E-3</v>
      </c>
      <c r="W361">
        <f t="shared" si="73"/>
        <v>2.1672834450575487E-6</v>
      </c>
      <c r="X361">
        <f t="shared" si="74"/>
        <v>3.9458333333333335E-5</v>
      </c>
      <c r="AB361">
        <f t="shared" si="84"/>
        <v>4.8553495000000003E-4</v>
      </c>
      <c r="AC361">
        <f t="shared" si="85"/>
        <v>8.0922491666666675E-6</v>
      </c>
      <c r="AE361">
        <f t="shared" si="86"/>
        <v>145.66355777275123</v>
      </c>
    </row>
    <row r="362" spans="1:31" x14ac:dyDescent="0.25">
      <c r="A362" s="1" t="s">
        <v>41</v>
      </c>
      <c r="B362" s="1">
        <v>96</v>
      </c>
      <c r="C362" s="2">
        <f>96-72</f>
        <v>24</v>
      </c>
      <c r="D362" s="3">
        <f t="shared" si="78"/>
        <v>1440</v>
      </c>
      <c r="E362" s="1" t="s">
        <v>16</v>
      </c>
      <c r="F362" s="1">
        <v>11</v>
      </c>
      <c r="G362" s="1">
        <v>15</v>
      </c>
      <c r="H362" s="1" t="s">
        <v>17</v>
      </c>
      <c r="I362" s="18">
        <v>5.1991666666666658</v>
      </c>
      <c r="J362" s="18">
        <v>2.5483333333333325</v>
      </c>
      <c r="K362" s="1">
        <v>625</v>
      </c>
      <c r="L362" s="1">
        <f t="shared" si="79"/>
        <v>4.6482353670250671E-3</v>
      </c>
      <c r="M362" s="1">
        <f t="shared" si="80"/>
        <v>6.9723530505375994E-5</v>
      </c>
      <c r="N362" s="24">
        <f t="shared" si="81"/>
        <v>1.3410520372888477E-5</v>
      </c>
      <c r="O362" s="24">
        <f t="shared" si="82"/>
        <v>2.7360443625392812E-5</v>
      </c>
      <c r="S362" s="1">
        <f t="shared" si="75"/>
        <v>4.64775E-3</v>
      </c>
      <c r="T362">
        <f t="shared" si="83"/>
        <v>6.2500000000000001E-4</v>
      </c>
      <c r="U362">
        <f t="shared" ref="U362:U401" si="87">(T362-T2)/B362</f>
        <v>-1.5625000000000041E-7</v>
      </c>
      <c r="V362">
        <f t="shared" si="72"/>
        <v>5.8862001308044492E-3</v>
      </c>
      <c r="W362">
        <f t="shared" si="73"/>
        <v>-3.7938164514706126E-8</v>
      </c>
      <c r="X362">
        <f t="shared" si="74"/>
        <v>-7.0833333333333252E-7</v>
      </c>
      <c r="AB362">
        <f t="shared" si="84"/>
        <v>1.9365625000000001E-4</v>
      </c>
      <c r="AC362">
        <f t="shared" si="85"/>
        <v>3.2276041666666665E-6</v>
      </c>
      <c r="AE362">
        <f t="shared" si="86"/>
        <v>58.098100579431723</v>
      </c>
    </row>
    <row r="363" spans="1:31" x14ac:dyDescent="0.25">
      <c r="A363" s="1" t="s">
        <v>41</v>
      </c>
      <c r="B363" s="1">
        <v>96</v>
      </c>
      <c r="C363" s="2">
        <f t="shared" ref="C363:C401" si="88">96-72</f>
        <v>24</v>
      </c>
      <c r="D363" s="3">
        <f t="shared" si="78"/>
        <v>1440</v>
      </c>
      <c r="E363" s="1" t="s">
        <v>19</v>
      </c>
      <c r="F363" s="1">
        <v>11</v>
      </c>
      <c r="G363" s="1">
        <v>150</v>
      </c>
      <c r="H363" s="1" t="s">
        <v>17</v>
      </c>
      <c r="I363" s="18">
        <v>6.0416666666666661</v>
      </c>
      <c r="J363" s="18">
        <v>2.4325000000000001</v>
      </c>
      <c r="K363" s="1">
        <v>944</v>
      </c>
      <c r="L363" s="1">
        <f t="shared" si="79"/>
        <v>7.0206946983546615E-3</v>
      </c>
      <c r="M363" s="1">
        <f t="shared" si="80"/>
        <v>1.6857600264410911E-4</v>
      </c>
      <c r="N363" s="24">
        <f t="shared" si="81"/>
        <v>2.7902234920404271E-5</v>
      </c>
      <c r="O363" s="24">
        <f t="shared" si="82"/>
        <v>6.9301542710836225E-5</v>
      </c>
      <c r="S363" s="1">
        <f t="shared" si="75"/>
        <v>7.0199616000000001E-3</v>
      </c>
      <c r="T363">
        <f t="shared" si="83"/>
        <v>9.4399999999999996E-4</v>
      </c>
      <c r="U363">
        <f t="shared" si="87"/>
        <v>2.0416666666666665E-6</v>
      </c>
      <c r="V363">
        <f t="shared" ref="V363:V426" si="89">0.015/J363</f>
        <v>6.1664953751284684E-3</v>
      </c>
      <c r="W363">
        <f t="shared" ref="W363:W426" si="90">V363*W$2*U363</f>
        <v>5.1933131869019786E-7</v>
      </c>
      <c r="X363">
        <f t="shared" ref="X363:X426" si="91">(T363-T323)/(B363-B323)</f>
        <v>-6.2499999999999986E-6</v>
      </c>
      <c r="AB363">
        <f t="shared" si="84"/>
        <v>2.924984E-4</v>
      </c>
      <c r="AC363">
        <f t="shared" si="85"/>
        <v>4.8749733333333334E-6</v>
      </c>
      <c r="AE363">
        <f t="shared" si="86"/>
        <v>87.751371115173669</v>
      </c>
    </row>
    <row r="364" spans="1:31" x14ac:dyDescent="0.25">
      <c r="A364" s="1" t="s">
        <v>41</v>
      </c>
      <c r="B364" s="1">
        <v>96</v>
      </c>
      <c r="C364" s="2">
        <f t="shared" si="88"/>
        <v>24</v>
      </c>
      <c r="D364" s="3">
        <f t="shared" si="78"/>
        <v>1440</v>
      </c>
      <c r="E364" s="1" t="s">
        <v>20</v>
      </c>
      <c r="F364" s="1">
        <v>13</v>
      </c>
      <c r="G364" s="1">
        <v>15</v>
      </c>
      <c r="H364" s="1" t="s">
        <v>17</v>
      </c>
      <c r="I364" s="18">
        <v>6.5549999999999997</v>
      </c>
      <c r="J364" s="18">
        <v>3</v>
      </c>
      <c r="K364" s="1">
        <v>728</v>
      </c>
      <c r="L364" s="1">
        <f t="shared" si="79"/>
        <v>5.4142645555107982E-3</v>
      </c>
      <c r="M364" s="1">
        <f t="shared" si="80"/>
        <v>1.0164141335894812E-4</v>
      </c>
      <c r="N364" s="24">
        <f t="shared" si="81"/>
        <v>1.5505936439198799E-5</v>
      </c>
      <c r="O364" s="24">
        <f t="shared" si="82"/>
        <v>3.388047111964937E-5</v>
      </c>
      <c r="S364" s="1">
        <f t="shared" si="75"/>
        <v>5.4136992000000011E-3</v>
      </c>
      <c r="T364">
        <f t="shared" si="83"/>
        <v>7.2800000000000002E-4</v>
      </c>
      <c r="U364">
        <f t="shared" si="87"/>
        <v>8.5416666666666714E-7</v>
      </c>
      <c r="V364">
        <f t="shared" si="89"/>
        <v>5.0000000000000001E-3</v>
      </c>
      <c r="W364">
        <f t="shared" si="90"/>
        <v>1.7617078483425237E-7</v>
      </c>
      <c r="X364">
        <f t="shared" si="91"/>
        <v>-1.1250000000000002E-6</v>
      </c>
      <c r="AB364">
        <f t="shared" si="84"/>
        <v>2.2557080000000005E-4</v>
      </c>
      <c r="AC364">
        <f t="shared" si="85"/>
        <v>3.7595133333333339E-6</v>
      </c>
      <c r="AE364">
        <f t="shared" si="86"/>
        <v>67.672667554922072</v>
      </c>
    </row>
    <row r="365" spans="1:31" x14ac:dyDescent="0.25">
      <c r="A365" s="1" t="s">
        <v>41</v>
      </c>
      <c r="B365" s="1">
        <v>96</v>
      </c>
      <c r="C365" s="2">
        <f t="shared" si="88"/>
        <v>24</v>
      </c>
      <c r="D365" s="3">
        <f t="shared" si="78"/>
        <v>1440</v>
      </c>
      <c r="E365" s="1" t="s">
        <v>22</v>
      </c>
      <c r="F365" s="1">
        <v>13</v>
      </c>
      <c r="G365" s="1">
        <v>150</v>
      </c>
      <c r="H365" s="1" t="s">
        <v>17</v>
      </c>
      <c r="I365" s="18">
        <v>6.3808333333333334</v>
      </c>
      <c r="J365" s="18">
        <v>2.9816666666666669</v>
      </c>
      <c r="K365" s="1">
        <v>1131</v>
      </c>
      <c r="L365" s="1">
        <f t="shared" si="79"/>
        <v>8.4114467201685632E-3</v>
      </c>
      <c r="M365" s="1">
        <f t="shared" si="80"/>
        <v>2.2652400355302168E-4</v>
      </c>
      <c r="N365" s="24">
        <f t="shared" si="81"/>
        <v>3.5500692733920075E-5</v>
      </c>
      <c r="O365" s="24">
        <f t="shared" si="82"/>
        <v>7.5972276205596979E-5</v>
      </c>
      <c r="S365" s="1">
        <f t="shared" si="75"/>
        <v>8.4105684000000003E-3</v>
      </c>
      <c r="T365">
        <f t="shared" si="83"/>
        <v>1.1310000000000001E-3</v>
      </c>
      <c r="U365">
        <f t="shared" si="87"/>
        <v>4.0729166666666671E-6</v>
      </c>
      <c r="V365">
        <f t="shared" si="89"/>
        <v>5.0307434320849631E-3</v>
      </c>
      <c r="W365">
        <f t="shared" si="90"/>
        <v>8.4519896908169669E-7</v>
      </c>
      <c r="X365">
        <f t="shared" si="91"/>
        <v>-1.1083333333333331E-5</v>
      </c>
      <c r="AB365">
        <f t="shared" si="84"/>
        <v>3.5044035E-4</v>
      </c>
      <c r="AC365">
        <f t="shared" si="85"/>
        <v>5.8406725000000004E-6</v>
      </c>
      <c r="AE365">
        <f t="shared" si="86"/>
        <v>105.13432280853965</v>
      </c>
    </row>
    <row r="366" spans="1:31" x14ac:dyDescent="0.25">
      <c r="A366" s="1" t="s">
        <v>41</v>
      </c>
      <c r="B366" s="1">
        <v>96</v>
      </c>
      <c r="C366" s="2">
        <f t="shared" si="88"/>
        <v>24</v>
      </c>
      <c r="D366" s="3">
        <f t="shared" si="78"/>
        <v>1440</v>
      </c>
      <c r="E366" s="1" t="s">
        <v>24</v>
      </c>
      <c r="F366" s="1">
        <v>26</v>
      </c>
      <c r="G366" s="1">
        <v>15</v>
      </c>
      <c r="H366" s="1" t="s">
        <v>17</v>
      </c>
      <c r="I366" s="18">
        <v>5.9900000000000011</v>
      </c>
      <c r="J366" s="18">
        <v>2.6733333333333338</v>
      </c>
      <c r="K366" s="1">
        <v>668</v>
      </c>
      <c r="L366" s="1">
        <f t="shared" si="79"/>
        <v>4.9680339602763916E-3</v>
      </c>
      <c r="M366" s="1">
        <f t="shared" si="80"/>
        <v>8.3048471890847844E-5</v>
      </c>
      <c r="N366" s="24">
        <f t="shared" si="81"/>
        <v>1.3864519514331858E-5</v>
      </c>
      <c r="O366" s="24">
        <f t="shared" si="82"/>
        <v>3.1065513176127618E-5</v>
      </c>
      <c r="S366" s="1">
        <f t="shared" si="75"/>
        <v>4.9675151999999997E-3</v>
      </c>
      <c r="T366">
        <f t="shared" si="83"/>
        <v>6.6799999999999997E-4</v>
      </c>
      <c r="U366">
        <f t="shared" si="87"/>
        <v>4.6875000000000012E-7</v>
      </c>
      <c r="V366">
        <f t="shared" si="89"/>
        <v>5.6109725685785528E-3</v>
      </c>
      <c r="W366">
        <f t="shared" si="90"/>
        <v>1.0849274353426215E-7</v>
      </c>
      <c r="X366">
        <f t="shared" si="91"/>
        <v>-3.3333333333333329E-6</v>
      </c>
      <c r="AB366">
        <f t="shared" si="84"/>
        <v>2.0697979999999999E-4</v>
      </c>
      <c r="AC366">
        <f t="shared" si="85"/>
        <v>3.4496633333333329E-6</v>
      </c>
      <c r="AE366">
        <f t="shared" si="86"/>
        <v>62.095249899296626</v>
      </c>
    </row>
    <row r="367" spans="1:31" x14ac:dyDescent="0.25">
      <c r="A367" s="1" t="s">
        <v>41</v>
      </c>
      <c r="B367" s="1">
        <v>96</v>
      </c>
      <c r="C367" s="2">
        <f t="shared" si="88"/>
        <v>24</v>
      </c>
      <c r="D367" s="3">
        <f t="shared" si="78"/>
        <v>1440</v>
      </c>
      <c r="E367" s="1" t="s">
        <v>25</v>
      </c>
      <c r="F367" s="1">
        <v>26</v>
      </c>
      <c r="G367" s="1">
        <v>150</v>
      </c>
      <c r="H367" s="1" t="s">
        <v>17</v>
      </c>
      <c r="I367" s="18">
        <v>7.1525000000000007</v>
      </c>
      <c r="J367" s="18">
        <v>3.1116666666666677</v>
      </c>
      <c r="K367" s="1">
        <v>625</v>
      </c>
      <c r="L367" s="1">
        <f t="shared" si="79"/>
        <v>4.6482353670250671E-3</v>
      </c>
      <c r="M367" s="1">
        <f t="shared" si="80"/>
        <v>6.9723530505375994E-5</v>
      </c>
      <c r="N367" s="24">
        <f t="shared" si="81"/>
        <v>9.7481342894618651E-6</v>
      </c>
      <c r="O367" s="24">
        <f t="shared" si="82"/>
        <v>2.2407133531454517E-5</v>
      </c>
      <c r="S367" s="1">
        <f t="shared" si="75"/>
        <v>4.64775E-3</v>
      </c>
      <c r="T367">
        <f t="shared" si="83"/>
        <v>6.2500000000000001E-4</v>
      </c>
      <c r="U367">
        <f t="shared" si="87"/>
        <v>-9.5833333333333298E-7</v>
      </c>
      <c r="V367">
        <f t="shared" si="89"/>
        <v>4.8205677557578985E-3</v>
      </c>
      <c r="W367">
        <f t="shared" si="90"/>
        <v>-1.9056188987518878E-7</v>
      </c>
      <c r="X367">
        <f t="shared" si="91"/>
        <v>-2.0833333333333343E-6</v>
      </c>
      <c r="AB367">
        <f t="shared" si="84"/>
        <v>1.9365625000000001E-4</v>
      </c>
      <c r="AC367">
        <f t="shared" si="85"/>
        <v>3.2276041666666665E-6</v>
      </c>
      <c r="AE367">
        <f t="shared" si="86"/>
        <v>58.098100579431723</v>
      </c>
    </row>
    <row r="368" spans="1:31" x14ac:dyDescent="0.25">
      <c r="A368" s="1" t="s">
        <v>41</v>
      </c>
      <c r="B368" s="1">
        <v>96</v>
      </c>
      <c r="C368" s="2">
        <f t="shared" si="88"/>
        <v>24</v>
      </c>
      <c r="D368" s="3">
        <f t="shared" si="78"/>
        <v>1440</v>
      </c>
      <c r="E368" s="1" t="s">
        <v>26</v>
      </c>
      <c r="F368" s="1">
        <v>34</v>
      </c>
      <c r="G368" s="1">
        <v>15</v>
      </c>
      <c r="H368" s="1" t="s">
        <v>17</v>
      </c>
      <c r="I368" s="18">
        <v>7.3041666666666671</v>
      </c>
      <c r="J368" s="18">
        <v>3.4625000000000017</v>
      </c>
      <c r="K368" s="1">
        <v>649</v>
      </c>
      <c r="L368" s="1">
        <f t="shared" si="79"/>
        <v>4.8267276051188303E-3</v>
      </c>
      <c r="M368" s="1">
        <f t="shared" si="80"/>
        <v>7.7160707092616121E-5</v>
      </c>
      <c r="N368" s="24">
        <f t="shared" si="81"/>
        <v>1.0563930235155658E-5</v>
      </c>
      <c r="O368" s="24">
        <f t="shared" si="82"/>
        <v>2.2284680748769989E-5</v>
      </c>
      <c r="S368" s="1">
        <f t="shared" si="75"/>
        <v>4.8262236000000003E-3</v>
      </c>
      <c r="T368">
        <f t="shared" si="83"/>
        <v>6.4899999999999995E-4</v>
      </c>
      <c r="U368">
        <f t="shared" si="87"/>
        <v>-4.6875000000000012E-7</v>
      </c>
      <c r="V368">
        <f t="shared" si="89"/>
        <v>4.3321299638989143E-3</v>
      </c>
      <c r="W368">
        <f t="shared" si="90"/>
        <v>-8.3765275874347259E-8</v>
      </c>
      <c r="X368">
        <f t="shared" si="91"/>
        <v>-9.5833333333333404E-7</v>
      </c>
      <c r="AB368">
        <f t="shared" si="84"/>
        <v>2.0109265000000002E-4</v>
      </c>
      <c r="AC368">
        <f t="shared" si="85"/>
        <v>3.3515441666666669E-6</v>
      </c>
      <c r="AE368">
        <f t="shared" si="86"/>
        <v>60.329067641681903</v>
      </c>
    </row>
    <row r="369" spans="1:31" x14ac:dyDescent="0.25">
      <c r="A369" s="1" t="s">
        <v>41</v>
      </c>
      <c r="B369" s="1">
        <v>96</v>
      </c>
      <c r="C369" s="2">
        <f t="shared" si="88"/>
        <v>24</v>
      </c>
      <c r="D369" s="3">
        <f t="shared" si="78"/>
        <v>1440</v>
      </c>
      <c r="E369" s="1" t="s">
        <v>27</v>
      </c>
      <c r="F369" s="1">
        <v>34</v>
      </c>
      <c r="G369" s="1">
        <v>150</v>
      </c>
      <c r="H369" s="1" t="s">
        <v>17</v>
      </c>
      <c r="I369" s="18">
        <v>7.9249999999999998</v>
      </c>
      <c r="J369" s="18">
        <v>4.3525</v>
      </c>
      <c r="K369" s="1">
        <v>631</v>
      </c>
      <c r="L369" s="1">
        <f t="shared" si="79"/>
        <v>4.6928584265485086E-3</v>
      </c>
      <c r="M369" s="1">
        <f t="shared" si="80"/>
        <v>7.1582824652186049E-5</v>
      </c>
      <c r="N369" s="24">
        <f t="shared" si="81"/>
        <v>9.0325330791401964E-6</v>
      </c>
      <c r="O369" s="24">
        <f t="shared" si="82"/>
        <v>1.6446369822443663E-5</v>
      </c>
      <c r="S369" s="1">
        <f t="shared" si="75"/>
        <v>4.6923683999999998E-3</v>
      </c>
      <c r="T369">
        <f t="shared" si="83"/>
        <v>6.3100000000000005E-4</v>
      </c>
      <c r="U369">
        <f t="shared" si="87"/>
        <v>-5.4166666666666632E-7</v>
      </c>
      <c r="V369">
        <f t="shared" si="89"/>
        <v>3.4462952326249283E-3</v>
      </c>
      <c r="W369">
        <f t="shared" si="90"/>
        <v>-7.7002682602214408E-8</v>
      </c>
      <c r="X369">
        <f t="shared" si="91"/>
        <v>-8.7499999999999872E-7</v>
      </c>
      <c r="AB369">
        <f t="shared" si="84"/>
        <v>1.9551534999999998E-4</v>
      </c>
      <c r="AC369">
        <f t="shared" si="85"/>
        <v>3.2585891666666665E-6</v>
      </c>
      <c r="AE369">
        <f t="shared" si="86"/>
        <v>58.655842344994269</v>
      </c>
    </row>
    <row r="370" spans="1:31" x14ac:dyDescent="0.25">
      <c r="A370" s="1" t="s">
        <v>41</v>
      </c>
      <c r="B370" s="1">
        <v>96</v>
      </c>
      <c r="C370" s="2">
        <f t="shared" si="88"/>
        <v>24</v>
      </c>
      <c r="D370" s="3">
        <f t="shared" si="78"/>
        <v>1440</v>
      </c>
      <c r="E370" s="1" t="s">
        <v>28</v>
      </c>
      <c r="F370" s="1">
        <v>52</v>
      </c>
      <c r="G370" s="1">
        <v>15</v>
      </c>
      <c r="H370" s="1" t="s">
        <v>17</v>
      </c>
      <c r="I370" s="18">
        <v>5.1616666666666653</v>
      </c>
      <c r="J370" s="18">
        <v>2.4741666666666653</v>
      </c>
      <c r="K370" s="1">
        <v>627</v>
      </c>
      <c r="L370" s="1">
        <f t="shared" si="79"/>
        <v>4.6631097201995479E-3</v>
      </c>
      <c r="M370" s="1">
        <f t="shared" si="80"/>
        <v>7.034329522097935E-5</v>
      </c>
      <c r="N370" s="24">
        <f t="shared" si="81"/>
        <v>1.3628019739292095E-5</v>
      </c>
      <c r="O370" s="24">
        <f t="shared" si="82"/>
        <v>2.8431106185643404E-5</v>
      </c>
      <c r="S370" s="1">
        <f t="shared" si="75"/>
        <v>4.6626228000000011E-3</v>
      </c>
      <c r="T370">
        <f t="shared" si="83"/>
        <v>6.2699999999999995E-4</v>
      </c>
      <c r="U370">
        <f t="shared" si="87"/>
        <v>7.0833333333333252E-7</v>
      </c>
      <c r="V370">
        <f t="shared" si="89"/>
        <v>6.0626473560121286E-3</v>
      </c>
      <c r="W370">
        <f t="shared" si="90"/>
        <v>1.7714188125847139E-7</v>
      </c>
      <c r="X370">
        <f t="shared" si="91"/>
        <v>-7.1250000000000012E-6</v>
      </c>
      <c r="AB370">
        <f t="shared" si="84"/>
        <v>1.9427595000000005E-4</v>
      </c>
      <c r="AC370">
        <f t="shared" si="85"/>
        <v>3.237932500000001E-6</v>
      </c>
      <c r="AE370">
        <f t="shared" si="86"/>
        <v>58.284014501285903</v>
      </c>
    </row>
    <row r="371" spans="1:31" x14ac:dyDescent="0.25">
      <c r="A371" s="1" t="s">
        <v>41</v>
      </c>
      <c r="B371" s="1">
        <v>96</v>
      </c>
      <c r="C371" s="2">
        <f t="shared" si="88"/>
        <v>24</v>
      </c>
      <c r="D371" s="3">
        <f t="shared" si="78"/>
        <v>1440</v>
      </c>
      <c r="E371" s="1" t="s">
        <v>29</v>
      </c>
      <c r="F371" s="1">
        <v>52</v>
      </c>
      <c r="G371" s="1">
        <v>150</v>
      </c>
      <c r="H371" s="1" t="s">
        <v>17</v>
      </c>
      <c r="I371" s="18">
        <v>7.2575000000000003</v>
      </c>
      <c r="J371" s="18">
        <v>4.0183333333333335</v>
      </c>
      <c r="K371" s="1">
        <v>1060</v>
      </c>
      <c r="L371" s="1">
        <f t="shared" si="79"/>
        <v>7.8834071824745149E-3</v>
      </c>
      <c r="M371" s="1">
        <f t="shared" si="80"/>
        <v>2.04522356149103E-4</v>
      </c>
      <c r="N371" s="24">
        <f t="shared" si="81"/>
        <v>2.818082757824361E-5</v>
      </c>
      <c r="O371" s="24">
        <f t="shared" si="82"/>
        <v>5.0897309701145497E-5</v>
      </c>
      <c r="S371" s="1">
        <f t="shared" si="75"/>
        <v>7.8825839999999998E-3</v>
      </c>
      <c r="T371">
        <f t="shared" si="83"/>
        <v>1.06E-3</v>
      </c>
      <c r="U371">
        <f t="shared" si="87"/>
        <v>4.8541666666666658E-6</v>
      </c>
      <c r="V371">
        <f t="shared" si="89"/>
        <v>3.7328909166321027E-3</v>
      </c>
      <c r="W371">
        <f t="shared" si="90"/>
        <v>7.4744845433516484E-7</v>
      </c>
      <c r="X371">
        <f t="shared" si="91"/>
        <v>-7.4166666666666662E-6</v>
      </c>
      <c r="AB371">
        <f t="shared" si="84"/>
        <v>3.2844100000000001E-4</v>
      </c>
      <c r="AC371">
        <f t="shared" si="85"/>
        <v>5.4740166666666663E-6</v>
      </c>
      <c r="AE371">
        <f t="shared" si="86"/>
        <v>98.534378582716201</v>
      </c>
    </row>
    <row r="372" spans="1:31" x14ac:dyDescent="0.25">
      <c r="A372" s="1" t="s">
        <v>41</v>
      </c>
      <c r="B372" s="1">
        <v>96</v>
      </c>
      <c r="C372" s="2">
        <f t="shared" si="88"/>
        <v>24</v>
      </c>
      <c r="D372" s="3">
        <f t="shared" si="78"/>
        <v>1440</v>
      </c>
      <c r="E372" s="1" t="s">
        <v>16</v>
      </c>
      <c r="F372" s="1">
        <v>11</v>
      </c>
      <c r="G372" s="1">
        <v>15</v>
      </c>
      <c r="H372" s="1" t="s">
        <v>30</v>
      </c>
      <c r="I372" s="18">
        <v>8.9049999999999994</v>
      </c>
      <c r="J372" s="17">
        <v>5.8783333333333303</v>
      </c>
      <c r="K372" s="1">
        <v>616</v>
      </c>
      <c r="L372" s="1">
        <f t="shared" si="79"/>
        <v>4.5813007777399072E-3</v>
      </c>
      <c r="M372" s="1">
        <f t="shared" si="80"/>
        <v>6.6934589285160985E-5</v>
      </c>
      <c r="N372" s="24">
        <f t="shared" si="81"/>
        <v>7.5165176064189769E-6</v>
      </c>
      <c r="O372" s="24">
        <f t="shared" si="82"/>
        <v>1.1386661063537456E-5</v>
      </c>
      <c r="S372" s="1">
        <f t="shared" si="75"/>
        <v>4.5808224000000002E-3</v>
      </c>
      <c r="T372">
        <f t="shared" si="83"/>
        <v>6.1600000000000001E-4</v>
      </c>
      <c r="U372">
        <f t="shared" si="87"/>
        <v>9.4791666666666708E-7</v>
      </c>
      <c r="V372">
        <f t="shared" si="89"/>
        <v>2.5517436915225415E-3</v>
      </c>
      <c r="W372">
        <f t="shared" si="90"/>
        <v>9.9776548008915692E-8</v>
      </c>
      <c r="X372">
        <f t="shared" si="91"/>
        <v>5.0833333333333352E-6</v>
      </c>
      <c r="AB372">
        <f t="shared" si="84"/>
        <v>1.9086760000000002E-4</v>
      </c>
      <c r="AC372">
        <f t="shared" si="85"/>
        <v>3.1811266666666669E-6</v>
      </c>
      <c r="AE372">
        <f t="shared" si="86"/>
        <v>57.261487931087906</v>
      </c>
    </row>
    <row r="373" spans="1:31" x14ac:dyDescent="0.25">
      <c r="A373" s="1" t="s">
        <v>41</v>
      </c>
      <c r="B373" s="1">
        <v>96</v>
      </c>
      <c r="C373" s="2">
        <f t="shared" si="88"/>
        <v>24</v>
      </c>
      <c r="D373" s="3">
        <f t="shared" si="78"/>
        <v>1440</v>
      </c>
      <c r="E373" s="1" t="s">
        <v>19</v>
      </c>
      <c r="F373" s="1">
        <v>11</v>
      </c>
      <c r="G373" s="1">
        <v>150</v>
      </c>
      <c r="H373" s="1" t="s">
        <v>30</v>
      </c>
      <c r="I373" s="18">
        <v>5.7408333333333328</v>
      </c>
      <c r="J373" s="18">
        <v>2.4849999999999994</v>
      </c>
      <c r="K373" s="1">
        <v>559</v>
      </c>
      <c r="L373" s="1">
        <f t="shared" si="79"/>
        <v>4.15738171226722E-3</v>
      </c>
      <c r="M373" s="1">
        <f t="shared" si="80"/>
        <v>4.9271294890465687E-5</v>
      </c>
      <c r="N373" s="24">
        <f t="shared" si="81"/>
        <v>8.582603261512386E-6</v>
      </c>
      <c r="O373" s="24">
        <f t="shared" si="82"/>
        <v>1.9827482853306118E-5</v>
      </c>
      <c r="S373" s="1">
        <f t="shared" si="75"/>
        <v>4.1569476000000005E-3</v>
      </c>
      <c r="T373">
        <f t="shared" si="83"/>
        <v>5.5900000000000004E-4</v>
      </c>
      <c r="U373">
        <f t="shared" si="87"/>
        <v>8.1250000000000059E-7</v>
      </c>
      <c r="V373">
        <f t="shared" si="89"/>
        <v>6.036217303822939E-3</v>
      </c>
      <c r="W373">
        <f t="shared" si="90"/>
        <v>2.0230634367774975E-7</v>
      </c>
      <c r="X373">
        <f t="shared" si="91"/>
        <v>3.333333333333369E-7</v>
      </c>
      <c r="AB373">
        <f t="shared" si="84"/>
        <v>1.7320615000000002E-4</v>
      </c>
      <c r="AC373">
        <f t="shared" si="85"/>
        <v>2.8867691666666668E-6</v>
      </c>
      <c r="AE373">
        <f t="shared" si="86"/>
        <v>51.96294115824373</v>
      </c>
    </row>
    <row r="374" spans="1:31" x14ac:dyDescent="0.25">
      <c r="A374" s="1" t="s">
        <v>41</v>
      </c>
      <c r="B374" s="1">
        <v>96</v>
      </c>
      <c r="C374" s="2">
        <f t="shared" si="88"/>
        <v>24</v>
      </c>
      <c r="D374" s="3">
        <f t="shared" si="78"/>
        <v>1440</v>
      </c>
      <c r="E374" s="1" t="s">
        <v>20</v>
      </c>
      <c r="F374" s="1">
        <v>13</v>
      </c>
      <c r="G374" s="1">
        <v>15</v>
      </c>
      <c r="H374" s="1" t="s">
        <v>30</v>
      </c>
      <c r="I374" s="18">
        <v>5.7299999999999995</v>
      </c>
      <c r="J374" s="18">
        <v>2.9883333333333328</v>
      </c>
      <c r="K374" s="1">
        <v>521</v>
      </c>
      <c r="L374" s="1">
        <f t="shared" si="79"/>
        <v>3.8747690019520966E-3</v>
      </c>
      <c r="M374" s="1">
        <f t="shared" si="80"/>
        <v>3.7495765294002214E-5</v>
      </c>
      <c r="N374" s="24">
        <f t="shared" si="81"/>
        <v>6.5437635766146977E-6</v>
      </c>
      <c r="O374" s="24">
        <f t="shared" si="82"/>
        <v>1.2547383812828406E-5</v>
      </c>
      <c r="S374" s="1">
        <f t="shared" si="75"/>
        <v>3.8743643999999996E-3</v>
      </c>
      <c r="T374">
        <f t="shared" si="83"/>
        <v>5.2099999999999998E-4</v>
      </c>
      <c r="U374">
        <f t="shared" si="87"/>
        <v>1.041666666666692E-8</v>
      </c>
      <c r="V374">
        <f t="shared" si="89"/>
        <v>5.0195203569436703E-3</v>
      </c>
      <c r="W374">
        <f t="shared" si="90"/>
        <v>2.1568118067665705E-9</v>
      </c>
      <c r="X374">
        <f t="shared" si="91"/>
        <v>1.0833333333333326E-6</v>
      </c>
      <c r="AB374">
        <f t="shared" si="84"/>
        <v>1.6143184999999998E-4</v>
      </c>
      <c r="AC374">
        <f t="shared" si="85"/>
        <v>2.6905308333333331E-6</v>
      </c>
      <c r="AE374">
        <f t="shared" si="86"/>
        <v>48.430576643014291</v>
      </c>
    </row>
    <row r="375" spans="1:31" x14ac:dyDescent="0.25">
      <c r="A375" s="1" t="s">
        <v>41</v>
      </c>
      <c r="B375" s="1">
        <v>96</v>
      </c>
      <c r="C375" s="2">
        <f t="shared" si="88"/>
        <v>24</v>
      </c>
      <c r="D375" s="3">
        <f t="shared" si="78"/>
        <v>1440</v>
      </c>
      <c r="E375" s="1" t="s">
        <v>22</v>
      </c>
      <c r="F375" s="1">
        <v>13</v>
      </c>
      <c r="G375" s="1">
        <v>150</v>
      </c>
      <c r="H375" s="1" t="s">
        <v>30</v>
      </c>
      <c r="I375" s="18">
        <v>6.7200000000000006</v>
      </c>
      <c r="J375" s="18">
        <v>3.4916666666666663</v>
      </c>
      <c r="K375" s="1">
        <v>543</v>
      </c>
      <c r="L375" s="1">
        <f t="shared" si="79"/>
        <v>4.0383868868713781E-3</v>
      </c>
      <c r="M375" s="1">
        <f t="shared" si="80"/>
        <v>4.4313177165638944E-5</v>
      </c>
      <c r="N375" s="24">
        <f t="shared" si="81"/>
        <v>6.5942227925057947E-6</v>
      </c>
      <c r="O375" s="24">
        <f t="shared" si="82"/>
        <v>1.2691124725242659E-5</v>
      </c>
      <c r="S375" s="1">
        <f t="shared" si="75"/>
        <v>4.0379651999999993E-3</v>
      </c>
      <c r="T375">
        <f t="shared" si="83"/>
        <v>5.4299999999999997E-4</v>
      </c>
      <c r="U375">
        <f t="shared" si="87"/>
        <v>1.041666666666692E-8</v>
      </c>
      <c r="V375">
        <f t="shared" si="89"/>
        <v>4.2959427207637235E-3</v>
      </c>
      <c r="W375">
        <f t="shared" si="90"/>
        <v>1.8459014651706257E-9</v>
      </c>
      <c r="X375">
        <f t="shared" si="91"/>
        <v>-2.7916666666666669E-6</v>
      </c>
      <c r="AB375">
        <f t="shared" si="84"/>
        <v>1.6824854999999996E-4</v>
      </c>
      <c r="AC375">
        <f t="shared" si="85"/>
        <v>2.8041424999999996E-6</v>
      </c>
      <c r="AE375">
        <f t="shared" si="86"/>
        <v>50.475629783410277</v>
      </c>
    </row>
    <row r="376" spans="1:31" x14ac:dyDescent="0.25">
      <c r="A376" s="1" t="s">
        <v>41</v>
      </c>
      <c r="B376" s="1">
        <v>96</v>
      </c>
      <c r="C376" s="2">
        <f t="shared" si="88"/>
        <v>24</v>
      </c>
      <c r="D376" s="3">
        <f t="shared" si="78"/>
        <v>1440</v>
      </c>
      <c r="E376" s="1" t="s">
        <v>24</v>
      </c>
      <c r="F376" s="1">
        <v>26</v>
      </c>
      <c r="G376" s="1">
        <v>15</v>
      </c>
      <c r="H376" s="1" t="s">
        <v>30</v>
      </c>
      <c r="I376" s="18">
        <v>6.0591666666666679</v>
      </c>
      <c r="J376" s="18">
        <v>2.9941666666666675</v>
      </c>
      <c r="K376" s="1">
        <v>570</v>
      </c>
      <c r="L376" s="1">
        <f t="shared" si="79"/>
        <v>4.2391906547268616E-3</v>
      </c>
      <c r="M376" s="1">
        <f t="shared" si="80"/>
        <v>5.2680000826284093E-5</v>
      </c>
      <c r="N376" s="24">
        <f t="shared" si="81"/>
        <v>8.6942650242801402E-6</v>
      </c>
      <c r="O376" s="24">
        <f t="shared" si="82"/>
        <v>1.7594211241731394E-5</v>
      </c>
      <c r="S376" s="1">
        <f t="shared" si="75"/>
        <v>4.2387480000000005E-3</v>
      </c>
      <c r="T376">
        <f t="shared" si="83"/>
        <v>5.6999999999999998E-4</v>
      </c>
      <c r="U376">
        <f t="shared" si="87"/>
        <v>7.3958333333333328E-7</v>
      </c>
      <c r="V376">
        <f t="shared" si="89"/>
        <v>5.0097411633732245E-3</v>
      </c>
      <c r="W376">
        <f t="shared" si="90"/>
        <v>1.528352983227375E-7</v>
      </c>
      <c r="X376">
        <f t="shared" si="91"/>
        <v>8.3333333333330837E-8</v>
      </c>
      <c r="AB376">
        <f t="shared" si="84"/>
        <v>1.7661450000000002E-4</v>
      </c>
      <c r="AC376">
        <f t="shared" si="85"/>
        <v>2.9435750000000004E-6</v>
      </c>
      <c r="AE376">
        <f t="shared" si="86"/>
        <v>52.985467728441733</v>
      </c>
    </row>
    <row r="377" spans="1:31" x14ac:dyDescent="0.25">
      <c r="A377" s="1" t="s">
        <v>41</v>
      </c>
      <c r="B377" s="1">
        <v>96</v>
      </c>
      <c r="C377" s="2">
        <f t="shared" si="88"/>
        <v>24</v>
      </c>
      <c r="D377" s="3">
        <f t="shared" si="78"/>
        <v>1440</v>
      </c>
      <c r="E377" s="1" t="s">
        <v>25</v>
      </c>
      <c r="F377" s="1">
        <v>26</v>
      </c>
      <c r="G377" s="1">
        <v>150</v>
      </c>
      <c r="H377" s="1" t="s">
        <v>30</v>
      </c>
      <c r="I377" s="18">
        <v>6.7266666666666666</v>
      </c>
      <c r="J377" s="18">
        <v>2.2149999999999999</v>
      </c>
      <c r="K377" s="1">
        <v>625</v>
      </c>
      <c r="L377" s="1">
        <f t="shared" si="79"/>
        <v>4.6482353670250671E-3</v>
      </c>
      <c r="M377" s="1">
        <f t="shared" si="80"/>
        <v>6.9723530505375994E-5</v>
      </c>
      <c r="N377" s="24">
        <f t="shared" si="81"/>
        <v>1.0365242394258077E-5</v>
      </c>
      <c r="O377" s="24">
        <f t="shared" si="82"/>
        <v>3.1477891876016254E-5</v>
      </c>
      <c r="S377" s="1">
        <f t="shared" si="75"/>
        <v>4.64775E-3</v>
      </c>
      <c r="T377">
        <f t="shared" si="83"/>
        <v>6.2500000000000001E-4</v>
      </c>
      <c r="U377">
        <f t="shared" si="87"/>
        <v>1.4375E-6</v>
      </c>
      <c r="V377">
        <f t="shared" si="89"/>
        <v>6.7720090293453723E-3</v>
      </c>
      <c r="W377">
        <f t="shared" si="90"/>
        <v>4.0155648803270619E-7</v>
      </c>
      <c r="X377">
        <f t="shared" si="91"/>
        <v>1.5416666666666681E-6</v>
      </c>
      <c r="AB377">
        <f t="shared" si="84"/>
        <v>1.9365625000000001E-4</v>
      </c>
      <c r="AC377">
        <f t="shared" si="85"/>
        <v>3.2276041666666665E-6</v>
      </c>
      <c r="AE377">
        <f t="shared" si="86"/>
        <v>58.098100579431723</v>
      </c>
    </row>
    <row r="378" spans="1:31" x14ac:dyDescent="0.25">
      <c r="A378" s="1" t="s">
        <v>41</v>
      </c>
      <c r="B378" s="1">
        <v>96</v>
      </c>
      <c r="C378" s="2">
        <f t="shared" si="88"/>
        <v>24</v>
      </c>
      <c r="D378" s="3">
        <f t="shared" si="78"/>
        <v>1440</v>
      </c>
      <c r="E378" s="1" t="s">
        <v>26</v>
      </c>
      <c r="F378" s="1">
        <v>34</v>
      </c>
      <c r="G378" s="1">
        <v>15</v>
      </c>
      <c r="H378" s="1" t="s">
        <v>30</v>
      </c>
      <c r="I378" s="18">
        <v>6.8391666666666682</v>
      </c>
      <c r="J378" s="18">
        <v>2.2758333333333347</v>
      </c>
      <c r="K378" s="1">
        <v>618</v>
      </c>
      <c r="L378" s="1">
        <f t="shared" si="79"/>
        <v>4.5961751309143871E-3</v>
      </c>
      <c r="M378" s="1">
        <f t="shared" si="80"/>
        <v>6.7554354000764314E-5</v>
      </c>
      <c r="N378" s="24">
        <f t="shared" si="81"/>
        <v>9.8775709517384131E-6</v>
      </c>
      <c r="O378" s="24">
        <f t="shared" si="82"/>
        <v>2.9683348517362553E-5</v>
      </c>
      <c r="S378" s="1">
        <f t="shared" si="75"/>
        <v>4.5956951999999995E-3</v>
      </c>
      <c r="T378">
        <f t="shared" si="83"/>
        <v>6.1799999999999995E-4</v>
      </c>
      <c r="U378">
        <f t="shared" si="87"/>
        <v>1.0833333333333326E-6</v>
      </c>
      <c r="V378">
        <f t="shared" si="89"/>
        <v>6.590992310508967E-3</v>
      </c>
      <c r="W378">
        <f t="shared" si="90"/>
        <v>2.9453314626976608E-7</v>
      </c>
      <c r="X378">
        <f t="shared" si="91"/>
        <v>3.1666666666666667E-6</v>
      </c>
      <c r="AB378">
        <f t="shared" si="84"/>
        <v>1.9148729999999997E-4</v>
      </c>
      <c r="AC378">
        <f t="shared" si="85"/>
        <v>3.1914549999999997E-6</v>
      </c>
      <c r="AE378">
        <f t="shared" si="86"/>
        <v>57.447401852942093</v>
      </c>
    </row>
    <row r="379" spans="1:31" x14ac:dyDescent="0.25">
      <c r="A379" s="1" t="s">
        <v>41</v>
      </c>
      <c r="B379" s="1">
        <v>96</v>
      </c>
      <c r="C379" s="2">
        <f t="shared" si="88"/>
        <v>24</v>
      </c>
      <c r="D379" s="3">
        <f t="shared" si="78"/>
        <v>1440</v>
      </c>
      <c r="E379" s="1" t="s">
        <v>27</v>
      </c>
      <c r="F379" s="1">
        <v>34</v>
      </c>
      <c r="G379" s="1">
        <v>150</v>
      </c>
      <c r="H379" s="1" t="s">
        <v>30</v>
      </c>
      <c r="I379" s="18">
        <v>8.1258333333333344</v>
      </c>
      <c r="J379" s="18">
        <v>4.1108333333333338</v>
      </c>
      <c r="K379" s="1">
        <v>594</v>
      </c>
      <c r="L379" s="1">
        <f t="shared" si="79"/>
        <v>4.4176828928206239E-3</v>
      </c>
      <c r="M379" s="1">
        <f t="shared" si="80"/>
        <v>6.0117177413524187E-5</v>
      </c>
      <c r="N379" s="24">
        <f t="shared" si="81"/>
        <v>7.3982784223391459E-6</v>
      </c>
      <c r="O379" s="24">
        <f t="shared" si="82"/>
        <v>1.4624085322568217E-5</v>
      </c>
      <c r="S379" s="1">
        <f t="shared" si="75"/>
        <v>4.4172216000000009E-3</v>
      </c>
      <c r="T379">
        <f t="shared" si="83"/>
        <v>5.9400000000000002E-4</v>
      </c>
      <c r="U379">
        <f t="shared" si="87"/>
        <v>9.3750000000000024E-7</v>
      </c>
      <c r="V379">
        <f t="shared" si="89"/>
        <v>3.6488951956213252E-3</v>
      </c>
      <c r="W379">
        <f t="shared" si="90"/>
        <v>1.411087456954847E-7</v>
      </c>
      <c r="X379">
        <f t="shared" si="91"/>
        <v>-2.0833333333333389E-7</v>
      </c>
      <c r="AB379">
        <f t="shared" si="84"/>
        <v>1.8405090000000004E-4</v>
      </c>
      <c r="AC379">
        <f t="shared" si="85"/>
        <v>3.0675150000000005E-6</v>
      </c>
      <c r="AE379">
        <f t="shared" si="86"/>
        <v>55.216434790691906</v>
      </c>
    </row>
    <row r="380" spans="1:31" x14ac:dyDescent="0.25">
      <c r="A380" s="1" t="s">
        <v>41</v>
      </c>
      <c r="B380" s="1">
        <v>96</v>
      </c>
      <c r="C380" s="2">
        <f t="shared" si="88"/>
        <v>24</v>
      </c>
      <c r="D380" s="3">
        <f t="shared" si="78"/>
        <v>1440</v>
      </c>
      <c r="E380" s="1" t="s">
        <v>28</v>
      </c>
      <c r="F380" s="1">
        <v>52</v>
      </c>
      <c r="G380" s="1">
        <v>15</v>
      </c>
      <c r="H380" s="1" t="s">
        <v>30</v>
      </c>
      <c r="I380" s="18">
        <v>6.0991666666666653</v>
      </c>
      <c r="J380" s="18">
        <v>1.2858333333333318</v>
      </c>
      <c r="K380" s="1">
        <v>538</v>
      </c>
      <c r="L380" s="1">
        <f t="shared" si="79"/>
        <v>4.0012010039351788E-3</v>
      </c>
      <c r="M380" s="1">
        <f t="shared" si="80"/>
        <v>4.2763765376630642E-5</v>
      </c>
      <c r="N380" s="24">
        <f t="shared" si="81"/>
        <v>7.0114111834891081E-6</v>
      </c>
      <c r="O380" s="24">
        <f t="shared" si="82"/>
        <v>3.3257626994139229E-5</v>
      </c>
      <c r="S380" s="1">
        <f t="shared" si="75"/>
        <v>4.0007832E-3</v>
      </c>
      <c r="T380">
        <f t="shared" si="83"/>
        <v>5.3799999999999996E-4</v>
      </c>
      <c r="U380">
        <f t="shared" si="87"/>
        <v>9.0624999999999948E-7</v>
      </c>
      <c r="V380">
        <f t="shared" si="89"/>
        <v>1.1665586519766702E-2</v>
      </c>
      <c r="W380">
        <f t="shared" si="90"/>
        <v>4.3608973499587312E-7</v>
      </c>
      <c r="X380">
        <f t="shared" si="91"/>
        <v>5.8333333333332948E-7</v>
      </c>
      <c r="AB380">
        <f t="shared" si="84"/>
        <v>1.6669929999999999E-4</v>
      </c>
      <c r="AC380">
        <f t="shared" si="85"/>
        <v>2.7783216666666668E-6</v>
      </c>
      <c r="AE380">
        <f t="shared" si="86"/>
        <v>50.010844978774827</v>
      </c>
    </row>
    <row r="381" spans="1:31" x14ac:dyDescent="0.25">
      <c r="A381" s="1" t="s">
        <v>41</v>
      </c>
      <c r="B381" s="1">
        <v>96</v>
      </c>
      <c r="C381" s="2">
        <f t="shared" si="88"/>
        <v>24</v>
      </c>
      <c r="D381" s="3">
        <f t="shared" si="78"/>
        <v>1440</v>
      </c>
      <c r="E381" s="1" t="s">
        <v>29</v>
      </c>
      <c r="F381" s="1">
        <v>52</v>
      </c>
      <c r="G381" s="1">
        <v>150</v>
      </c>
      <c r="H381" s="1" t="s">
        <v>30</v>
      </c>
      <c r="I381" s="18">
        <v>11.799999999999999</v>
      </c>
      <c r="J381" s="18">
        <v>7.8374999999999995</v>
      </c>
      <c r="K381" s="1">
        <v>538</v>
      </c>
      <c r="L381" s="1">
        <f t="shared" si="79"/>
        <v>4.0012010039351788E-3</v>
      </c>
      <c r="M381" s="1">
        <f t="shared" si="80"/>
        <v>4.2763765376630642E-5</v>
      </c>
      <c r="N381" s="24">
        <f t="shared" si="81"/>
        <v>3.6240479132737835E-6</v>
      </c>
      <c r="O381" s="24">
        <f t="shared" si="82"/>
        <v>5.4563018024409113E-6</v>
      </c>
      <c r="S381" s="1">
        <f t="shared" si="75"/>
        <v>4.0007832E-3</v>
      </c>
      <c r="T381">
        <f t="shared" si="83"/>
        <v>5.3799999999999996E-4</v>
      </c>
      <c r="U381">
        <f t="shared" si="87"/>
        <v>3.0208333333333275E-7</v>
      </c>
      <c r="V381">
        <f t="shared" si="89"/>
        <v>1.9138755980861245E-3</v>
      </c>
      <c r="W381">
        <f t="shared" si="90"/>
        <v>2.3848536632948095E-8</v>
      </c>
      <c r="X381">
        <f t="shared" si="91"/>
        <v>1.0416666666666648E-6</v>
      </c>
      <c r="AB381">
        <f t="shared" si="84"/>
        <v>1.6669929999999999E-4</v>
      </c>
      <c r="AC381">
        <f t="shared" si="85"/>
        <v>2.7783216666666668E-6</v>
      </c>
      <c r="AE381">
        <f t="shared" si="86"/>
        <v>50.010844978774827</v>
      </c>
    </row>
    <row r="382" spans="1:31" x14ac:dyDescent="0.25">
      <c r="A382" s="1" t="s">
        <v>41</v>
      </c>
      <c r="B382" s="1">
        <v>96</v>
      </c>
      <c r="C382" s="2">
        <f t="shared" si="88"/>
        <v>24</v>
      </c>
      <c r="D382" s="3">
        <f t="shared" si="78"/>
        <v>1440</v>
      </c>
      <c r="E382" s="1" t="s">
        <v>16</v>
      </c>
      <c r="F382" s="1">
        <v>11</v>
      </c>
      <c r="G382" s="1">
        <v>15</v>
      </c>
      <c r="H382" s="1" t="s">
        <v>31</v>
      </c>
      <c r="I382" s="17">
        <v>5.2191666666666698</v>
      </c>
      <c r="J382" s="18">
        <v>1.3350000000000009</v>
      </c>
      <c r="K382" s="1">
        <v>661</v>
      </c>
      <c r="L382" s="1">
        <f t="shared" si="79"/>
        <v>4.9159737241657106E-3</v>
      </c>
      <c r="M382" s="1">
        <f t="shared" si="80"/>
        <v>8.0879295386236138E-5</v>
      </c>
      <c r="N382" s="24">
        <f t="shared" si="81"/>
        <v>1.5496591803206658E-5</v>
      </c>
      <c r="O382" s="24">
        <f t="shared" si="82"/>
        <v>6.0583741862349125E-5</v>
      </c>
      <c r="S382" s="1">
        <f t="shared" si="75"/>
        <v>4.9154604000000001E-3</v>
      </c>
      <c r="T382">
        <f t="shared" si="83"/>
        <v>6.6100000000000002E-4</v>
      </c>
      <c r="U382">
        <f t="shared" si="87"/>
        <v>1.1666666666666668E-6</v>
      </c>
      <c r="V382">
        <f t="shared" si="89"/>
        <v>1.1235955056179768E-2</v>
      </c>
      <c r="W382">
        <f t="shared" si="90"/>
        <v>5.4072699099578626E-7</v>
      </c>
      <c r="X382">
        <f t="shared" si="91"/>
        <v>-9.5833333333333404E-7</v>
      </c>
      <c r="AB382">
        <f t="shared" si="84"/>
        <v>2.0481085E-4</v>
      </c>
      <c r="AC382">
        <f t="shared" si="85"/>
        <v>3.4135141666666665E-6</v>
      </c>
      <c r="AE382">
        <f t="shared" si="86"/>
        <v>61.444551172806989</v>
      </c>
    </row>
    <row r="383" spans="1:31" x14ac:dyDescent="0.25">
      <c r="A383" s="1" t="s">
        <v>41</v>
      </c>
      <c r="B383" s="1">
        <v>96</v>
      </c>
      <c r="C383" s="2">
        <f t="shared" si="88"/>
        <v>24</v>
      </c>
      <c r="D383" s="3">
        <f t="shared" si="78"/>
        <v>1440</v>
      </c>
      <c r="E383" s="1" t="s">
        <v>19</v>
      </c>
      <c r="F383" s="1">
        <v>11</v>
      </c>
      <c r="G383" s="1">
        <v>150</v>
      </c>
      <c r="H383" s="1" t="s">
        <v>31</v>
      </c>
      <c r="I383" s="18">
        <v>6.34</v>
      </c>
      <c r="J383" s="18">
        <v>1.868333333333333</v>
      </c>
      <c r="K383" s="1">
        <v>834</v>
      </c>
      <c r="L383" s="1">
        <f t="shared" si="79"/>
        <v>6.2026052737582512E-3</v>
      </c>
      <c r="M383" s="1">
        <f t="shared" si="80"/>
        <v>1.3448894328592533E-4</v>
      </c>
      <c r="N383" s="24">
        <f t="shared" si="81"/>
        <v>2.1212767079798948E-5</v>
      </c>
      <c r="O383" s="24">
        <f t="shared" si="82"/>
        <v>7.1983377316284762E-5</v>
      </c>
      <c r="S383" s="1">
        <f t="shared" si="75"/>
        <v>6.2019575999999995E-3</v>
      </c>
      <c r="T383">
        <f t="shared" si="83"/>
        <v>8.34E-4</v>
      </c>
      <c r="U383">
        <f t="shared" si="87"/>
        <v>3.145833333333333E-6</v>
      </c>
      <c r="V383">
        <f t="shared" si="89"/>
        <v>8.028545941123998E-3</v>
      </c>
      <c r="W383">
        <f t="shared" si="90"/>
        <v>1.0418228349676849E-6</v>
      </c>
      <c r="X383">
        <f t="shared" si="91"/>
        <v>-7.7500000000000037E-6</v>
      </c>
      <c r="AB383">
        <f t="shared" si="84"/>
        <v>2.5841489999999998E-4</v>
      </c>
      <c r="AC383">
        <f t="shared" si="85"/>
        <v>4.3069149999999996E-6</v>
      </c>
      <c r="AE383">
        <f t="shared" si="86"/>
        <v>77.52610541319369</v>
      </c>
    </row>
    <row r="384" spans="1:31" x14ac:dyDescent="0.25">
      <c r="A384" s="1" t="s">
        <v>41</v>
      </c>
      <c r="B384" s="1">
        <v>96</v>
      </c>
      <c r="C384" s="2">
        <f t="shared" si="88"/>
        <v>24</v>
      </c>
      <c r="D384" s="3">
        <f t="shared" si="78"/>
        <v>1440</v>
      </c>
      <c r="E384" s="1" t="s">
        <v>20</v>
      </c>
      <c r="F384" s="1">
        <v>13</v>
      </c>
      <c r="G384" s="1">
        <v>15</v>
      </c>
      <c r="H384" s="1" t="s">
        <v>31</v>
      </c>
      <c r="I384" s="18">
        <v>7.4391666666666669</v>
      </c>
      <c r="J384" s="18">
        <v>3.54</v>
      </c>
      <c r="K384" s="1">
        <v>667</v>
      </c>
      <c r="L384" s="1">
        <f t="shared" si="79"/>
        <v>4.960596783689152E-3</v>
      </c>
      <c r="M384" s="1">
        <f t="shared" si="80"/>
        <v>8.2738589533046193E-5</v>
      </c>
      <c r="N384" s="24">
        <f t="shared" si="81"/>
        <v>1.1122023909449471E-5</v>
      </c>
      <c r="O384" s="24">
        <f t="shared" si="82"/>
        <v>2.3372482918939601E-5</v>
      </c>
      <c r="S384" s="1">
        <f t="shared" si="75"/>
        <v>4.9600788E-3</v>
      </c>
      <c r="T384">
        <f t="shared" si="83"/>
        <v>6.6699999999999995E-4</v>
      </c>
      <c r="U384">
        <f t="shared" si="87"/>
        <v>1.0729166666666656E-6</v>
      </c>
      <c r="V384">
        <f t="shared" si="89"/>
        <v>4.2372881355932203E-3</v>
      </c>
      <c r="W384">
        <f t="shared" si="90"/>
        <v>1.8753194334361267E-7</v>
      </c>
      <c r="X384">
        <f t="shared" si="91"/>
        <v>-3.8333333333333362E-6</v>
      </c>
      <c r="AB384">
        <f t="shared" si="84"/>
        <v>2.0666995000000001E-4</v>
      </c>
      <c r="AC384">
        <f t="shared" si="85"/>
        <v>3.4444991666666666E-6</v>
      </c>
      <c r="AE384">
        <f t="shared" si="86"/>
        <v>62.002292938369536</v>
      </c>
    </row>
    <row r="385" spans="1:31" x14ac:dyDescent="0.25">
      <c r="A385" s="1" t="s">
        <v>41</v>
      </c>
      <c r="B385" s="1">
        <v>96</v>
      </c>
      <c r="C385" s="2">
        <f t="shared" si="88"/>
        <v>24</v>
      </c>
      <c r="D385" s="3">
        <f t="shared" si="78"/>
        <v>1440</v>
      </c>
      <c r="E385" s="1" t="s">
        <v>22</v>
      </c>
      <c r="F385" s="1">
        <v>13</v>
      </c>
      <c r="G385" s="1">
        <v>150</v>
      </c>
      <c r="H385" s="1" t="s">
        <v>31</v>
      </c>
      <c r="I385" s="18">
        <v>6.0541666666666671</v>
      </c>
      <c r="J385" s="18">
        <v>1.9583333333333335</v>
      </c>
      <c r="K385" s="1">
        <v>1202</v>
      </c>
      <c r="L385" s="1">
        <f t="shared" si="79"/>
        <v>8.9394862578626097E-3</v>
      </c>
      <c r="M385" s="1">
        <f t="shared" si="80"/>
        <v>2.485256509569403E-4</v>
      </c>
      <c r="N385" s="24">
        <f t="shared" si="81"/>
        <v>4.1050348403073408E-5</v>
      </c>
      <c r="O385" s="24">
        <f t="shared" si="82"/>
        <v>1.2690671538226738E-4</v>
      </c>
      <c r="S385" s="1">
        <f t="shared" si="75"/>
        <v>8.9385528000000009E-3</v>
      </c>
      <c r="T385">
        <f t="shared" si="83"/>
        <v>1.2019999999999999E-3</v>
      </c>
      <c r="U385">
        <f t="shared" si="87"/>
        <v>6.6458333333333325E-6</v>
      </c>
      <c r="V385">
        <f t="shared" si="89"/>
        <v>7.6595744680851051E-3</v>
      </c>
      <c r="W385">
        <f t="shared" si="90"/>
        <v>2.0997875381801267E-6</v>
      </c>
      <c r="X385">
        <f t="shared" si="91"/>
        <v>-1.5166666666666665E-5</v>
      </c>
      <c r="AB385">
        <f t="shared" si="84"/>
        <v>3.7243970000000004E-4</v>
      </c>
      <c r="AC385">
        <f t="shared" si="85"/>
        <v>6.2073283333333337E-6</v>
      </c>
      <c r="AE385">
        <f t="shared" si="86"/>
        <v>111.73426703436309</v>
      </c>
    </row>
    <row r="386" spans="1:31" x14ac:dyDescent="0.25">
      <c r="A386" s="1" t="s">
        <v>41</v>
      </c>
      <c r="B386" s="1">
        <v>96</v>
      </c>
      <c r="C386" s="2">
        <f t="shared" si="88"/>
        <v>24</v>
      </c>
      <c r="D386" s="3">
        <f t="shared" si="78"/>
        <v>1440</v>
      </c>
      <c r="E386" s="1" t="s">
        <v>24</v>
      </c>
      <c r="F386" s="1">
        <v>26</v>
      </c>
      <c r="G386" s="1">
        <v>15</v>
      </c>
      <c r="H386" s="1" t="s">
        <v>31</v>
      </c>
      <c r="I386" s="18">
        <v>5.328333333333334</v>
      </c>
      <c r="J386" s="18">
        <v>2.4650000000000007</v>
      </c>
      <c r="K386" s="1">
        <v>628</v>
      </c>
      <c r="L386" s="1">
        <f t="shared" si="79"/>
        <v>4.6705468967867874E-3</v>
      </c>
      <c r="M386" s="1">
        <f t="shared" si="80"/>
        <v>7.0653177578781001E-5</v>
      </c>
      <c r="N386" s="24">
        <f t="shared" si="81"/>
        <v>1.3259901954103408E-5</v>
      </c>
      <c r="O386" s="24">
        <f t="shared" si="82"/>
        <v>2.8662546685103847E-5</v>
      </c>
      <c r="S386" s="1">
        <f t="shared" ref="S386:S449" si="92">0.6197*K386*12*(10^-6)</f>
        <v>4.6700591999999999E-3</v>
      </c>
      <c r="T386">
        <f t="shared" si="83"/>
        <v>6.2799999999999998E-4</v>
      </c>
      <c r="U386">
        <f t="shared" si="87"/>
        <v>7.8124999999999983E-7</v>
      </c>
      <c r="V386">
        <f t="shared" si="89"/>
        <v>6.0851926977687609E-3</v>
      </c>
      <c r="W386">
        <f t="shared" si="90"/>
        <v>1.9610362928663105E-7</v>
      </c>
      <c r="X386">
        <f t="shared" si="91"/>
        <v>-1.2916666666666664E-6</v>
      </c>
      <c r="AB386">
        <f t="shared" si="84"/>
        <v>1.945858E-4</v>
      </c>
      <c r="AC386">
        <f t="shared" si="85"/>
        <v>3.2430966666666665E-6</v>
      </c>
      <c r="AE386">
        <f t="shared" si="86"/>
        <v>58.376971462213</v>
      </c>
    </row>
    <row r="387" spans="1:31" x14ac:dyDescent="0.25">
      <c r="A387" s="1" t="s">
        <v>41</v>
      </c>
      <c r="B387" s="1">
        <v>96</v>
      </c>
      <c r="C387" s="2">
        <f t="shared" si="88"/>
        <v>24</v>
      </c>
      <c r="D387" s="3">
        <f t="shared" ref="D387:D450" si="93">C387*60</f>
        <v>1440</v>
      </c>
      <c r="E387" s="1" t="s">
        <v>25</v>
      </c>
      <c r="F387" s="1">
        <v>26</v>
      </c>
      <c r="G387" s="1">
        <v>150</v>
      </c>
      <c r="H387" s="1" t="s">
        <v>31</v>
      </c>
      <c r="I387" s="18">
        <v>6.270833333333333</v>
      </c>
      <c r="J387" s="18">
        <v>3.3374999999999999</v>
      </c>
      <c r="K387" s="1">
        <v>608</v>
      </c>
      <c r="L387" s="1">
        <f t="shared" ref="L387:L450" si="94">$W$4*K387*12.001/1000</f>
        <v>4.5218033650419858E-3</v>
      </c>
      <c r="M387" s="1">
        <f t="shared" ref="M387:M450" si="95">(L387-$W$3)/C387</f>
        <v>6.44555304227476E-5</v>
      </c>
      <c r="N387" s="24">
        <f t="shared" ref="N387:N450" si="96">M387/I387</f>
        <v>1.0278622791667391E-5</v>
      </c>
      <c r="O387" s="24">
        <f t="shared" ref="O387:O450" si="97">M387/J387</f>
        <v>1.9312518478725872E-5</v>
      </c>
      <c r="S387" s="1">
        <f t="shared" si="92"/>
        <v>4.5213312E-3</v>
      </c>
      <c r="T387">
        <f t="shared" ref="T387:T450" si="98">K387/1000000</f>
        <v>6.0800000000000003E-4</v>
      </c>
      <c r="U387">
        <f t="shared" si="87"/>
        <v>6.6666666666666702E-7</v>
      </c>
      <c r="V387">
        <f t="shared" si="89"/>
        <v>4.4943820224719096E-3</v>
      </c>
      <c r="W387">
        <f t="shared" si="90"/>
        <v>1.2359474079903699E-7</v>
      </c>
      <c r="X387">
        <f t="shared" si="91"/>
        <v>-8.7499999999999872E-7</v>
      </c>
      <c r="AB387">
        <f t="shared" ref="AB387:AB450" si="99">S387/1/C387</f>
        <v>1.883888E-4</v>
      </c>
      <c r="AC387">
        <f t="shared" ref="AC387:AC450" si="100">S387/1/D387</f>
        <v>3.1398133333333333E-6</v>
      </c>
      <c r="AE387">
        <f t="shared" ref="AE387:AE450" si="101">(K387*((15*1)/(82.05*(273+22))))/1/(C387/3600)</f>
        <v>56.517832243671187</v>
      </c>
    </row>
    <row r="388" spans="1:31" x14ac:dyDescent="0.25">
      <c r="A388" s="1" t="s">
        <v>41</v>
      </c>
      <c r="B388" s="1">
        <v>96</v>
      </c>
      <c r="C388" s="2">
        <f t="shared" si="88"/>
        <v>24</v>
      </c>
      <c r="D388" s="3">
        <f t="shared" si="93"/>
        <v>1440</v>
      </c>
      <c r="E388" s="1" t="s">
        <v>26</v>
      </c>
      <c r="F388" s="1">
        <v>34</v>
      </c>
      <c r="G388" s="1">
        <v>15</v>
      </c>
      <c r="H388" s="1" t="s">
        <v>31</v>
      </c>
      <c r="I388" s="18">
        <v>6.0258333333333338</v>
      </c>
      <c r="J388" s="18">
        <v>3.2008333333333328</v>
      </c>
      <c r="K388" s="1">
        <v>574</v>
      </c>
      <c r="L388" s="1">
        <f t="shared" si="94"/>
        <v>4.2689393610758223E-3</v>
      </c>
      <c r="M388" s="1">
        <f t="shared" si="95"/>
        <v>5.3919530257490785E-5</v>
      </c>
      <c r="N388" s="24">
        <f t="shared" si="96"/>
        <v>8.9480619982006557E-6</v>
      </c>
      <c r="O388" s="24">
        <f t="shared" si="97"/>
        <v>1.6845466365266584E-5</v>
      </c>
      <c r="S388" s="1">
        <f t="shared" si="92"/>
        <v>4.2684935999999993E-3</v>
      </c>
      <c r="T388">
        <f t="shared" si="98"/>
        <v>5.7399999999999997E-4</v>
      </c>
      <c r="U388">
        <f t="shared" si="87"/>
        <v>2.0833333333332709E-8</v>
      </c>
      <c r="V388">
        <f t="shared" si="89"/>
        <v>4.686279614683677E-3</v>
      </c>
      <c r="W388">
        <f t="shared" si="90"/>
        <v>4.0272466227880776E-9</v>
      </c>
      <c r="X388">
        <f t="shared" si="91"/>
        <v>-8.3333333333333555E-7</v>
      </c>
      <c r="AB388">
        <f t="shared" si="99"/>
        <v>1.7785389999999996E-4</v>
      </c>
      <c r="AC388">
        <f t="shared" si="100"/>
        <v>2.964231666666666E-6</v>
      </c>
      <c r="AE388">
        <f t="shared" si="101"/>
        <v>53.357295572150093</v>
      </c>
    </row>
    <row r="389" spans="1:31" x14ac:dyDescent="0.25">
      <c r="A389" s="1" t="s">
        <v>41</v>
      </c>
      <c r="B389" s="1">
        <v>96</v>
      </c>
      <c r="C389" s="2">
        <f t="shared" si="88"/>
        <v>24</v>
      </c>
      <c r="D389" s="3">
        <f t="shared" si="93"/>
        <v>1440</v>
      </c>
      <c r="E389" s="1" t="s">
        <v>27</v>
      </c>
      <c r="F389" s="1">
        <v>34</v>
      </c>
      <c r="G389" s="1">
        <v>150</v>
      </c>
      <c r="H389" s="1" t="s">
        <v>31</v>
      </c>
      <c r="I389" s="18">
        <v>7.3316666666666661</v>
      </c>
      <c r="J389" s="18">
        <v>3.6174999999999997</v>
      </c>
      <c r="K389" s="1">
        <v>592</v>
      </c>
      <c r="L389" s="1">
        <f t="shared" si="94"/>
        <v>4.402808539646144E-3</v>
      </c>
      <c r="M389" s="1">
        <f t="shared" si="95"/>
        <v>5.9497412697920857E-5</v>
      </c>
      <c r="N389" s="24">
        <f t="shared" si="96"/>
        <v>8.115127896965792E-6</v>
      </c>
      <c r="O389" s="24">
        <f t="shared" si="97"/>
        <v>1.6447107863972596E-5</v>
      </c>
      <c r="S389" s="1">
        <f t="shared" si="92"/>
        <v>4.4023488000000006E-3</v>
      </c>
      <c r="T389">
        <f t="shared" si="98"/>
        <v>5.9199999999999997E-4</v>
      </c>
      <c r="U389">
        <f t="shared" si="87"/>
        <v>-3.2291666666666661E-7</v>
      </c>
      <c r="V389">
        <f t="shared" si="89"/>
        <v>4.1465100207325502E-3</v>
      </c>
      <c r="W389">
        <f t="shared" si="90"/>
        <v>-5.5232467475468023E-8</v>
      </c>
      <c r="X389">
        <f t="shared" si="91"/>
        <v>6.2499999999999709E-7</v>
      </c>
      <c r="AB389">
        <f t="shared" si="99"/>
        <v>1.8343120000000003E-4</v>
      </c>
      <c r="AC389">
        <f t="shared" si="100"/>
        <v>3.0571866666666673E-6</v>
      </c>
      <c r="AE389">
        <f t="shared" si="101"/>
        <v>55.030520868837726</v>
      </c>
    </row>
    <row r="390" spans="1:31" x14ac:dyDescent="0.25">
      <c r="A390" s="1" t="s">
        <v>41</v>
      </c>
      <c r="B390" s="1">
        <v>96</v>
      </c>
      <c r="C390" s="2">
        <f t="shared" si="88"/>
        <v>24</v>
      </c>
      <c r="D390" s="3">
        <f t="shared" si="93"/>
        <v>1440</v>
      </c>
      <c r="E390" s="1" t="s">
        <v>28</v>
      </c>
      <c r="F390" s="1">
        <v>52</v>
      </c>
      <c r="G390" s="1">
        <v>15</v>
      </c>
      <c r="H390" s="1" t="s">
        <v>31</v>
      </c>
      <c r="I390" s="18">
        <v>5.3408333333333333</v>
      </c>
      <c r="J390" s="18">
        <v>1.8925000000000003</v>
      </c>
      <c r="K390" s="1">
        <v>698</v>
      </c>
      <c r="L390" s="1">
        <f t="shared" si="94"/>
        <v>5.1911492578935953E-3</v>
      </c>
      <c r="M390" s="1">
        <f t="shared" si="95"/>
        <v>9.2344942624898E-5</v>
      </c>
      <c r="N390" s="24">
        <f t="shared" si="96"/>
        <v>1.7290362170366297E-5</v>
      </c>
      <c r="O390" s="24">
        <f t="shared" si="97"/>
        <v>4.87952140686383E-5</v>
      </c>
      <c r="S390" s="1">
        <f t="shared" si="92"/>
        <v>5.1906071999999999E-3</v>
      </c>
      <c r="T390">
        <f t="shared" si="98"/>
        <v>6.9800000000000005E-4</v>
      </c>
      <c r="U390">
        <f t="shared" si="87"/>
        <v>1.6041666666666673E-6</v>
      </c>
      <c r="V390">
        <f t="shared" si="89"/>
        <v>7.9260237780713321E-3</v>
      </c>
      <c r="W390">
        <f t="shared" si="90"/>
        <v>5.2447660916599249E-7</v>
      </c>
      <c r="X390">
        <f t="shared" si="91"/>
        <v>-3.5833333333333301E-6</v>
      </c>
      <c r="AB390">
        <f t="shared" si="99"/>
        <v>2.1627530000000001E-4</v>
      </c>
      <c r="AC390">
        <f t="shared" si="100"/>
        <v>3.6045883333333334E-6</v>
      </c>
      <c r="AE390">
        <f t="shared" si="101"/>
        <v>64.883958727109345</v>
      </c>
    </row>
    <row r="391" spans="1:31" x14ac:dyDescent="0.25">
      <c r="A391" s="1" t="s">
        <v>41</v>
      </c>
      <c r="B391" s="1">
        <v>96</v>
      </c>
      <c r="C391" s="2">
        <f t="shared" si="88"/>
        <v>24</v>
      </c>
      <c r="D391" s="3">
        <f t="shared" si="93"/>
        <v>1440</v>
      </c>
      <c r="E391" s="1" t="s">
        <v>29</v>
      </c>
      <c r="F391" s="1">
        <v>52</v>
      </c>
      <c r="G391" s="1">
        <v>150</v>
      </c>
      <c r="H391" s="1" t="s">
        <v>31</v>
      </c>
      <c r="I391" s="18">
        <v>5.916666666666667</v>
      </c>
      <c r="J391" s="18">
        <v>3.1008333333333327</v>
      </c>
      <c r="K391" s="1">
        <v>966</v>
      </c>
      <c r="L391" s="1">
        <f t="shared" si="94"/>
        <v>7.1843125832739448E-3</v>
      </c>
      <c r="M391" s="1">
        <f t="shared" si="95"/>
        <v>1.753934145157459E-4</v>
      </c>
      <c r="N391" s="24">
        <f t="shared" si="96"/>
        <v>2.9643957382942967E-5</v>
      </c>
      <c r="O391" s="24">
        <f t="shared" si="97"/>
        <v>5.6563315619160202E-5</v>
      </c>
      <c r="S391" s="1">
        <f t="shared" si="92"/>
        <v>7.1835624000000002E-3</v>
      </c>
      <c r="T391">
        <f t="shared" si="98"/>
        <v>9.6599999999999995E-4</v>
      </c>
      <c r="U391">
        <f t="shared" si="87"/>
        <v>4.677083333333333E-6</v>
      </c>
      <c r="V391">
        <f t="shared" si="89"/>
        <v>4.8374092985756529E-3</v>
      </c>
      <c r="W391">
        <f t="shared" si="90"/>
        <v>9.3327408907284753E-7</v>
      </c>
      <c r="X391">
        <f t="shared" si="91"/>
        <v>-1.0666666666666669E-5</v>
      </c>
      <c r="AB391">
        <f t="shared" si="99"/>
        <v>2.9931510000000001E-4</v>
      </c>
      <c r="AC391">
        <f t="shared" si="100"/>
        <v>4.9885849999999998E-6</v>
      </c>
      <c r="AE391">
        <f t="shared" si="101"/>
        <v>89.796424255569676</v>
      </c>
    </row>
    <row r="392" spans="1:31" x14ac:dyDescent="0.25">
      <c r="A392" s="1" t="s">
        <v>41</v>
      </c>
      <c r="B392" s="1">
        <v>96</v>
      </c>
      <c r="C392" s="2">
        <f t="shared" si="88"/>
        <v>24</v>
      </c>
      <c r="D392" s="3">
        <f t="shared" si="93"/>
        <v>1440</v>
      </c>
      <c r="E392" s="1" t="s">
        <v>16</v>
      </c>
      <c r="F392" s="1">
        <v>11</v>
      </c>
      <c r="G392" s="1">
        <v>15</v>
      </c>
      <c r="H392" s="1" t="s">
        <v>32</v>
      </c>
      <c r="I392" s="18">
        <v>5.105833333333333</v>
      </c>
      <c r="J392" s="18">
        <v>2.3541666666666656</v>
      </c>
      <c r="K392" s="1">
        <v>821</v>
      </c>
      <c r="L392" s="1">
        <f t="shared" si="94"/>
        <v>6.1059219781241288E-3</v>
      </c>
      <c r="M392" s="1">
        <f t="shared" si="95"/>
        <v>1.3046047263450355E-4</v>
      </c>
      <c r="N392" s="24">
        <f t="shared" si="96"/>
        <v>2.5551259533442839E-5</v>
      </c>
      <c r="O392" s="24">
        <f t="shared" si="97"/>
        <v>5.5416837933240473E-5</v>
      </c>
      <c r="S392" s="1">
        <f t="shared" si="92"/>
        <v>6.1052844E-3</v>
      </c>
      <c r="T392">
        <f t="shared" si="98"/>
        <v>8.2100000000000001E-4</v>
      </c>
      <c r="U392">
        <f t="shared" si="87"/>
        <v>3.2499999999999998E-6</v>
      </c>
      <c r="V392">
        <f t="shared" si="89"/>
        <v>6.3716814159292057E-3</v>
      </c>
      <c r="W392">
        <f t="shared" si="90"/>
        <v>8.5419825394272483E-7</v>
      </c>
      <c r="X392">
        <f t="shared" si="91"/>
        <v>2.5000000000000158E-7</v>
      </c>
      <c r="AB392">
        <f t="shared" si="99"/>
        <v>2.5438685000000002E-4</v>
      </c>
      <c r="AC392">
        <f t="shared" si="100"/>
        <v>4.2397808333333336E-6</v>
      </c>
      <c r="AE392">
        <f t="shared" si="101"/>
        <v>76.317664921141514</v>
      </c>
    </row>
    <row r="393" spans="1:31" x14ac:dyDescent="0.25">
      <c r="A393" s="1" t="s">
        <v>41</v>
      </c>
      <c r="B393" s="1">
        <v>96</v>
      </c>
      <c r="C393" s="2">
        <f t="shared" si="88"/>
        <v>24</v>
      </c>
      <c r="D393" s="3">
        <f t="shared" si="93"/>
        <v>1440</v>
      </c>
      <c r="E393" s="1" t="s">
        <v>19</v>
      </c>
      <c r="F393" s="1">
        <v>11</v>
      </c>
      <c r="G393" s="1">
        <v>150</v>
      </c>
      <c r="H393" s="1" t="s">
        <v>32</v>
      </c>
      <c r="I393" s="18">
        <v>10.093333333333334</v>
      </c>
      <c r="J393" s="18">
        <v>6.274166666666666</v>
      </c>
      <c r="K393" s="1">
        <v>1945</v>
      </c>
      <c r="L393" s="1">
        <f t="shared" si="94"/>
        <v>1.4465308462182009E-2</v>
      </c>
      <c r="M393" s="1">
        <f t="shared" si="95"/>
        <v>4.7876824280358195E-4</v>
      </c>
      <c r="N393" s="24">
        <f t="shared" si="96"/>
        <v>4.7434105958082755E-5</v>
      </c>
      <c r="O393" s="24">
        <f t="shared" si="97"/>
        <v>7.6307861783012139E-5</v>
      </c>
      <c r="S393" s="1">
        <f t="shared" si="92"/>
        <v>1.4463798000000002E-2</v>
      </c>
      <c r="T393">
        <f t="shared" si="98"/>
        <v>1.9449999999999999E-3</v>
      </c>
      <c r="U393">
        <f t="shared" si="87"/>
        <v>1.53125E-5</v>
      </c>
      <c r="V393">
        <f t="shared" si="89"/>
        <v>2.3907557444547752E-3</v>
      </c>
      <c r="W393">
        <f t="shared" si="90"/>
        <v>1.5100891080389373E-6</v>
      </c>
      <c r="X393">
        <f t="shared" si="91"/>
        <v>-6.4583333333333322E-6</v>
      </c>
      <c r="AB393">
        <f t="shared" si="99"/>
        <v>6.0265825000000003E-4</v>
      </c>
      <c r="AC393">
        <f t="shared" si="100"/>
        <v>1.0044304166666667E-5</v>
      </c>
      <c r="AE393">
        <f t="shared" si="101"/>
        <v>180.8012890031915</v>
      </c>
    </row>
    <row r="394" spans="1:31" x14ac:dyDescent="0.25">
      <c r="A394" s="1" t="s">
        <v>41</v>
      </c>
      <c r="B394" s="1">
        <v>96</v>
      </c>
      <c r="C394" s="2">
        <f t="shared" si="88"/>
        <v>24</v>
      </c>
      <c r="D394" s="3">
        <f t="shared" si="93"/>
        <v>1440</v>
      </c>
      <c r="E394" s="1" t="s">
        <v>20</v>
      </c>
      <c r="F394" s="1">
        <v>13</v>
      </c>
      <c r="G394" s="1">
        <v>15</v>
      </c>
      <c r="H394" s="1" t="s">
        <v>32</v>
      </c>
      <c r="I394" s="18">
        <v>6.0483333333333338</v>
      </c>
      <c r="J394" s="18">
        <v>2.8416666666666672</v>
      </c>
      <c r="K394" s="1">
        <v>1409</v>
      </c>
      <c r="L394" s="1">
        <f t="shared" si="94"/>
        <v>1.0478981811421314E-2</v>
      </c>
      <c r="M394" s="1">
        <f t="shared" si="95"/>
        <v>3.1267129902188629E-4</v>
      </c>
      <c r="N394" s="24">
        <f t="shared" si="96"/>
        <v>5.1695447620041821E-5</v>
      </c>
      <c r="O394" s="24">
        <f t="shared" si="97"/>
        <v>1.1003095566752594E-4</v>
      </c>
      <c r="S394" s="1">
        <f t="shared" si="92"/>
        <v>1.0477887600000001E-2</v>
      </c>
      <c r="T394">
        <f t="shared" si="98"/>
        <v>1.4090000000000001E-3</v>
      </c>
      <c r="U394">
        <f t="shared" si="87"/>
        <v>9.2187500000000005E-6</v>
      </c>
      <c r="V394">
        <f t="shared" si="89"/>
        <v>5.278592375366568E-3</v>
      </c>
      <c r="W394">
        <f t="shared" si="90"/>
        <v>2.0072960463555096E-6</v>
      </c>
      <c r="X394">
        <f t="shared" si="91"/>
        <v>-1.6291666666666662E-5</v>
      </c>
      <c r="AB394">
        <f t="shared" si="99"/>
        <v>4.3657865000000003E-4</v>
      </c>
      <c r="AC394">
        <f t="shared" si="100"/>
        <v>7.2763108333333336E-6</v>
      </c>
      <c r="AE394">
        <f t="shared" si="101"/>
        <v>130.97635794627089</v>
      </c>
    </row>
    <row r="395" spans="1:31" x14ac:dyDescent="0.25">
      <c r="A395" s="1" t="s">
        <v>41</v>
      </c>
      <c r="B395" s="1">
        <v>96</v>
      </c>
      <c r="C395" s="2">
        <f t="shared" si="88"/>
        <v>24</v>
      </c>
      <c r="D395" s="3">
        <f t="shared" si="93"/>
        <v>1440</v>
      </c>
      <c r="E395" s="1" t="s">
        <v>22</v>
      </c>
      <c r="F395" s="1">
        <v>13</v>
      </c>
      <c r="G395" s="1">
        <v>150</v>
      </c>
      <c r="H395" s="1" t="s">
        <v>32</v>
      </c>
      <c r="I395" s="18">
        <v>5.84</v>
      </c>
      <c r="J395" s="18">
        <v>2.54</v>
      </c>
      <c r="K395" s="1">
        <v>1575</v>
      </c>
      <c r="L395" s="1">
        <f t="shared" si="94"/>
        <v>1.1713553124903169E-2</v>
      </c>
      <c r="M395" s="1">
        <f t="shared" si="95"/>
        <v>3.6411177041696359E-4</v>
      </c>
      <c r="N395" s="24">
        <f t="shared" si="96"/>
        <v>6.2347905893315688E-5</v>
      </c>
      <c r="O395" s="24">
        <f t="shared" si="97"/>
        <v>1.4335109071534E-4</v>
      </c>
      <c r="S395" s="1">
        <f t="shared" si="92"/>
        <v>1.171233E-2</v>
      </c>
      <c r="T395">
        <f t="shared" si="98"/>
        <v>1.575E-3</v>
      </c>
      <c r="U395">
        <f t="shared" si="87"/>
        <v>1.0895833333333333E-5</v>
      </c>
      <c r="V395">
        <f t="shared" si="89"/>
        <v>5.905511811023622E-3</v>
      </c>
      <c r="W395">
        <f t="shared" si="90"/>
        <v>2.6542343134716896E-6</v>
      </c>
      <c r="X395">
        <f t="shared" si="91"/>
        <v>1.3375000000000005E-5</v>
      </c>
      <c r="AB395">
        <f t="shared" si="99"/>
        <v>4.8801375000000002E-4</v>
      </c>
      <c r="AC395">
        <f t="shared" si="100"/>
        <v>8.1335625000000003E-6</v>
      </c>
      <c r="AE395">
        <f t="shared" si="101"/>
        <v>146.40721346016795</v>
      </c>
    </row>
    <row r="396" spans="1:31" x14ac:dyDescent="0.25">
      <c r="A396" s="1" t="s">
        <v>41</v>
      </c>
      <c r="B396" s="1">
        <v>96</v>
      </c>
      <c r="C396" s="2">
        <f t="shared" si="88"/>
        <v>24</v>
      </c>
      <c r="D396" s="3">
        <f t="shared" si="93"/>
        <v>1440</v>
      </c>
      <c r="E396" s="1" t="s">
        <v>24</v>
      </c>
      <c r="F396" s="1">
        <v>26</v>
      </c>
      <c r="G396" s="1">
        <v>15</v>
      </c>
      <c r="H396" s="1" t="s">
        <v>32</v>
      </c>
      <c r="I396" s="18">
        <v>5.8375000000000004</v>
      </c>
      <c r="J396" s="18">
        <v>2.7099999999999995</v>
      </c>
      <c r="K396" s="1">
        <v>2081</v>
      </c>
      <c r="L396" s="1">
        <f t="shared" si="94"/>
        <v>1.5476764478046667E-2</v>
      </c>
      <c r="M396" s="1">
        <f t="shared" si="95"/>
        <v>5.2091224346460937E-4</v>
      </c>
      <c r="N396" s="24">
        <f t="shared" si="96"/>
        <v>8.9235502092438435E-5</v>
      </c>
      <c r="O396" s="24">
        <f t="shared" si="97"/>
        <v>1.9221854002384112E-4</v>
      </c>
      <c r="S396" s="1">
        <f t="shared" si="92"/>
        <v>1.5475148400000001E-2</v>
      </c>
      <c r="T396">
        <f t="shared" si="98"/>
        <v>2.081E-3</v>
      </c>
      <c r="U396">
        <f t="shared" si="87"/>
        <v>1.6177083333333331E-5</v>
      </c>
      <c r="V396">
        <f t="shared" si="89"/>
        <v>5.535055350553506E-3</v>
      </c>
      <c r="W396">
        <f t="shared" si="90"/>
        <v>3.6935455248977646E-6</v>
      </c>
      <c r="X396">
        <f t="shared" si="91"/>
        <v>2.8166666666666666E-5</v>
      </c>
      <c r="AB396">
        <f t="shared" si="99"/>
        <v>6.4479785000000009E-4</v>
      </c>
      <c r="AC396">
        <f t="shared" si="100"/>
        <v>1.0746630833333335E-5</v>
      </c>
      <c r="AE396">
        <f t="shared" si="101"/>
        <v>193.44343568927587</v>
      </c>
    </row>
    <row r="397" spans="1:31" x14ac:dyDescent="0.25">
      <c r="A397" s="1" t="s">
        <v>41</v>
      </c>
      <c r="B397" s="1">
        <v>96</v>
      </c>
      <c r="C397" s="2">
        <f t="shared" si="88"/>
        <v>24</v>
      </c>
      <c r="D397" s="3">
        <f t="shared" si="93"/>
        <v>1440</v>
      </c>
      <c r="E397" s="1" t="s">
        <v>25</v>
      </c>
      <c r="F397" s="1">
        <v>26</v>
      </c>
      <c r="G397" s="1">
        <v>150</v>
      </c>
      <c r="H397" s="1" t="s">
        <v>32</v>
      </c>
      <c r="I397" s="18">
        <v>9.9691666666666681</v>
      </c>
      <c r="J397" s="18">
        <v>6.1066666666666682</v>
      </c>
      <c r="K397" s="1">
        <v>2090</v>
      </c>
      <c r="L397" s="1">
        <f t="shared" si="94"/>
        <v>1.5543699067331825E-2</v>
      </c>
      <c r="M397" s="1">
        <f t="shared" si="95"/>
        <v>5.237011846848243E-4</v>
      </c>
      <c r="N397" s="24">
        <f t="shared" si="96"/>
        <v>5.2532092420111099E-5</v>
      </c>
      <c r="O397" s="24">
        <f t="shared" si="97"/>
        <v>8.5758927623060723E-5</v>
      </c>
      <c r="S397" s="1">
        <f t="shared" si="92"/>
        <v>1.5542076E-2</v>
      </c>
      <c r="T397">
        <f t="shared" si="98"/>
        <v>2.0899999999999998E-3</v>
      </c>
      <c r="U397">
        <f t="shared" si="87"/>
        <v>1.6302083333333334E-5</v>
      </c>
      <c r="V397">
        <f t="shared" si="89"/>
        <v>2.4563318777292569E-3</v>
      </c>
      <c r="W397">
        <f t="shared" si="90"/>
        <v>1.6517770159165262E-6</v>
      </c>
      <c r="X397">
        <f t="shared" si="91"/>
        <v>-2.5000000000000066E-6</v>
      </c>
      <c r="AB397">
        <f t="shared" si="99"/>
        <v>6.4758649999999997E-4</v>
      </c>
      <c r="AC397">
        <f t="shared" si="100"/>
        <v>1.0793108333333333E-5</v>
      </c>
      <c r="AE397">
        <f t="shared" si="101"/>
        <v>194.28004833761969</v>
      </c>
    </row>
    <row r="398" spans="1:31" x14ac:dyDescent="0.25">
      <c r="A398" s="1" t="s">
        <v>41</v>
      </c>
      <c r="B398" s="1">
        <v>96</v>
      </c>
      <c r="C398" s="2">
        <f t="shared" si="88"/>
        <v>24</v>
      </c>
      <c r="D398" s="3">
        <f t="shared" si="93"/>
        <v>1440</v>
      </c>
      <c r="E398" s="1" t="s">
        <v>26</v>
      </c>
      <c r="F398" s="1">
        <v>34</v>
      </c>
      <c r="G398" s="1">
        <v>15</v>
      </c>
      <c r="H398" s="1" t="s">
        <v>32</v>
      </c>
      <c r="I398" s="18">
        <v>6.4700000000000015</v>
      </c>
      <c r="J398" s="18">
        <v>3.6675000000000022</v>
      </c>
      <c r="K398" s="1">
        <v>1135</v>
      </c>
      <c r="L398" s="1">
        <f t="shared" si="94"/>
        <v>8.441195426517523E-3</v>
      </c>
      <c r="M398" s="1">
        <f t="shared" si="95"/>
        <v>2.2776353298422833E-4</v>
      </c>
      <c r="N398" s="24">
        <f t="shared" si="96"/>
        <v>3.5203019008381493E-5</v>
      </c>
      <c r="O398" s="24">
        <f t="shared" si="97"/>
        <v>6.2103212810968837E-5</v>
      </c>
      <c r="S398" s="1">
        <f t="shared" si="92"/>
        <v>8.4403139999999991E-3</v>
      </c>
      <c r="T398">
        <f t="shared" si="98"/>
        <v>1.1349999999999999E-3</v>
      </c>
      <c r="U398">
        <f t="shared" si="87"/>
        <v>6.1874999999999988E-6</v>
      </c>
      <c r="V398">
        <f t="shared" si="89"/>
        <v>4.0899795501022473E-3</v>
      </c>
      <c r="W398">
        <f t="shared" si="90"/>
        <v>1.0438969144749939E-6</v>
      </c>
      <c r="X398">
        <f t="shared" si="91"/>
        <v>-1.4583333333333335E-5</v>
      </c>
      <c r="AB398">
        <f t="shared" si="99"/>
        <v>3.5167974999999996E-4</v>
      </c>
      <c r="AC398">
        <f t="shared" si="100"/>
        <v>5.861329166666666E-6</v>
      </c>
      <c r="AE398">
        <f t="shared" si="101"/>
        <v>105.50615065224801</v>
      </c>
    </row>
    <row r="399" spans="1:31" x14ac:dyDescent="0.25">
      <c r="A399" s="1" t="s">
        <v>41</v>
      </c>
      <c r="B399" s="1">
        <v>96</v>
      </c>
      <c r="C399" s="2">
        <f t="shared" si="88"/>
        <v>24</v>
      </c>
      <c r="D399" s="3">
        <f t="shared" si="93"/>
        <v>1440</v>
      </c>
      <c r="E399" s="1" t="s">
        <v>27</v>
      </c>
      <c r="F399" s="1">
        <v>34</v>
      </c>
      <c r="G399" s="1">
        <v>150</v>
      </c>
      <c r="H399" s="1" t="s">
        <v>32</v>
      </c>
      <c r="I399" s="18">
        <v>8.0608333333333331</v>
      </c>
      <c r="J399" s="18">
        <v>4.9749999999999996</v>
      </c>
      <c r="K399" s="1">
        <v>1950</v>
      </c>
      <c r="L399" s="1">
        <f t="shared" si="94"/>
        <v>1.450249434511821E-2</v>
      </c>
      <c r="M399" s="1">
        <f t="shared" si="95"/>
        <v>4.8031765459259027E-4</v>
      </c>
      <c r="N399" s="24">
        <f t="shared" si="96"/>
        <v>5.95866003836564E-5</v>
      </c>
      <c r="O399" s="24">
        <f t="shared" si="97"/>
        <v>9.6546262229666387E-5</v>
      </c>
      <c r="S399" s="1">
        <f t="shared" si="92"/>
        <v>1.4500979999999998E-2</v>
      </c>
      <c r="T399">
        <f t="shared" si="98"/>
        <v>1.9499999999999999E-3</v>
      </c>
      <c r="U399">
        <f t="shared" si="87"/>
        <v>1.5083333333333333E-5</v>
      </c>
      <c r="V399">
        <f t="shared" si="89"/>
        <v>3.0150753768844224E-3</v>
      </c>
      <c r="W399">
        <f t="shared" si="90"/>
        <v>1.875930602573825E-6</v>
      </c>
      <c r="X399">
        <f t="shared" si="91"/>
        <v>7.5000000000000012E-7</v>
      </c>
      <c r="AB399">
        <f t="shared" si="99"/>
        <v>6.042074999999999E-4</v>
      </c>
      <c r="AC399">
        <f t="shared" si="100"/>
        <v>1.0070124999999999E-5</v>
      </c>
      <c r="AE399">
        <f t="shared" si="101"/>
        <v>181.26607380782696</v>
      </c>
    </row>
    <row r="400" spans="1:31" x14ac:dyDescent="0.25">
      <c r="A400" s="1" t="s">
        <v>41</v>
      </c>
      <c r="B400" s="1">
        <v>96</v>
      </c>
      <c r="C400" s="2">
        <f t="shared" si="88"/>
        <v>24</v>
      </c>
      <c r="D400" s="3">
        <f t="shared" si="93"/>
        <v>1440</v>
      </c>
      <c r="E400" s="1" t="s">
        <v>28</v>
      </c>
      <c r="F400" s="1">
        <v>52</v>
      </c>
      <c r="G400" s="1">
        <v>15</v>
      </c>
      <c r="H400" s="1" t="s">
        <v>32</v>
      </c>
      <c r="I400" s="18">
        <v>6.6941666666666668</v>
      </c>
      <c r="J400" s="18">
        <v>3.253333333333333</v>
      </c>
      <c r="K400" s="1">
        <v>1840</v>
      </c>
      <c r="L400" s="1">
        <f t="shared" si="94"/>
        <v>1.36844049205218E-2</v>
      </c>
      <c r="M400" s="1">
        <f t="shared" si="95"/>
        <v>4.4623059523440657E-4</v>
      </c>
      <c r="N400" s="24">
        <f t="shared" si="96"/>
        <v>6.6659618359428345E-5</v>
      </c>
      <c r="O400" s="24">
        <f t="shared" si="97"/>
        <v>1.3716104361713319E-4</v>
      </c>
      <c r="S400" s="1">
        <f t="shared" si="92"/>
        <v>1.3682975999999999E-2</v>
      </c>
      <c r="T400">
        <f t="shared" si="98"/>
        <v>1.8400000000000001E-3</v>
      </c>
      <c r="U400">
        <f t="shared" si="87"/>
        <v>1.3916666666666667E-5</v>
      </c>
      <c r="V400">
        <f t="shared" si="89"/>
        <v>4.6106557377049188E-3</v>
      </c>
      <c r="W400">
        <f t="shared" si="90"/>
        <v>2.6467881807864973E-6</v>
      </c>
      <c r="X400">
        <f t="shared" si="91"/>
        <v>9.9999999999999991E-6</v>
      </c>
      <c r="AB400">
        <f t="shared" si="99"/>
        <v>5.7012399999999998E-4</v>
      </c>
      <c r="AC400">
        <f t="shared" si="100"/>
        <v>9.5020666666666666E-6</v>
      </c>
      <c r="AE400">
        <f t="shared" si="101"/>
        <v>171.04080810584702</v>
      </c>
    </row>
    <row r="401" spans="1:31" x14ac:dyDescent="0.25">
      <c r="A401" s="1" t="s">
        <v>41</v>
      </c>
      <c r="B401" s="1">
        <v>96</v>
      </c>
      <c r="C401" s="2">
        <f t="shared" si="88"/>
        <v>24</v>
      </c>
      <c r="D401" s="3">
        <f t="shared" si="93"/>
        <v>1440</v>
      </c>
      <c r="E401" s="1" t="s">
        <v>29</v>
      </c>
      <c r="F401" s="1">
        <v>52</v>
      </c>
      <c r="G401" s="1">
        <v>150</v>
      </c>
      <c r="H401" s="1" t="s">
        <v>32</v>
      </c>
      <c r="I401" s="18">
        <v>7.5983333333333336</v>
      </c>
      <c r="J401" s="18">
        <v>4.2150000000000007</v>
      </c>
      <c r="K401" s="1">
        <v>2435</v>
      </c>
      <c r="L401" s="1">
        <f t="shared" si="94"/>
        <v>1.8109524989929661E-2</v>
      </c>
      <c r="M401" s="1">
        <f t="shared" si="95"/>
        <v>6.3061059812640071E-4</v>
      </c>
      <c r="N401" s="24">
        <f t="shared" si="96"/>
        <v>8.2993278981320558E-5</v>
      </c>
      <c r="O401" s="24">
        <f t="shared" si="97"/>
        <v>1.4961105530875458E-4</v>
      </c>
      <c r="S401" s="1">
        <f t="shared" si="92"/>
        <v>1.8107634000000001E-2</v>
      </c>
      <c r="T401">
        <f t="shared" si="98"/>
        <v>2.4350000000000001E-3</v>
      </c>
      <c r="U401">
        <f t="shared" si="87"/>
        <v>2.0114583333333332E-5</v>
      </c>
      <c r="V401">
        <f t="shared" si="89"/>
        <v>3.5587188612099638E-3</v>
      </c>
      <c r="W401">
        <f t="shared" si="90"/>
        <v>2.9527452956769468E-6</v>
      </c>
      <c r="X401">
        <f t="shared" si="91"/>
        <v>3.6166666666666667E-5</v>
      </c>
      <c r="AB401">
        <f t="shared" si="99"/>
        <v>7.5448475000000007E-4</v>
      </c>
      <c r="AC401">
        <f t="shared" si="100"/>
        <v>1.2574745833333334E-5</v>
      </c>
      <c r="AE401">
        <f t="shared" si="101"/>
        <v>226.35019985746598</v>
      </c>
    </row>
    <row r="402" spans="1:31" x14ac:dyDescent="0.25">
      <c r="A402" s="1" t="s">
        <v>42</v>
      </c>
      <c r="B402" s="1">
        <v>120</v>
      </c>
      <c r="C402" s="2">
        <f>120-96</f>
        <v>24</v>
      </c>
      <c r="D402" s="3">
        <f t="shared" si="93"/>
        <v>1440</v>
      </c>
      <c r="E402" s="1" t="s">
        <v>16</v>
      </c>
      <c r="F402" s="1">
        <v>11</v>
      </c>
      <c r="G402" s="1">
        <v>15</v>
      </c>
      <c r="H402" s="1" t="s">
        <v>17</v>
      </c>
      <c r="I402" s="18">
        <v>5.1991666666666658</v>
      </c>
      <c r="J402" s="18">
        <v>2.5483333333333325</v>
      </c>
      <c r="K402" s="1">
        <v>619</v>
      </c>
      <c r="L402" s="1">
        <f t="shared" si="94"/>
        <v>4.6036123075016266E-3</v>
      </c>
      <c r="M402" s="1">
        <f t="shared" si="95"/>
        <v>6.7864236358565965E-5</v>
      </c>
      <c r="N402" s="24">
        <f t="shared" si="96"/>
        <v>1.3052906496278116E-5</v>
      </c>
      <c r="O402" s="24">
        <f t="shared" si="97"/>
        <v>2.6630831795382336E-5</v>
      </c>
      <c r="S402" s="1">
        <f t="shared" si="92"/>
        <v>4.6031316000000001E-3</v>
      </c>
      <c r="T402">
        <f t="shared" si="98"/>
        <v>6.1899999999999998E-4</v>
      </c>
      <c r="U402">
        <f t="shared" ref="U402:U441" si="102">(T402-T2)/B402</f>
        <v>-1.7500000000000063E-7</v>
      </c>
      <c r="V402">
        <f t="shared" si="89"/>
        <v>5.8862001308044492E-3</v>
      </c>
      <c r="W402">
        <f t="shared" si="90"/>
        <v>-4.2490744256470907E-8</v>
      </c>
      <c r="X402">
        <f t="shared" si="91"/>
        <v>-2.5000000000000158E-7</v>
      </c>
      <c r="AB402">
        <f t="shared" si="99"/>
        <v>1.9179715E-4</v>
      </c>
      <c r="AC402">
        <f t="shared" si="100"/>
        <v>3.1966191666666669E-6</v>
      </c>
      <c r="AE402">
        <f t="shared" si="101"/>
        <v>57.540358813869176</v>
      </c>
    </row>
    <row r="403" spans="1:31" x14ac:dyDescent="0.25">
      <c r="A403" s="1" t="s">
        <v>42</v>
      </c>
      <c r="B403" s="1">
        <v>120</v>
      </c>
      <c r="C403" s="2">
        <f t="shared" ref="C403:C466" si="103">120-96</f>
        <v>24</v>
      </c>
      <c r="D403" s="3">
        <f t="shared" si="93"/>
        <v>1440</v>
      </c>
      <c r="E403" s="1" t="s">
        <v>19</v>
      </c>
      <c r="F403" s="1">
        <v>11</v>
      </c>
      <c r="G403" s="1">
        <v>150</v>
      </c>
      <c r="H403" s="1" t="s">
        <v>17</v>
      </c>
      <c r="I403" s="18">
        <v>6.0416666666666661</v>
      </c>
      <c r="J403" s="18">
        <v>2.4325000000000001</v>
      </c>
      <c r="K403" s="1">
        <v>1005</v>
      </c>
      <c r="L403" s="1">
        <f t="shared" si="94"/>
        <v>7.4743624701763076E-3</v>
      </c>
      <c r="M403" s="1">
        <f t="shared" si="95"/>
        <v>1.8747882647001104E-4</v>
      </c>
      <c r="N403" s="24">
        <f t="shared" si="96"/>
        <v>3.1030978174346656E-5</v>
      </c>
      <c r="O403" s="24">
        <f t="shared" si="97"/>
        <v>7.7072487757455719E-5</v>
      </c>
      <c r="S403" s="1">
        <f t="shared" si="92"/>
        <v>7.4735820000000003E-3</v>
      </c>
      <c r="T403">
        <f t="shared" si="98"/>
        <v>1.005E-3</v>
      </c>
      <c r="U403">
        <f t="shared" si="102"/>
        <v>2.1416666666666672E-6</v>
      </c>
      <c r="V403">
        <f t="shared" si="89"/>
        <v>6.1664953751284684E-3</v>
      </c>
      <c r="W403">
        <f t="shared" si="90"/>
        <v>5.4476795470767714E-7</v>
      </c>
      <c r="X403">
        <f t="shared" si="91"/>
        <v>2.5416666666666697E-6</v>
      </c>
      <c r="AB403">
        <f t="shared" si="99"/>
        <v>3.1139925E-4</v>
      </c>
      <c r="AC403">
        <f t="shared" si="100"/>
        <v>5.1899875000000003E-6</v>
      </c>
      <c r="AE403">
        <f t="shared" si="101"/>
        <v>93.421745731726205</v>
      </c>
    </row>
    <row r="404" spans="1:31" x14ac:dyDescent="0.25">
      <c r="A404" s="1" t="s">
        <v>42</v>
      </c>
      <c r="B404" s="1">
        <v>120</v>
      </c>
      <c r="C404" s="2">
        <f t="shared" si="103"/>
        <v>24</v>
      </c>
      <c r="D404" s="3">
        <f t="shared" si="93"/>
        <v>1440</v>
      </c>
      <c r="E404" s="1" t="s">
        <v>20</v>
      </c>
      <c r="F404" s="1">
        <v>13</v>
      </c>
      <c r="G404" s="1">
        <v>15</v>
      </c>
      <c r="H404" s="1" t="s">
        <v>17</v>
      </c>
      <c r="I404" s="18">
        <v>6.5549999999999997</v>
      </c>
      <c r="J404" s="18">
        <v>3</v>
      </c>
      <c r="K404" s="1">
        <v>680</v>
      </c>
      <c r="L404" s="1">
        <f t="shared" si="94"/>
        <v>5.0572800793232736E-3</v>
      </c>
      <c r="M404" s="1">
        <f t="shared" si="95"/>
        <v>8.6767060184467928E-5</v>
      </c>
      <c r="N404" s="24">
        <f t="shared" si="96"/>
        <v>1.3236775009072148E-5</v>
      </c>
      <c r="O404" s="24">
        <f t="shared" si="97"/>
        <v>2.8922353394822644E-5</v>
      </c>
      <c r="S404" s="1">
        <f t="shared" si="92"/>
        <v>5.0567520000000003E-3</v>
      </c>
      <c r="T404">
        <f t="shared" si="98"/>
        <v>6.8000000000000005E-4</v>
      </c>
      <c r="U404">
        <f t="shared" si="102"/>
        <v>2.8333333333333389E-7</v>
      </c>
      <c r="V404">
        <f t="shared" si="89"/>
        <v>5.0000000000000001E-3</v>
      </c>
      <c r="W404">
        <f t="shared" si="90"/>
        <v>5.8437138384044765E-8</v>
      </c>
      <c r="X404">
        <f t="shared" si="91"/>
        <v>-1.9999999999999991E-6</v>
      </c>
      <c r="AB404">
        <f t="shared" si="99"/>
        <v>2.1069800000000002E-4</v>
      </c>
      <c r="AC404">
        <f t="shared" si="100"/>
        <v>3.5116333333333334E-6</v>
      </c>
      <c r="AE404">
        <f t="shared" si="101"/>
        <v>63.210733430421719</v>
      </c>
    </row>
    <row r="405" spans="1:31" x14ac:dyDescent="0.25">
      <c r="A405" s="1" t="s">
        <v>42</v>
      </c>
      <c r="B405" s="1">
        <v>120</v>
      </c>
      <c r="C405" s="2">
        <f t="shared" si="103"/>
        <v>24</v>
      </c>
      <c r="D405" s="3">
        <f t="shared" si="93"/>
        <v>1440</v>
      </c>
      <c r="E405" s="1" t="s">
        <v>22</v>
      </c>
      <c r="F405" s="1">
        <v>13</v>
      </c>
      <c r="G405" s="1">
        <v>150</v>
      </c>
      <c r="H405" s="1" t="s">
        <v>17</v>
      </c>
      <c r="I405" s="18">
        <v>6.3808333333333334</v>
      </c>
      <c r="J405" s="18">
        <v>2.9816666666666669</v>
      </c>
      <c r="K405" s="1">
        <v>1022</v>
      </c>
      <c r="L405" s="1">
        <f t="shared" si="94"/>
        <v>7.6007944721593916E-3</v>
      </c>
      <c r="M405" s="1">
        <f t="shared" si="95"/>
        <v>1.927468265526395E-4</v>
      </c>
      <c r="N405" s="24">
        <f t="shared" si="96"/>
        <v>3.0207155787275357E-5</v>
      </c>
      <c r="O405" s="24">
        <f t="shared" si="97"/>
        <v>6.4643988782327389E-5</v>
      </c>
      <c r="S405" s="1">
        <f t="shared" si="92"/>
        <v>7.6000007999999994E-3</v>
      </c>
      <c r="T405">
        <f t="shared" si="98"/>
        <v>1.0219999999999999E-3</v>
      </c>
      <c r="U405">
        <f t="shared" si="102"/>
        <v>2.3499999999999991E-6</v>
      </c>
      <c r="V405">
        <f t="shared" si="89"/>
        <v>5.0307434320849631E-3</v>
      </c>
      <c r="W405">
        <f t="shared" si="90"/>
        <v>4.8766467372079452E-7</v>
      </c>
      <c r="X405">
        <f t="shared" si="91"/>
        <v>-4.5416666666666734E-6</v>
      </c>
      <c r="AB405">
        <f t="shared" si="99"/>
        <v>3.1666669999999997E-4</v>
      </c>
      <c r="AC405">
        <f t="shared" si="100"/>
        <v>5.2777783333333326E-6</v>
      </c>
      <c r="AE405">
        <f t="shared" si="101"/>
        <v>95.002014067486755</v>
      </c>
    </row>
    <row r="406" spans="1:31" x14ac:dyDescent="0.25">
      <c r="A406" s="1" t="s">
        <v>42</v>
      </c>
      <c r="B406" s="1">
        <v>120</v>
      </c>
      <c r="C406" s="2">
        <f t="shared" si="103"/>
        <v>24</v>
      </c>
      <c r="D406" s="3">
        <f t="shared" si="93"/>
        <v>1440</v>
      </c>
      <c r="E406" s="1" t="s">
        <v>24</v>
      </c>
      <c r="F406" s="1">
        <v>26</v>
      </c>
      <c r="G406" s="1">
        <v>15</v>
      </c>
      <c r="H406" s="1" t="s">
        <v>17</v>
      </c>
      <c r="I406" s="18">
        <v>5.9900000000000011</v>
      </c>
      <c r="J406" s="18">
        <v>2.6733333333333338</v>
      </c>
      <c r="K406" s="1">
        <v>672</v>
      </c>
      <c r="L406" s="1">
        <f t="shared" si="94"/>
        <v>4.9977826666253531E-3</v>
      </c>
      <c r="M406" s="1">
        <f t="shared" si="95"/>
        <v>8.428800132205457E-5</v>
      </c>
      <c r="N406" s="24">
        <f t="shared" si="96"/>
        <v>1.4071452641411445E-5</v>
      </c>
      <c r="O406" s="24">
        <f t="shared" si="97"/>
        <v>3.1529177551890734E-5</v>
      </c>
      <c r="S406" s="1">
        <f t="shared" si="92"/>
        <v>4.9972608000000002E-3</v>
      </c>
      <c r="T406">
        <f t="shared" si="98"/>
        <v>6.7199999999999996E-4</v>
      </c>
      <c r="U406">
        <f t="shared" si="102"/>
        <v>4.0833333333333332E-7</v>
      </c>
      <c r="V406">
        <f t="shared" si="89"/>
        <v>5.6109725685785528E-3</v>
      </c>
      <c r="W406">
        <f t="shared" si="90"/>
        <v>9.4509234367623897E-8</v>
      </c>
      <c r="X406">
        <f t="shared" si="91"/>
        <v>1.666666666666662E-7</v>
      </c>
      <c r="AB406">
        <f t="shared" si="99"/>
        <v>2.0821920000000001E-4</v>
      </c>
      <c r="AC406">
        <f t="shared" si="100"/>
        <v>3.4703200000000002E-6</v>
      </c>
      <c r="AE406">
        <f t="shared" si="101"/>
        <v>62.467077743004992</v>
      </c>
    </row>
    <row r="407" spans="1:31" x14ac:dyDescent="0.25">
      <c r="A407" s="1" t="s">
        <v>42</v>
      </c>
      <c r="B407" s="1">
        <v>120</v>
      </c>
      <c r="C407" s="2">
        <f t="shared" si="103"/>
        <v>24</v>
      </c>
      <c r="D407" s="3">
        <f t="shared" si="93"/>
        <v>1440</v>
      </c>
      <c r="E407" s="1" t="s">
        <v>25</v>
      </c>
      <c r="F407" s="1">
        <v>26</v>
      </c>
      <c r="G407" s="1">
        <v>150</v>
      </c>
      <c r="H407" s="1" t="s">
        <v>17</v>
      </c>
      <c r="I407" s="18">
        <v>7.1525000000000007</v>
      </c>
      <c r="J407" s="18">
        <v>3.1116666666666677</v>
      </c>
      <c r="K407" s="1">
        <v>660</v>
      </c>
      <c r="L407" s="1">
        <f t="shared" si="94"/>
        <v>4.9085365475784711E-3</v>
      </c>
      <c r="M407" s="1">
        <f t="shared" si="95"/>
        <v>8.0569413028434486E-5</v>
      </c>
      <c r="N407" s="24">
        <f t="shared" si="96"/>
        <v>1.1264510734489266E-5</v>
      </c>
      <c r="O407" s="24">
        <f t="shared" si="97"/>
        <v>2.5892687636347442E-5</v>
      </c>
      <c r="S407" s="1">
        <f t="shared" si="92"/>
        <v>4.9080240000000004E-3</v>
      </c>
      <c r="T407">
        <f t="shared" si="98"/>
        <v>6.6E-4</v>
      </c>
      <c r="U407">
        <f t="shared" si="102"/>
        <v>-4.7499999999999979E-7</v>
      </c>
      <c r="V407">
        <f t="shared" si="89"/>
        <v>4.8205677557578985E-3</v>
      </c>
      <c r="W407">
        <f t="shared" si="90"/>
        <v>-9.4452414981615296E-8</v>
      </c>
      <c r="X407">
        <f t="shared" si="91"/>
        <v>1.4583333333333326E-6</v>
      </c>
      <c r="AB407">
        <f t="shared" si="99"/>
        <v>2.0450100000000003E-4</v>
      </c>
      <c r="AC407">
        <f t="shared" si="100"/>
        <v>3.4083500000000002E-6</v>
      </c>
      <c r="AE407">
        <f t="shared" si="101"/>
        <v>61.351594211879899</v>
      </c>
    </row>
    <row r="408" spans="1:31" x14ac:dyDescent="0.25">
      <c r="A408" s="1" t="s">
        <v>42</v>
      </c>
      <c r="B408" s="1">
        <v>120</v>
      </c>
      <c r="C408" s="2">
        <f t="shared" si="103"/>
        <v>24</v>
      </c>
      <c r="D408" s="3">
        <f t="shared" si="93"/>
        <v>1440</v>
      </c>
      <c r="E408" s="1" t="s">
        <v>26</v>
      </c>
      <c r="F408" s="1">
        <v>34</v>
      </c>
      <c r="G408" s="1">
        <v>15</v>
      </c>
      <c r="H408" s="1" t="s">
        <v>17</v>
      </c>
      <c r="I408" s="18">
        <v>7.3041666666666671</v>
      </c>
      <c r="J408" s="18">
        <v>3.4625000000000017</v>
      </c>
      <c r="K408" s="1">
        <v>656</v>
      </c>
      <c r="L408" s="1">
        <f t="shared" si="94"/>
        <v>4.8787878412295113E-3</v>
      </c>
      <c r="M408" s="1">
        <f t="shared" si="95"/>
        <v>7.9329883597227828E-5</v>
      </c>
      <c r="N408" s="24">
        <f t="shared" si="96"/>
        <v>1.086090819357369E-5</v>
      </c>
      <c r="O408" s="24">
        <f t="shared" si="97"/>
        <v>2.2911157717610915E-5</v>
      </c>
      <c r="S408" s="1">
        <f t="shared" si="92"/>
        <v>4.8782783999999999E-3</v>
      </c>
      <c r="T408">
        <f t="shared" si="98"/>
        <v>6.5600000000000001E-4</v>
      </c>
      <c r="U408">
        <f t="shared" si="102"/>
        <v>-3.1666666666666625E-7</v>
      </c>
      <c r="V408">
        <f t="shared" si="89"/>
        <v>4.3321299638989143E-3</v>
      </c>
      <c r="W408">
        <f t="shared" si="90"/>
        <v>-5.6588097479558944E-8</v>
      </c>
      <c r="X408">
        <f t="shared" si="91"/>
        <v>2.9166666666666924E-7</v>
      </c>
      <c r="AB408">
        <f t="shared" si="99"/>
        <v>2.0326160000000001E-4</v>
      </c>
      <c r="AC408">
        <f t="shared" si="100"/>
        <v>3.3876933333333333E-6</v>
      </c>
      <c r="AE408">
        <f t="shared" si="101"/>
        <v>60.979766368171539</v>
      </c>
    </row>
    <row r="409" spans="1:31" x14ac:dyDescent="0.25">
      <c r="A409" s="1" t="s">
        <v>42</v>
      </c>
      <c r="B409" s="1">
        <v>120</v>
      </c>
      <c r="C409" s="2">
        <f t="shared" si="103"/>
        <v>24</v>
      </c>
      <c r="D409" s="3">
        <f t="shared" si="93"/>
        <v>1440</v>
      </c>
      <c r="E409" s="1" t="s">
        <v>27</v>
      </c>
      <c r="F409" s="1">
        <v>34</v>
      </c>
      <c r="G409" s="1">
        <v>150</v>
      </c>
      <c r="H409" s="1" t="s">
        <v>17</v>
      </c>
      <c r="I409" s="18">
        <v>7.9249999999999998</v>
      </c>
      <c r="J409" s="18">
        <v>4.3525</v>
      </c>
      <c r="K409" s="1">
        <v>761</v>
      </c>
      <c r="L409" s="1">
        <f t="shared" si="94"/>
        <v>5.6596913828897222E-3</v>
      </c>
      <c r="M409" s="1">
        <f t="shared" si="95"/>
        <v>1.1186753116640328E-4</v>
      </c>
      <c r="N409" s="24">
        <f t="shared" si="96"/>
        <v>1.4115776803331645E-5</v>
      </c>
      <c r="O409" s="24">
        <f t="shared" si="97"/>
        <v>2.5701902622953079E-5</v>
      </c>
      <c r="S409" s="1">
        <f t="shared" si="92"/>
        <v>5.6591004000000004E-3</v>
      </c>
      <c r="T409">
        <f t="shared" si="98"/>
        <v>7.6099999999999996E-4</v>
      </c>
      <c r="U409">
        <f t="shared" si="102"/>
        <v>6.4999999999999949E-7</v>
      </c>
      <c r="V409">
        <f t="shared" si="89"/>
        <v>3.4462952326249283E-3</v>
      </c>
      <c r="W409">
        <f t="shared" si="90"/>
        <v>9.240321912265729E-8</v>
      </c>
      <c r="X409">
        <f t="shared" si="91"/>
        <v>5.4166666666666625E-6</v>
      </c>
      <c r="AB409">
        <f t="shared" si="99"/>
        <v>2.3579585000000001E-4</v>
      </c>
      <c r="AC409">
        <f t="shared" si="100"/>
        <v>3.9299308333333335E-6</v>
      </c>
      <c r="AE409">
        <f t="shared" si="101"/>
        <v>70.740247265516075</v>
      </c>
    </row>
    <row r="410" spans="1:31" x14ac:dyDescent="0.25">
      <c r="A410" s="1" t="s">
        <v>42</v>
      </c>
      <c r="B410" s="1">
        <v>120</v>
      </c>
      <c r="C410" s="2">
        <f t="shared" si="103"/>
        <v>24</v>
      </c>
      <c r="D410" s="3">
        <f t="shared" si="93"/>
        <v>1440</v>
      </c>
      <c r="E410" s="1" t="s">
        <v>28</v>
      </c>
      <c r="F410" s="1">
        <v>52</v>
      </c>
      <c r="G410" s="1">
        <v>15</v>
      </c>
      <c r="H410" s="1" t="s">
        <v>17</v>
      </c>
      <c r="I410" s="18">
        <v>5.1616666666666653</v>
      </c>
      <c r="J410" s="18">
        <v>2.4741666666666653</v>
      </c>
      <c r="K410" s="1">
        <v>654</v>
      </c>
      <c r="L410" s="1">
        <f t="shared" si="94"/>
        <v>4.8639134880550314E-3</v>
      </c>
      <c r="M410" s="1">
        <f t="shared" si="95"/>
        <v>7.8710118881624499E-5</v>
      </c>
      <c r="N410" s="24">
        <f t="shared" si="96"/>
        <v>1.5248973628987638E-5</v>
      </c>
      <c r="O410" s="24">
        <f t="shared" si="97"/>
        <v>3.1812779608605408E-5</v>
      </c>
      <c r="S410" s="1">
        <f t="shared" si="92"/>
        <v>4.8634055999999997E-3</v>
      </c>
      <c r="T410">
        <f t="shared" si="98"/>
        <v>6.5399999999999996E-4</v>
      </c>
      <c r="U410">
        <f t="shared" si="102"/>
        <v>7.9166666666666604E-7</v>
      </c>
      <c r="V410">
        <f t="shared" si="89"/>
        <v>6.0626473560121286E-3</v>
      </c>
      <c r="W410">
        <f t="shared" si="90"/>
        <v>1.9798210258299751E-7</v>
      </c>
      <c r="X410">
        <f t="shared" si="91"/>
        <v>1.1250000000000002E-6</v>
      </c>
      <c r="AB410">
        <f t="shared" si="99"/>
        <v>2.026419E-4</v>
      </c>
      <c r="AC410">
        <f t="shared" si="100"/>
        <v>3.3773649999999997E-6</v>
      </c>
      <c r="AE410">
        <f t="shared" si="101"/>
        <v>60.793852446317359</v>
      </c>
    </row>
    <row r="411" spans="1:31" x14ac:dyDescent="0.25">
      <c r="A411" s="1" t="s">
        <v>42</v>
      </c>
      <c r="B411" s="1">
        <v>120</v>
      </c>
      <c r="C411" s="2">
        <f t="shared" si="103"/>
        <v>24</v>
      </c>
      <c r="D411" s="3">
        <f t="shared" si="93"/>
        <v>1440</v>
      </c>
      <c r="E411" s="1" t="s">
        <v>29</v>
      </c>
      <c r="F411" s="1">
        <v>52</v>
      </c>
      <c r="G411" s="1">
        <v>150</v>
      </c>
      <c r="H411" s="1" t="s">
        <v>17</v>
      </c>
      <c r="I411" s="18">
        <v>7.2575000000000003</v>
      </c>
      <c r="J411" s="18">
        <v>4.0183333333333335</v>
      </c>
      <c r="K411" s="1">
        <v>916</v>
      </c>
      <c r="L411" s="1">
        <f t="shared" si="94"/>
        <v>6.8124537539119394E-3</v>
      </c>
      <c r="M411" s="1">
        <f t="shared" si="95"/>
        <v>1.5989929662566234E-4</v>
      </c>
      <c r="N411" s="24">
        <f t="shared" si="96"/>
        <v>2.2032283379354093E-5</v>
      </c>
      <c r="O411" s="24">
        <f t="shared" si="97"/>
        <v>3.9792442129986479E-5</v>
      </c>
      <c r="S411" s="1">
        <f t="shared" si="92"/>
        <v>6.811742400000001E-3</v>
      </c>
      <c r="T411">
        <f t="shared" si="98"/>
        <v>9.1600000000000004E-4</v>
      </c>
      <c r="U411">
        <f t="shared" si="102"/>
        <v>2.6833333333333336E-6</v>
      </c>
      <c r="V411">
        <f t="shared" si="89"/>
        <v>3.7328909166321027E-3</v>
      </c>
      <c r="W411">
        <f t="shared" si="90"/>
        <v>4.1318180651660628E-7</v>
      </c>
      <c r="X411">
        <f t="shared" si="91"/>
        <v>-5.9999999999999968E-6</v>
      </c>
      <c r="AB411">
        <f t="shared" si="99"/>
        <v>2.8382260000000002E-4</v>
      </c>
      <c r="AC411">
        <f t="shared" si="100"/>
        <v>4.7303766666666669E-6</v>
      </c>
      <c r="AE411">
        <f t="shared" si="101"/>
        <v>85.148576209215136</v>
      </c>
    </row>
    <row r="412" spans="1:31" x14ac:dyDescent="0.25">
      <c r="A412" s="1" t="s">
        <v>42</v>
      </c>
      <c r="B412" s="1">
        <v>120</v>
      </c>
      <c r="C412" s="2">
        <f t="shared" si="103"/>
        <v>24</v>
      </c>
      <c r="D412" s="3">
        <f t="shared" si="93"/>
        <v>1440</v>
      </c>
      <c r="E412" s="1" t="s">
        <v>16</v>
      </c>
      <c r="F412" s="1">
        <v>11</v>
      </c>
      <c r="G412" s="1">
        <v>15</v>
      </c>
      <c r="H412" s="1" t="s">
        <v>30</v>
      </c>
      <c r="I412" s="18">
        <v>8.9049999999999994</v>
      </c>
      <c r="J412" s="17">
        <v>5.8783333333333303</v>
      </c>
      <c r="K412" s="1">
        <v>557</v>
      </c>
      <c r="L412" s="1">
        <f t="shared" si="94"/>
        <v>4.1425073590927409E-3</v>
      </c>
      <c r="M412" s="1">
        <f t="shared" si="95"/>
        <v>4.8651530174862399E-5</v>
      </c>
      <c r="N412" s="24">
        <f t="shared" si="96"/>
        <v>5.4633947417026845E-6</v>
      </c>
      <c r="O412" s="24">
        <f t="shared" si="97"/>
        <v>8.2764156804415805E-6</v>
      </c>
      <c r="S412" s="1">
        <f t="shared" si="92"/>
        <v>4.1420748000000002E-3</v>
      </c>
      <c r="T412">
        <f t="shared" si="98"/>
        <v>5.5699999999999999E-4</v>
      </c>
      <c r="U412">
        <f t="shared" si="102"/>
        <v>2.6666666666666683E-7</v>
      </c>
      <c r="V412">
        <f t="shared" si="89"/>
        <v>2.5517436915225415E-3</v>
      </c>
      <c r="W412">
        <f t="shared" si="90"/>
        <v>2.8069006912398268E-8</v>
      </c>
      <c r="X412">
        <f t="shared" si="91"/>
        <v>-2.4583333333333345E-6</v>
      </c>
      <c r="AB412">
        <f t="shared" si="99"/>
        <v>1.7258645000000001E-4</v>
      </c>
      <c r="AC412">
        <f t="shared" si="100"/>
        <v>2.8764408333333336E-6</v>
      </c>
      <c r="AE412">
        <f t="shared" si="101"/>
        <v>51.777027236389557</v>
      </c>
    </row>
    <row r="413" spans="1:31" x14ac:dyDescent="0.25">
      <c r="A413" s="1" t="s">
        <v>42</v>
      </c>
      <c r="B413" s="1">
        <v>120</v>
      </c>
      <c r="C413" s="2">
        <f t="shared" si="103"/>
        <v>24</v>
      </c>
      <c r="D413" s="3">
        <f t="shared" si="93"/>
        <v>1440</v>
      </c>
      <c r="E413" s="1" t="s">
        <v>19</v>
      </c>
      <c r="F413" s="1">
        <v>11</v>
      </c>
      <c r="G413" s="1">
        <v>150</v>
      </c>
      <c r="H413" s="1" t="s">
        <v>30</v>
      </c>
      <c r="I413" s="18">
        <v>5.7408333333333328</v>
      </c>
      <c r="J413" s="18">
        <v>2.4849999999999994</v>
      </c>
      <c r="K413" s="1">
        <v>558</v>
      </c>
      <c r="L413" s="1">
        <f t="shared" si="94"/>
        <v>4.1499445356799804E-3</v>
      </c>
      <c r="M413" s="1">
        <f t="shared" si="95"/>
        <v>4.8961412532664043E-5</v>
      </c>
      <c r="N413" s="24">
        <f t="shared" si="96"/>
        <v>8.5286246246475325E-6</v>
      </c>
      <c r="O413" s="24">
        <f t="shared" si="97"/>
        <v>1.9702781703285332E-5</v>
      </c>
      <c r="S413" s="1">
        <f t="shared" si="92"/>
        <v>4.1495111999999999E-3</v>
      </c>
      <c r="T413">
        <f t="shared" si="98"/>
        <v>5.5800000000000001E-4</v>
      </c>
      <c r="U413">
        <f t="shared" si="102"/>
        <v>6.4166666666666695E-7</v>
      </c>
      <c r="V413">
        <f t="shared" si="89"/>
        <v>6.036217303822939E-3</v>
      </c>
      <c r="W413">
        <f t="shared" si="90"/>
        <v>1.5977013808396641E-7</v>
      </c>
      <c r="X413">
        <f t="shared" si="91"/>
        <v>-4.1666666666667682E-8</v>
      </c>
      <c r="AB413">
        <f t="shared" si="99"/>
        <v>1.7289629999999999E-4</v>
      </c>
      <c r="AC413">
        <f t="shared" si="100"/>
        <v>2.881605E-6</v>
      </c>
      <c r="AE413">
        <f t="shared" si="101"/>
        <v>51.86998419731664</v>
      </c>
    </row>
    <row r="414" spans="1:31" x14ac:dyDescent="0.25">
      <c r="A414" s="1" t="s">
        <v>42</v>
      </c>
      <c r="B414" s="1">
        <v>120</v>
      </c>
      <c r="C414" s="2">
        <f t="shared" si="103"/>
        <v>24</v>
      </c>
      <c r="D414" s="3">
        <f t="shared" si="93"/>
        <v>1440</v>
      </c>
      <c r="E414" s="1" t="s">
        <v>20</v>
      </c>
      <c r="F414" s="1">
        <v>13</v>
      </c>
      <c r="G414" s="1">
        <v>15</v>
      </c>
      <c r="H414" s="1" t="s">
        <v>30</v>
      </c>
      <c r="I414" s="18">
        <v>5.7299999999999995</v>
      </c>
      <c r="J414" s="18">
        <v>2.9883333333333328</v>
      </c>
      <c r="K414" s="1">
        <v>506</v>
      </c>
      <c r="L414" s="1">
        <f t="shared" si="94"/>
        <v>3.7632113531434952E-3</v>
      </c>
      <c r="M414" s="1">
        <f t="shared" si="95"/>
        <v>3.2847529926977156E-5</v>
      </c>
      <c r="N414" s="24">
        <f t="shared" si="96"/>
        <v>5.73255321587734E-6</v>
      </c>
      <c r="O414" s="24">
        <f t="shared" si="97"/>
        <v>1.0991923009585218E-5</v>
      </c>
      <c r="S414" s="1">
        <f t="shared" si="92"/>
        <v>3.7628183999999999E-3</v>
      </c>
      <c r="T414">
        <f t="shared" si="98"/>
        <v>5.0600000000000005E-4</v>
      </c>
      <c r="U414">
        <f t="shared" si="102"/>
        <v>-1.1666666666666588E-7</v>
      </c>
      <c r="V414">
        <f t="shared" si="89"/>
        <v>5.0195203569436703E-3</v>
      </c>
      <c r="W414">
        <f t="shared" si="90"/>
        <v>-2.4156292235784841E-8</v>
      </c>
      <c r="X414">
        <f t="shared" si="91"/>
        <v>-6.2499999999999709E-7</v>
      </c>
      <c r="AB414">
        <f t="shared" si="99"/>
        <v>1.5678409999999999E-4</v>
      </c>
      <c r="AC414">
        <f t="shared" si="100"/>
        <v>2.6130683333333331E-6</v>
      </c>
      <c r="AE414">
        <f t="shared" si="101"/>
        <v>47.036222229107928</v>
      </c>
    </row>
    <row r="415" spans="1:31" x14ac:dyDescent="0.25">
      <c r="A415" s="1" t="s">
        <v>42</v>
      </c>
      <c r="B415" s="1">
        <v>120</v>
      </c>
      <c r="C415" s="2">
        <f t="shared" si="103"/>
        <v>24</v>
      </c>
      <c r="D415" s="3">
        <f t="shared" si="93"/>
        <v>1440</v>
      </c>
      <c r="E415" s="1" t="s">
        <v>22</v>
      </c>
      <c r="F415" s="1">
        <v>13</v>
      </c>
      <c r="G415" s="1">
        <v>150</v>
      </c>
      <c r="H415" s="1" t="s">
        <v>30</v>
      </c>
      <c r="I415" s="18">
        <v>6.7200000000000006</v>
      </c>
      <c r="J415" s="18">
        <v>3.4916666666666663</v>
      </c>
      <c r="K415" s="1">
        <v>552</v>
      </c>
      <c r="L415" s="1">
        <f t="shared" si="94"/>
        <v>4.1053214761565399E-3</v>
      </c>
      <c r="M415" s="1">
        <f t="shared" si="95"/>
        <v>4.7102118385854021E-5</v>
      </c>
      <c r="N415" s="24">
        <f t="shared" si="96"/>
        <v>7.0092438074187527E-6</v>
      </c>
      <c r="O415" s="24">
        <f t="shared" si="97"/>
        <v>1.3489866840817382E-5</v>
      </c>
      <c r="S415" s="1">
        <f t="shared" si="92"/>
        <v>4.1048928E-3</v>
      </c>
      <c r="T415">
        <f t="shared" si="98"/>
        <v>5.5199999999999997E-4</v>
      </c>
      <c r="U415">
        <f t="shared" si="102"/>
        <v>8.333333333333355E-8</v>
      </c>
      <c r="V415">
        <f t="shared" si="89"/>
        <v>4.2959427207637235E-3</v>
      </c>
      <c r="W415">
        <f t="shared" si="90"/>
        <v>1.4767211721364684E-8</v>
      </c>
      <c r="X415">
        <f t="shared" si="91"/>
        <v>3.7500000000000006E-7</v>
      </c>
      <c r="AB415">
        <f t="shared" si="99"/>
        <v>1.7103720000000001E-4</v>
      </c>
      <c r="AC415">
        <f t="shared" si="100"/>
        <v>2.85062E-6</v>
      </c>
      <c r="AE415">
        <f t="shared" si="101"/>
        <v>51.3122424317541</v>
      </c>
    </row>
    <row r="416" spans="1:31" x14ac:dyDescent="0.25">
      <c r="A416" s="1" t="s">
        <v>42</v>
      </c>
      <c r="B416" s="1">
        <v>120</v>
      </c>
      <c r="C416" s="2">
        <f t="shared" si="103"/>
        <v>24</v>
      </c>
      <c r="D416" s="3">
        <f t="shared" si="93"/>
        <v>1440</v>
      </c>
      <c r="E416" s="1" t="s">
        <v>24</v>
      </c>
      <c r="F416" s="1">
        <v>26</v>
      </c>
      <c r="G416" s="1">
        <v>15</v>
      </c>
      <c r="H416" s="1" t="s">
        <v>30</v>
      </c>
      <c r="I416" s="18">
        <v>6.0591666666666679</v>
      </c>
      <c r="J416" s="18">
        <v>2.9941666666666675</v>
      </c>
      <c r="K416" s="1">
        <v>574</v>
      </c>
      <c r="L416" s="1">
        <f t="shared" si="94"/>
        <v>4.2689393610758223E-3</v>
      </c>
      <c r="M416" s="1">
        <f t="shared" si="95"/>
        <v>5.3919530257490785E-5</v>
      </c>
      <c r="N416" s="24">
        <f t="shared" si="96"/>
        <v>8.8988359660279094E-6</v>
      </c>
      <c r="O416" s="24">
        <f t="shared" si="97"/>
        <v>1.8008192682713309E-5</v>
      </c>
      <c r="S416" s="1">
        <f t="shared" si="92"/>
        <v>4.2684935999999993E-3</v>
      </c>
      <c r="T416">
        <f t="shared" si="98"/>
        <v>5.7399999999999997E-4</v>
      </c>
      <c r="U416">
        <f t="shared" si="102"/>
        <v>6.2499999999999984E-7</v>
      </c>
      <c r="V416">
        <f t="shared" si="89"/>
        <v>5.0097411633732245E-3</v>
      </c>
      <c r="W416">
        <f t="shared" si="90"/>
        <v>1.2915659013189083E-7</v>
      </c>
      <c r="X416">
        <f t="shared" si="91"/>
        <v>1.666666666666662E-7</v>
      </c>
      <c r="AB416">
        <f t="shared" si="99"/>
        <v>1.7785389999999996E-4</v>
      </c>
      <c r="AC416">
        <f t="shared" si="100"/>
        <v>2.964231666666666E-6</v>
      </c>
      <c r="AE416">
        <f t="shared" si="101"/>
        <v>53.357295572150093</v>
      </c>
    </row>
    <row r="417" spans="1:31" x14ac:dyDescent="0.25">
      <c r="A417" s="1" t="s">
        <v>42</v>
      </c>
      <c r="B417" s="1">
        <v>120</v>
      </c>
      <c r="C417" s="2">
        <f t="shared" si="103"/>
        <v>24</v>
      </c>
      <c r="D417" s="3">
        <f t="shared" si="93"/>
        <v>1440</v>
      </c>
      <c r="E417" s="1" t="s">
        <v>25</v>
      </c>
      <c r="F417" s="1">
        <v>26</v>
      </c>
      <c r="G417" s="1">
        <v>150</v>
      </c>
      <c r="H417" s="1" t="s">
        <v>30</v>
      </c>
      <c r="I417" s="18">
        <v>6.7266666666666666</v>
      </c>
      <c r="J417" s="18">
        <v>2.2149999999999999</v>
      </c>
      <c r="K417" s="1">
        <v>616</v>
      </c>
      <c r="L417" s="1">
        <f t="shared" si="94"/>
        <v>4.5813007777399072E-3</v>
      </c>
      <c r="M417" s="1">
        <f t="shared" si="95"/>
        <v>6.6934589285160985E-5</v>
      </c>
      <c r="N417" s="24">
        <f t="shared" si="96"/>
        <v>9.9506326984877579E-6</v>
      </c>
      <c r="O417" s="24">
        <f t="shared" si="97"/>
        <v>3.0218776200975616E-5</v>
      </c>
      <c r="S417" s="1">
        <f t="shared" si="92"/>
        <v>4.5808224000000002E-3</v>
      </c>
      <c r="T417">
        <f t="shared" si="98"/>
        <v>6.1600000000000001E-4</v>
      </c>
      <c r="U417">
        <f t="shared" si="102"/>
        <v>1.0749999999999999E-6</v>
      </c>
      <c r="V417">
        <f t="shared" si="89"/>
        <v>6.7720090293453723E-3</v>
      </c>
      <c r="W417">
        <f t="shared" si="90"/>
        <v>3.0029441713750196E-7</v>
      </c>
      <c r="X417">
        <f t="shared" si="91"/>
        <v>-3.7500000000000006E-7</v>
      </c>
      <c r="AB417">
        <f t="shared" si="99"/>
        <v>1.9086760000000002E-4</v>
      </c>
      <c r="AC417">
        <f t="shared" si="100"/>
        <v>3.1811266666666669E-6</v>
      </c>
      <c r="AE417">
        <f t="shared" si="101"/>
        <v>57.261487931087906</v>
      </c>
    </row>
    <row r="418" spans="1:31" x14ac:dyDescent="0.25">
      <c r="A418" s="1" t="s">
        <v>42</v>
      </c>
      <c r="B418" s="1">
        <v>120</v>
      </c>
      <c r="C418" s="2">
        <f t="shared" si="103"/>
        <v>24</v>
      </c>
      <c r="D418" s="3">
        <f t="shared" si="93"/>
        <v>1440</v>
      </c>
      <c r="E418" s="1" t="s">
        <v>26</v>
      </c>
      <c r="F418" s="1">
        <v>34</v>
      </c>
      <c r="G418" s="1">
        <v>15</v>
      </c>
      <c r="H418" s="1" t="s">
        <v>30</v>
      </c>
      <c r="I418" s="18">
        <v>6.8391666666666682</v>
      </c>
      <c r="J418" s="18">
        <v>2.2758333333333347</v>
      </c>
      <c r="K418" s="1">
        <v>518</v>
      </c>
      <c r="L418" s="1">
        <f t="shared" si="94"/>
        <v>3.8524574721903759E-3</v>
      </c>
      <c r="M418" s="1">
        <f t="shared" si="95"/>
        <v>3.6566118220597186E-5</v>
      </c>
      <c r="N418" s="24">
        <f t="shared" si="96"/>
        <v>5.346575102317121E-6</v>
      </c>
      <c r="O418" s="24">
        <f t="shared" si="97"/>
        <v>1.6067133601141191E-5</v>
      </c>
      <c r="S418" s="1">
        <f t="shared" si="92"/>
        <v>3.8520552000000006E-3</v>
      </c>
      <c r="T418">
        <f t="shared" si="98"/>
        <v>5.1800000000000001E-4</v>
      </c>
      <c r="U418">
        <f t="shared" si="102"/>
        <v>3.3333333333333241E-8</v>
      </c>
      <c r="V418">
        <f t="shared" si="89"/>
        <v>6.590992310508967E-3</v>
      </c>
      <c r="W418">
        <f t="shared" si="90"/>
        <v>9.0625583467620152E-9</v>
      </c>
      <c r="X418">
        <f t="shared" si="91"/>
        <v>-4.1666666666666643E-6</v>
      </c>
      <c r="AB418">
        <f t="shared" si="99"/>
        <v>1.6050230000000002E-4</v>
      </c>
      <c r="AC418">
        <f t="shared" si="100"/>
        <v>2.6750383333333336E-6</v>
      </c>
      <c r="AE418">
        <f t="shared" si="101"/>
        <v>48.151705760233007</v>
      </c>
    </row>
    <row r="419" spans="1:31" x14ac:dyDescent="0.25">
      <c r="A419" s="1" t="s">
        <v>42</v>
      </c>
      <c r="B419" s="1">
        <v>120</v>
      </c>
      <c r="C419" s="2">
        <f t="shared" si="103"/>
        <v>24</v>
      </c>
      <c r="D419" s="3">
        <f t="shared" si="93"/>
        <v>1440</v>
      </c>
      <c r="E419" s="1" t="s">
        <v>27</v>
      </c>
      <c r="F419" s="1">
        <v>34</v>
      </c>
      <c r="G419" s="1">
        <v>150</v>
      </c>
      <c r="H419" s="1" t="s">
        <v>30</v>
      </c>
      <c r="I419" s="18">
        <v>8.1258333333333344</v>
      </c>
      <c r="J419" s="18">
        <v>4.1108333333333338</v>
      </c>
      <c r="K419" s="1">
        <v>564</v>
      </c>
      <c r="L419" s="1">
        <f t="shared" si="94"/>
        <v>4.194567595203421E-3</v>
      </c>
      <c r="M419" s="1">
        <f t="shared" si="95"/>
        <v>5.0820706679474065E-5</v>
      </c>
      <c r="N419" s="24">
        <f t="shared" si="96"/>
        <v>6.2542147487815479E-6</v>
      </c>
      <c r="O419" s="24">
        <f t="shared" si="97"/>
        <v>1.2362628829387568E-5</v>
      </c>
      <c r="S419" s="1">
        <f t="shared" si="92"/>
        <v>4.1941295999999998E-3</v>
      </c>
      <c r="T419">
        <f t="shared" si="98"/>
        <v>5.6400000000000005E-4</v>
      </c>
      <c r="U419">
        <f t="shared" si="102"/>
        <v>5.000000000000004E-7</v>
      </c>
      <c r="V419">
        <f t="shared" si="89"/>
        <v>3.6488951956213252E-3</v>
      </c>
      <c r="W419">
        <f t="shared" si="90"/>
        <v>7.5257997704258556E-8</v>
      </c>
      <c r="X419">
        <f t="shared" si="91"/>
        <v>-1.2499999999999988E-6</v>
      </c>
      <c r="AB419">
        <f t="shared" si="99"/>
        <v>1.7475539999999999E-4</v>
      </c>
      <c r="AC419">
        <f t="shared" si="100"/>
        <v>2.91259E-6</v>
      </c>
      <c r="AE419">
        <f t="shared" si="101"/>
        <v>52.427725962879187</v>
      </c>
    </row>
    <row r="420" spans="1:31" x14ac:dyDescent="0.25">
      <c r="A420" s="1" t="s">
        <v>42</v>
      </c>
      <c r="B420" s="1">
        <v>120</v>
      </c>
      <c r="C420" s="2">
        <f t="shared" si="103"/>
        <v>24</v>
      </c>
      <c r="D420" s="3">
        <f t="shared" si="93"/>
        <v>1440</v>
      </c>
      <c r="E420" s="1" t="s">
        <v>28</v>
      </c>
      <c r="F420" s="1">
        <v>52</v>
      </c>
      <c r="G420" s="1">
        <v>15</v>
      </c>
      <c r="H420" s="1" t="s">
        <v>30</v>
      </c>
      <c r="I420" s="18">
        <v>6.0991666666666653</v>
      </c>
      <c r="J420" s="18">
        <v>1.2858333333333318</v>
      </c>
      <c r="K420" s="1">
        <v>544</v>
      </c>
      <c r="L420" s="1">
        <f t="shared" si="94"/>
        <v>4.0458240634586194E-3</v>
      </c>
      <c r="M420" s="1">
        <f t="shared" si="95"/>
        <v>4.4623059523440663E-5</v>
      </c>
      <c r="N420" s="24">
        <f t="shared" si="96"/>
        <v>7.3162551479886337E-6</v>
      </c>
      <c r="O420" s="24">
        <f t="shared" si="97"/>
        <v>3.4703610776493106E-5</v>
      </c>
      <c r="S420" s="1">
        <f t="shared" si="92"/>
        <v>4.0454015999999999E-3</v>
      </c>
      <c r="T420">
        <f t="shared" si="98"/>
        <v>5.44E-4</v>
      </c>
      <c r="U420">
        <f t="shared" si="102"/>
        <v>7.7499999999999989E-7</v>
      </c>
      <c r="V420">
        <f t="shared" si="89"/>
        <v>1.1665586519766702E-2</v>
      </c>
      <c r="W420">
        <f t="shared" si="90"/>
        <v>3.7293191130681581E-7</v>
      </c>
      <c r="X420">
        <f t="shared" si="91"/>
        <v>2.5000000000000158E-7</v>
      </c>
      <c r="AB420">
        <f t="shared" si="99"/>
        <v>1.685584E-4</v>
      </c>
      <c r="AC420">
        <f t="shared" si="100"/>
        <v>2.8093066666666668E-6</v>
      </c>
      <c r="AE420">
        <f t="shared" si="101"/>
        <v>50.568586744337374</v>
      </c>
    </row>
    <row r="421" spans="1:31" x14ac:dyDescent="0.25">
      <c r="A421" s="1" t="s">
        <v>42</v>
      </c>
      <c r="B421" s="1">
        <v>120</v>
      </c>
      <c r="C421" s="2">
        <f t="shared" si="103"/>
        <v>24</v>
      </c>
      <c r="D421" s="3">
        <f t="shared" si="93"/>
        <v>1440</v>
      </c>
      <c r="E421" s="1" t="s">
        <v>29</v>
      </c>
      <c r="F421" s="1">
        <v>52</v>
      </c>
      <c r="G421" s="1">
        <v>150</v>
      </c>
      <c r="H421" s="1" t="s">
        <v>30</v>
      </c>
      <c r="I421" s="18">
        <v>11.799999999999999</v>
      </c>
      <c r="J421" s="18">
        <v>7.8374999999999995</v>
      </c>
      <c r="K421" s="1">
        <v>534</v>
      </c>
      <c r="L421" s="1">
        <f t="shared" si="94"/>
        <v>3.9714522975862181E-3</v>
      </c>
      <c r="M421" s="1">
        <f t="shared" si="95"/>
        <v>4.1524235945423949E-5</v>
      </c>
      <c r="N421" s="24">
        <f t="shared" si="96"/>
        <v>3.5190030462223689E-6</v>
      </c>
      <c r="O421" s="24">
        <f t="shared" si="97"/>
        <v>5.2981481270078409E-6</v>
      </c>
      <c r="S421" s="1">
        <f t="shared" si="92"/>
        <v>3.9710375999999995E-3</v>
      </c>
      <c r="T421">
        <f t="shared" si="98"/>
        <v>5.3399999999999997E-4</v>
      </c>
      <c r="U421">
        <f t="shared" si="102"/>
        <v>2.0833333333333299E-7</v>
      </c>
      <c r="V421">
        <f t="shared" si="89"/>
        <v>1.9138755980861245E-3</v>
      </c>
      <c r="W421">
        <f t="shared" si="90"/>
        <v>1.6447266643412484E-8</v>
      </c>
      <c r="X421">
        <f t="shared" si="91"/>
        <v>-1.666666666666662E-7</v>
      </c>
      <c r="AB421">
        <f t="shared" si="99"/>
        <v>1.6545989999999997E-4</v>
      </c>
      <c r="AC421">
        <f t="shared" si="100"/>
        <v>2.7576649999999995E-6</v>
      </c>
      <c r="AE421">
        <f t="shared" si="101"/>
        <v>49.639017135066467</v>
      </c>
    </row>
    <row r="422" spans="1:31" x14ac:dyDescent="0.25">
      <c r="A422" s="1" t="s">
        <v>42</v>
      </c>
      <c r="B422" s="1">
        <v>120</v>
      </c>
      <c r="C422" s="2">
        <f t="shared" si="103"/>
        <v>24</v>
      </c>
      <c r="D422" s="3">
        <f t="shared" si="93"/>
        <v>1440</v>
      </c>
      <c r="E422" s="1" t="s">
        <v>16</v>
      </c>
      <c r="F422" s="1">
        <v>11</v>
      </c>
      <c r="G422" s="1">
        <v>15</v>
      </c>
      <c r="H422" s="1" t="s">
        <v>31</v>
      </c>
      <c r="I422" s="17">
        <v>5.2191666666666698</v>
      </c>
      <c r="J422" s="18">
        <v>1.3350000000000009</v>
      </c>
      <c r="K422" s="1">
        <v>630</v>
      </c>
      <c r="L422" s="1">
        <f t="shared" si="94"/>
        <v>4.6854212499612673E-3</v>
      </c>
      <c r="M422" s="1">
        <f t="shared" si="95"/>
        <v>7.127294229438433E-5</v>
      </c>
      <c r="N422" s="24">
        <f t="shared" si="96"/>
        <v>1.36560004396074E-5</v>
      </c>
      <c r="O422" s="24">
        <f t="shared" si="97"/>
        <v>5.3387971756093096E-5</v>
      </c>
      <c r="S422" s="1">
        <f t="shared" si="92"/>
        <v>4.6849319999999993E-3</v>
      </c>
      <c r="T422">
        <f t="shared" si="98"/>
        <v>6.3000000000000003E-4</v>
      </c>
      <c r="U422">
        <f t="shared" si="102"/>
        <v>6.750000000000001E-7</v>
      </c>
      <c r="V422">
        <f t="shared" si="89"/>
        <v>1.1235955056179768E-2</v>
      </c>
      <c r="W422">
        <f t="shared" si="90"/>
        <v>3.1284918764756205E-7</v>
      </c>
      <c r="X422">
        <f t="shared" si="91"/>
        <v>-1.2916666666666664E-6</v>
      </c>
      <c r="AB422">
        <f t="shared" si="99"/>
        <v>1.9520549999999998E-4</v>
      </c>
      <c r="AC422">
        <f t="shared" si="100"/>
        <v>3.2534249999999997E-6</v>
      </c>
      <c r="AE422">
        <f t="shared" si="101"/>
        <v>58.562885384067172</v>
      </c>
    </row>
    <row r="423" spans="1:31" x14ac:dyDescent="0.25">
      <c r="A423" s="1" t="s">
        <v>42</v>
      </c>
      <c r="B423" s="1">
        <v>120</v>
      </c>
      <c r="C423" s="2">
        <f t="shared" si="103"/>
        <v>24</v>
      </c>
      <c r="D423" s="3">
        <f t="shared" si="93"/>
        <v>1440</v>
      </c>
      <c r="E423" s="1" t="s">
        <v>19</v>
      </c>
      <c r="F423" s="1">
        <v>11</v>
      </c>
      <c r="G423" s="1">
        <v>150</v>
      </c>
      <c r="H423" s="1" t="s">
        <v>31</v>
      </c>
      <c r="I423" s="18">
        <v>6.34</v>
      </c>
      <c r="J423" s="18">
        <v>1.868333333333333</v>
      </c>
      <c r="K423" s="1">
        <v>925</v>
      </c>
      <c r="L423" s="1">
        <f t="shared" si="94"/>
        <v>6.8793883431971002E-3</v>
      </c>
      <c r="M423" s="1">
        <f t="shared" si="95"/>
        <v>1.6268823784587738E-4</v>
      </c>
      <c r="N423" s="24">
        <f t="shared" si="96"/>
        <v>2.5660605338466465E-5</v>
      </c>
      <c r="O423" s="24">
        <f t="shared" si="97"/>
        <v>8.7076666108408968E-5</v>
      </c>
      <c r="S423" s="1">
        <f t="shared" si="92"/>
        <v>6.8786700000000008E-3</v>
      </c>
      <c r="T423">
        <f t="shared" si="98"/>
        <v>9.2500000000000004E-4</v>
      </c>
      <c r="U423">
        <f t="shared" si="102"/>
        <v>3.275E-6</v>
      </c>
      <c r="V423">
        <f t="shared" si="89"/>
        <v>8.028545941123998E-3</v>
      </c>
      <c r="W423">
        <f t="shared" si="90"/>
        <v>1.0845996666021197E-6</v>
      </c>
      <c r="X423">
        <f t="shared" si="91"/>
        <v>3.7916666666666683E-6</v>
      </c>
      <c r="AB423">
        <f t="shared" si="99"/>
        <v>2.8661125000000001E-4</v>
      </c>
      <c r="AC423">
        <f t="shared" si="100"/>
        <v>4.7768541666666674E-6</v>
      </c>
      <c r="AE423">
        <f t="shared" si="101"/>
        <v>85.985188857558953</v>
      </c>
    </row>
    <row r="424" spans="1:31" x14ac:dyDescent="0.25">
      <c r="A424" s="1" t="s">
        <v>42</v>
      </c>
      <c r="B424" s="1">
        <v>120</v>
      </c>
      <c r="C424" s="2">
        <f t="shared" si="103"/>
        <v>24</v>
      </c>
      <c r="D424" s="3">
        <f t="shared" si="93"/>
        <v>1440</v>
      </c>
      <c r="E424" s="1" t="s">
        <v>20</v>
      </c>
      <c r="F424" s="1">
        <v>13</v>
      </c>
      <c r="G424" s="1">
        <v>15</v>
      </c>
      <c r="H424" s="1" t="s">
        <v>31</v>
      </c>
      <c r="I424" s="18">
        <v>7.4391666666666669</v>
      </c>
      <c r="J424" s="18">
        <v>3.54</v>
      </c>
      <c r="K424" s="1">
        <v>641</v>
      </c>
      <c r="L424" s="1">
        <f t="shared" si="94"/>
        <v>4.767230192420909E-3</v>
      </c>
      <c r="M424" s="1">
        <f t="shared" si="95"/>
        <v>7.4681648230202736E-5</v>
      </c>
      <c r="N424" s="24">
        <f t="shared" si="96"/>
        <v>1.0038980382686601E-5</v>
      </c>
      <c r="O424" s="24">
        <f t="shared" si="97"/>
        <v>2.1096510799492299E-5</v>
      </c>
      <c r="S424" s="1">
        <f t="shared" si="92"/>
        <v>4.7667324000000002E-3</v>
      </c>
      <c r="T424">
        <f t="shared" si="98"/>
        <v>6.4099999999999997E-4</v>
      </c>
      <c r="U424">
        <f t="shared" si="102"/>
        <v>6.4166666666666599E-7</v>
      </c>
      <c r="V424">
        <f t="shared" si="89"/>
        <v>4.2372881355932203E-3</v>
      </c>
      <c r="W424">
        <f t="shared" si="90"/>
        <v>1.1215502631035477E-7</v>
      </c>
      <c r="X424">
        <f t="shared" si="91"/>
        <v>-1.0833333333333326E-6</v>
      </c>
      <c r="AB424">
        <f t="shared" si="99"/>
        <v>1.9861385000000001E-4</v>
      </c>
      <c r="AC424">
        <f t="shared" si="100"/>
        <v>3.3102308333333333E-6</v>
      </c>
      <c r="AE424">
        <f t="shared" si="101"/>
        <v>59.585411954265176</v>
      </c>
    </row>
    <row r="425" spans="1:31" x14ac:dyDescent="0.25">
      <c r="A425" s="1" t="s">
        <v>42</v>
      </c>
      <c r="B425" s="1">
        <v>120</v>
      </c>
      <c r="C425" s="2">
        <f t="shared" si="103"/>
        <v>24</v>
      </c>
      <c r="D425" s="3">
        <f t="shared" si="93"/>
        <v>1440</v>
      </c>
      <c r="E425" s="1" t="s">
        <v>22</v>
      </c>
      <c r="F425" s="1">
        <v>13</v>
      </c>
      <c r="G425" s="1">
        <v>150</v>
      </c>
      <c r="H425" s="1" t="s">
        <v>31</v>
      </c>
      <c r="I425" s="18">
        <v>6.0541666666666671</v>
      </c>
      <c r="J425" s="18">
        <v>1.9583333333333335</v>
      </c>
      <c r="K425" s="1">
        <v>1100</v>
      </c>
      <c r="L425" s="1">
        <f t="shared" si="94"/>
        <v>8.1808942459641182E-3</v>
      </c>
      <c r="M425" s="1">
        <f t="shared" si="95"/>
        <v>2.169176504611698E-4</v>
      </c>
      <c r="N425" s="24">
        <f t="shared" si="96"/>
        <v>3.5829481149814691E-5</v>
      </c>
      <c r="O425" s="24">
        <f t="shared" si="97"/>
        <v>1.1076645980995903E-4</v>
      </c>
      <c r="S425" s="1">
        <f t="shared" si="92"/>
        <v>8.1800400000000013E-3</v>
      </c>
      <c r="T425">
        <f t="shared" si="98"/>
        <v>1.1000000000000001E-3</v>
      </c>
      <c r="U425">
        <f t="shared" si="102"/>
        <v>4.4666666666666665E-6</v>
      </c>
      <c r="V425">
        <f t="shared" si="89"/>
        <v>7.6595744680851051E-3</v>
      </c>
      <c r="W425">
        <f t="shared" si="90"/>
        <v>1.4112678626514711E-6</v>
      </c>
      <c r="X425">
        <f t="shared" si="91"/>
        <v>-4.2499999999999949E-6</v>
      </c>
      <c r="AB425">
        <f t="shared" si="99"/>
        <v>3.4083500000000005E-4</v>
      </c>
      <c r="AC425">
        <f t="shared" si="100"/>
        <v>5.6805833333333344E-6</v>
      </c>
      <c r="AE425">
        <f t="shared" si="101"/>
        <v>102.25265701979984</v>
      </c>
    </row>
    <row r="426" spans="1:31" x14ac:dyDescent="0.25">
      <c r="A426" s="1" t="s">
        <v>42</v>
      </c>
      <c r="B426" s="1">
        <v>120</v>
      </c>
      <c r="C426" s="2">
        <f t="shared" si="103"/>
        <v>24</v>
      </c>
      <c r="D426" s="3">
        <f t="shared" si="93"/>
        <v>1440</v>
      </c>
      <c r="E426" s="1" t="s">
        <v>24</v>
      </c>
      <c r="F426" s="1">
        <v>26</v>
      </c>
      <c r="G426" s="1">
        <v>15</v>
      </c>
      <c r="H426" s="1" t="s">
        <v>31</v>
      </c>
      <c r="I426" s="18">
        <v>5.328333333333334</v>
      </c>
      <c r="J426" s="18">
        <v>2.4650000000000007</v>
      </c>
      <c r="K426" s="1">
        <v>613</v>
      </c>
      <c r="L426" s="1">
        <f t="shared" si="94"/>
        <v>4.5589892479781869E-3</v>
      </c>
      <c r="M426" s="1">
        <f t="shared" si="95"/>
        <v>6.6004942211755977E-5</v>
      </c>
      <c r="N426" s="24">
        <f t="shared" si="96"/>
        <v>1.2387539983438718E-5</v>
      </c>
      <c r="O426" s="24">
        <f t="shared" si="97"/>
        <v>2.6776852824241767E-5</v>
      </c>
      <c r="S426" s="1">
        <f t="shared" si="92"/>
        <v>4.5585132000000002E-3</v>
      </c>
      <c r="T426">
        <f t="shared" si="98"/>
        <v>6.1300000000000005E-4</v>
      </c>
      <c r="U426">
        <f t="shared" si="102"/>
        <v>5.000000000000004E-7</v>
      </c>
      <c r="V426">
        <f t="shared" si="89"/>
        <v>6.0851926977687609E-3</v>
      </c>
      <c r="W426">
        <f t="shared" si="90"/>
        <v>1.2550632274344398E-7</v>
      </c>
      <c r="X426">
        <f t="shared" si="91"/>
        <v>-6.2499999999999709E-7</v>
      </c>
      <c r="AB426">
        <f t="shared" si="99"/>
        <v>1.8993805E-4</v>
      </c>
      <c r="AC426">
        <f t="shared" si="100"/>
        <v>3.1656341666666669E-6</v>
      </c>
      <c r="AE426">
        <f t="shared" si="101"/>
        <v>56.982617048306636</v>
      </c>
    </row>
    <row r="427" spans="1:31" x14ac:dyDescent="0.25">
      <c r="A427" s="1" t="s">
        <v>42</v>
      </c>
      <c r="B427" s="1">
        <v>120</v>
      </c>
      <c r="C427" s="2">
        <f t="shared" si="103"/>
        <v>24</v>
      </c>
      <c r="D427" s="3">
        <f t="shared" si="93"/>
        <v>1440</v>
      </c>
      <c r="E427" s="1" t="s">
        <v>25</v>
      </c>
      <c r="F427" s="1">
        <v>26</v>
      </c>
      <c r="G427" s="1">
        <v>150</v>
      </c>
      <c r="H427" s="1" t="s">
        <v>31</v>
      </c>
      <c r="I427" s="18">
        <v>6.270833333333333</v>
      </c>
      <c r="J427" s="18">
        <v>3.3374999999999999</v>
      </c>
      <c r="K427" s="1">
        <v>617</v>
      </c>
      <c r="L427" s="1">
        <f t="shared" si="94"/>
        <v>4.5887379543271467E-3</v>
      </c>
      <c r="M427" s="1">
        <f t="shared" si="95"/>
        <v>6.7244471642962636E-5</v>
      </c>
      <c r="N427" s="24">
        <f t="shared" si="96"/>
        <v>1.0723370893229922E-5</v>
      </c>
      <c r="O427" s="24">
        <f t="shared" si="97"/>
        <v>2.0148156297516895E-5</v>
      </c>
      <c r="S427" s="1">
        <f t="shared" si="92"/>
        <v>4.5882588000000007E-3</v>
      </c>
      <c r="T427">
        <f t="shared" si="98"/>
        <v>6.1700000000000004E-4</v>
      </c>
      <c r="U427">
        <f t="shared" si="102"/>
        <v>6.0833333333333369E-7</v>
      </c>
      <c r="V427">
        <f t="shared" ref="V427:V490" si="104">0.015/J427</f>
        <v>4.4943820224719096E-3</v>
      </c>
      <c r="W427">
        <f t="shared" ref="W427:W490" si="105">V427*W$2*U427</f>
        <v>1.1278020097912124E-7</v>
      </c>
      <c r="X427">
        <f t="shared" ref="X427:X490" si="106">(T427-T387)/(B427-B387)</f>
        <v>3.7500000000000006E-7</v>
      </c>
      <c r="AB427">
        <f t="shared" si="99"/>
        <v>1.9117745000000002E-4</v>
      </c>
      <c r="AC427">
        <f t="shared" si="100"/>
        <v>3.1862908333333337E-6</v>
      </c>
      <c r="AE427">
        <f t="shared" si="101"/>
        <v>57.354444892014996</v>
      </c>
    </row>
    <row r="428" spans="1:31" x14ac:dyDescent="0.25">
      <c r="A428" s="1" t="s">
        <v>42</v>
      </c>
      <c r="B428" s="1">
        <v>120</v>
      </c>
      <c r="C428" s="2">
        <f t="shared" si="103"/>
        <v>24</v>
      </c>
      <c r="D428" s="3">
        <f t="shared" si="93"/>
        <v>1440</v>
      </c>
      <c r="E428" s="1" t="s">
        <v>26</v>
      </c>
      <c r="F428" s="1">
        <v>34</v>
      </c>
      <c r="G428" s="1">
        <v>15</v>
      </c>
      <c r="H428" s="1" t="s">
        <v>31</v>
      </c>
      <c r="I428" s="18">
        <v>6.0258333333333338</v>
      </c>
      <c r="J428" s="18">
        <v>3.2008333333333328</v>
      </c>
      <c r="K428" s="1">
        <v>629</v>
      </c>
      <c r="L428" s="1">
        <f t="shared" si="94"/>
        <v>4.6779840733740278E-3</v>
      </c>
      <c r="M428" s="1">
        <f t="shared" si="95"/>
        <v>7.0963059936582679E-5</v>
      </c>
      <c r="N428" s="24">
        <f t="shared" si="96"/>
        <v>1.1776472399930745E-5</v>
      </c>
      <c r="O428" s="24">
        <f t="shared" si="97"/>
        <v>2.2170182745092224E-5</v>
      </c>
      <c r="S428" s="1">
        <f t="shared" si="92"/>
        <v>4.6774955999999996E-3</v>
      </c>
      <c r="T428">
        <f t="shared" si="98"/>
        <v>6.29E-4</v>
      </c>
      <c r="U428">
        <f t="shared" si="102"/>
        <v>4.7499999999999979E-7</v>
      </c>
      <c r="V428">
        <f t="shared" si="104"/>
        <v>4.686279614683677E-3</v>
      </c>
      <c r="W428">
        <f t="shared" si="105"/>
        <v>9.1821222999570886E-8</v>
      </c>
      <c r="X428">
        <f t="shared" si="106"/>
        <v>2.2916666666666683E-6</v>
      </c>
      <c r="AB428">
        <f t="shared" si="99"/>
        <v>1.9489564999999997E-4</v>
      </c>
      <c r="AC428">
        <f t="shared" si="100"/>
        <v>3.2482608333333329E-6</v>
      </c>
      <c r="AE428">
        <f t="shared" si="101"/>
        <v>58.46992842314009</v>
      </c>
    </row>
    <row r="429" spans="1:31" x14ac:dyDescent="0.25">
      <c r="A429" s="1" t="s">
        <v>42</v>
      </c>
      <c r="B429" s="1">
        <v>120</v>
      </c>
      <c r="C429" s="2">
        <f t="shared" si="103"/>
        <v>24</v>
      </c>
      <c r="D429" s="3">
        <f t="shared" si="93"/>
        <v>1440</v>
      </c>
      <c r="E429" s="1" t="s">
        <v>27</v>
      </c>
      <c r="F429" s="1">
        <v>34</v>
      </c>
      <c r="G429" s="1">
        <v>150</v>
      </c>
      <c r="H429" s="1" t="s">
        <v>31</v>
      </c>
      <c r="I429" s="18">
        <v>7.3316666666666661</v>
      </c>
      <c r="J429" s="18">
        <v>3.6174999999999997</v>
      </c>
      <c r="K429" s="1">
        <v>581</v>
      </c>
      <c r="L429" s="1">
        <f t="shared" si="94"/>
        <v>4.3209995971865024E-3</v>
      </c>
      <c r="M429" s="1">
        <f t="shared" si="95"/>
        <v>5.6088706762102458E-5</v>
      </c>
      <c r="N429" s="24">
        <f t="shared" si="96"/>
        <v>7.6501986945354576E-6</v>
      </c>
      <c r="O429" s="24">
        <f t="shared" si="97"/>
        <v>1.550482564259916E-5</v>
      </c>
      <c r="S429" s="1">
        <f t="shared" si="92"/>
        <v>4.3205483999999997E-3</v>
      </c>
      <c r="T429">
        <f t="shared" si="98"/>
        <v>5.8100000000000003E-4</v>
      </c>
      <c r="U429">
        <f t="shared" si="102"/>
        <v>-3.4999999999999945E-7</v>
      </c>
      <c r="V429">
        <f t="shared" si="104"/>
        <v>4.1465100207325502E-3</v>
      </c>
      <c r="W429">
        <f t="shared" si="105"/>
        <v>-5.9864867973410416E-8</v>
      </c>
      <c r="X429">
        <f t="shared" si="106"/>
        <v>-4.5833333333333094E-7</v>
      </c>
      <c r="AB429">
        <f t="shared" si="99"/>
        <v>1.8002285E-4</v>
      </c>
      <c r="AC429">
        <f t="shared" si="100"/>
        <v>3.0003808333333332E-6</v>
      </c>
      <c r="AE429">
        <f t="shared" si="101"/>
        <v>54.00799429863973</v>
      </c>
    </row>
    <row r="430" spans="1:31" x14ac:dyDescent="0.25">
      <c r="A430" s="1" t="s">
        <v>42</v>
      </c>
      <c r="B430" s="1">
        <v>120</v>
      </c>
      <c r="C430" s="2">
        <f t="shared" si="103"/>
        <v>24</v>
      </c>
      <c r="D430" s="3">
        <f t="shared" si="93"/>
        <v>1440</v>
      </c>
      <c r="E430" s="1" t="s">
        <v>28</v>
      </c>
      <c r="F430" s="1">
        <v>52</v>
      </c>
      <c r="G430" s="1">
        <v>15</v>
      </c>
      <c r="H430" s="1" t="s">
        <v>31</v>
      </c>
      <c r="I430" s="18">
        <v>5.3408333333333333</v>
      </c>
      <c r="J430" s="18">
        <v>1.8925000000000003</v>
      </c>
      <c r="K430" s="1">
        <v>652</v>
      </c>
      <c r="L430" s="1">
        <f t="shared" si="94"/>
        <v>4.8490391348805506E-3</v>
      </c>
      <c r="M430" s="1">
        <f t="shared" si="95"/>
        <v>7.8090354166021129E-5</v>
      </c>
      <c r="N430" s="24">
        <f t="shared" si="96"/>
        <v>1.4621380090376869E-5</v>
      </c>
      <c r="O430" s="24">
        <f t="shared" si="97"/>
        <v>4.1263066930526349E-5</v>
      </c>
      <c r="S430" s="1">
        <f t="shared" si="92"/>
        <v>4.8485327999999994E-3</v>
      </c>
      <c r="T430">
        <f t="shared" si="98"/>
        <v>6.5200000000000002E-4</v>
      </c>
      <c r="U430">
        <f t="shared" si="102"/>
        <v>9.0000000000000017E-7</v>
      </c>
      <c r="V430">
        <f t="shared" si="104"/>
        <v>7.9260237780713321E-3</v>
      </c>
      <c r="W430">
        <f t="shared" si="105"/>
        <v>2.9425181189572557E-7</v>
      </c>
      <c r="X430">
        <f t="shared" si="106"/>
        <v>-1.9166666666666681E-6</v>
      </c>
      <c r="AB430">
        <f t="shared" si="99"/>
        <v>2.0202219999999998E-4</v>
      </c>
      <c r="AC430">
        <f t="shared" si="100"/>
        <v>3.3670366666666661E-6</v>
      </c>
      <c r="AE430">
        <f t="shared" si="101"/>
        <v>60.607938524463172</v>
      </c>
    </row>
    <row r="431" spans="1:31" x14ac:dyDescent="0.25">
      <c r="A431" s="1" t="s">
        <v>42</v>
      </c>
      <c r="B431" s="1">
        <v>120</v>
      </c>
      <c r="C431" s="2">
        <f t="shared" si="103"/>
        <v>24</v>
      </c>
      <c r="D431" s="3">
        <f t="shared" si="93"/>
        <v>1440</v>
      </c>
      <c r="E431" s="1" t="s">
        <v>29</v>
      </c>
      <c r="F431" s="1">
        <v>52</v>
      </c>
      <c r="G431" s="1">
        <v>150</v>
      </c>
      <c r="H431" s="1" t="s">
        <v>31</v>
      </c>
      <c r="I431" s="18">
        <v>5.916666666666667</v>
      </c>
      <c r="J431" s="18">
        <v>3.1008333333333327</v>
      </c>
      <c r="K431" s="1">
        <v>933</v>
      </c>
      <c r="L431" s="1">
        <f t="shared" si="94"/>
        <v>6.9388857558950207E-3</v>
      </c>
      <c r="M431" s="1">
        <f t="shared" si="95"/>
        <v>1.6516729670829075E-4</v>
      </c>
      <c r="N431" s="24">
        <f t="shared" si="96"/>
        <v>2.7915599443654772E-5</v>
      </c>
      <c r="O431" s="24">
        <f t="shared" si="97"/>
        <v>5.3265454461152629E-5</v>
      </c>
      <c r="S431" s="1">
        <f t="shared" si="92"/>
        <v>6.9381612E-3</v>
      </c>
      <c r="T431">
        <f t="shared" si="98"/>
        <v>9.3300000000000002E-4</v>
      </c>
      <c r="U431">
        <f t="shared" si="102"/>
        <v>3.4666666666666668E-6</v>
      </c>
      <c r="V431">
        <f t="shared" si="104"/>
        <v>4.8374092985756529E-3</v>
      </c>
      <c r="W431">
        <f t="shared" si="105"/>
        <v>6.9174524909452941E-7</v>
      </c>
      <c r="X431">
        <f t="shared" si="106"/>
        <v>-1.3749999999999972E-6</v>
      </c>
      <c r="AB431">
        <f t="shared" si="99"/>
        <v>2.8909005E-4</v>
      </c>
      <c r="AC431">
        <f t="shared" si="100"/>
        <v>4.8181675000000001E-6</v>
      </c>
      <c r="AE431">
        <f t="shared" si="101"/>
        <v>86.728844544975672</v>
      </c>
    </row>
    <row r="432" spans="1:31" x14ac:dyDescent="0.25">
      <c r="A432" s="1" t="s">
        <v>42</v>
      </c>
      <c r="B432" s="1">
        <v>120</v>
      </c>
      <c r="C432" s="2">
        <f t="shared" si="103"/>
        <v>24</v>
      </c>
      <c r="D432" s="3">
        <f t="shared" si="93"/>
        <v>1440</v>
      </c>
      <c r="E432" s="1" t="s">
        <v>16</v>
      </c>
      <c r="F432" s="1">
        <v>11</v>
      </c>
      <c r="G432" s="1">
        <v>15</v>
      </c>
      <c r="H432" s="1" t="s">
        <v>32</v>
      </c>
      <c r="I432" s="18">
        <v>5.105833333333333</v>
      </c>
      <c r="J432" s="18">
        <v>2.3541666666666656</v>
      </c>
      <c r="K432" s="1">
        <v>761</v>
      </c>
      <c r="L432" s="1">
        <f t="shared" si="94"/>
        <v>5.6596913828897222E-3</v>
      </c>
      <c r="M432" s="1">
        <f t="shared" si="95"/>
        <v>1.1186753116640328E-4</v>
      </c>
      <c r="N432" s="24">
        <f t="shared" si="96"/>
        <v>2.1909749861218207E-5</v>
      </c>
      <c r="O432" s="24">
        <f t="shared" si="97"/>
        <v>4.7518951291923538E-5</v>
      </c>
      <c r="S432" s="1">
        <f t="shared" si="92"/>
        <v>5.6591004000000004E-3</v>
      </c>
      <c r="T432">
        <f t="shared" si="98"/>
        <v>7.6099999999999996E-4</v>
      </c>
      <c r="U432">
        <f t="shared" si="102"/>
        <v>2.0999999999999994E-6</v>
      </c>
      <c r="V432">
        <f t="shared" si="104"/>
        <v>6.3716814159292057E-3</v>
      </c>
      <c r="W432">
        <f t="shared" si="105"/>
        <v>5.5194348716299122E-7</v>
      </c>
      <c r="X432">
        <f t="shared" si="106"/>
        <v>-2.5000000000000019E-6</v>
      </c>
      <c r="AB432">
        <f t="shared" si="99"/>
        <v>2.3579585000000001E-4</v>
      </c>
      <c r="AC432">
        <f t="shared" si="100"/>
        <v>3.9299308333333335E-6</v>
      </c>
      <c r="AE432">
        <f t="shared" si="101"/>
        <v>70.740247265516075</v>
      </c>
    </row>
    <row r="433" spans="1:31" x14ac:dyDescent="0.25">
      <c r="A433" s="1" t="s">
        <v>42</v>
      </c>
      <c r="B433" s="1">
        <v>120</v>
      </c>
      <c r="C433" s="2">
        <f t="shared" si="103"/>
        <v>24</v>
      </c>
      <c r="D433" s="3">
        <f t="shared" si="93"/>
        <v>1440</v>
      </c>
      <c r="E433" s="1" t="s">
        <v>19</v>
      </c>
      <c r="F433" s="1">
        <v>11</v>
      </c>
      <c r="G433" s="1">
        <v>150</v>
      </c>
      <c r="H433" s="1" t="s">
        <v>32</v>
      </c>
      <c r="I433" s="18">
        <v>10.093333333333334</v>
      </c>
      <c r="J433" s="18">
        <v>6.274166666666666</v>
      </c>
      <c r="K433" s="1">
        <v>2158</v>
      </c>
      <c r="L433" s="1">
        <f t="shared" si="94"/>
        <v>1.6049427075264154E-2</v>
      </c>
      <c r="M433" s="1">
        <f t="shared" si="95"/>
        <v>5.4477318501533793E-4</v>
      </c>
      <c r="N433" s="24">
        <f t="shared" si="96"/>
        <v>5.3973565226090284E-5</v>
      </c>
      <c r="O433" s="24">
        <f t="shared" si="97"/>
        <v>8.6827974766689539E-5</v>
      </c>
      <c r="S433" s="1">
        <f t="shared" si="92"/>
        <v>1.6047751199999998E-2</v>
      </c>
      <c r="T433">
        <f t="shared" si="98"/>
        <v>2.1580000000000002E-3</v>
      </c>
      <c r="U433">
        <f t="shared" si="102"/>
        <v>1.4025000000000002E-5</v>
      </c>
      <c r="V433">
        <f t="shared" si="104"/>
        <v>2.3907557444547752E-3</v>
      </c>
      <c r="W433">
        <f t="shared" si="105"/>
        <v>1.3831183503834188E-6</v>
      </c>
      <c r="X433">
        <f t="shared" si="106"/>
        <v>8.8750000000000124E-6</v>
      </c>
      <c r="AB433">
        <f t="shared" si="99"/>
        <v>6.6865629999999989E-4</v>
      </c>
      <c r="AC433">
        <f t="shared" si="100"/>
        <v>1.1144271666666665E-5</v>
      </c>
      <c r="AE433">
        <f t="shared" si="101"/>
        <v>200.60112168066186</v>
      </c>
    </row>
    <row r="434" spans="1:31" x14ac:dyDescent="0.25">
      <c r="A434" s="1" t="s">
        <v>42</v>
      </c>
      <c r="B434" s="1">
        <v>120</v>
      </c>
      <c r="C434" s="2">
        <f t="shared" si="103"/>
        <v>24</v>
      </c>
      <c r="D434" s="3">
        <f t="shared" si="93"/>
        <v>1440</v>
      </c>
      <c r="E434" s="1" t="s">
        <v>20</v>
      </c>
      <c r="F434" s="1">
        <v>13</v>
      </c>
      <c r="G434" s="1">
        <v>15</v>
      </c>
      <c r="H434" s="1" t="s">
        <v>32</v>
      </c>
      <c r="I434" s="18">
        <v>6.0483333333333338</v>
      </c>
      <c r="J434" s="18">
        <v>2.8416666666666672</v>
      </c>
      <c r="K434" s="1">
        <v>1304</v>
      </c>
      <c r="L434" s="1">
        <f t="shared" si="94"/>
        <v>9.6980782697611012E-3</v>
      </c>
      <c r="M434" s="1">
        <f t="shared" si="95"/>
        <v>2.8013365145271074E-4</v>
      </c>
      <c r="N434" s="24">
        <f t="shared" si="96"/>
        <v>4.6315842069888793E-5</v>
      </c>
      <c r="O434" s="24">
        <f t="shared" si="97"/>
        <v>9.8580757109458306E-5</v>
      </c>
      <c r="S434" s="1">
        <f t="shared" si="92"/>
        <v>9.6970655999999988E-3</v>
      </c>
      <c r="T434">
        <f t="shared" si="98"/>
        <v>1.304E-3</v>
      </c>
      <c r="U434">
        <f t="shared" si="102"/>
        <v>6.4999999999999996E-6</v>
      </c>
      <c r="V434">
        <f t="shared" si="104"/>
        <v>5.278592375366568E-3</v>
      </c>
      <c r="W434">
        <f t="shared" si="105"/>
        <v>1.415313822515071E-6</v>
      </c>
      <c r="X434">
        <f t="shared" si="106"/>
        <v>-4.3750000000000022E-6</v>
      </c>
      <c r="AB434">
        <f t="shared" si="99"/>
        <v>4.0404439999999997E-4</v>
      </c>
      <c r="AC434">
        <f t="shared" si="100"/>
        <v>6.7340733333333322E-6</v>
      </c>
      <c r="AE434">
        <f t="shared" si="101"/>
        <v>121.21587704892634</v>
      </c>
    </row>
    <row r="435" spans="1:31" x14ac:dyDescent="0.25">
      <c r="A435" s="1" t="s">
        <v>42</v>
      </c>
      <c r="B435" s="1">
        <v>120</v>
      </c>
      <c r="C435" s="2">
        <f t="shared" si="103"/>
        <v>24</v>
      </c>
      <c r="D435" s="3">
        <f t="shared" si="93"/>
        <v>1440</v>
      </c>
      <c r="E435" s="1" t="s">
        <v>22</v>
      </c>
      <c r="F435" s="1">
        <v>13</v>
      </c>
      <c r="G435" s="1">
        <v>150</v>
      </c>
      <c r="H435" s="1" t="s">
        <v>32</v>
      </c>
      <c r="I435" s="18">
        <v>5.84</v>
      </c>
      <c r="J435" s="18">
        <v>2.54</v>
      </c>
      <c r="K435" s="1">
        <v>2200</v>
      </c>
      <c r="L435" s="1">
        <f t="shared" si="94"/>
        <v>1.6361788491928236E-2</v>
      </c>
      <c r="M435" s="1">
        <f t="shared" si="95"/>
        <v>5.5778824404300806E-4</v>
      </c>
      <c r="N435" s="24">
        <f t="shared" si="96"/>
        <v>9.5511685623802755E-5</v>
      </c>
      <c r="O435" s="24">
        <f t="shared" si="97"/>
        <v>2.1960167088307404E-4</v>
      </c>
      <c r="S435" s="1">
        <f t="shared" si="92"/>
        <v>1.6360080000000003E-2</v>
      </c>
      <c r="T435">
        <f t="shared" si="98"/>
        <v>2.2000000000000001E-3</v>
      </c>
      <c r="U435">
        <f t="shared" si="102"/>
        <v>1.3925000000000001E-5</v>
      </c>
      <c r="V435">
        <f t="shared" si="104"/>
        <v>5.905511811023622E-3</v>
      </c>
      <c r="W435">
        <f t="shared" si="105"/>
        <v>3.3921419027236667E-6</v>
      </c>
      <c r="X435">
        <f t="shared" si="106"/>
        <v>2.6041666666666672E-5</v>
      </c>
      <c r="AB435">
        <f t="shared" si="99"/>
        <v>6.8167000000000011E-4</v>
      </c>
      <c r="AC435">
        <f t="shared" si="100"/>
        <v>1.1361166666666669E-5</v>
      </c>
      <c r="AE435">
        <f t="shared" si="101"/>
        <v>204.50531403959968</v>
      </c>
    </row>
    <row r="436" spans="1:31" x14ac:dyDescent="0.25">
      <c r="A436" s="1" t="s">
        <v>42</v>
      </c>
      <c r="B436" s="1">
        <v>120</v>
      </c>
      <c r="C436" s="2">
        <f t="shared" si="103"/>
        <v>24</v>
      </c>
      <c r="D436" s="3">
        <f t="shared" si="93"/>
        <v>1440</v>
      </c>
      <c r="E436" s="1" t="s">
        <v>24</v>
      </c>
      <c r="F436" s="1">
        <v>26</v>
      </c>
      <c r="G436" s="1">
        <v>15</v>
      </c>
      <c r="H436" s="1" t="s">
        <v>32</v>
      </c>
      <c r="I436" s="18">
        <v>5.8375000000000004</v>
      </c>
      <c r="J436" s="18">
        <v>2.7099999999999995</v>
      </c>
      <c r="K436" s="1">
        <v>2040</v>
      </c>
      <c r="L436" s="1">
        <f t="shared" si="94"/>
        <v>1.517184023796982E-2</v>
      </c>
      <c r="M436" s="1">
        <f t="shared" si="95"/>
        <v>5.0820706679474074E-4</v>
      </c>
      <c r="N436" s="24">
        <f t="shared" si="96"/>
        <v>8.705902643164723E-5</v>
      </c>
      <c r="O436" s="24">
        <f t="shared" si="97"/>
        <v>1.8753028295008886E-4</v>
      </c>
      <c r="S436" s="1">
        <f t="shared" si="92"/>
        <v>1.5170256E-2</v>
      </c>
      <c r="T436">
        <f t="shared" si="98"/>
        <v>2.0400000000000001E-3</v>
      </c>
      <c r="U436">
        <f t="shared" si="102"/>
        <v>1.2600000000000001E-5</v>
      </c>
      <c r="V436">
        <f t="shared" si="104"/>
        <v>5.535055350553506E-3</v>
      </c>
      <c r="W436">
        <f t="shared" si="105"/>
        <v>2.8768272163015693E-6</v>
      </c>
      <c r="X436">
        <f t="shared" si="106"/>
        <v>-1.7083333333333252E-6</v>
      </c>
      <c r="AB436">
        <f t="shared" si="99"/>
        <v>6.3209400000000004E-4</v>
      </c>
      <c r="AC436">
        <f t="shared" si="100"/>
        <v>1.05349E-5</v>
      </c>
      <c r="AE436">
        <f t="shared" si="101"/>
        <v>189.63220029126515</v>
      </c>
    </row>
    <row r="437" spans="1:31" x14ac:dyDescent="0.25">
      <c r="A437" s="1" t="s">
        <v>42</v>
      </c>
      <c r="B437" s="1">
        <v>120</v>
      </c>
      <c r="C437" s="2">
        <f t="shared" si="103"/>
        <v>24</v>
      </c>
      <c r="D437" s="3">
        <f t="shared" si="93"/>
        <v>1440</v>
      </c>
      <c r="E437" s="1" t="s">
        <v>25</v>
      </c>
      <c r="F437" s="1">
        <v>26</v>
      </c>
      <c r="G437" s="1">
        <v>150</v>
      </c>
      <c r="H437" s="1" t="s">
        <v>32</v>
      </c>
      <c r="I437" s="18">
        <v>9.9691666666666681</v>
      </c>
      <c r="J437" s="18">
        <v>6.1066666666666682</v>
      </c>
      <c r="K437" s="1">
        <v>2200</v>
      </c>
      <c r="L437" s="1">
        <f t="shared" si="94"/>
        <v>1.6361788491928236E-2</v>
      </c>
      <c r="M437" s="1">
        <f t="shared" si="95"/>
        <v>5.5778824404300806E-4</v>
      </c>
      <c r="N437" s="24">
        <f t="shared" si="96"/>
        <v>5.595134103917158E-5</v>
      </c>
      <c r="O437" s="24">
        <f t="shared" si="97"/>
        <v>9.13408696576978E-5</v>
      </c>
      <c r="S437" s="1">
        <f t="shared" si="92"/>
        <v>1.6360080000000003E-2</v>
      </c>
      <c r="T437">
        <f t="shared" si="98"/>
        <v>2.2000000000000001E-3</v>
      </c>
      <c r="U437">
        <f t="shared" si="102"/>
        <v>1.3958333333333335E-5</v>
      </c>
      <c r="V437">
        <f t="shared" si="104"/>
        <v>2.4563318777292569E-3</v>
      </c>
      <c r="W437">
        <f t="shared" si="105"/>
        <v>1.414301087110636E-6</v>
      </c>
      <c r="X437">
        <f t="shared" si="106"/>
        <v>4.5833333333333451E-6</v>
      </c>
      <c r="AB437">
        <f t="shared" si="99"/>
        <v>6.8167000000000011E-4</v>
      </c>
      <c r="AC437">
        <f t="shared" si="100"/>
        <v>1.1361166666666669E-5</v>
      </c>
      <c r="AE437">
        <f t="shared" si="101"/>
        <v>204.50531403959968</v>
      </c>
    </row>
    <row r="438" spans="1:31" x14ac:dyDescent="0.25">
      <c r="A438" s="1" t="s">
        <v>42</v>
      </c>
      <c r="B438" s="1">
        <v>120</v>
      </c>
      <c r="C438" s="2">
        <f t="shared" si="103"/>
        <v>24</v>
      </c>
      <c r="D438" s="3">
        <f t="shared" si="93"/>
        <v>1440</v>
      </c>
      <c r="E438" s="1" t="s">
        <v>26</v>
      </c>
      <c r="F438" s="1">
        <v>34</v>
      </c>
      <c r="G438" s="1">
        <v>15</v>
      </c>
      <c r="H438" s="1" t="s">
        <v>32</v>
      </c>
      <c r="I438" s="18">
        <v>6.4700000000000015</v>
      </c>
      <c r="J438" s="18">
        <v>3.6675000000000022</v>
      </c>
      <c r="K438" s="1">
        <v>1000</v>
      </c>
      <c r="L438" s="1">
        <f t="shared" si="94"/>
        <v>7.4371765872401083E-3</v>
      </c>
      <c r="M438" s="1">
        <f t="shared" si="95"/>
        <v>1.8592941468100269E-4</v>
      </c>
      <c r="N438" s="24">
        <f t="shared" si="96"/>
        <v>2.873715837418897E-5</v>
      </c>
      <c r="O438" s="24">
        <f t="shared" si="97"/>
        <v>5.06965002538521E-5</v>
      </c>
      <c r="S438" s="1">
        <f t="shared" si="92"/>
        <v>7.4364000000000001E-3</v>
      </c>
      <c r="T438">
        <f t="shared" si="98"/>
        <v>1E-3</v>
      </c>
      <c r="U438">
        <f t="shared" si="102"/>
        <v>3.8249999999999998E-6</v>
      </c>
      <c r="V438">
        <f t="shared" si="104"/>
        <v>4.0899795501022473E-3</v>
      </c>
      <c r="W438">
        <f t="shared" si="105"/>
        <v>6.4531809258454175E-7</v>
      </c>
      <c r="X438">
        <f t="shared" si="106"/>
        <v>-5.624999999999997E-6</v>
      </c>
      <c r="AB438">
        <f t="shared" si="99"/>
        <v>3.0985000000000002E-4</v>
      </c>
      <c r="AC438">
        <f t="shared" si="100"/>
        <v>5.1641666666666671E-6</v>
      </c>
      <c r="AE438">
        <f t="shared" si="101"/>
        <v>92.956960927090748</v>
      </c>
    </row>
    <row r="439" spans="1:31" x14ac:dyDescent="0.25">
      <c r="A439" s="1" t="s">
        <v>42</v>
      </c>
      <c r="B439" s="1">
        <v>120</v>
      </c>
      <c r="C439" s="2">
        <f t="shared" si="103"/>
        <v>24</v>
      </c>
      <c r="D439" s="3">
        <f t="shared" si="93"/>
        <v>1440</v>
      </c>
      <c r="E439" s="1" t="s">
        <v>27</v>
      </c>
      <c r="F439" s="1">
        <v>34</v>
      </c>
      <c r="G439" s="1">
        <v>150</v>
      </c>
      <c r="H439" s="1" t="s">
        <v>32</v>
      </c>
      <c r="I439" s="18">
        <v>8.0608333333333331</v>
      </c>
      <c r="J439" s="18">
        <v>4.9749999999999996</v>
      </c>
      <c r="K439" s="1">
        <v>2760</v>
      </c>
      <c r="L439" s="1">
        <f t="shared" si="94"/>
        <v>2.0526607380782699E-2</v>
      </c>
      <c r="M439" s="1">
        <f t="shared" si="95"/>
        <v>7.3132236441194405E-4</v>
      </c>
      <c r="N439" s="24">
        <f t="shared" si="96"/>
        <v>9.0725404455115568E-5</v>
      </c>
      <c r="O439" s="24">
        <f t="shared" si="97"/>
        <v>1.4699947023355661E-4</v>
      </c>
      <c r="S439" s="1">
        <f t="shared" si="92"/>
        <v>2.0524463999999999E-2</v>
      </c>
      <c r="T439">
        <f t="shared" si="98"/>
        <v>2.7599999999999999E-3</v>
      </c>
      <c r="U439">
        <f t="shared" si="102"/>
        <v>1.8816666666666666E-5</v>
      </c>
      <c r="V439">
        <f t="shared" si="104"/>
        <v>3.0150753768844224E-3</v>
      </c>
      <c r="W439">
        <f t="shared" si="105"/>
        <v>2.3402493373545284E-6</v>
      </c>
      <c r="X439">
        <f t="shared" si="106"/>
        <v>3.375E-5</v>
      </c>
      <c r="AB439">
        <f t="shared" si="99"/>
        <v>8.5518599999999997E-4</v>
      </c>
      <c r="AC439">
        <f t="shared" si="100"/>
        <v>1.4253099999999999E-5</v>
      </c>
      <c r="AE439">
        <f t="shared" si="101"/>
        <v>256.5612121587705</v>
      </c>
    </row>
    <row r="440" spans="1:31" x14ac:dyDescent="0.25">
      <c r="A440" s="1" t="s">
        <v>42</v>
      </c>
      <c r="B440" s="1">
        <v>120</v>
      </c>
      <c r="C440" s="2">
        <f t="shared" si="103"/>
        <v>24</v>
      </c>
      <c r="D440" s="3">
        <f t="shared" si="93"/>
        <v>1440</v>
      </c>
      <c r="E440" s="1" t="s">
        <v>28</v>
      </c>
      <c r="F440" s="1">
        <v>52</v>
      </c>
      <c r="G440" s="1">
        <v>15</v>
      </c>
      <c r="H440" s="1" t="s">
        <v>32</v>
      </c>
      <c r="I440" s="18">
        <v>6.6941666666666668</v>
      </c>
      <c r="J440" s="18">
        <v>3.253333333333333</v>
      </c>
      <c r="K440" s="1">
        <v>1699</v>
      </c>
      <c r="L440" s="1">
        <f t="shared" si="94"/>
        <v>1.2635763021720942E-2</v>
      </c>
      <c r="M440" s="1">
        <f t="shared" si="95"/>
        <v>4.0253718278437082E-4</v>
      </c>
      <c r="N440" s="24">
        <f t="shared" si="96"/>
        <v>6.0132530728400965E-5</v>
      </c>
      <c r="O440" s="24">
        <f t="shared" si="97"/>
        <v>1.237306914296222E-4</v>
      </c>
      <c r="S440" s="1">
        <f t="shared" si="92"/>
        <v>1.26344436E-2</v>
      </c>
      <c r="T440">
        <f t="shared" si="98"/>
        <v>1.699E-3</v>
      </c>
      <c r="U440">
        <f t="shared" si="102"/>
        <v>9.9583333333333326E-6</v>
      </c>
      <c r="V440">
        <f t="shared" si="104"/>
        <v>4.6106557377049188E-3</v>
      </c>
      <c r="W440">
        <f t="shared" si="105"/>
        <v>1.8939592072094993E-6</v>
      </c>
      <c r="X440">
        <f t="shared" si="106"/>
        <v>-5.875000000000003E-6</v>
      </c>
      <c r="AB440">
        <f t="shared" si="99"/>
        <v>5.2643514999999995E-4</v>
      </c>
      <c r="AC440">
        <f t="shared" si="100"/>
        <v>8.773919166666666E-6</v>
      </c>
      <c r="AE440">
        <f t="shared" si="101"/>
        <v>157.93387661512719</v>
      </c>
    </row>
    <row r="441" spans="1:31" x14ac:dyDescent="0.25">
      <c r="A441" s="1" t="s">
        <v>42</v>
      </c>
      <c r="B441" s="1">
        <v>120</v>
      </c>
      <c r="C441" s="2">
        <f t="shared" si="103"/>
        <v>24</v>
      </c>
      <c r="D441" s="3">
        <f t="shared" si="93"/>
        <v>1440</v>
      </c>
      <c r="E441" s="1" t="s">
        <v>29</v>
      </c>
      <c r="F441" s="1">
        <v>52</v>
      </c>
      <c r="G441" s="1">
        <v>150</v>
      </c>
      <c r="H441" s="1" t="s">
        <v>32</v>
      </c>
      <c r="I441" s="18">
        <v>7.5983333333333336</v>
      </c>
      <c r="J441" s="18">
        <v>4.2150000000000007</v>
      </c>
      <c r="K441" s="1">
        <v>2770</v>
      </c>
      <c r="L441" s="1">
        <f t="shared" si="94"/>
        <v>2.06009791466551E-2</v>
      </c>
      <c r="M441" s="1">
        <f t="shared" si="95"/>
        <v>7.344211879899607E-4</v>
      </c>
      <c r="N441" s="24">
        <f t="shared" si="96"/>
        <v>9.6655563236230837E-5</v>
      </c>
      <c r="O441" s="24">
        <f t="shared" si="97"/>
        <v>1.7423990225147345E-4</v>
      </c>
      <c r="S441" s="1">
        <f t="shared" si="92"/>
        <v>2.0598828E-2</v>
      </c>
      <c r="T441">
        <f t="shared" si="98"/>
        <v>2.7699999999999999E-3</v>
      </c>
      <c r="U441">
        <f t="shared" si="102"/>
        <v>1.8883333333333333E-5</v>
      </c>
      <c r="V441">
        <f t="shared" si="104"/>
        <v>3.5587188612099638E-3</v>
      </c>
      <c r="W441">
        <f t="shared" si="105"/>
        <v>2.7720024194734176E-6</v>
      </c>
      <c r="X441">
        <f t="shared" si="106"/>
        <v>1.3958333333333325E-5</v>
      </c>
      <c r="AB441">
        <f t="shared" si="99"/>
        <v>8.5828450000000002E-4</v>
      </c>
      <c r="AC441">
        <f t="shared" si="100"/>
        <v>1.4304741666666667E-5</v>
      </c>
      <c r="AE441">
        <f t="shared" si="101"/>
        <v>257.49078176804142</v>
      </c>
    </row>
    <row r="442" spans="1:31" x14ac:dyDescent="0.25">
      <c r="A442" s="1" t="s">
        <v>43</v>
      </c>
      <c r="B442" s="1">
        <v>144</v>
      </c>
      <c r="C442" s="2">
        <f t="shared" si="103"/>
        <v>24</v>
      </c>
      <c r="D442" s="3">
        <f t="shared" si="93"/>
        <v>1440</v>
      </c>
      <c r="E442" s="1" t="s">
        <v>16</v>
      </c>
      <c r="F442" s="1">
        <v>11</v>
      </c>
      <c r="G442" s="1">
        <v>15</v>
      </c>
      <c r="H442" s="1" t="s">
        <v>17</v>
      </c>
      <c r="I442" s="18">
        <v>5.1991666666666658</v>
      </c>
      <c r="J442" s="18">
        <v>2.5483333333333325</v>
      </c>
      <c r="K442" s="1">
        <v>599</v>
      </c>
      <c r="L442" s="1">
        <f t="shared" si="94"/>
        <v>4.4548687757568241E-3</v>
      </c>
      <c r="M442" s="1">
        <f t="shared" si="95"/>
        <v>6.1666589202532523E-5</v>
      </c>
      <c r="N442" s="24">
        <f t="shared" si="96"/>
        <v>1.1860860240910249E-5</v>
      </c>
      <c r="O442" s="24">
        <f t="shared" si="97"/>
        <v>2.419879236201408E-5</v>
      </c>
      <c r="S442" s="1">
        <f t="shared" si="92"/>
        <v>4.4544036000000002E-3</v>
      </c>
      <c r="T442">
        <f t="shared" si="98"/>
        <v>5.9900000000000003E-4</v>
      </c>
      <c r="U442">
        <f t="shared" ref="U442:U481" si="107">(T442-T2)/B442</f>
        <v>-2.8472222222222236E-7</v>
      </c>
      <c r="V442">
        <f t="shared" si="104"/>
        <v>5.8862001308044492E-3</v>
      </c>
      <c r="W442">
        <f t="shared" si="105"/>
        <v>-6.9131766449019906E-8</v>
      </c>
      <c r="X442">
        <f t="shared" si="106"/>
        <v>-8.33333333333331E-7</v>
      </c>
      <c r="AB442">
        <f t="shared" si="99"/>
        <v>1.8560015000000001E-4</v>
      </c>
      <c r="AC442">
        <f t="shared" si="100"/>
        <v>3.0933358333333337E-6</v>
      </c>
      <c r="AE442">
        <f t="shared" si="101"/>
        <v>55.681219595327363</v>
      </c>
    </row>
    <row r="443" spans="1:31" x14ac:dyDescent="0.25">
      <c r="A443" s="1" t="s">
        <v>43</v>
      </c>
      <c r="B443" s="1">
        <v>144</v>
      </c>
      <c r="C443" s="2">
        <f t="shared" si="103"/>
        <v>24</v>
      </c>
      <c r="D443" s="3">
        <f t="shared" si="93"/>
        <v>1440</v>
      </c>
      <c r="E443" s="1" t="s">
        <v>19</v>
      </c>
      <c r="F443" s="1">
        <v>11</v>
      </c>
      <c r="G443" s="1">
        <v>150</v>
      </c>
      <c r="H443" s="1" t="s">
        <v>17</v>
      </c>
      <c r="I443" s="18">
        <v>6.0416666666666661</v>
      </c>
      <c r="J443" s="18">
        <v>2.4325000000000001</v>
      </c>
      <c r="K443" s="1">
        <v>870</v>
      </c>
      <c r="L443" s="1">
        <f t="shared" si="94"/>
        <v>6.4703436308988947E-3</v>
      </c>
      <c r="M443" s="1">
        <f t="shared" si="95"/>
        <v>1.4564470816678547E-4</v>
      </c>
      <c r="N443" s="24">
        <f t="shared" si="96"/>
        <v>2.4106710317261047E-5</v>
      </c>
      <c r="O443" s="24">
        <f t="shared" si="97"/>
        <v>5.9874494621494536E-5</v>
      </c>
      <c r="S443" s="1">
        <f t="shared" si="92"/>
        <v>6.4696679999999996E-3</v>
      </c>
      <c r="T443">
        <f t="shared" si="98"/>
        <v>8.7000000000000001E-4</v>
      </c>
      <c r="U443">
        <f t="shared" si="107"/>
        <v>8.4722222222222253E-7</v>
      </c>
      <c r="V443">
        <f t="shared" si="104"/>
        <v>6.1664953751284684E-3</v>
      </c>
      <c r="W443">
        <f t="shared" si="105"/>
        <v>2.155048329258645E-7</v>
      </c>
      <c r="X443">
        <f t="shared" si="106"/>
        <v>-5.6250000000000012E-6</v>
      </c>
      <c r="AB443">
        <f t="shared" si="99"/>
        <v>2.695695E-4</v>
      </c>
      <c r="AC443">
        <f t="shared" si="100"/>
        <v>4.4928249999999996E-6</v>
      </c>
      <c r="AE443">
        <f t="shared" si="101"/>
        <v>80.872556006568956</v>
      </c>
    </row>
    <row r="444" spans="1:31" x14ac:dyDescent="0.25">
      <c r="A444" s="1" t="s">
        <v>43</v>
      </c>
      <c r="B444" s="1">
        <v>144</v>
      </c>
      <c r="C444" s="2">
        <f t="shared" si="103"/>
        <v>24</v>
      </c>
      <c r="D444" s="3">
        <f t="shared" si="93"/>
        <v>1440</v>
      </c>
      <c r="E444" s="1" t="s">
        <v>20</v>
      </c>
      <c r="F444" s="1">
        <v>13</v>
      </c>
      <c r="G444" s="1">
        <v>15</v>
      </c>
      <c r="H444" s="1" t="s">
        <v>17</v>
      </c>
      <c r="I444" s="18">
        <v>6.5549999999999997</v>
      </c>
      <c r="J444" s="18">
        <v>3</v>
      </c>
      <c r="K444" s="1">
        <v>635</v>
      </c>
      <c r="L444" s="1">
        <f t="shared" si="94"/>
        <v>4.7226071328974684E-3</v>
      </c>
      <c r="M444" s="1">
        <f t="shared" si="95"/>
        <v>7.2822354083392708E-5</v>
      </c>
      <c r="N444" s="24">
        <f t="shared" si="96"/>
        <v>1.1109436168328407E-5</v>
      </c>
      <c r="O444" s="24">
        <f t="shared" si="97"/>
        <v>2.4274118027797569E-5</v>
      </c>
      <c r="S444" s="1">
        <f t="shared" si="92"/>
        <v>4.7221139999999995E-3</v>
      </c>
      <c r="T444">
        <f t="shared" si="98"/>
        <v>6.3500000000000004E-4</v>
      </c>
      <c r="U444">
        <f t="shared" si="107"/>
        <v>-7.6388888888888485E-8</v>
      </c>
      <c r="V444">
        <f t="shared" si="104"/>
        <v>5.0000000000000001E-3</v>
      </c>
      <c r="W444">
        <f t="shared" si="105"/>
        <v>-1.5755110838835485E-8</v>
      </c>
      <c r="X444">
        <f t="shared" si="106"/>
        <v>-1.8750000000000005E-6</v>
      </c>
      <c r="AB444">
        <f t="shared" si="99"/>
        <v>1.9675474999999998E-4</v>
      </c>
      <c r="AC444">
        <f t="shared" si="100"/>
        <v>3.2792458333333329E-6</v>
      </c>
      <c r="AE444">
        <f t="shared" si="101"/>
        <v>59.027670188702629</v>
      </c>
    </row>
    <row r="445" spans="1:31" x14ac:dyDescent="0.25">
      <c r="A445" s="1" t="s">
        <v>43</v>
      </c>
      <c r="B445" s="1">
        <v>144</v>
      </c>
      <c r="C445" s="2">
        <f t="shared" si="103"/>
        <v>24</v>
      </c>
      <c r="D445" s="3">
        <f t="shared" si="93"/>
        <v>1440</v>
      </c>
      <c r="E445" s="1" t="s">
        <v>22</v>
      </c>
      <c r="F445" s="1">
        <v>13</v>
      </c>
      <c r="G445" s="1">
        <v>150</v>
      </c>
      <c r="H445" s="1" t="s">
        <v>17</v>
      </c>
      <c r="I445" s="18">
        <v>6.3808333333333334</v>
      </c>
      <c r="J445" s="18">
        <v>2.9816666666666669</v>
      </c>
      <c r="K445" s="1">
        <v>950</v>
      </c>
      <c r="L445" s="1">
        <f t="shared" si="94"/>
        <v>7.0653177578781021E-3</v>
      </c>
      <c r="M445" s="1">
        <f t="shared" si="95"/>
        <v>1.7043529679091913E-4</v>
      </c>
      <c r="N445" s="24">
        <f t="shared" si="96"/>
        <v>2.6710507528941224E-5</v>
      </c>
      <c r="O445" s="24">
        <f t="shared" si="97"/>
        <v>5.716108332842452E-5</v>
      </c>
      <c r="S445" s="1">
        <f t="shared" si="92"/>
        <v>7.06458E-3</v>
      </c>
      <c r="T445">
        <f t="shared" si="98"/>
        <v>9.5E-4</v>
      </c>
      <c r="U445">
        <f t="shared" si="107"/>
        <v>1.4583333333333335E-6</v>
      </c>
      <c r="V445">
        <f t="shared" si="104"/>
        <v>5.0307434320849631E-3</v>
      </c>
      <c r="W445">
        <f t="shared" si="105"/>
        <v>3.0262878688347193E-7</v>
      </c>
      <c r="X445">
        <f t="shared" si="106"/>
        <v>-2.9999999999999963E-6</v>
      </c>
      <c r="AB445">
        <f t="shared" si="99"/>
        <v>2.9435749999999998E-4</v>
      </c>
      <c r="AC445">
        <f t="shared" si="100"/>
        <v>4.9059583333333334E-6</v>
      </c>
      <c r="AE445">
        <f t="shared" si="101"/>
        <v>88.309112880736208</v>
      </c>
    </row>
    <row r="446" spans="1:31" x14ac:dyDescent="0.25">
      <c r="A446" s="1" t="s">
        <v>43</v>
      </c>
      <c r="B446" s="1">
        <v>144</v>
      </c>
      <c r="C446" s="2">
        <f t="shared" si="103"/>
        <v>24</v>
      </c>
      <c r="D446" s="3">
        <f t="shared" si="93"/>
        <v>1440</v>
      </c>
      <c r="E446" s="1" t="s">
        <v>24</v>
      </c>
      <c r="F446" s="1">
        <v>26</v>
      </c>
      <c r="G446" s="1">
        <v>15</v>
      </c>
      <c r="H446" s="1" t="s">
        <v>17</v>
      </c>
      <c r="I446" s="18">
        <v>5.9900000000000011</v>
      </c>
      <c r="J446" s="18">
        <v>2.6733333333333338</v>
      </c>
      <c r="K446" s="1">
        <v>603</v>
      </c>
      <c r="L446" s="1">
        <f t="shared" si="94"/>
        <v>4.4846174821057856E-3</v>
      </c>
      <c r="M446" s="1">
        <f t="shared" si="95"/>
        <v>6.2906118633739263E-5</v>
      </c>
      <c r="N446" s="24">
        <f t="shared" si="96"/>
        <v>1.050185619928869E-5</v>
      </c>
      <c r="O446" s="24">
        <f t="shared" si="97"/>
        <v>2.3530967069977277E-5</v>
      </c>
      <c r="S446" s="1">
        <f t="shared" si="92"/>
        <v>4.4841491999999998E-3</v>
      </c>
      <c r="T446">
        <f t="shared" si="98"/>
        <v>6.0300000000000002E-4</v>
      </c>
      <c r="U446">
        <f t="shared" si="107"/>
        <v>-1.3888888888888851E-7</v>
      </c>
      <c r="V446">
        <f t="shared" si="104"/>
        <v>5.6109725685785528E-3</v>
      </c>
      <c r="W446">
        <f t="shared" si="105"/>
        <v>-3.2145998084225728E-8</v>
      </c>
      <c r="X446">
        <f t="shared" si="106"/>
        <v>-2.8749999999999975E-6</v>
      </c>
      <c r="AB446">
        <f t="shared" si="99"/>
        <v>1.8683955E-4</v>
      </c>
      <c r="AC446">
        <f t="shared" si="100"/>
        <v>3.1139925000000001E-6</v>
      </c>
      <c r="AE446">
        <f t="shared" si="101"/>
        <v>56.05304743903573</v>
      </c>
    </row>
    <row r="447" spans="1:31" x14ac:dyDescent="0.25">
      <c r="A447" s="1" t="s">
        <v>43</v>
      </c>
      <c r="B447" s="1">
        <v>144</v>
      </c>
      <c r="C447" s="2">
        <f t="shared" si="103"/>
        <v>24</v>
      </c>
      <c r="D447" s="3">
        <f t="shared" si="93"/>
        <v>1440</v>
      </c>
      <c r="E447" s="1" t="s">
        <v>25</v>
      </c>
      <c r="F447" s="1">
        <v>26</v>
      </c>
      <c r="G447" s="1">
        <v>150</v>
      </c>
      <c r="H447" s="1" t="s">
        <v>17</v>
      </c>
      <c r="I447" s="18">
        <v>7.1525000000000007</v>
      </c>
      <c r="J447" s="18">
        <v>3.1116666666666677</v>
      </c>
      <c r="K447" s="1">
        <v>1687</v>
      </c>
      <c r="L447" s="1">
        <f t="shared" si="94"/>
        <v>1.2546516902674063E-2</v>
      </c>
      <c r="M447" s="1">
        <f t="shared" si="95"/>
        <v>3.9881859449075085E-4</v>
      </c>
      <c r="N447" s="24">
        <f t="shared" si="96"/>
        <v>5.5759328135721888E-5</v>
      </c>
      <c r="O447" s="24">
        <f t="shared" si="97"/>
        <v>1.2816880379991989E-4</v>
      </c>
      <c r="S447" s="1">
        <f t="shared" si="92"/>
        <v>1.25452068E-2</v>
      </c>
      <c r="T447">
        <f t="shared" si="98"/>
        <v>1.6869999999999999E-3</v>
      </c>
      <c r="U447">
        <f t="shared" si="107"/>
        <v>6.7361111111111103E-6</v>
      </c>
      <c r="V447">
        <f t="shared" si="104"/>
        <v>4.8205677557578985E-3</v>
      </c>
      <c r="W447">
        <f t="shared" si="105"/>
        <v>1.3394567621661823E-6</v>
      </c>
      <c r="X447">
        <f t="shared" si="106"/>
        <v>4.2791666666666666E-5</v>
      </c>
      <c r="AB447">
        <f t="shared" si="99"/>
        <v>5.2271695E-4</v>
      </c>
      <c r="AC447">
        <f t="shared" si="100"/>
        <v>8.711949166666666E-6</v>
      </c>
      <c r="AE447">
        <f t="shared" si="101"/>
        <v>156.81839308400211</v>
      </c>
    </row>
    <row r="448" spans="1:31" x14ac:dyDescent="0.25">
      <c r="A448" s="1" t="s">
        <v>43</v>
      </c>
      <c r="B448" s="1">
        <v>144</v>
      </c>
      <c r="C448" s="2">
        <f t="shared" si="103"/>
        <v>24</v>
      </c>
      <c r="D448" s="3">
        <f t="shared" si="93"/>
        <v>1440</v>
      </c>
      <c r="E448" s="1" t="s">
        <v>26</v>
      </c>
      <c r="F448" s="1">
        <v>34</v>
      </c>
      <c r="G448" s="1">
        <v>15</v>
      </c>
      <c r="H448" s="1" t="s">
        <v>17</v>
      </c>
      <c r="I448" s="18">
        <v>7.3041666666666671</v>
      </c>
      <c r="J448" s="18">
        <v>3.4625000000000017</v>
      </c>
      <c r="K448" s="1">
        <v>662</v>
      </c>
      <c r="L448" s="1">
        <f t="shared" si="94"/>
        <v>4.9234109007529519E-3</v>
      </c>
      <c r="M448" s="1">
        <f t="shared" si="95"/>
        <v>8.1189177744037856E-5</v>
      </c>
      <c r="N448" s="24">
        <f t="shared" si="96"/>
        <v>1.1115460729360573E-5</v>
      </c>
      <c r="O448" s="24">
        <f t="shared" si="97"/>
        <v>2.3448137976617419E-5</v>
      </c>
      <c r="S448" s="1">
        <f t="shared" si="92"/>
        <v>4.9228967999999998E-3</v>
      </c>
      <c r="T448">
        <f t="shared" si="98"/>
        <v>6.6200000000000005E-4</v>
      </c>
      <c r="U448">
        <f t="shared" si="107"/>
        <v>-2.2222222222222161E-7</v>
      </c>
      <c r="V448">
        <f t="shared" si="104"/>
        <v>4.3321299638989143E-3</v>
      </c>
      <c r="W448">
        <f t="shared" si="105"/>
        <v>-3.9710945599690429E-8</v>
      </c>
      <c r="X448">
        <f t="shared" si="106"/>
        <v>2.5000000000000158E-7</v>
      </c>
      <c r="AB448">
        <f t="shared" si="99"/>
        <v>2.0512069999999998E-4</v>
      </c>
      <c r="AC448">
        <f t="shared" si="100"/>
        <v>3.4186783333333334E-6</v>
      </c>
      <c r="AE448">
        <f t="shared" si="101"/>
        <v>61.537508133734086</v>
      </c>
    </row>
    <row r="449" spans="1:31" x14ac:dyDescent="0.25">
      <c r="A449" s="1" t="s">
        <v>43</v>
      </c>
      <c r="B449" s="1">
        <v>144</v>
      </c>
      <c r="C449" s="2">
        <f t="shared" si="103"/>
        <v>24</v>
      </c>
      <c r="D449" s="3">
        <f t="shared" si="93"/>
        <v>1440</v>
      </c>
      <c r="E449" s="1" t="s">
        <v>27</v>
      </c>
      <c r="F449" s="1">
        <v>34</v>
      </c>
      <c r="G449" s="1">
        <v>150</v>
      </c>
      <c r="H449" s="1" t="s">
        <v>17</v>
      </c>
      <c r="I449" s="18">
        <v>7.9249999999999998</v>
      </c>
      <c r="J449" s="18">
        <v>4.3525</v>
      </c>
      <c r="K449" s="1">
        <v>622</v>
      </c>
      <c r="L449" s="1">
        <f t="shared" si="94"/>
        <v>4.6259238372633469E-3</v>
      </c>
      <c r="M449" s="1">
        <f t="shared" si="95"/>
        <v>6.8793883431970973E-5</v>
      </c>
      <c r="N449" s="24">
        <f t="shared" si="96"/>
        <v>8.6806162059269367E-6</v>
      </c>
      <c r="O449" s="24">
        <f t="shared" si="97"/>
        <v>1.5805602167023773E-5</v>
      </c>
      <c r="S449" s="1">
        <f t="shared" si="92"/>
        <v>4.6254408E-3</v>
      </c>
      <c r="T449">
        <f t="shared" si="98"/>
        <v>6.2200000000000005E-4</v>
      </c>
      <c r="U449">
        <f t="shared" si="107"/>
        <v>-4.2361111111111084E-7</v>
      </c>
      <c r="V449">
        <f t="shared" si="104"/>
        <v>3.4462952326249283E-3</v>
      </c>
      <c r="W449">
        <f t="shared" si="105"/>
        <v>-6.022004665044973E-8</v>
      </c>
      <c r="X449">
        <f t="shared" si="106"/>
        <v>-5.7916666666666632E-6</v>
      </c>
      <c r="AB449">
        <f t="shared" si="99"/>
        <v>1.9272669999999999E-4</v>
      </c>
      <c r="AC449">
        <f t="shared" si="100"/>
        <v>3.2121116666666665E-6</v>
      </c>
      <c r="AE449">
        <f t="shared" si="101"/>
        <v>57.819229696650453</v>
      </c>
    </row>
    <row r="450" spans="1:31" x14ac:dyDescent="0.25">
      <c r="A450" s="1" t="s">
        <v>43</v>
      </c>
      <c r="B450" s="1">
        <v>144</v>
      </c>
      <c r="C450" s="2">
        <f t="shared" si="103"/>
        <v>24</v>
      </c>
      <c r="D450" s="3">
        <f t="shared" si="93"/>
        <v>1440</v>
      </c>
      <c r="E450" s="1" t="s">
        <v>28</v>
      </c>
      <c r="F450" s="1">
        <v>52</v>
      </c>
      <c r="G450" s="1">
        <v>15</v>
      </c>
      <c r="H450" s="1" t="s">
        <v>17</v>
      </c>
      <c r="I450" s="18">
        <v>5.1616666666666653</v>
      </c>
      <c r="J450" s="18">
        <v>2.4741666666666653</v>
      </c>
      <c r="K450" s="1">
        <v>615</v>
      </c>
      <c r="L450" s="1">
        <f t="shared" si="94"/>
        <v>4.5738636011526668E-3</v>
      </c>
      <c r="M450" s="1">
        <f t="shared" si="95"/>
        <v>6.6624706927359307E-5</v>
      </c>
      <c r="N450" s="24">
        <f t="shared" si="96"/>
        <v>1.2907595788316304E-5</v>
      </c>
      <c r="O450" s="24">
        <f t="shared" si="97"/>
        <v>2.6928140219882523E-5</v>
      </c>
      <c r="S450" s="1">
        <f t="shared" ref="S450:S513" si="108">0.6197*K450*12*(10^-6)</f>
        <v>4.5733860000000005E-3</v>
      </c>
      <c r="T450">
        <f t="shared" si="98"/>
        <v>6.1499999999999999E-4</v>
      </c>
      <c r="U450">
        <f t="shared" si="107"/>
        <v>3.8888888888888858E-7</v>
      </c>
      <c r="V450">
        <f t="shared" si="104"/>
        <v>6.0626473560121286E-3</v>
      </c>
      <c r="W450">
        <f t="shared" si="105"/>
        <v>9.7254366181121581E-8</v>
      </c>
      <c r="X450">
        <f t="shared" si="106"/>
        <v>-1.6249999999999988E-6</v>
      </c>
      <c r="AB450">
        <f t="shared" si="99"/>
        <v>1.9055775000000001E-4</v>
      </c>
      <c r="AC450">
        <f t="shared" si="100"/>
        <v>3.1759625000000005E-6</v>
      </c>
      <c r="AE450">
        <f t="shared" si="101"/>
        <v>57.168530970160809</v>
      </c>
    </row>
    <row r="451" spans="1:31" x14ac:dyDescent="0.25">
      <c r="A451" s="1" t="s">
        <v>43</v>
      </c>
      <c r="B451" s="1">
        <v>144</v>
      </c>
      <c r="C451" s="2">
        <f t="shared" si="103"/>
        <v>24</v>
      </c>
      <c r="D451" s="3">
        <f t="shared" ref="D451:D514" si="109">C451*60</f>
        <v>1440</v>
      </c>
      <c r="E451" s="1" t="s">
        <v>29</v>
      </c>
      <c r="F451" s="1">
        <v>52</v>
      </c>
      <c r="G451" s="1">
        <v>150</v>
      </c>
      <c r="H451" s="1" t="s">
        <v>17</v>
      </c>
      <c r="I451" s="18">
        <v>7.2575000000000003</v>
      </c>
      <c r="J451" s="18">
        <v>4.0183333333333335</v>
      </c>
      <c r="K451" s="1">
        <v>803</v>
      </c>
      <c r="L451" s="1">
        <f t="shared" ref="L451:L514" si="110">$W$4*K451*12.001/1000</f>
        <v>5.9720527995538071E-3</v>
      </c>
      <c r="M451" s="1">
        <f t="shared" ref="M451:M514" si="111">(L451-$W$3)/C451</f>
        <v>1.2488259019407348E-4</v>
      </c>
      <c r="N451" s="24">
        <f t="shared" ref="N451:N514" si="112">M451/I451</f>
        <v>1.7207384112169958E-5</v>
      </c>
      <c r="O451" s="24">
        <f t="shared" ref="O451:O514" si="113">M451/J451</f>
        <v>3.1078205772063081E-5</v>
      </c>
      <c r="S451" s="1">
        <f t="shared" si="108"/>
        <v>5.9714292000000004E-3</v>
      </c>
      <c r="T451">
        <f t="shared" ref="T451:T514" si="114">K451/1000000</f>
        <v>8.03E-4</v>
      </c>
      <c r="U451">
        <f t="shared" si="107"/>
        <v>1.4513888888888888E-6</v>
      </c>
      <c r="V451">
        <f t="shared" si="104"/>
        <v>3.7328909166321027E-3</v>
      </c>
      <c r="W451">
        <f t="shared" si="105"/>
        <v>2.2348601853512085E-7</v>
      </c>
      <c r="X451">
        <f t="shared" si="106"/>
        <v>-4.7083333333333346E-6</v>
      </c>
      <c r="AB451">
        <f t="shared" ref="AB451:AB514" si="115">S451/1/C451</f>
        <v>2.4880955000000003E-4</v>
      </c>
      <c r="AC451">
        <f t="shared" ref="AC451:AC514" si="116">S451/1/D451</f>
        <v>4.1468258333333336E-6</v>
      </c>
      <c r="AE451">
        <f t="shared" ref="AE451:AE514" si="117">(K451*((15*1)/(82.05*(273+22))))/1/(C451/3600)</f>
        <v>74.644439624453881</v>
      </c>
    </row>
    <row r="452" spans="1:31" x14ac:dyDescent="0.25">
      <c r="A452" s="1" t="s">
        <v>43</v>
      </c>
      <c r="B452" s="1">
        <v>144</v>
      </c>
      <c r="C452" s="2">
        <f t="shared" si="103"/>
        <v>24</v>
      </c>
      <c r="D452" s="3">
        <f t="shared" si="109"/>
        <v>1440</v>
      </c>
      <c r="E452" s="1" t="s">
        <v>16</v>
      </c>
      <c r="F452" s="1">
        <v>11</v>
      </c>
      <c r="G452" s="1">
        <v>15</v>
      </c>
      <c r="H452" s="1" t="s">
        <v>30</v>
      </c>
      <c r="I452" s="18">
        <v>8.9049999999999994</v>
      </c>
      <c r="J452" s="17">
        <v>5.8783333333333303</v>
      </c>
      <c r="K452" s="1">
        <v>609</v>
      </c>
      <c r="L452" s="1">
        <f t="shared" si="110"/>
        <v>4.5292405416292253E-3</v>
      </c>
      <c r="M452" s="1">
        <f t="shared" si="111"/>
        <v>6.4765412780549251E-5</v>
      </c>
      <c r="N452" s="24">
        <f t="shared" si="112"/>
        <v>7.2729267580628026E-6</v>
      </c>
      <c r="O452" s="24">
        <f t="shared" si="113"/>
        <v>1.1017648899441329E-5</v>
      </c>
      <c r="S452" s="1">
        <f t="shared" si="108"/>
        <v>4.5287675999999997E-3</v>
      </c>
      <c r="T452">
        <f t="shared" si="114"/>
        <v>6.0899999999999995E-4</v>
      </c>
      <c r="U452">
        <f t="shared" si="107"/>
        <v>5.8333333333333318E-7</v>
      </c>
      <c r="V452">
        <f t="shared" si="104"/>
        <v>2.5517436915225415E-3</v>
      </c>
      <c r="W452">
        <f t="shared" si="105"/>
        <v>6.140095262087116E-8</v>
      </c>
      <c r="X452">
        <f t="shared" si="106"/>
        <v>2.1666666666666653E-6</v>
      </c>
      <c r="AB452">
        <f t="shared" si="115"/>
        <v>1.8869864999999998E-4</v>
      </c>
      <c r="AC452">
        <f t="shared" si="116"/>
        <v>3.1449774999999997E-6</v>
      </c>
      <c r="AE452">
        <f t="shared" si="117"/>
        <v>56.610789204598269</v>
      </c>
    </row>
    <row r="453" spans="1:31" x14ac:dyDescent="0.25">
      <c r="A453" s="1" t="s">
        <v>43</v>
      </c>
      <c r="B453" s="1">
        <v>144</v>
      </c>
      <c r="C453" s="2">
        <f t="shared" si="103"/>
        <v>24</v>
      </c>
      <c r="D453" s="3">
        <f t="shared" si="109"/>
        <v>1440</v>
      </c>
      <c r="E453" s="1" t="s">
        <v>19</v>
      </c>
      <c r="F453" s="1">
        <v>11</v>
      </c>
      <c r="G453" s="1">
        <v>150</v>
      </c>
      <c r="H453" s="1" t="s">
        <v>30</v>
      </c>
      <c r="I453" s="18">
        <v>5.7408333333333328</v>
      </c>
      <c r="J453" s="18">
        <v>2.4849999999999994</v>
      </c>
      <c r="K453" s="1">
        <v>735</v>
      </c>
      <c r="L453" s="1">
        <f t="shared" si="110"/>
        <v>5.46632479162148E-3</v>
      </c>
      <c r="M453" s="1">
        <f t="shared" si="111"/>
        <v>1.0381058986355986E-4</v>
      </c>
      <c r="N453" s="24">
        <f t="shared" si="112"/>
        <v>1.8082843349727368E-5</v>
      </c>
      <c r="O453" s="24">
        <f t="shared" si="113"/>
        <v>4.1774885256965752E-5</v>
      </c>
      <c r="S453" s="1">
        <f t="shared" si="108"/>
        <v>5.4657540000000006E-3</v>
      </c>
      <c r="T453">
        <f t="shared" si="114"/>
        <v>7.3499999999999998E-4</v>
      </c>
      <c r="U453">
        <f t="shared" si="107"/>
        <v>1.7638888888888888E-6</v>
      </c>
      <c r="V453">
        <f t="shared" si="104"/>
        <v>6.036217303822939E-3</v>
      </c>
      <c r="W453">
        <f t="shared" si="105"/>
        <v>4.3919496832605467E-7</v>
      </c>
      <c r="X453">
        <f t="shared" si="106"/>
        <v>7.3749999999999988E-6</v>
      </c>
      <c r="AB453">
        <f t="shared" si="115"/>
        <v>2.2773975000000003E-4</v>
      </c>
      <c r="AC453">
        <f t="shared" si="116"/>
        <v>3.7956625000000003E-6</v>
      </c>
      <c r="AE453">
        <f t="shared" si="117"/>
        <v>68.323366281411708</v>
      </c>
    </row>
    <row r="454" spans="1:31" x14ac:dyDescent="0.25">
      <c r="A454" s="1" t="s">
        <v>43</v>
      </c>
      <c r="B454" s="1">
        <v>144</v>
      </c>
      <c r="C454" s="2">
        <f t="shared" si="103"/>
        <v>24</v>
      </c>
      <c r="D454" s="3">
        <f t="shared" si="109"/>
        <v>1440</v>
      </c>
      <c r="E454" s="1" t="s">
        <v>20</v>
      </c>
      <c r="F454" s="1">
        <v>13</v>
      </c>
      <c r="G454" s="1">
        <v>15</v>
      </c>
      <c r="H454" s="1" t="s">
        <v>30</v>
      </c>
      <c r="I454" s="18">
        <v>5.7299999999999995</v>
      </c>
      <c r="J454" s="18">
        <v>2.9883333333333328</v>
      </c>
      <c r="K454" s="1">
        <v>519</v>
      </c>
      <c r="L454" s="1">
        <f t="shared" si="110"/>
        <v>3.8598946487776163E-3</v>
      </c>
      <c r="M454" s="1">
        <f t="shared" si="111"/>
        <v>3.6876000578398871E-5</v>
      </c>
      <c r="N454" s="24">
        <f t="shared" si="112"/>
        <v>6.4356021951830492E-6</v>
      </c>
      <c r="O454" s="24">
        <f t="shared" si="113"/>
        <v>1.2339989039062648E-5</v>
      </c>
      <c r="S454" s="1">
        <f t="shared" si="108"/>
        <v>3.8594916000000003E-3</v>
      </c>
      <c r="T454">
        <f t="shared" si="114"/>
        <v>5.1900000000000004E-4</v>
      </c>
      <c r="U454">
        <f t="shared" si="107"/>
        <v>-6.9444444444438603E-9</v>
      </c>
      <c r="V454">
        <f t="shared" si="104"/>
        <v>5.0195203569436703E-3</v>
      </c>
      <c r="W454">
        <f t="shared" si="105"/>
        <v>-1.4378745378442243E-9</v>
      </c>
      <c r="X454">
        <f t="shared" si="106"/>
        <v>5.4166666666666632E-7</v>
      </c>
      <c r="AB454">
        <f t="shared" si="115"/>
        <v>1.6081215E-4</v>
      </c>
      <c r="AC454">
        <f t="shared" si="116"/>
        <v>2.6802025000000004E-6</v>
      </c>
      <c r="AE454">
        <f t="shared" si="117"/>
        <v>48.244662721160104</v>
      </c>
    </row>
    <row r="455" spans="1:31" x14ac:dyDescent="0.25">
      <c r="A455" s="1" t="s">
        <v>43</v>
      </c>
      <c r="B455" s="1">
        <v>144</v>
      </c>
      <c r="C455" s="2">
        <f t="shared" si="103"/>
        <v>24</v>
      </c>
      <c r="D455" s="3">
        <f t="shared" si="109"/>
        <v>1440</v>
      </c>
      <c r="E455" s="1" t="s">
        <v>22</v>
      </c>
      <c r="F455" s="1">
        <v>13</v>
      </c>
      <c r="G455" s="1">
        <v>150</v>
      </c>
      <c r="H455" s="1" t="s">
        <v>30</v>
      </c>
      <c r="I455" s="18">
        <v>6.7200000000000006</v>
      </c>
      <c r="J455" s="18">
        <v>3.4916666666666663</v>
      </c>
      <c r="K455" s="1">
        <v>553</v>
      </c>
      <c r="L455" s="1">
        <f t="shared" si="110"/>
        <v>4.1127586527437794E-3</v>
      </c>
      <c r="M455" s="1">
        <f t="shared" si="111"/>
        <v>4.7412000743655665E-5</v>
      </c>
      <c r="N455" s="24">
        <f t="shared" si="112"/>
        <v>7.0553572535201876E-6</v>
      </c>
      <c r="O455" s="24">
        <f t="shared" si="113"/>
        <v>1.357861596477012E-5</v>
      </c>
      <c r="S455" s="1">
        <f t="shared" si="108"/>
        <v>4.1123291999999997E-3</v>
      </c>
      <c r="T455">
        <f t="shared" si="114"/>
        <v>5.53E-4</v>
      </c>
      <c r="U455">
        <f t="shared" si="107"/>
        <v>7.638888888888924E-8</v>
      </c>
      <c r="V455">
        <f t="shared" si="104"/>
        <v>4.2959427207637235E-3</v>
      </c>
      <c r="W455">
        <f t="shared" si="105"/>
        <v>1.3536610744584321E-8</v>
      </c>
      <c r="X455">
        <f t="shared" si="106"/>
        <v>4.1666666666667682E-8</v>
      </c>
      <c r="AB455">
        <f t="shared" si="115"/>
        <v>1.7134704999999999E-4</v>
      </c>
      <c r="AC455">
        <f t="shared" si="116"/>
        <v>2.8557841666666664E-6</v>
      </c>
      <c r="AE455">
        <f t="shared" si="117"/>
        <v>51.40519939268119</v>
      </c>
    </row>
    <row r="456" spans="1:31" x14ac:dyDescent="0.25">
      <c r="A456" s="1" t="s">
        <v>43</v>
      </c>
      <c r="B456" s="1">
        <v>144</v>
      </c>
      <c r="C456" s="2">
        <f t="shared" si="103"/>
        <v>24</v>
      </c>
      <c r="D456" s="3">
        <f t="shared" si="109"/>
        <v>1440</v>
      </c>
      <c r="E456" s="1" t="s">
        <v>24</v>
      </c>
      <c r="F456" s="1">
        <v>26</v>
      </c>
      <c r="G456" s="1">
        <v>15</v>
      </c>
      <c r="H456" s="1" t="s">
        <v>30</v>
      </c>
      <c r="I456" s="18">
        <v>6.0591666666666679</v>
      </c>
      <c r="J456" s="18">
        <v>2.9941666666666675</v>
      </c>
      <c r="K456" s="1">
        <v>634</v>
      </c>
      <c r="L456" s="1">
        <f t="shared" si="110"/>
        <v>4.7151699563102289E-3</v>
      </c>
      <c r="M456" s="1">
        <f t="shared" si="111"/>
        <v>7.2512471725591057E-5</v>
      </c>
      <c r="N456" s="24">
        <f t="shared" si="112"/>
        <v>1.1967400092244431E-5</v>
      </c>
      <c r="O456" s="24">
        <f t="shared" si="113"/>
        <v>2.4217914297442039E-5</v>
      </c>
      <c r="S456" s="1">
        <f t="shared" si="108"/>
        <v>4.7146776000000007E-3</v>
      </c>
      <c r="T456">
        <f t="shared" si="114"/>
        <v>6.3400000000000001E-4</v>
      </c>
      <c r="U456">
        <f t="shared" si="107"/>
        <v>9.3750000000000024E-7</v>
      </c>
      <c r="V456">
        <f t="shared" si="104"/>
        <v>5.0097411633732245E-3</v>
      </c>
      <c r="W456">
        <f t="shared" si="105"/>
        <v>1.9373488519783634E-7</v>
      </c>
      <c r="X456">
        <f t="shared" si="106"/>
        <v>2.5000000000000019E-6</v>
      </c>
      <c r="AB456">
        <f t="shared" si="115"/>
        <v>1.9644490000000003E-4</v>
      </c>
      <c r="AC456">
        <f t="shared" si="116"/>
        <v>3.2740816666666669E-6</v>
      </c>
      <c r="AE456">
        <f t="shared" si="117"/>
        <v>58.934713227775539</v>
      </c>
    </row>
    <row r="457" spans="1:31" x14ac:dyDescent="0.25">
      <c r="A457" s="1" t="s">
        <v>43</v>
      </c>
      <c r="B457" s="1">
        <v>144</v>
      </c>
      <c r="C457" s="2">
        <f t="shared" si="103"/>
        <v>24</v>
      </c>
      <c r="D457" s="3">
        <f t="shared" si="109"/>
        <v>1440</v>
      </c>
      <c r="E457" s="1" t="s">
        <v>25</v>
      </c>
      <c r="F457" s="1">
        <v>26</v>
      </c>
      <c r="G457" s="1">
        <v>150</v>
      </c>
      <c r="H457" s="1" t="s">
        <v>30</v>
      </c>
      <c r="I457" s="18">
        <v>6.7266666666666666</v>
      </c>
      <c r="J457" s="18">
        <v>2.2149999999999999</v>
      </c>
      <c r="K457" s="1">
        <v>631</v>
      </c>
      <c r="L457" s="1">
        <f t="shared" si="110"/>
        <v>4.6928584265485086E-3</v>
      </c>
      <c r="M457" s="1">
        <f t="shared" si="111"/>
        <v>7.1582824652186049E-5</v>
      </c>
      <c r="N457" s="24">
        <f t="shared" si="112"/>
        <v>1.0641648858104963E-5</v>
      </c>
      <c r="O457" s="24">
        <f t="shared" si="113"/>
        <v>3.2317302326043366E-5</v>
      </c>
      <c r="S457" s="1">
        <f t="shared" si="108"/>
        <v>4.6923683999999998E-3</v>
      </c>
      <c r="T457">
        <f t="shared" si="114"/>
        <v>6.3100000000000005E-4</v>
      </c>
      <c r="U457">
        <f t="shared" si="107"/>
        <v>1.0000000000000002E-6</v>
      </c>
      <c r="V457">
        <f t="shared" si="104"/>
        <v>6.7720090293453723E-3</v>
      </c>
      <c r="W457">
        <f t="shared" si="105"/>
        <v>2.7934364384883913E-7</v>
      </c>
      <c r="X457">
        <f t="shared" si="106"/>
        <v>6.2500000000000164E-7</v>
      </c>
      <c r="AB457">
        <f t="shared" si="115"/>
        <v>1.9551534999999998E-4</v>
      </c>
      <c r="AC457">
        <f t="shared" si="116"/>
        <v>3.2585891666666665E-6</v>
      </c>
      <c r="AE457">
        <f t="shared" si="117"/>
        <v>58.655842344994269</v>
      </c>
    </row>
    <row r="458" spans="1:31" x14ac:dyDescent="0.25">
      <c r="A458" s="1" t="s">
        <v>43</v>
      </c>
      <c r="B458" s="1">
        <v>144</v>
      </c>
      <c r="C458" s="2">
        <f t="shared" si="103"/>
        <v>24</v>
      </c>
      <c r="D458" s="3">
        <f t="shared" si="109"/>
        <v>1440</v>
      </c>
      <c r="E458" s="1" t="s">
        <v>26</v>
      </c>
      <c r="F458" s="1">
        <v>34</v>
      </c>
      <c r="G458" s="1">
        <v>15</v>
      </c>
      <c r="H458" s="1" t="s">
        <v>30</v>
      </c>
      <c r="I458" s="18">
        <v>6.8391666666666682</v>
      </c>
      <c r="J458" s="18">
        <v>2.2758333333333347</v>
      </c>
      <c r="K458" s="1">
        <v>560</v>
      </c>
      <c r="L458" s="1">
        <f t="shared" si="110"/>
        <v>4.1648188888544603E-3</v>
      </c>
      <c r="M458" s="1">
        <f t="shared" si="111"/>
        <v>4.9581177248267372E-5</v>
      </c>
      <c r="N458" s="24">
        <f t="shared" si="112"/>
        <v>7.249593359074063E-6</v>
      </c>
      <c r="O458" s="24">
        <f t="shared" si="113"/>
        <v>2.1785943865954161E-5</v>
      </c>
      <c r="S458" s="1">
        <f t="shared" si="108"/>
        <v>4.1643840000000001E-3</v>
      </c>
      <c r="T458">
        <f t="shared" si="114"/>
        <v>5.5999999999999995E-4</v>
      </c>
      <c r="U458">
        <f t="shared" si="107"/>
        <v>3.1944444444444394E-7</v>
      </c>
      <c r="V458">
        <f t="shared" si="104"/>
        <v>6.590992310508967E-3</v>
      </c>
      <c r="W458">
        <f t="shared" si="105"/>
        <v>8.6849517489802739E-8</v>
      </c>
      <c r="X458">
        <f t="shared" si="106"/>
        <v>1.7499999999999974E-6</v>
      </c>
      <c r="AB458">
        <f t="shared" si="115"/>
        <v>1.73516E-4</v>
      </c>
      <c r="AC458">
        <f t="shared" si="116"/>
        <v>2.8919333333333336E-6</v>
      </c>
      <c r="AE458">
        <f t="shared" si="117"/>
        <v>52.055898119170827</v>
      </c>
    </row>
    <row r="459" spans="1:31" x14ac:dyDescent="0.25">
      <c r="A459" s="1" t="s">
        <v>43</v>
      </c>
      <c r="B459" s="1">
        <v>144</v>
      </c>
      <c r="C459" s="2">
        <f t="shared" si="103"/>
        <v>24</v>
      </c>
      <c r="D459" s="3">
        <f t="shared" si="109"/>
        <v>1440</v>
      </c>
      <c r="E459" s="1" t="s">
        <v>27</v>
      </c>
      <c r="F459" s="1">
        <v>34</v>
      </c>
      <c r="G459" s="1">
        <v>150</v>
      </c>
      <c r="H459" s="1" t="s">
        <v>30</v>
      </c>
      <c r="I459" s="18">
        <v>8.1258333333333344</v>
      </c>
      <c r="J459" s="18">
        <v>4.1108333333333338</v>
      </c>
      <c r="K459" s="1">
        <v>593</v>
      </c>
      <c r="L459" s="1">
        <f t="shared" si="110"/>
        <v>4.4102457162333844E-3</v>
      </c>
      <c r="M459" s="1">
        <f t="shared" si="111"/>
        <v>5.9807295055722542E-5</v>
      </c>
      <c r="N459" s="24">
        <f t="shared" si="112"/>
        <v>7.3601429665538963E-6</v>
      </c>
      <c r="O459" s="24">
        <f t="shared" si="113"/>
        <v>1.4548703439462203E-5</v>
      </c>
      <c r="S459" s="1">
        <f t="shared" si="108"/>
        <v>4.4097852000000003E-3</v>
      </c>
      <c r="T459">
        <f t="shared" si="114"/>
        <v>5.9299999999999999E-4</v>
      </c>
      <c r="U459">
        <f t="shared" si="107"/>
        <v>6.1805555555555556E-7</v>
      </c>
      <c r="V459">
        <f t="shared" si="104"/>
        <v>3.6488951956213252E-3</v>
      </c>
      <c r="W459">
        <f t="shared" si="105"/>
        <v>9.302724716220841E-8</v>
      </c>
      <c r="X459">
        <f t="shared" si="106"/>
        <v>1.208333333333331E-6</v>
      </c>
      <c r="AB459">
        <f t="shared" si="115"/>
        <v>1.8374105E-4</v>
      </c>
      <c r="AC459">
        <f t="shared" si="116"/>
        <v>3.0623508333333337E-6</v>
      </c>
      <c r="AE459">
        <f t="shared" si="117"/>
        <v>55.123477829764823</v>
      </c>
    </row>
    <row r="460" spans="1:31" x14ac:dyDescent="0.25">
      <c r="A460" s="1" t="s">
        <v>43</v>
      </c>
      <c r="B460" s="1">
        <v>144</v>
      </c>
      <c r="C460" s="2">
        <f t="shared" si="103"/>
        <v>24</v>
      </c>
      <c r="D460" s="3">
        <f t="shared" si="109"/>
        <v>1440</v>
      </c>
      <c r="E460" s="1" t="s">
        <v>28</v>
      </c>
      <c r="F460" s="1">
        <v>52</v>
      </c>
      <c r="G460" s="1">
        <v>15</v>
      </c>
      <c r="H460" s="1" t="s">
        <v>30</v>
      </c>
      <c r="I460" s="18">
        <v>6.0991666666666653</v>
      </c>
      <c r="J460" s="18">
        <v>1.2858333333333318</v>
      </c>
      <c r="K460" s="1">
        <v>533</v>
      </c>
      <c r="L460" s="1">
        <f t="shared" si="110"/>
        <v>3.9640151209989778E-3</v>
      </c>
      <c r="M460" s="1">
        <f t="shared" si="111"/>
        <v>4.1214353587622264E-5</v>
      </c>
      <c r="N460" s="24">
        <f t="shared" si="112"/>
        <v>6.7573745464061655E-6</v>
      </c>
      <c r="O460" s="24">
        <f t="shared" si="113"/>
        <v>3.2052640508844311E-5</v>
      </c>
      <c r="S460" s="1">
        <f t="shared" si="108"/>
        <v>3.9636012000000007E-3</v>
      </c>
      <c r="T460">
        <f t="shared" si="114"/>
        <v>5.3300000000000005E-4</v>
      </c>
      <c r="U460">
        <f t="shared" si="107"/>
        <v>5.6944444444444472E-7</v>
      </c>
      <c r="V460">
        <f t="shared" si="104"/>
        <v>1.1665586519766702E-2</v>
      </c>
      <c r="W460">
        <f t="shared" si="105"/>
        <v>2.740180710318899E-7</v>
      </c>
      <c r="X460">
        <f t="shared" si="106"/>
        <v>-4.5833333333333094E-7</v>
      </c>
      <c r="AB460">
        <f t="shared" si="115"/>
        <v>1.6515005000000002E-4</v>
      </c>
      <c r="AC460">
        <f t="shared" si="116"/>
        <v>2.752500833333334E-6</v>
      </c>
      <c r="AE460">
        <f t="shared" si="117"/>
        <v>49.54606017413937</v>
      </c>
    </row>
    <row r="461" spans="1:31" x14ac:dyDescent="0.25">
      <c r="A461" s="1" t="s">
        <v>43</v>
      </c>
      <c r="B461" s="1">
        <v>144</v>
      </c>
      <c r="C461" s="2">
        <f t="shared" si="103"/>
        <v>24</v>
      </c>
      <c r="D461" s="3">
        <f t="shared" si="109"/>
        <v>1440</v>
      </c>
      <c r="E461" s="1" t="s">
        <v>29</v>
      </c>
      <c r="F461" s="1">
        <v>52</v>
      </c>
      <c r="G461" s="1">
        <v>150</v>
      </c>
      <c r="H461" s="1" t="s">
        <v>30</v>
      </c>
      <c r="I461" s="18">
        <v>11.799999999999999</v>
      </c>
      <c r="J461" s="18">
        <v>7.8374999999999995</v>
      </c>
      <c r="K461" s="1">
        <v>575</v>
      </c>
      <c r="L461" s="1">
        <f t="shared" si="110"/>
        <v>4.2763765376630626E-3</v>
      </c>
      <c r="M461" s="1">
        <f t="shared" si="111"/>
        <v>5.422941261529247E-5</v>
      </c>
      <c r="N461" s="24">
        <f t="shared" si="112"/>
        <v>4.5957129334993625E-6</v>
      </c>
      <c r="O461" s="24">
        <f t="shared" si="113"/>
        <v>6.9192233001968073E-6</v>
      </c>
      <c r="S461" s="1">
        <f t="shared" si="108"/>
        <v>4.2759299999999998E-3</v>
      </c>
      <c r="T461">
        <f t="shared" si="114"/>
        <v>5.7499999999999999E-4</v>
      </c>
      <c r="U461">
        <f t="shared" si="107"/>
        <v>4.5833333333333316E-7</v>
      </c>
      <c r="V461">
        <f t="shared" si="104"/>
        <v>1.9138755980861245E-3</v>
      </c>
      <c r="W461">
        <f t="shared" si="105"/>
        <v>3.6183986615507506E-8</v>
      </c>
      <c r="X461">
        <f t="shared" si="106"/>
        <v>1.7083333333333343E-6</v>
      </c>
      <c r="AB461">
        <f t="shared" si="115"/>
        <v>1.7816374999999999E-4</v>
      </c>
      <c r="AC461">
        <f t="shared" si="116"/>
        <v>2.9693958333333332E-6</v>
      </c>
      <c r="AE461">
        <f t="shared" si="117"/>
        <v>53.45025253307719</v>
      </c>
    </row>
    <row r="462" spans="1:31" x14ac:dyDescent="0.25">
      <c r="A462" s="1" t="s">
        <v>43</v>
      </c>
      <c r="B462" s="1">
        <v>144</v>
      </c>
      <c r="C462" s="2">
        <f t="shared" si="103"/>
        <v>24</v>
      </c>
      <c r="D462" s="3">
        <f t="shared" si="109"/>
        <v>1440</v>
      </c>
      <c r="E462" s="1" t="s">
        <v>16</v>
      </c>
      <c r="F462" s="1">
        <v>11</v>
      </c>
      <c r="G462" s="1">
        <v>15</v>
      </c>
      <c r="H462" s="1" t="s">
        <v>31</v>
      </c>
      <c r="I462" s="17">
        <v>5.2191666666666698</v>
      </c>
      <c r="J462" s="18">
        <v>1.3350000000000009</v>
      </c>
      <c r="K462" s="1">
        <v>620</v>
      </c>
      <c r="L462" s="1">
        <f t="shared" si="110"/>
        <v>4.611049484088867E-3</v>
      </c>
      <c r="M462" s="1">
        <f t="shared" si="111"/>
        <v>6.8174118716367643E-5</v>
      </c>
      <c r="N462" s="24">
        <f t="shared" si="112"/>
        <v>1.3062261290059257E-5</v>
      </c>
      <c r="O462" s="24">
        <f t="shared" si="113"/>
        <v>5.106675559278472E-5</v>
      </c>
      <c r="S462" s="1">
        <f t="shared" si="108"/>
        <v>4.6105679999999998E-3</v>
      </c>
      <c r="T462">
        <f t="shared" si="114"/>
        <v>6.2E-4</v>
      </c>
      <c r="U462">
        <f t="shared" si="107"/>
        <v>4.9305555555555548E-7</v>
      </c>
      <c r="V462">
        <f t="shared" si="104"/>
        <v>1.1235955056179768E-2</v>
      </c>
      <c r="W462">
        <f t="shared" si="105"/>
        <v>2.2852152595655246E-7</v>
      </c>
      <c r="X462">
        <f t="shared" si="106"/>
        <v>-4.1666666666666778E-7</v>
      </c>
      <c r="AB462">
        <f t="shared" si="115"/>
        <v>1.9210699999999998E-4</v>
      </c>
      <c r="AC462">
        <f t="shared" si="116"/>
        <v>3.2017833333333333E-6</v>
      </c>
      <c r="AE462">
        <f t="shared" si="117"/>
        <v>57.633315774796266</v>
      </c>
    </row>
    <row r="463" spans="1:31" x14ac:dyDescent="0.25">
      <c r="A463" s="1" t="s">
        <v>43</v>
      </c>
      <c r="B463" s="1">
        <v>144</v>
      </c>
      <c r="C463" s="2">
        <f t="shared" si="103"/>
        <v>24</v>
      </c>
      <c r="D463" s="3">
        <f t="shared" si="109"/>
        <v>1440</v>
      </c>
      <c r="E463" s="1" t="s">
        <v>19</v>
      </c>
      <c r="F463" s="1">
        <v>11</v>
      </c>
      <c r="G463" s="1">
        <v>150</v>
      </c>
      <c r="H463" s="1" t="s">
        <v>31</v>
      </c>
      <c r="I463" s="18">
        <v>6.34</v>
      </c>
      <c r="J463" s="18">
        <v>1.868333333333333</v>
      </c>
      <c r="K463" s="1">
        <v>1155</v>
      </c>
      <c r="L463" s="1">
        <f t="shared" si="110"/>
        <v>8.5899389582623255E-3</v>
      </c>
      <c r="M463" s="1">
        <f t="shared" si="111"/>
        <v>2.3396118014026176E-4</v>
      </c>
      <c r="N463" s="24">
        <f t="shared" si="112"/>
        <v>3.6902394343889865E-5</v>
      </c>
      <c r="O463" s="24">
        <f t="shared" si="113"/>
        <v>1.2522453887971194E-4</v>
      </c>
      <c r="S463" s="1">
        <f t="shared" si="108"/>
        <v>8.5890420000000016E-3</v>
      </c>
      <c r="T463">
        <f t="shared" si="114"/>
        <v>1.155E-3</v>
      </c>
      <c r="U463">
        <f t="shared" si="107"/>
        <v>4.3263888888888884E-6</v>
      </c>
      <c r="V463">
        <f t="shared" si="104"/>
        <v>8.028545941123998E-3</v>
      </c>
      <c r="W463">
        <f t="shared" si="105"/>
        <v>1.4327938767877875E-6</v>
      </c>
      <c r="X463">
        <f t="shared" si="106"/>
        <v>9.5833333333333319E-6</v>
      </c>
      <c r="AB463">
        <f t="shared" si="115"/>
        <v>3.5787675000000007E-4</v>
      </c>
      <c r="AC463">
        <f t="shared" si="116"/>
        <v>5.9646125000000013E-6</v>
      </c>
      <c r="AE463">
        <f t="shared" si="117"/>
        <v>107.36528987078984</v>
      </c>
    </row>
    <row r="464" spans="1:31" x14ac:dyDescent="0.25">
      <c r="A464" s="1" t="s">
        <v>43</v>
      </c>
      <c r="B464" s="1">
        <v>144</v>
      </c>
      <c r="C464" s="2">
        <f t="shared" si="103"/>
        <v>24</v>
      </c>
      <c r="D464" s="3">
        <f t="shared" si="109"/>
        <v>1440</v>
      </c>
      <c r="E464" s="1" t="s">
        <v>20</v>
      </c>
      <c r="F464" s="1">
        <v>13</v>
      </c>
      <c r="G464" s="1">
        <v>15</v>
      </c>
      <c r="H464" s="1" t="s">
        <v>31</v>
      </c>
      <c r="I464" s="18">
        <v>7.4391666666666669</v>
      </c>
      <c r="J464" s="18">
        <v>3.54</v>
      </c>
      <c r="K464" s="1">
        <v>654</v>
      </c>
      <c r="L464" s="1">
        <f t="shared" si="110"/>
        <v>4.8639134880550314E-3</v>
      </c>
      <c r="M464" s="1">
        <f t="shared" si="111"/>
        <v>7.8710118881624499E-5</v>
      </c>
      <c r="N464" s="24">
        <f t="shared" si="112"/>
        <v>1.058050214606804E-5</v>
      </c>
      <c r="O464" s="24">
        <f t="shared" si="113"/>
        <v>2.2234496859215959E-5</v>
      </c>
      <c r="S464" s="1">
        <f t="shared" si="108"/>
        <v>4.8634055999999997E-3</v>
      </c>
      <c r="T464">
        <f t="shared" si="114"/>
        <v>6.5399999999999996E-4</v>
      </c>
      <c r="U464">
        <f t="shared" si="107"/>
        <v>6.2499999999999942E-7</v>
      </c>
      <c r="V464">
        <f t="shared" si="104"/>
        <v>4.2372881355932203E-3</v>
      </c>
      <c r="W464">
        <f t="shared" si="105"/>
        <v>1.0924190874385206E-7</v>
      </c>
      <c r="X464">
        <f t="shared" si="106"/>
        <v>5.4166666666666632E-7</v>
      </c>
      <c r="AB464">
        <f t="shared" si="115"/>
        <v>2.026419E-4</v>
      </c>
      <c r="AC464">
        <f t="shared" si="116"/>
        <v>3.3773649999999997E-6</v>
      </c>
      <c r="AE464">
        <f t="shared" si="117"/>
        <v>60.793852446317359</v>
      </c>
    </row>
    <row r="465" spans="1:31" x14ac:dyDescent="0.25">
      <c r="A465" s="1" t="s">
        <v>43</v>
      </c>
      <c r="B465" s="1">
        <v>144</v>
      </c>
      <c r="C465" s="2">
        <f t="shared" si="103"/>
        <v>24</v>
      </c>
      <c r="D465" s="3">
        <f t="shared" si="109"/>
        <v>1440</v>
      </c>
      <c r="E465" s="1" t="s">
        <v>22</v>
      </c>
      <c r="F465" s="1">
        <v>13</v>
      </c>
      <c r="G465" s="1">
        <v>150</v>
      </c>
      <c r="H465" s="1" t="s">
        <v>31</v>
      </c>
      <c r="I465" s="18">
        <v>6.0541666666666671</v>
      </c>
      <c r="J465" s="18">
        <v>1.9583333333333335</v>
      </c>
      <c r="K465" s="1">
        <v>974</v>
      </c>
      <c r="L465" s="1">
        <f t="shared" si="110"/>
        <v>7.2438099959718644E-3</v>
      </c>
      <c r="M465" s="1">
        <f t="shared" si="111"/>
        <v>1.7787247337815922E-4</v>
      </c>
      <c r="N465" s="24">
        <f t="shared" si="112"/>
        <v>2.9380174542848043E-5</v>
      </c>
      <c r="O465" s="24">
        <f t="shared" si="113"/>
        <v>9.0828497044166396E-5</v>
      </c>
      <c r="S465" s="1">
        <f t="shared" si="108"/>
        <v>7.2430535999999995E-3</v>
      </c>
      <c r="T465">
        <f t="shared" si="114"/>
        <v>9.7400000000000004E-4</v>
      </c>
      <c r="U465">
        <f t="shared" si="107"/>
        <v>2.847222222222222E-6</v>
      </c>
      <c r="V465">
        <f t="shared" si="104"/>
        <v>7.6595744680851051E-3</v>
      </c>
      <c r="W465">
        <f t="shared" si="105"/>
        <v>8.9959549702596877E-7</v>
      </c>
      <c r="X465">
        <f t="shared" si="106"/>
        <v>-5.2500000000000014E-6</v>
      </c>
      <c r="AB465">
        <f t="shared" si="115"/>
        <v>3.017939E-4</v>
      </c>
      <c r="AC465">
        <f t="shared" si="116"/>
        <v>5.0298983333333334E-6</v>
      </c>
      <c r="AE465">
        <f t="shared" si="117"/>
        <v>90.540079942986395</v>
      </c>
    </row>
    <row r="466" spans="1:31" x14ac:dyDescent="0.25">
      <c r="A466" s="1" t="s">
        <v>43</v>
      </c>
      <c r="B466" s="1">
        <v>144</v>
      </c>
      <c r="C466" s="2">
        <f t="shared" si="103"/>
        <v>24</v>
      </c>
      <c r="D466" s="3">
        <f t="shared" si="109"/>
        <v>1440</v>
      </c>
      <c r="E466" s="1" t="s">
        <v>24</v>
      </c>
      <c r="F466" s="1">
        <v>26</v>
      </c>
      <c r="G466" s="1">
        <v>15</v>
      </c>
      <c r="H466" s="1" t="s">
        <v>31</v>
      </c>
      <c r="I466" s="18">
        <v>5.328333333333334</v>
      </c>
      <c r="J466" s="18">
        <v>2.4650000000000007</v>
      </c>
      <c r="K466" s="1">
        <v>661</v>
      </c>
      <c r="L466" s="1">
        <f t="shared" si="110"/>
        <v>4.9159737241657106E-3</v>
      </c>
      <c r="M466" s="1">
        <f t="shared" si="111"/>
        <v>8.0879295386236138E-5</v>
      </c>
      <c r="N466" s="24">
        <f t="shared" si="112"/>
        <v>1.5179098289565741E-5</v>
      </c>
      <c r="O466" s="24">
        <f t="shared" si="113"/>
        <v>3.2811073179000452E-5</v>
      </c>
      <c r="S466" s="1">
        <f t="shared" si="108"/>
        <v>4.9154604000000001E-3</v>
      </c>
      <c r="T466">
        <f t="shared" si="114"/>
        <v>6.6100000000000002E-4</v>
      </c>
      <c r="U466">
        <f t="shared" si="107"/>
        <v>7.5000000000000012E-7</v>
      </c>
      <c r="V466">
        <f t="shared" si="104"/>
        <v>6.0851926977687609E-3</v>
      </c>
      <c r="W466">
        <f t="shared" si="105"/>
        <v>1.8825948411516588E-7</v>
      </c>
      <c r="X466">
        <f t="shared" si="106"/>
        <v>1.9999999999999991E-6</v>
      </c>
      <c r="AB466">
        <f t="shared" si="115"/>
        <v>2.0481085E-4</v>
      </c>
      <c r="AC466">
        <f t="shared" si="116"/>
        <v>3.4135141666666665E-6</v>
      </c>
      <c r="AE466">
        <f t="shared" si="117"/>
        <v>61.444551172806989</v>
      </c>
    </row>
    <row r="467" spans="1:31" x14ac:dyDescent="0.25">
      <c r="A467" s="1" t="s">
        <v>43</v>
      </c>
      <c r="B467" s="1">
        <v>144</v>
      </c>
      <c r="C467" s="2">
        <f t="shared" ref="C467:C481" si="118">120-96</f>
        <v>24</v>
      </c>
      <c r="D467" s="3">
        <f t="shared" si="109"/>
        <v>1440</v>
      </c>
      <c r="E467" s="1" t="s">
        <v>25</v>
      </c>
      <c r="F467" s="1">
        <v>26</v>
      </c>
      <c r="G467" s="1">
        <v>150</v>
      </c>
      <c r="H467" s="1" t="s">
        <v>31</v>
      </c>
      <c r="I467" s="18">
        <v>6.270833333333333</v>
      </c>
      <c r="J467" s="18">
        <v>3.3374999999999999</v>
      </c>
      <c r="K467" s="1">
        <v>1008</v>
      </c>
      <c r="L467" s="1">
        <f t="shared" si="110"/>
        <v>7.4966739999380288E-3</v>
      </c>
      <c r="M467" s="1">
        <f t="shared" si="111"/>
        <v>1.8840847354341608E-4</v>
      </c>
      <c r="N467" s="24">
        <f t="shared" si="112"/>
        <v>3.0045205083335457E-5</v>
      </c>
      <c r="O467" s="24">
        <f t="shared" si="113"/>
        <v>5.6451977091660252E-5</v>
      </c>
      <c r="S467" s="1">
        <f t="shared" si="108"/>
        <v>7.4958911999999994E-3</v>
      </c>
      <c r="T467">
        <f t="shared" si="114"/>
        <v>1.008E-3</v>
      </c>
      <c r="U467">
        <f t="shared" si="107"/>
        <v>3.2222222222222222E-6</v>
      </c>
      <c r="V467">
        <f t="shared" si="104"/>
        <v>4.4943820224719096E-3</v>
      </c>
      <c r="W467">
        <f t="shared" si="105"/>
        <v>5.9737458052867837E-7</v>
      </c>
      <c r="X467">
        <f t="shared" si="106"/>
        <v>1.6291666666666665E-5</v>
      </c>
      <c r="AB467">
        <f t="shared" si="115"/>
        <v>3.1232879999999996E-4</v>
      </c>
      <c r="AC467">
        <f t="shared" si="116"/>
        <v>5.2054799999999998E-6</v>
      </c>
      <c r="AE467">
        <f t="shared" si="117"/>
        <v>93.700616614507481</v>
      </c>
    </row>
    <row r="468" spans="1:31" x14ac:dyDescent="0.25">
      <c r="A468" s="1" t="s">
        <v>43</v>
      </c>
      <c r="B468" s="1">
        <v>144</v>
      </c>
      <c r="C468" s="2">
        <f t="shared" si="118"/>
        <v>24</v>
      </c>
      <c r="D468" s="3">
        <f t="shared" si="109"/>
        <v>1440</v>
      </c>
      <c r="E468" s="1" t="s">
        <v>26</v>
      </c>
      <c r="F468" s="1">
        <v>34</v>
      </c>
      <c r="G468" s="1">
        <v>15</v>
      </c>
      <c r="H468" s="1" t="s">
        <v>31</v>
      </c>
      <c r="I468" s="18">
        <v>6.0258333333333338</v>
      </c>
      <c r="J468" s="18">
        <v>3.2008333333333328</v>
      </c>
      <c r="K468" s="1">
        <v>598</v>
      </c>
      <c r="L468" s="1">
        <f t="shared" si="110"/>
        <v>4.4474315991695846E-3</v>
      </c>
      <c r="M468" s="1">
        <f t="shared" si="111"/>
        <v>6.1356706844730886E-5</v>
      </c>
      <c r="N468" s="24">
        <f t="shared" si="112"/>
        <v>1.018227744622833E-5</v>
      </c>
      <c r="O468" s="24">
        <f t="shared" si="113"/>
        <v>1.9168978967372319E-5</v>
      </c>
      <c r="S468" s="1">
        <f t="shared" si="108"/>
        <v>4.4469671999999997E-3</v>
      </c>
      <c r="T468">
        <f t="shared" si="114"/>
        <v>5.9800000000000001E-4</v>
      </c>
      <c r="U468">
        <f t="shared" si="107"/>
        <v>1.8055555555555543E-7</v>
      </c>
      <c r="V468">
        <f t="shared" si="104"/>
        <v>4.686279614683677E-3</v>
      </c>
      <c r="W468">
        <f t="shared" si="105"/>
        <v>3.4902804064164362E-8</v>
      </c>
      <c r="X468">
        <f t="shared" si="106"/>
        <v>-1.2916666666666664E-6</v>
      </c>
      <c r="AB468">
        <f t="shared" si="115"/>
        <v>1.8529029999999998E-4</v>
      </c>
      <c r="AC468">
        <f t="shared" si="116"/>
        <v>3.0881716666666664E-6</v>
      </c>
      <c r="AE468">
        <f t="shared" si="117"/>
        <v>55.588262634400273</v>
      </c>
    </row>
    <row r="469" spans="1:31" x14ac:dyDescent="0.25">
      <c r="A469" s="1" t="s">
        <v>43</v>
      </c>
      <c r="B469" s="1">
        <v>144</v>
      </c>
      <c r="C469" s="2">
        <f t="shared" si="118"/>
        <v>24</v>
      </c>
      <c r="D469" s="3">
        <f t="shared" si="109"/>
        <v>1440</v>
      </c>
      <c r="E469" s="1" t="s">
        <v>27</v>
      </c>
      <c r="F469" s="1">
        <v>34</v>
      </c>
      <c r="G469" s="1">
        <v>150</v>
      </c>
      <c r="H469" s="1" t="s">
        <v>31</v>
      </c>
      <c r="I469" s="18">
        <v>7.3316666666666661</v>
      </c>
      <c r="J469" s="18">
        <v>3.6174999999999997</v>
      </c>
      <c r="K469" s="1">
        <v>613</v>
      </c>
      <c r="L469" s="1">
        <f t="shared" si="110"/>
        <v>4.5589892479781869E-3</v>
      </c>
      <c r="M469" s="1">
        <f t="shared" si="111"/>
        <v>6.6004942211755977E-5</v>
      </c>
      <c r="N469" s="24">
        <f t="shared" si="112"/>
        <v>9.0027200106964294E-6</v>
      </c>
      <c r="O469" s="24">
        <f t="shared" si="113"/>
        <v>1.8246010286594606E-5</v>
      </c>
      <c r="S469" s="1">
        <f t="shared" si="108"/>
        <v>4.5585132000000002E-3</v>
      </c>
      <c r="T469">
        <f t="shared" si="114"/>
        <v>6.1300000000000005E-4</v>
      </c>
      <c r="U469">
        <f t="shared" si="107"/>
        <v>-6.9444444444443871E-8</v>
      </c>
      <c r="V469">
        <f t="shared" si="104"/>
        <v>4.1465100207325502E-3</v>
      </c>
      <c r="W469">
        <f t="shared" si="105"/>
        <v>-1.187794999472421E-8</v>
      </c>
      <c r="X469">
        <f t="shared" si="106"/>
        <v>1.333333333333334E-6</v>
      </c>
      <c r="AB469">
        <f t="shared" si="115"/>
        <v>1.8993805E-4</v>
      </c>
      <c r="AC469">
        <f t="shared" si="116"/>
        <v>3.1656341666666669E-6</v>
      </c>
      <c r="AE469">
        <f t="shared" si="117"/>
        <v>56.982617048306636</v>
      </c>
    </row>
    <row r="470" spans="1:31" x14ac:dyDescent="0.25">
      <c r="A470" s="1" t="s">
        <v>43</v>
      </c>
      <c r="B470" s="1">
        <v>144</v>
      </c>
      <c r="C470" s="2">
        <f t="shared" si="118"/>
        <v>24</v>
      </c>
      <c r="D470" s="3">
        <f t="shared" si="109"/>
        <v>1440</v>
      </c>
      <c r="E470" s="1" t="s">
        <v>28</v>
      </c>
      <c r="F470" s="1">
        <v>52</v>
      </c>
      <c r="G470" s="1">
        <v>15</v>
      </c>
      <c r="H470" s="1" t="s">
        <v>31</v>
      </c>
      <c r="I470" s="18">
        <v>5.3408333333333333</v>
      </c>
      <c r="J470" s="18">
        <v>1.8925000000000003</v>
      </c>
      <c r="K470" s="1">
        <v>608</v>
      </c>
      <c r="L470" s="1">
        <f t="shared" si="110"/>
        <v>4.5218033650419858E-3</v>
      </c>
      <c r="M470" s="1">
        <f t="shared" si="111"/>
        <v>6.44555304227476E-5</v>
      </c>
      <c r="N470" s="24">
        <f t="shared" si="112"/>
        <v>1.2068440709517417E-5</v>
      </c>
      <c r="O470" s="24">
        <f t="shared" si="113"/>
        <v>3.4058404450593179E-5</v>
      </c>
      <c r="S470" s="1">
        <f t="shared" si="108"/>
        <v>4.5213312E-3</v>
      </c>
      <c r="T470">
        <f t="shared" si="114"/>
        <v>6.0800000000000003E-4</v>
      </c>
      <c r="U470">
        <f t="shared" si="107"/>
        <v>4.444444444444447E-7</v>
      </c>
      <c r="V470">
        <f t="shared" si="104"/>
        <v>7.9260237780713321E-3</v>
      </c>
      <c r="W470">
        <f t="shared" si="105"/>
        <v>1.4530953673862997E-7</v>
      </c>
      <c r="X470">
        <f t="shared" si="106"/>
        <v>-1.8333333333333327E-6</v>
      </c>
      <c r="AB470">
        <f t="shared" si="115"/>
        <v>1.883888E-4</v>
      </c>
      <c r="AC470">
        <f t="shared" si="116"/>
        <v>3.1398133333333333E-6</v>
      </c>
      <c r="AE470">
        <f t="shared" si="117"/>
        <v>56.517832243671187</v>
      </c>
    </row>
    <row r="471" spans="1:31" x14ac:dyDescent="0.25">
      <c r="A471" s="1" t="s">
        <v>43</v>
      </c>
      <c r="B471" s="1">
        <v>144</v>
      </c>
      <c r="C471" s="2">
        <f t="shared" si="118"/>
        <v>24</v>
      </c>
      <c r="D471" s="3">
        <f t="shared" si="109"/>
        <v>1440</v>
      </c>
      <c r="E471" s="1" t="s">
        <v>29</v>
      </c>
      <c r="F471" s="1">
        <v>52</v>
      </c>
      <c r="G471" s="1">
        <v>150</v>
      </c>
      <c r="H471" s="1" t="s">
        <v>31</v>
      </c>
      <c r="I471" s="18">
        <v>5.916666666666667</v>
      </c>
      <c r="J471" s="18">
        <v>3.1008333333333327</v>
      </c>
      <c r="K471" s="1">
        <v>744</v>
      </c>
      <c r="L471" s="1">
        <f t="shared" si="110"/>
        <v>5.5332593809066409E-3</v>
      </c>
      <c r="M471" s="1">
        <f t="shared" si="111"/>
        <v>1.065995310837749E-4</v>
      </c>
      <c r="N471" s="24">
        <f t="shared" si="112"/>
        <v>1.8016822155004207E-5</v>
      </c>
      <c r="O471" s="24">
        <f t="shared" si="113"/>
        <v>3.4377704192563805E-5</v>
      </c>
      <c r="S471" s="1">
        <f t="shared" si="108"/>
        <v>5.5326815999999996E-3</v>
      </c>
      <c r="T471">
        <f t="shared" si="114"/>
        <v>7.4399999999999998E-4</v>
      </c>
      <c r="U471">
        <f t="shared" si="107"/>
        <v>1.5763888888888889E-6</v>
      </c>
      <c r="V471">
        <f t="shared" si="104"/>
        <v>4.8374092985756529E-3</v>
      </c>
      <c r="W471">
        <f t="shared" si="105"/>
        <v>3.1455563210027675E-7</v>
      </c>
      <c r="X471">
        <f t="shared" si="106"/>
        <v>-7.8750000000000017E-6</v>
      </c>
      <c r="AB471">
        <f t="shared" si="115"/>
        <v>2.3052839999999997E-4</v>
      </c>
      <c r="AC471">
        <f t="shared" si="116"/>
        <v>3.8421399999999994E-6</v>
      </c>
      <c r="AE471">
        <f t="shared" si="117"/>
        <v>69.159978929755525</v>
      </c>
    </row>
    <row r="472" spans="1:31" x14ac:dyDescent="0.25">
      <c r="A472" s="1" t="s">
        <v>43</v>
      </c>
      <c r="B472" s="1">
        <v>144</v>
      </c>
      <c r="C472" s="2">
        <f t="shared" si="118"/>
        <v>24</v>
      </c>
      <c r="D472" s="3">
        <f t="shared" si="109"/>
        <v>1440</v>
      </c>
      <c r="E472" s="1" t="s">
        <v>16</v>
      </c>
      <c r="F472" s="1">
        <v>11</v>
      </c>
      <c r="G472" s="1">
        <v>15</v>
      </c>
      <c r="H472" s="1" t="s">
        <v>32</v>
      </c>
      <c r="I472" s="18">
        <v>5.105833333333333</v>
      </c>
      <c r="J472" s="18">
        <v>2.3541666666666656</v>
      </c>
      <c r="K472" s="1">
        <v>669</v>
      </c>
      <c r="L472" s="1">
        <f t="shared" si="110"/>
        <v>4.9754711368636319E-3</v>
      </c>
      <c r="M472" s="1">
        <f t="shared" si="111"/>
        <v>8.3358354248649522E-5</v>
      </c>
      <c r="N472" s="24">
        <f t="shared" si="112"/>
        <v>1.6326101697140434E-5</v>
      </c>
      <c r="O472" s="24">
        <f t="shared" si="113"/>
        <v>3.5408858441904235E-5</v>
      </c>
      <c r="S472" s="1">
        <f t="shared" si="108"/>
        <v>4.9749516000000002E-3</v>
      </c>
      <c r="T472">
        <f t="shared" si="114"/>
        <v>6.69E-4</v>
      </c>
      <c r="U472">
        <f t="shared" si="107"/>
        <v>1.111111111111111E-6</v>
      </c>
      <c r="V472">
        <f t="shared" si="104"/>
        <v>6.3716814159292057E-3</v>
      </c>
      <c r="W472">
        <f t="shared" si="105"/>
        <v>2.9203359109152986E-7</v>
      </c>
      <c r="X472">
        <f t="shared" si="106"/>
        <v>-3.8333333333333319E-6</v>
      </c>
      <c r="AB472">
        <f t="shared" si="115"/>
        <v>2.0728965000000002E-4</v>
      </c>
      <c r="AC472">
        <f t="shared" si="116"/>
        <v>3.4548275000000002E-6</v>
      </c>
      <c r="AE472">
        <f t="shared" si="117"/>
        <v>62.188206860223723</v>
      </c>
    </row>
    <row r="473" spans="1:31" x14ac:dyDescent="0.25">
      <c r="A473" s="1" t="s">
        <v>43</v>
      </c>
      <c r="B473" s="1">
        <v>144</v>
      </c>
      <c r="C473" s="2">
        <f t="shared" si="118"/>
        <v>24</v>
      </c>
      <c r="D473" s="3">
        <f t="shared" si="109"/>
        <v>1440</v>
      </c>
      <c r="E473" s="1" t="s">
        <v>19</v>
      </c>
      <c r="F473" s="1">
        <v>11</v>
      </c>
      <c r="G473" s="1">
        <v>150</v>
      </c>
      <c r="H473" s="1" t="s">
        <v>32</v>
      </c>
      <c r="I473" s="18">
        <v>10.093333333333334</v>
      </c>
      <c r="J473" s="18">
        <v>6.274166666666666</v>
      </c>
      <c r="K473" s="1">
        <v>1963</v>
      </c>
      <c r="L473" s="1">
        <f t="shared" si="110"/>
        <v>1.4599177640752333E-2</v>
      </c>
      <c r="M473" s="1">
        <f t="shared" si="111"/>
        <v>4.8434612524401208E-4</v>
      </c>
      <c r="N473" s="24">
        <f t="shared" si="112"/>
        <v>4.7986736318759448E-5</v>
      </c>
      <c r="O473" s="24">
        <f t="shared" si="113"/>
        <v>7.7196885415435588E-5</v>
      </c>
      <c r="S473" s="1">
        <f t="shared" si="108"/>
        <v>1.45976532E-2</v>
      </c>
      <c r="T473">
        <f t="shared" si="114"/>
        <v>1.9629999999999999E-3</v>
      </c>
      <c r="U473">
        <f t="shared" si="107"/>
        <v>1.0333333333333333E-5</v>
      </c>
      <c r="V473">
        <f t="shared" si="104"/>
        <v>2.3907557444547752E-3</v>
      </c>
      <c r="W473">
        <f t="shared" si="105"/>
        <v>1.0190533300507659E-6</v>
      </c>
      <c r="X473">
        <f t="shared" si="106"/>
        <v>-8.1250000000000128E-6</v>
      </c>
      <c r="AB473">
        <f t="shared" si="115"/>
        <v>6.0823555000000002E-4</v>
      </c>
      <c r="AC473">
        <f t="shared" si="116"/>
        <v>1.0137259166666666E-5</v>
      </c>
      <c r="AE473">
        <f t="shared" si="117"/>
        <v>182.47451429987916</v>
      </c>
    </row>
    <row r="474" spans="1:31" x14ac:dyDescent="0.25">
      <c r="A474" s="1" t="s">
        <v>43</v>
      </c>
      <c r="B474" s="1">
        <v>144</v>
      </c>
      <c r="C474" s="2">
        <f t="shared" si="118"/>
        <v>24</v>
      </c>
      <c r="D474" s="3">
        <f t="shared" si="109"/>
        <v>1440</v>
      </c>
      <c r="E474" s="1" t="s">
        <v>20</v>
      </c>
      <c r="F474" s="1">
        <v>13</v>
      </c>
      <c r="G474" s="1">
        <v>15</v>
      </c>
      <c r="H474" s="1" t="s">
        <v>32</v>
      </c>
      <c r="I474" s="18">
        <v>6.0483333333333338</v>
      </c>
      <c r="J474" s="18">
        <v>2.8416666666666672</v>
      </c>
      <c r="K474" s="1">
        <v>990</v>
      </c>
      <c r="L474" s="1">
        <f t="shared" si="110"/>
        <v>7.3628048213677071E-3</v>
      </c>
      <c r="M474" s="1">
        <f t="shared" si="111"/>
        <v>1.8283059110298601E-4</v>
      </c>
      <c r="N474" s="24">
        <f t="shared" si="112"/>
        <v>3.0228259758002647E-5</v>
      </c>
      <c r="O474" s="24">
        <f t="shared" si="113"/>
        <v>6.433921094533231E-5</v>
      </c>
      <c r="S474" s="1">
        <f t="shared" si="108"/>
        <v>7.3620359999999998E-3</v>
      </c>
      <c r="T474">
        <f t="shared" si="114"/>
        <v>9.8999999999999999E-4</v>
      </c>
      <c r="U474">
        <f t="shared" si="107"/>
        <v>3.2361111111111108E-6</v>
      </c>
      <c r="V474">
        <f t="shared" si="104"/>
        <v>5.278592375366568E-3</v>
      </c>
      <c r="W474">
        <f t="shared" si="105"/>
        <v>7.0463273642310159E-7</v>
      </c>
      <c r="X474">
        <f t="shared" si="106"/>
        <v>-1.3083333333333336E-5</v>
      </c>
      <c r="AB474">
        <f t="shared" si="115"/>
        <v>3.0675149999999997E-4</v>
      </c>
      <c r="AC474">
        <f t="shared" si="116"/>
        <v>5.1125249999999998E-6</v>
      </c>
      <c r="AE474">
        <f t="shared" si="117"/>
        <v>92.027391317819848</v>
      </c>
    </row>
    <row r="475" spans="1:31" x14ac:dyDescent="0.25">
      <c r="A475" s="1" t="s">
        <v>43</v>
      </c>
      <c r="B475" s="1">
        <v>144</v>
      </c>
      <c r="C475" s="2">
        <f t="shared" si="118"/>
        <v>24</v>
      </c>
      <c r="D475" s="3">
        <f t="shared" si="109"/>
        <v>1440</v>
      </c>
      <c r="E475" s="1" t="s">
        <v>22</v>
      </c>
      <c r="F475" s="1">
        <v>13</v>
      </c>
      <c r="G475" s="1">
        <v>150</v>
      </c>
      <c r="H475" s="1" t="s">
        <v>32</v>
      </c>
      <c r="I475" s="18">
        <v>5.84</v>
      </c>
      <c r="J475" s="18">
        <v>2.54</v>
      </c>
      <c r="K475" s="1">
        <v>1610</v>
      </c>
      <c r="L475" s="1">
        <f t="shared" si="110"/>
        <v>1.1973854305456572E-2</v>
      </c>
      <c r="M475" s="1">
        <f t="shared" si="111"/>
        <v>3.7495765294002207E-4</v>
      </c>
      <c r="N475" s="24">
        <f t="shared" si="112"/>
        <v>6.4205077558222959E-5</v>
      </c>
      <c r="O475" s="24">
        <f t="shared" si="113"/>
        <v>1.4762112320473311E-4</v>
      </c>
      <c r="S475" s="1">
        <f t="shared" si="108"/>
        <v>1.1972604000000001E-2</v>
      </c>
      <c r="T475">
        <f t="shared" si="114"/>
        <v>1.6100000000000001E-3</v>
      </c>
      <c r="U475">
        <f t="shared" si="107"/>
        <v>7.5069444444444457E-6</v>
      </c>
      <c r="V475">
        <f t="shared" si="104"/>
        <v>5.905511811023622E-3</v>
      </c>
      <c r="W475">
        <f t="shared" si="105"/>
        <v>1.8286980834052882E-6</v>
      </c>
      <c r="X475">
        <f t="shared" si="106"/>
        <v>-2.4583333333333336E-5</v>
      </c>
      <c r="AB475">
        <f t="shared" si="115"/>
        <v>4.9885850000000009E-4</v>
      </c>
      <c r="AC475">
        <f t="shared" si="116"/>
        <v>8.3143083333333344E-6</v>
      </c>
      <c r="AE475">
        <f t="shared" si="117"/>
        <v>149.66070709261612</v>
      </c>
    </row>
    <row r="476" spans="1:31" x14ac:dyDescent="0.25">
      <c r="A476" s="1" t="s">
        <v>43</v>
      </c>
      <c r="B476" s="1">
        <v>144</v>
      </c>
      <c r="C476" s="2">
        <f t="shared" si="118"/>
        <v>24</v>
      </c>
      <c r="D476" s="3">
        <f t="shared" si="109"/>
        <v>1440</v>
      </c>
      <c r="E476" s="1" t="s">
        <v>24</v>
      </c>
      <c r="F476" s="1">
        <v>26</v>
      </c>
      <c r="G476" s="1">
        <v>15</v>
      </c>
      <c r="H476" s="1" t="s">
        <v>32</v>
      </c>
      <c r="I476" s="18">
        <v>5.8375000000000004</v>
      </c>
      <c r="J476" s="18">
        <v>2.7099999999999995</v>
      </c>
      <c r="K476" s="1">
        <v>1880</v>
      </c>
      <c r="L476" s="1">
        <f t="shared" si="110"/>
        <v>1.3981891984011405E-2</v>
      </c>
      <c r="M476" s="1">
        <f t="shared" si="111"/>
        <v>4.5862588954647342E-4</v>
      </c>
      <c r="N476" s="24">
        <f t="shared" si="112"/>
        <v>7.8565462877340194E-5</v>
      </c>
      <c r="O476" s="24">
        <f t="shared" si="113"/>
        <v>1.6923464558910462E-4</v>
      </c>
      <c r="S476" s="1">
        <f t="shared" si="108"/>
        <v>1.3980431999999999E-2</v>
      </c>
      <c r="T476">
        <f t="shared" si="114"/>
        <v>1.8799999999999999E-3</v>
      </c>
      <c r="U476">
        <f t="shared" si="107"/>
        <v>9.3888888888888886E-6</v>
      </c>
      <c r="V476">
        <f t="shared" si="104"/>
        <v>5.535055350553506E-3</v>
      </c>
      <c r="W476">
        <f t="shared" si="105"/>
        <v>2.143667546538647E-6</v>
      </c>
      <c r="X476">
        <f t="shared" si="106"/>
        <v>-6.6666666666666751E-6</v>
      </c>
      <c r="AB476">
        <f t="shared" si="115"/>
        <v>5.8251799999999997E-4</v>
      </c>
      <c r="AC476">
        <f t="shared" si="116"/>
        <v>9.7086333333333322E-6</v>
      </c>
      <c r="AE476">
        <f t="shared" si="117"/>
        <v>174.75908654293065</v>
      </c>
    </row>
    <row r="477" spans="1:31" x14ac:dyDescent="0.25">
      <c r="A477" s="1" t="s">
        <v>43</v>
      </c>
      <c r="B477" s="1">
        <v>144</v>
      </c>
      <c r="C477" s="2">
        <f t="shared" si="118"/>
        <v>24</v>
      </c>
      <c r="D477" s="3">
        <f t="shared" si="109"/>
        <v>1440</v>
      </c>
      <c r="E477" s="1" t="s">
        <v>25</v>
      </c>
      <c r="F477" s="1">
        <v>26</v>
      </c>
      <c r="G477" s="1">
        <v>150</v>
      </c>
      <c r="H477" s="1" t="s">
        <v>32</v>
      </c>
      <c r="I477" s="18">
        <v>9.9691666666666681</v>
      </c>
      <c r="J477" s="18">
        <v>6.1066666666666682</v>
      </c>
      <c r="K477" s="1">
        <v>1960</v>
      </c>
      <c r="L477" s="1">
        <f t="shared" si="110"/>
        <v>1.4576866110990612E-2</v>
      </c>
      <c r="M477" s="1">
        <f t="shared" si="111"/>
        <v>4.8341647817060703E-4</v>
      </c>
      <c r="N477" s="24">
        <f t="shared" si="112"/>
        <v>4.8491162233948701E-5</v>
      </c>
      <c r="O477" s="24">
        <f t="shared" si="113"/>
        <v>7.9162087036671434E-5</v>
      </c>
      <c r="S477" s="1">
        <f t="shared" si="108"/>
        <v>1.4575344E-2</v>
      </c>
      <c r="T477">
        <f t="shared" si="114"/>
        <v>1.9599999999999999E-3</v>
      </c>
      <c r="U477">
        <f t="shared" si="107"/>
        <v>9.9652777777777781E-6</v>
      </c>
      <c r="V477">
        <f t="shared" si="104"/>
        <v>2.4563318777292569E-3</v>
      </c>
      <c r="W477">
        <f t="shared" si="105"/>
        <v>1.0097124676635633E-6</v>
      </c>
      <c r="X477">
        <f t="shared" si="106"/>
        <v>-1.0000000000000008E-5</v>
      </c>
      <c r="AB477">
        <f t="shared" si="115"/>
        <v>6.0730600000000006E-4</v>
      </c>
      <c r="AC477">
        <f t="shared" si="116"/>
        <v>1.0121766666666667E-5</v>
      </c>
      <c r="AE477">
        <f t="shared" si="117"/>
        <v>182.19564341709787</v>
      </c>
    </row>
    <row r="478" spans="1:31" x14ac:dyDescent="0.25">
      <c r="A478" s="1" t="s">
        <v>43</v>
      </c>
      <c r="B478" s="1">
        <v>144</v>
      </c>
      <c r="C478" s="2">
        <f t="shared" si="118"/>
        <v>24</v>
      </c>
      <c r="D478" s="3">
        <f t="shared" si="109"/>
        <v>1440</v>
      </c>
      <c r="E478" s="1" t="s">
        <v>26</v>
      </c>
      <c r="F478" s="1">
        <v>34</v>
      </c>
      <c r="G478" s="1">
        <v>15</v>
      </c>
      <c r="H478" s="1" t="s">
        <v>32</v>
      </c>
      <c r="I478" s="18">
        <v>6.4700000000000015</v>
      </c>
      <c r="J478" s="18">
        <v>3.6675000000000022</v>
      </c>
      <c r="K478" s="1">
        <v>848</v>
      </c>
      <c r="L478" s="1">
        <f t="shared" si="110"/>
        <v>6.3067257459796106E-3</v>
      </c>
      <c r="M478" s="1">
        <f t="shared" si="111"/>
        <v>1.3882729629514863E-4</v>
      </c>
      <c r="N478" s="24">
        <f t="shared" si="112"/>
        <v>2.1457078252727758E-5</v>
      </c>
      <c r="O478" s="24">
        <f t="shared" si="113"/>
        <v>3.7853386856209554E-5</v>
      </c>
      <c r="S478" s="1">
        <f t="shared" si="108"/>
        <v>6.3060672000000012E-3</v>
      </c>
      <c r="T478">
        <f t="shared" si="114"/>
        <v>8.4800000000000001E-4</v>
      </c>
      <c r="U478">
        <f t="shared" si="107"/>
        <v>2.1319444444444443E-6</v>
      </c>
      <c r="V478">
        <f t="shared" si="104"/>
        <v>4.0899795501022473E-3</v>
      </c>
      <c r="W478">
        <f t="shared" si="105"/>
        <v>3.596816529111371E-7</v>
      </c>
      <c r="X478">
        <f t="shared" si="106"/>
        <v>-6.3333333333333334E-6</v>
      </c>
      <c r="AB478">
        <f t="shared" si="115"/>
        <v>2.6275280000000005E-4</v>
      </c>
      <c r="AC478">
        <f t="shared" si="116"/>
        <v>4.3792133333333341E-6</v>
      </c>
      <c r="AE478">
        <f t="shared" si="117"/>
        <v>78.827502866172949</v>
      </c>
    </row>
    <row r="479" spans="1:31" x14ac:dyDescent="0.25">
      <c r="A479" s="1" t="s">
        <v>43</v>
      </c>
      <c r="B479" s="1">
        <v>144</v>
      </c>
      <c r="C479" s="2">
        <f t="shared" si="118"/>
        <v>24</v>
      </c>
      <c r="D479" s="3">
        <f t="shared" si="109"/>
        <v>1440</v>
      </c>
      <c r="E479" s="1" t="s">
        <v>27</v>
      </c>
      <c r="F479" s="1">
        <v>34</v>
      </c>
      <c r="G479" s="1">
        <v>150</v>
      </c>
      <c r="H479" s="1" t="s">
        <v>32</v>
      </c>
      <c r="I479" s="18">
        <v>8.0608333333333331</v>
      </c>
      <c r="J479" s="18">
        <v>4.9749999999999996</v>
      </c>
      <c r="K479" s="1">
        <v>2172</v>
      </c>
      <c r="L479" s="1">
        <f t="shared" si="110"/>
        <v>1.6153547547485513E-2</v>
      </c>
      <c r="M479" s="1">
        <f t="shared" si="111"/>
        <v>5.4911153802456123E-4</v>
      </c>
      <c r="N479" s="24">
        <f t="shared" si="112"/>
        <v>6.8120939277315572E-5</v>
      </c>
      <c r="O479" s="24">
        <f t="shared" si="113"/>
        <v>1.1037417849739925E-4</v>
      </c>
      <c r="S479" s="1">
        <f t="shared" si="108"/>
        <v>1.6151860799999997E-2</v>
      </c>
      <c r="T479">
        <f t="shared" si="114"/>
        <v>2.1719999999999999E-3</v>
      </c>
      <c r="U479">
        <f t="shared" si="107"/>
        <v>1.1597222222222223E-5</v>
      </c>
      <c r="V479">
        <f t="shared" si="104"/>
        <v>3.0150753768844224E-3</v>
      </c>
      <c r="W479">
        <f t="shared" si="105"/>
        <v>1.4423591649623792E-6</v>
      </c>
      <c r="X479">
        <f t="shared" si="106"/>
        <v>-2.4499999999999999E-5</v>
      </c>
      <c r="AB479">
        <f t="shared" si="115"/>
        <v>6.7299419999999985E-4</v>
      </c>
      <c r="AC479">
        <f t="shared" si="116"/>
        <v>1.1216569999999998E-5</v>
      </c>
      <c r="AE479">
        <f t="shared" si="117"/>
        <v>201.90251913364111</v>
      </c>
    </row>
    <row r="480" spans="1:31" x14ac:dyDescent="0.25">
      <c r="A480" s="1" t="s">
        <v>43</v>
      </c>
      <c r="B480" s="1">
        <v>144</v>
      </c>
      <c r="C480" s="2">
        <f t="shared" si="118"/>
        <v>24</v>
      </c>
      <c r="D480" s="3">
        <f t="shared" si="109"/>
        <v>1440</v>
      </c>
      <c r="E480" s="1" t="s">
        <v>28</v>
      </c>
      <c r="F480" s="1">
        <v>52</v>
      </c>
      <c r="G480" s="1">
        <v>15</v>
      </c>
      <c r="H480" s="1" t="s">
        <v>32</v>
      </c>
      <c r="I480" s="18">
        <v>6.6941666666666668</v>
      </c>
      <c r="J480" s="18">
        <v>3.253333333333333</v>
      </c>
      <c r="K480" s="1">
        <v>1512</v>
      </c>
      <c r="L480" s="1">
        <f t="shared" si="110"/>
        <v>1.1245010999907042E-2</v>
      </c>
      <c r="M480" s="1">
        <f t="shared" si="111"/>
        <v>3.4458918187545829E-4</v>
      </c>
      <c r="N480" s="24">
        <f t="shared" si="112"/>
        <v>5.1476038622002982E-5</v>
      </c>
      <c r="O480" s="24">
        <f t="shared" si="113"/>
        <v>1.059188059043417E-4</v>
      </c>
      <c r="S480" s="1">
        <f t="shared" si="108"/>
        <v>1.12438368E-2</v>
      </c>
      <c r="T480">
        <f t="shared" si="114"/>
        <v>1.5120000000000001E-3</v>
      </c>
      <c r="U480">
        <f t="shared" si="107"/>
        <v>7.0000000000000016E-6</v>
      </c>
      <c r="V480">
        <f t="shared" si="104"/>
        <v>4.6106557377049188E-3</v>
      </c>
      <c r="W480">
        <f t="shared" si="105"/>
        <v>1.3313186059045858E-6</v>
      </c>
      <c r="X480">
        <f t="shared" si="106"/>
        <v>-7.7916666666666618E-6</v>
      </c>
      <c r="AB480">
        <f t="shared" si="115"/>
        <v>4.6849320000000002E-4</v>
      </c>
      <c r="AC480">
        <f t="shared" si="116"/>
        <v>7.8082200000000006E-6</v>
      </c>
      <c r="AE480">
        <f t="shared" si="117"/>
        <v>140.55092492176124</v>
      </c>
    </row>
    <row r="481" spans="1:31" x14ac:dyDescent="0.25">
      <c r="A481" s="1" t="s">
        <v>43</v>
      </c>
      <c r="B481" s="1">
        <v>144</v>
      </c>
      <c r="C481" s="2">
        <f t="shared" si="118"/>
        <v>24</v>
      </c>
      <c r="D481" s="3">
        <f t="shared" si="109"/>
        <v>1440</v>
      </c>
      <c r="E481" s="1" t="s">
        <v>29</v>
      </c>
      <c r="F481" s="1">
        <v>52</v>
      </c>
      <c r="G481" s="1">
        <v>150</v>
      </c>
      <c r="H481" s="1" t="s">
        <v>32</v>
      </c>
      <c r="I481" s="18">
        <v>7.5983333333333336</v>
      </c>
      <c r="J481" s="18">
        <v>4.2150000000000007</v>
      </c>
      <c r="K481" s="1">
        <v>2280</v>
      </c>
      <c r="L481" s="1">
        <f t="shared" si="110"/>
        <v>1.6956762618907446E-2</v>
      </c>
      <c r="M481" s="1">
        <f t="shared" si="111"/>
        <v>5.8257883266714177E-4</v>
      </c>
      <c r="N481" s="24">
        <f t="shared" si="112"/>
        <v>7.6671923579794916E-5</v>
      </c>
      <c r="O481" s="24">
        <f t="shared" si="113"/>
        <v>1.3821561866361604E-4</v>
      </c>
      <c r="S481" s="1">
        <f t="shared" si="108"/>
        <v>1.6954992000000002E-2</v>
      </c>
      <c r="T481">
        <f t="shared" si="114"/>
        <v>2.2799999999999999E-3</v>
      </c>
      <c r="U481">
        <f t="shared" si="107"/>
        <v>1.2333333333333333E-5</v>
      </c>
      <c r="V481">
        <f t="shared" si="104"/>
        <v>3.5587188612099638E-3</v>
      </c>
      <c r="W481">
        <f t="shared" si="105"/>
        <v>1.8104870171317997E-6</v>
      </c>
      <c r="X481">
        <f t="shared" si="106"/>
        <v>-2.0416666666666667E-5</v>
      </c>
      <c r="AB481">
        <f t="shared" si="115"/>
        <v>7.0645800000000009E-4</v>
      </c>
      <c r="AC481">
        <f t="shared" si="116"/>
        <v>1.1774300000000002E-5</v>
      </c>
      <c r="AE481">
        <f t="shared" si="117"/>
        <v>211.94187091376693</v>
      </c>
    </row>
    <row r="482" spans="1:31" x14ac:dyDescent="0.25">
      <c r="A482" s="1" t="s">
        <v>44</v>
      </c>
      <c r="B482" s="1">
        <v>171</v>
      </c>
      <c r="C482" s="2">
        <f>171-144</f>
        <v>27</v>
      </c>
      <c r="D482" s="3">
        <f t="shared" si="109"/>
        <v>1620</v>
      </c>
      <c r="E482" s="1" t="s">
        <v>16</v>
      </c>
      <c r="F482" s="1">
        <v>11</v>
      </c>
      <c r="G482" s="1">
        <v>15</v>
      </c>
      <c r="H482" s="1" t="s">
        <v>17</v>
      </c>
      <c r="I482" s="18">
        <v>5.1991666666666658</v>
      </c>
      <c r="J482" s="18">
        <v>2.5483333333333325</v>
      </c>
      <c r="K482" s="1">
        <v>611</v>
      </c>
      <c r="L482" s="1">
        <f t="shared" si="110"/>
        <v>4.5441148948037061E-3</v>
      </c>
      <c r="M482" s="1">
        <f t="shared" si="111"/>
        <v>5.8120157774357875E-5</v>
      </c>
      <c r="N482" s="24">
        <f t="shared" si="112"/>
        <v>1.1178744883671976E-5</v>
      </c>
      <c r="O482" s="24">
        <f t="shared" si="113"/>
        <v>2.2807125352920037E-5</v>
      </c>
      <c r="S482" s="1">
        <f t="shared" si="108"/>
        <v>4.5436404E-3</v>
      </c>
      <c r="T482">
        <f t="shared" si="114"/>
        <v>6.11E-4</v>
      </c>
      <c r="U482">
        <f t="shared" ref="U482:U521" si="119">(T482-T2)/B482</f>
        <v>-1.6959064327485412E-7</v>
      </c>
      <c r="V482">
        <f t="shared" si="104"/>
        <v>5.8862001308044492E-3</v>
      </c>
      <c r="W482">
        <f t="shared" si="105"/>
        <v>-4.1177329438183929E-8</v>
      </c>
      <c r="X482">
        <f t="shared" si="106"/>
        <v>4.4444444444444322E-7</v>
      </c>
      <c r="AB482">
        <f t="shared" si="115"/>
        <v>1.6828297777777778E-4</v>
      </c>
      <c r="AC482">
        <f t="shared" si="116"/>
        <v>2.8047162962962962E-6</v>
      </c>
      <c r="AE482">
        <f t="shared" si="117"/>
        <v>50.485958334624407</v>
      </c>
    </row>
    <row r="483" spans="1:31" x14ac:dyDescent="0.25">
      <c r="A483" s="1" t="s">
        <v>44</v>
      </c>
      <c r="B483" s="1">
        <v>171</v>
      </c>
      <c r="C483" s="2">
        <f t="shared" ref="C483:C521" si="120">171-144</f>
        <v>27</v>
      </c>
      <c r="D483" s="3">
        <f t="shared" si="109"/>
        <v>1620</v>
      </c>
      <c r="E483" s="1" t="s">
        <v>19</v>
      </c>
      <c r="F483" s="1">
        <v>11</v>
      </c>
      <c r="G483" s="1">
        <v>150</v>
      </c>
      <c r="H483" s="1" t="s">
        <v>17</v>
      </c>
      <c r="I483" s="18">
        <v>6.0416666666666661</v>
      </c>
      <c r="J483" s="18">
        <v>2.4325000000000001</v>
      </c>
      <c r="K483" s="1">
        <v>2354</v>
      </c>
      <c r="L483" s="1">
        <f t="shared" si="110"/>
        <v>1.7507113686363214E-2</v>
      </c>
      <c r="M483" s="1">
        <f t="shared" si="111"/>
        <v>5.3823122412841376E-4</v>
      </c>
      <c r="N483" s="24">
        <f t="shared" si="112"/>
        <v>8.908654744194435E-5</v>
      </c>
      <c r="O483" s="24">
        <f t="shared" si="113"/>
        <v>2.2126669028917317E-4</v>
      </c>
      <c r="S483" s="1">
        <f t="shared" si="108"/>
        <v>1.7505285600000003E-2</v>
      </c>
      <c r="T483">
        <f t="shared" si="114"/>
        <v>2.3540000000000002E-3</v>
      </c>
      <c r="U483">
        <f t="shared" si="119"/>
        <v>9.3918128654970779E-6</v>
      </c>
      <c r="V483">
        <f t="shared" si="104"/>
        <v>6.1664953751284684E-3</v>
      </c>
      <c r="W483">
        <f t="shared" si="105"/>
        <v>2.388961254039264E-6</v>
      </c>
      <c r="X483">
        <f t="shared" si="106"/>
        <v>5.4962962962962964E-5</v>
      </c>
      <c r="AB483">
        <f t="shared" si="115"/>
        <v>6.4834391111111126E-4</v>
      </c>
      <c r="AC483">
        <f t="shared" si="116"/>
        <v>1.0805731851851854E-5</v>
      </c>
      <c r="AE483">
        <f t="shared" si="117"/>
        <v>194.50727646433037</v>
      </c>
    </row>
    <row r="484" spans="1:31" x14ac:dyDescent="0.25">
      <c r="A484" s="1" t="s">
        <v>44</v>
      </c>
      <c r="B484" s="1">
        <v>171</v>
      </c>
      <c r="C484" s="2">
        <f t="shared" si="120"/>
        <v>27</v>
      </c>
      <c r="D484" s="3">
        <f t="shared" si="109"/>
        <v>1620</v>
      </c>
      <c r="E484" s="1" t="s">
        <v>20</v>
      </c>
      <c r="F484" s="1">
        <v>13</v>
      </c>
      <c r="G484" s="1">
        <v>15</v>
      </c>
      <c r="H484" s="1" t="s">
        <v>17</v>
      </c>
      <c r="I484" s="18">
        <v>6.5549999999999997</v>
      </c>
      <c r="J484" s="18">
        <v>3</v>
      </c>
      <c r="K484" s="1">
        <v>708</v>
      </c>
      <c r="L484" s="1">
        <f t="shared" si="110"/>
        <v>5.2655210237659966E-3</v>
      </c>
      <c r="M484" s="1">
        <f t="shared" si="111"/>
        <v>8.4838903291479745E-5</v>
      </c>
      <c r="N484" s="24">
        <f t="shared" si="112"/>
        <v>1.2942624453314989E-5</v>
      </c>
      <c r="O484" s="24">
        <f t="shared" si="113"/>
        <v>2.8279634430493249E-5</v>
      </c>
      <c r="S484" s="1">
        <f t="shared" si="108"/>
        <v>5.2649711999999994E-3</v>
      </c>
      <c r="T484">
        <f t="shared" si="114"/>
        <v>7.0799999999999997E-4</v>
      </c>
      <c r="U484">
        <f t="shared" si="119"/>
        <v>3.6257309941520461E-7</v>
      </c>
      <c r="V484">
        <f t="shared" si="104"/>
        <v>5.0000000000000001E-3</v>
      </c>
      <c r="W484">
        <f t="shared" si="105"/>
        <v>7.4780239005382198E-8</v>
      </c>
      <c r="X484">
        <f t="shared" si="106"/>
        <v>2.703703703703701E-6</v>
      </c>
      <c r="AB484">
        <f t="shared" si="115"/>
        <v>1.949989333333333E-4</v>
      </c>
      <c r="AC484">
        <f t="shared" si="116"/>
        <v>3.249982222222222E-6</v>
      </c>
      <c r="AE484">
        <f t="shared" si="117"/>
        <v>58.500914076782458</v>
      </c>
    </row>
    <row r="485" spans="1:31" x14ac:dyDescent="0.25">
      <c r="A485" s="1" t="s">
        <v>44</v>
      </c>
      <c r="B485" s="1">
        <v>171</v>
      </c>
      <c r="C485" s="2">
        <f t="shared" si="120"/>
        <v>27</v>
      </c>
      <c r="D485" s="3">
        <f t="shared" si="109"/>
        <v>1620</v>
      </c>
      <c r="E485" s="1" t="s">
        <v>22</v>
      </c>
      <c r="F485" s="1">
        <v>13</v>
      </c>
      <c r="G485" s="1">
        <v>150</v>
      </c>
      <c r="H485" s="1" t="s">
        <v>17</v>
      </c>
      <c r="I485" s="18">
        <v>6.3808333333333334</v>
      </c>
      <c r="J485" s="18">
        <v>2.9816666666666669</v>
      </c>
      <c r="K485" s="1">
        <v>1014</v>
      </c>
      <c r="L485" s="1">
        <f t="shared" si="110"/>
        <v>7.5412970594614694E-3</v>
      </c>
      <c r="M485" s="1">
        <f t="shared" si="111"/>
        <v>1.691269046135343E-4</v>
      </c>
      <c r="N485" s="24">
        <f t="shared" si="112"/>
        <v>2.6505457168112988E-5</v>
      </c>
      <c r="O485" s="24">
        <f t="shared" si="113"/>
        <v>5.672227097155985E-5</v>
      </c>
      <c r="S485" s="1">
        <f t="shared" si="108"/>
        <v>7.5405096000000001E-3</v>
      </c>
      <c r="T485">
        <f t="shared" si="114"/>
        <v>1.0139999999999999E-3</v>
      </c>
      <c r="U485">
        <f t="shared" si="119"/>
        <v>1.6023391812865494E-6</v>
      </c>
      <c r="V485">
        <f t="shared" si="104"/>
        <v>5.0307434320849631E-3</v>
      </c>
      <c r="W485">
        <f t="shared" si="105"/>
        <v>3.3251243150304274E-7</v>
      </c>
      <c r="X485">
        <f t="shared" si="106"/>
        <v>2.3703703703703678E-6</v>
      </c>
      <c r="AB485">
        <f t="shared" si="115"/>
        <v>2.7927813333333335E-4</v>
      </c>
      <c r="AC485">
        <f t="shared" si="116"/>
        <v>4.654635555555556E-6</v>
      </c>
      <c r="AE485">
        <f t="shared" si="117"/>
        <v>83.785207448951141</v>
      </c>
    </row>
    <row r="486" spans="1:31" x14ac:dyDescent="0.25">
      <c r="A486" s="1" t="s">
        <v>44</v>
      </c>
      <c r="B486" s="1">
        <v>171</v>
      </c>
      <c r="C486" s="2">
        <f t="shared" si="120"/>
        <v>27</v>
      </c>
      <c r="D486" s="3">
        <f t="shared" si="109"/>
        <v>1620</v>
      </c>
      <c r="E486" s="1" t="s">
        <v>24</v>
      </c>
      <c r="F486" s="1">
        <v>26</v>
      </c>
      <c r="G486" s="1">
        <v>15</v>
      </c>
      <c r="H486" s="1" t="s">
        <v>17</v>
      </c>
      <c r="I486" s="18">
        <v>5.9900000000000011</v>
      </c>
      <c r="J486" s="18">
        <v>2.6733333333333338</v>
      </c>
      <c r="K486" s="1">
        <v>634</v>
      </c>
      <c r="L486" s="1">
        <f t="shared" si="110"/>
        <v>4.7151699563102289E-3</v>
      </c>
      <c r="M486" s="1">
        <f t="shared" si="111"/>
        <v>6.4455530422747614E-5</v>
      </c>
      <c r="N486" s="24">
        <f t="shared" si="112"/>
        <v>1.0760522608138163E-5</v>
      </c>
      <c r="O486" s="24">
        <f t="shared" si="113"/>
        <v>2.4110547539681148E-5</v>
      </c>
      <c r="S486" s="1">
        <f t="shared" si="108"/>
        <v>4.7146776000000007E-3</v>
      </c>
      <c r="T486">
        <f t="shared" si="114"/>
        <v>6.3400000000000001E-4</v>
      </c>
      <c r="U486">
        <f t="shared" si="119"/>
        <v>6.4327485380117248E-8</v>
      </c>
      <c r="V486">
        <f t="shared" si="104"/>
        <v>5.6109725685785528E-3</v>
      </c>
      <c r="W486">
        <f t="shared" si="105"/>
        <v>1.4888672796904656E-8</v>
      </c>
      <c r="X486">
        <f t="shared" si="106"/>
        <v>1.148148148148148E-6</v>
      </c>
      <c r="AB486">
        <f t="shared" si="115"/>
        <v>1.7461768888888893E-4</v>
      </c>
      <c r="AC486">
        <f t="shared" si="116"/>
        <v>2.9102948148148151E-6</v>
      </c>
      <c r="AE486">
        <f t="shared" si="117"/>
        <v>52.38641175802271</v>
      </c>
    </row>
    <row r="487" spans="1:31" x14ac:dyDescent="0.25">
      <c r="A487" s="1" t="s">
        <v>44</v>
      </c>
      <c r="B487" s="1">
        <v>171</v>
      </c>
      <c r="C487" s="2">
        <f t="shared" si="120"/>
        <v>27</v>
      </c>
      <c r="D487" s="3">
        <f t="shared" si="109"/>
        <v>1620</v>
      </c>
      <c r="E487" s="1" t="s">
        <v>25</v>
      </c>
      <c r="F487" s="1">
        <v>26</v>
      </c>
      <c r="G487" s="1">
        <v>150</v>
      </c>
      <c r="H487" s="1" t="s">
        <v>17</v>
      </c>
      <c r="I487" s="18">
        <v>7.1525000000000007</v>
      </c>
      <c r="J487" s="18">
        <v>3.1116666666666677</v>
      </c>
      <c r="K487" s="1">
        <v>659</v>
      </c>
      <c r="L487" s="1">
        <f t="shared" si="110"/>
        <v>4.9010993709912316E-3</v>
      </c>
      <c r="M487" s="1">
        <f t="shared" si="111"/>
        <v>7.1341805040562526E-5</v>
      </c>
      <c r="N487" s="24">
        <f t="shared" si="112"/>
        <v>9.9743872828469101E-6</v>
      </c>
      <c r="O487" s="24">
        <f t="shared" si="113"/>
        <v>2.2927200334406805E-5</v>
      </c>
      <c r="S487" s="1">
        <f t="shared" si="108"/>
        <v>4.9005876000000007E-3</v>
      </c>
      <c r="T487">
        <f t="shared" si="114"/>
        <v>6.5899999999999997E-4</v>
      </c>
      <c r="U487">
        <f t="shared" si="119"/>
        <v>-3.391812865497076E-7</v>
      </c>
      <c r="V487">
        <f t="shared" si="104"/>
        <v>4.8205677557578985E-3</v>
      </c>
      <c r="W487">
        <f t="shared" si="105"/>
        <v>-6.7445245539349825E-8</v>
      </c>
      <c r="X487">
        <f t="shared" si="106"/>
        <v>-3.8074074074074065E-5</v>
      </c>
      <c r="AB487">
        <f t="shared" si="115"/>
        <v>1.8150324444444446E-4</v>
      </c>
      <c r="AC487">
        <f t="shared" si="116"/>
        <v>3.0250540740740744E-6</v>
      </c>
      <c r="AE487">
        <f t="shared" si="117"/>
        <v>54.452122000846948</v>
      </c>
    </row>
    <row r="488" spans="1:31" x14ac:dyDescent="0.25">
      <c r="A488" s="1" t="s">
        <v>44</v>
      </c>
      <c r="B488" s="1">
        <v>171</v>
      </c>
      <c r="C488" s="2">
        <f t="shared" si="120"/>
        <v>27</v>
      </c>
      <c r="D488" s="3">
        <f t="shared" si="109"/>
        <v>1620</v>
      </c>
      <c r="E488" s="1" t="s">
        <v>26</v>
      </c>
      <c r="F488" s="1">
        <v>34</v>
      </c>
      <c r="G488" s="1">
        <v>15</v>
      </c>
      <c r="H488" s="1" t="s">
        <v>17</v>
      </c>
      <c r="I488" s="18">
        <v>7.3041666666666671</v>
      </c>
      <c r="J488" s="18">
        <v>3.4625000000000017</v>
      </c>
      <c r="K488" s="1">
        <v>667</v>
      </c>
      <c r="L488" s="1">
        <f t="shared" si="110"/>
        <v>4.960596783689152E-3</v>
      </c>
      <c r="M488" s="1">
        <f t="shared" si="111"/>
        <v>7.3545412918263277E-5</v>
      </c>
      <c r="N488" s="24">
        <f t="shared" si="112"/>
        <v>1.0068966971125605E-5</v>
      </c>
      <c r="O488" s="24">
        <f t="shared" si="113"/>
        <v>2.1240552467368447E-5</v>
      </c>
      <c r="S488" s="1">
        <f t="shared" si="108"/>
        <v>4.9600788E-3</v>
      </c>
      <c r="T488">
        <f t="shared" si="114"/>
        <v>6.6699999999999995E-4</v>
      </c>
      <c r="U488">
        <f t="shared" si="119"/>
        <v>-1.578947368421053E-7</v>
      </c>
      <c r="V488">
        <f t="shared" si="104"/>
        <v>4.3321299638989143E-3</v>
      </c>
      <c r="W488">
        <f t="shared" si="105"/>
        <v>-2.8215671873464339E-8</v>
      </c>
      <c r="X488">
        <f t="shared" si="106"/>
        <v>1.8518518518518166E-7</v>
      </c>
      <c r="AB488">
        <f t="shared" si="115"/>
        <v>1.8370662222222221E-4</v>
      </c>
      <c r="AC488">
        <f t="shared" si="116"/>
        <v>3.061777037037037E-6</v>
      </c>
      <c r="AE488">
        <f t="shared" si="117"/>
        <v>55.113149278550708</v>
      </c>
    </row>
    <row r="489" spans="1:31" x14ac:dyDescent="0.25">
      <c r="A489" s="1" t="s">
        <v>44</v>
      </c>
      <c r="B489" s="1">
        <v>171</v>
      </c>
      <c r="C489" s="2">
        <f t="shared" si="120"/>
        <v>27</v>
      </c>
      <c r="D489" s="3">
        <f t="shared" si="109"/>
        <v>1620</v>
      </c>
      <c r="E489" s="1" t="s">
        <v>27</v>
      </c>
      <c r="F489" s="1">
        <v>34</v>
      </c>
      <c r="G489" s="1">
        <v>150</v>
      </c>
      <c r="H489" s="1" t="s">
        <v>17</v>
      </c>
      <c r="I489" s="18">
        <v>7.9249999999999998</v>
      </c>
      <c r="J489" s="18">
        <v>4.3525</v>
      </c>
      <c r="K489" s="1">
        <v>635</v>
      </c>
      <c r="L489" s="1">
        <f t="shared" si="110"/>
        <v>4.7226071328974684E-3</v>
      </c>
      <c r="M489" s="1">
        <f t="shared" si="111"/>
        <v>6.473098140746018E-5</v>
      </c>
      <c r="N489" s="24">
        <f t="shared" si="112"/>
        <v>8.1679471807520727E-6</v>
      </c>
      <c r="O489" s="24">
        <f t="shared" si="113"/>
        <v>1.4872138175177525E-5</v>
      </c>
      <c r="S489" s="1">
        <f t="shared" si="108"/>
        <v>4.7221139999999995E-3</v>
      </c>
      <c r="T489">
        <f t="shared" si="114"/>
        <v>6.3500000000000004E-4</v>
      </c>
      <c r="U489">
        <f t="shared" si="119"/>
        <v>-2.8070175438596478E-7</v>
      </c>
      <c r="V489">
        <f t="shared" si="104"/>
        <v>3.4462952326249283E-3</v>
      </c>
      <c r="W489">
        <f t="shared" si="105"/>
        <v>-3.9904224182524076E-8</v>
      </c>
      <c r="X489">
        <f t="shared" si="106"/>
        <v>4.8148148148148118E-7</v>
      </c>
      <c r="AB489">
        <f t="shared" si="115"/>
        <v>1.7489311111111108E-4</v>
      </c>
      <c r="AC489">
        <f t="shared" si="116"/>
        <v>2.9148851851851849E-6</v>
      </c>
      <c r="AE489">
        <f t="shared" si="117"/>
        <v>52.469040167735677</v>
      </c>
    </row>
    <row r="490" spans="1:31" x14ac:dyDescent="0.25">
      <c r="A490" s="1" t="s">
        <v>44</v>
      </c>
      <c r="B490" s="1">
        <v>171</v>
      </c>
      <c r="C490" s="2">
        <f t="shared" si="120"/>
        <v>27</v>
      </c>
      <c r="D490" s="3">
        <f t="shared" si="109"/>
        <v>1620</v>
      </c>
      <c r="E490" s="1" t="s">
        <v>28</v>
      </c>
      <c r="F490" s="1">
        <v>52</v>
      </c>
      <c r="G490" s="1">
        <v>15</v>
      </c>
      <c r="H490" s="1" t="s">
        <v>17</v>
      </c>
      <c r="I490" s="18">
        <v>5.1616666666666653</v>
      </c>
      <c r="J490" s="18">
        <v>2.4741666666666653</v>
      </c>
      <c r="K490" s="1">
        <v>614</v>
      </c>
      <c r="L490" s="1">
        <f t="shared" si="110"/>
        <v>4.5664264245654264E-3</v>
      </c>
      <c r="M490" s="1">
        <f t="shared" si="111"/>
        <v>5.8946510728495663E-5</v>
      </c>
      <c r="N490" s="24">
        <f t="shared" si="112"/>
        <v>1.1420053741394062E-5</v>
      </c>
      <c r="O490" s="24">
        <f t="shared" si="113"/>
        <v>2.3824793827616987E-5</v>
      </c>
      <c r="S490" s="1">
        <f t="shared" si="108"/>
        <v>4.5659495999999999E-3</v>
      </c>
      <c r="T490">
        <f t="shared" si="114"/>
        <v>6.1399999999999996E-4</v>
      </c>
      <c r="U490">
        <f t="shared" si="119"/>
        <v>3.2163742690058438E-7</v>
      </c>
      <c r="V490">
        <f t="shared" si="104"/>
        <v>6.0626473560121286E-3</v>
      </c>
      <c r="W490">
        <f t="shared" si="105"/>
        <v>8.0435941954311037E-8</v>
      </c>
      <c r="X490">
        <f t="shared" si="106"/>
        <v>-3.7037037037037936E-8</v>
      </c>
      <c r="AB490">
        <f t="shared" si="115"/>
        <v>1.6910924444444445E-4</v>
      </c>
      <c r="AC490">
        <f t="shared" si="116"/>
        <v>2.8184874074074075E-6</v>
      </c>
      <c r="AE490">
        <f t="shared" si="117"/>
        <v>50.733843563763315</v>
      </c>
    </row>
    <row r="491" spans="1:31" x14ac:dyDescent="0.25">
      <c r="A491" s="1" t="s">
        <v>44</v>
      </c>
      <c r="B491" s="1">
        <v>171</v>
      </c>
      <c r="C491" s="2">
        <f t="shared" si="120"/>
        <v>27</v>
      </c>
      <c r="D491" s="3">
        <f t="shared" si="109"/>
        <v>1620</v>
      </c>
      <c r="E491" s="1" t="s">
        <v>29</v>
      </c>
      <c r="F491" s="1">
        <v>52</v>
      </c>
      <c r="G491" s="1">
        <v>150</v>
      </c>
      <c r="H491" s="1" t="s">
        <v>17</v>
      </c>
      <c r="I491" s="18">
        <v>7.2575000000000003</v>
      </c>
      <c r="J491" s="18">
        <v>4.0183333333333335</v>
      </c>
      <c r="K491" s="1">
        <v>791</v>
      </c>
      <c r="L491" s="1">
        <f t="shared" si="110"/>
        <v>5.882806680506926E-3</v>
      </c>
      <c r="M491" s="1">
        <f t="shared" si="111"/>
        <v>1.0770133502262527E-4</v>
      </c>
      <c r="N491" s="24">
        <f t="shared" si="112"/>
        <v>1.4840004825714815E-5</v>
      </c>
      <c r="O491" s="24">
        <f t="shared" si="113"/>
        <v>2.6802489014340589E-5</v>
      </c>
      <c r="S491" s="1">
        <f t="shared" si="108"/>
        <v>5.8821923999999998E-3</v>
      </c>
      <c r="T491">
        <f t="shared" si="114"/>
        <v>7.9100000000000004E-4</v>
      </c>
      <c r="U491">
        <f t="shared" si="119"/>
        <v>1.1520467836257311E-6</v>
      </c>
      <c r="V491">
        <f t="shared" ref="V491:V554" si="121">0.015/J491</f>
        <v>3.7328909166321027E-3</v>
      </c>
      <c r="W491">
        <f t="shared" ref="W491:W554" si="122">V491*W$2*U491</f>
        <v>1.7739308245346286E-7</v>
      </c>
      <c r="X491">
        <f t="shared" ref="X491:X554" si="123">(T491-T451)/(B491-B451)</f>
        <v>-4.4444444444444322E-7</v>
      </c>
      <c r="AB491">
        <f t="shared" si="115"/>
        <v>2.1785897777777777E-4</v>
      </c>
      <c r="AC491">
        <f t="shared" si="116"/>
        <v>3.6309829629629628E-6</v>
      </c>
      <c r="AE491">
        <f t="shared" si="117"/>
        <v>65.359072082958932</v>
      </c>
    </row>
    <row r="492" spans="1:31" x14ac:dyDescent="0.25">
      <c r="A492" s="1" t="s">
        <v>44</v>
      </c>
      <c r="B492" s="1">
        <v>171</v>
      </c>
      <c r="C492" s="2">
        <f t="shared" si="120"/>
        <v>27</v>
      </c>
      <c r="D492" s="3">
        <f t="shared" si="109"/>
        <v>1620</v>
      </c>
      <c r="E492" s="1" t="s">
        <v>16</v>
      </c>
      <c r="F492" s="1">
        <v>11</v>
      </c>
      <c r="G492" s="1">
        <v>15</v>
      </c>
      <c r="H492" s="1" t="s">
        <v>30</v>
      </c>
      <c r="I492" s="18">
        <v>8.9049999999999994</v>
      </c>
      <c r="J492" s="17">
        <v>5.8783333333333303</v>
      </c>
      <c r="K492" s="1">
        <v>950</v>
      </c>
      <c r="L492" s="1">
        <f t="shared" si="110"/>
        <v>7.0653177578781021E-3</v>
      </c>
      <c r="M492" s="1">
        <f t="shared" si="111"/>
        <v>1.5149804159192811E-4</v>
      </c>
      <c r="N492" s="24">
        <f t="shared" si="112"/>
        <v>1.7012694170907143E-5</v>
      </c>
      <c r="O492" s="24">
        <f t="shared" si="113"/>
        <v>2.5772278127348145E-5</v>
      </c>
      <c r="S492" s="1">
        <f t="shared" si="108"/>
        <v>7.06458E-3</v>
      </c>
      <c r="T492">
        <f t="shared" si="114"/>
        <v>9.5E-4</v>
      </c>
      <c r="U492">
        <f t="shared" si="119"/>
        <v>2.4853801169590643E-6</v>
      </c>
      <c r="V492">
        <f t="shared" si="121"/>
        <v>2.5517436915225415E-3</v>
      </c>
      <c r="W492">
        <f t="shared" si="122"/>
        <v>2.6160806881072928E-7</v>
      </c>
      <c r="X492">
        <f t="shared" si="123"/>
        <v>1.2629629629629632E-5</v>
      </c>
      <c r="AB492">
        <f t="shared" si="115"/>
        <v>2.6165111111111109E-4</v>
      </c>
      <c r="AC492">
        <f t="shared" si="116"/>
        <v>4.3608518518518517E-6</v>
      </c>
      <c r="AE492">
        <f t="shared" si="117"/>
        <v>78.49698922732108</v>
      </c>
    </row>
    <row r="493" spans="1:31" x14ac:dyDescent="0.25">
      <c r="A493" s="1" t="s">
        <v>44</v>
      </c>
      <c r="B493" s="1">
        <v>171</v>
      </c>
      <c r="C493" s="2">
        <f t="shared" si="120"/>
        <v>27</v>
      </c>
      <c r="D493" s="3">
        <f t="shared" si="109"/>
        <v>1620</v>
      </c>
      <c r="E493" s="1" t="s">
        <v>19</v>
      </c>
      <c r="F493" s="1">
        <v>11</v>
      </c>
      <c r="G493" s="1">
        <v>150</v>
      </c>
      <c r="H493" s="1" t="s">
        <v>30</v>
      </c>
      <c r="I493" s="18">
        <v>5.7408333333333328</v>
      </c>
      <c r="J493" s="18">
        <v>2.4849999999999994</v>
      </c>
      <c r="K493" s="1">
        <v>727</v>
      </c>
      <c r="L493" s="1">
        <f t="shared" si="110"/>
        <v>5.4068273789235578E-3</v>
      </c>
      <c r="M493" s="1">
        <f t="shared" si="111"/>
        <v>9.0072472001019054E-5</v>
      </c>
      <c r="N493" s="24">
        <f t="shared" si="112"/>
        <v>1.5689790448718664E-5</v>
      </c>
      <c r="O493" s="24">
        <f t="shared" si="113"/>
        <v>3.624646760604389E-5</v>
      </c>
      <c r="S493" s="1">
        <f t="shared" si="108"/>
        <v>5.4062628000000005E-3</v>
      </c>
      <c r="T493">
        <f t="shared" si="114"/>
        <v>7.27E-4</v>
      </c>
      <c r="U493">
        <f t="shared" si="119"/>
        <v>1.4385964912280704E-6</v>
      </c>
      <c r="V493">
        <f t="shared" si="121"/>
        <v>6.036217303822939E-3</v>
      </c>
      <c r="W493">
        <f t="shared" si="122"/>
        <v>3.5819962605291159E-7</v>
      </c>
      <c r="X493">
        <f t="shared" si="123"/>
        <v>-2.9629629629629544E-7</v>
      </c>
      <c r="AB493">
        <f t="shared" si="115"/>
        <v>2.0023195555555557E-4</v>
      </c>
      <c r="AC493">
        <f t="shared" si="116"/>
        <v>3.3371992592592594E-6</v>
      </c>
      <c r="AE493">
        <f t="shared" si="117"/>
        <v>60.070853861328878</v>
      </c>
    </row>
    <row r="494" spans="1:31" x14ac:dyDescent="0.25">
      <c r="A494" s="1" t="s">
        <v>44</v>
      </c>
      <c r="B494" s="1">
        <v>171</v>
      </c>
      <c r="C494" s="2">
        <f t="shared" si="120"/>
        <v>27</v>
      </c>
      <c r="D494" s="3">
        <f t="shared" si="109"/>
        <v>1620</v>
      </c>
      <c r="E494" s="1" t="s">
        <v>20</v>
      </c>
      <c r="F494" s="1">
        <v>13</v>
      </c>
      <c r="G494" s="1">
        <v>15</v>
      </c>
      <c r="H494" s="1" t="s">
        <v>30</v>
      </c>
      <c r="I494" s="18">
        <v>5.7299999999999995</v>
      </c>
      <c r="J494" s="18">
        <v>2.9883333333333328</v>
      </c>
      <c r="K494" s="1">
        <v>537</v>
      </c>
      <c r="L494" s="1">
        <f t="shared" si="110"/>
        <v>3.9937638273479384E-3</v>
      </c>
      <c r="M494" s="1">
        <f t="shared" si="111"/>
        <v>3.7736784905625744E-5</v>
      </c>
      <c r="N494" s="24">
        <f t="shared" si="112"/>
        <v>6.5858263360603396E-6</v>
      </c>
      <c r="O494" s="24">
        <f t="shared" si="113"/>
        <v>1.2628037335959536E-5</v>
      </c>
      <c r="S494" s="1">
        <f t="shared" si="108"/>
        <v>3.9933468000000003E-3</v>
      </c>
      <c r="T494">
        <f t="shared" si="114"/>
        <v>5.3700000000000004E-4</v>
      </c>
      <c r="U494">
        <f t="shared" si="119"/>
        <v>9.9415204678363084E-8</v>
      </c>
      <c r="V494">
        <f t="shared" si="121"/>
        <v>5.0195203569436703E-3</v>
      </c>
      <c r="W494">
        <f t="shared" si="122"/>
        <v>2.0584309173350732E-8</v>
      </c>
      <c r="X494">
        <f t="shared" si="123"/>
        <v>6.6666666666666681E-7</v>
      </c>
      <c r="AB494">
        <f t="shared" si="115"/>
        <v>1.4790173333333335E-4</v>
      </c>
      <c r="AC494">
        <f t="shared" si="116"/>
        <v>2.465028888888889E-6</v>
      </c>
      <c r="AE494">
        <f t="shared" si="117"/>
        <v>44.371456015864659</v>
      </c>
    </row>
    <row r="495" spans="1:31" x14ac:dyDescent="0.25">
      <c r="A495" s="1" t="s">
        <v>44</v>
      </c>
      <c r="B495" s="1">
        <v>171</v>
      </c>
      <c r="C495" s="2">
        <f t="shared" si="120"/>
        <v>27</v>
      </c>
      <c r="D495" s="3">
        <f t="shared" si="109"/>
        <v>1620</v>
      </c>
      <c r="E495" s="1" t="s">
        <v>22</v>
      </c>
      <c r="F495" s="1">
        <v>13</v>
      </c>
      <c r="G495" s="1">
        <v>150</v>
      </c>
      <c r="H495" s="1" t="s">
        <v>30</v>
      </c>
      <c r="I495" s="18">
        <v>6.7200000000000006</v>
      </c>
      <c r="J495" s="18">
        <v>3.4916666666666663</v>
      </c>
      <c r="K495" s="1">
        <v>560</v>
      </c>
      <c r="L495" s="1">
        <f t="shared" si="110"/>
        <v>4.1648188888544603E-3</v>
      </c>
      <c r="M495" s="1">
        <f t="shared" si="111"/>
        <v>4.4072157554015442E-5</v>
      </c>
      <c r="N495" s="24">
        <f t="shared" si="112"/>
        <v>6.5583567788713448E-6</v>
      </c>
      <c r="O495" s="24">
        <f t="shared" si="113"/>
        <v>1.2622097628834972E-5</v>
      </c>
      <c r="S495" s="1">
        <f t="shared" si="108"/>
        <v>4.1643840000000001E-3</v>
      </c>
      <c r="T495">
        <f t="shared" si="114"/>
        <v>5.5999999999999995E-4</v>
      </c>
      <c r="U495">
        <f t="shared" si="119"/>
        <v>1.0526315789473686E-7</v>
      </c>
      <c r="V495">
        <f t="shared" si="121"/>
        <v>4.2959427207637235E-3</v>
      </c>
      <c r="W495">
        <f t="shared" si="122"/>
        <v>1.8653320069092187E-8</v>
      </c>
      <c r="X495">
        <f t="shared" si="123"/>
        <v>2.5925925925925753E-7</v>
      </c>
      <c r="AB495">
        <f t="shared" si="115"/>
        <v>1.5423644444444444E-4</v>
      </c>
      <c r="AC495">
        <f t="shared" si="116"/>
        <v>2.5706074074074075E-6</v>
      </c>
      <c r="AE495">
        <f t="shared" si="117"/>
        <v>46.271909439262963</v>
      </c>
    </row>
    <row r="496" spans="1:31" x14ac:dyDescent="0.25">
      <c r="A496" s="1" t="s">
        <v>44</v>
      </c>
      <c r="B496" s="1">
        <v>171</v>
      </c>
      <c r="C496" s="2">
        <f t="shared" si="120"/>
        <v>27</v>
      </c>
      <c r="D496" s="3">
        <f t="shared" si="109"/>
        <v>1620</v>
      </c>
      <c r="E496" s="1" t="s">
        <v>24</v>
      </c>
      <c r="F496" s="1">
        <v>26</v>
      </c>
      <c r="G496" s="1">
        <v>15</v>
      </c>
      <c r="H496" s="1" t="s">
        <v>30</v>
      </c>
      <c r="I496" s="18">
        <v>6.0591666666666679</v>
      </c>
      <c r="J496" s="18">
        <v>2.9941666666666675</v>
      </c>
      <c r="K496" s="1">
        <v>631</v>
      </c>
      <c r="L496" s="1">
        <f t="shared" si="110"/>
        <v>4.6928584265485086E-3</v>
      </c>
      <c r="M496" s="1">
        <f t="shared" si="111"/>
        <v>6.3629177468609819E-5</v>
      </c>
      <c r="N496" s="24">
        <f t="shared" si="112"/>
        <v>1.0501308343052093E-5</v>
      </c>
      <c r="O496" s="24">
        <f t="shared" si="113"/>
        <v>2.1251047303738313E-5</v>
      </c>
      <c r="S496" s="1">
        <f t="shared" si="108"/>
        <v>4.6923683999999998E-3</v>
      </c>
      <c r="T496">
        <f t="shared" si="114"/>
        <v>6.3100000000000005E-4</v>
      </c>
      <c r="U496">
        <f t="shared" si="119"/>
        <v>7.7192982456140386E-7</v>
      </c>
      <c r="V496">
        <f t="shared" si="121"/>
        <v>5.0097411633732245E-3</v>
      </c>
      <c r="W496">
        <f t="shared" si="122"/>
        <v>1.5951971833833545E-7</v>
      </c>
      <c r="X496">
        <f t="shared" si="123"/>
        <v>-1.111111111111098E-7</v>
      </c>
      <c r="AB496">
        <f t="shared" si="115"/>
        <v>1.7379142222222221E-4</v>
      </c>
      <c r="AC496">
        <f t="shared" si="116"/>
        <v>2.8965237037037038E-6</v>
      </c>
      <c r="AE496">
        <f t="shared" si="117"/>
        <v>52.138526528883801</v>
      </c>
    </row>
    <row r="497" spans="1:31" x14ac:dyDescent="0.25">
      <c r="A497" s="1" t="s">
        <v>44</v>
      </c>
      <c r="B497" s="1">
        <v>171</v>
      </c>
      <c r="C497" s="2">
        <f t="shared" si="120"/>
        <v>27</v>
      </c>
      <c r="D497" s="3">
        <f t="shared" si="109"/>
        <v>1620</v>
      </c>
      <c r="E497" s="1" t="s">
        <v>25</v>
      </c>
      <c r="F497" s="1">
        <v>26</v>
      </c>
      <c r="G497" s="1">
        <v>150</v>
      </c>
      <c r="H497" s="1" t="s">
        <v>30</v>
      </c>
      <c r="I497" s="18">
        <v>6.7266666666666666</v>
      </c>
      <c r="J497" s="18">
        <v>2.2149999999999999</v>
      </c>
      <c r="K497" s="1">
        <v>767</v>
      </c>
      <c r="L497" s="1">
        <f t="shared" si="110"/>
        <v>5.7043144424131628E-3</v>
      </c>
      <c r="M497" s="1">
        <f t="shared" si="111"/>
        <v>1.0109051138952294E-4</v>
      </c>
      <c r="N497" s="24">
        <f t="shared" si="112"/>
        <v>1.5028321812119368E-5</v>
      </c>
      <c r="O497" s="24">
        <f t="shared" si="113"/>
        <v>4.5639057060732707E-5</v>
      </c>
      <c r="S497" s="1">
        <f t="shared" si="108"/>
        <v>5.7037188000000003E-3</v>
      </c>
      <c r="T497">
        <f t="shared" si="114"/>
        <v>7.67E-4</v>
      </c>
      <c r="U497">
        <f t="shared" si="119"/>
        <v>1.6374269005847951E-6</v>
      </c>
      <c r="V497">
        <f t="shared" si="121"/>
        <v>6.7720090293453723E-3</v>
      </c>
      <c r="W497">
        <f t="shared" si="122"/>
        <v>4.5740479694546743E-7</v>
      </c>
      <c r="X497">
        <f t="shared" si="123"/>
        <v>5.0370370370370346E-6</v>
      </c>
      <c r="AB497">
        <f t="shared" si="115"/>
        <v>2.1124884444444444E-4</v>
      </c>
      <c r="AC497">
        <f t="shared" si="116"/>
        <v>3.5208140740740741E-6</v>
      </c>
      <c r="AE497">
        <f t="shared" si="117"/>
        <v>63.375990249847661</v>
      </c>
    </row>
    <row r="498" spans="1:31" x14ac:dyDescent="0.25">
      <c r="A498" s="1" t="s">
        <v>44</v>
      </c>
      <c r="B498" s="1">
        <v>171</v>
      </c>
      <c r="C498" s="2">
        <f t="shared" si="120"/>
        <v>27</v>
      </c>
      <c r="D498" s="3">
        <f t="shared" si="109"/>
        <v>1620</v>
      </c>
      <c r="E498" s="1" t="s">
        <v>26</v>
      </c>
      <c r="F498" s="1">
        <v>34</v>
      </c>
      <c r="G498" s="1">
        <v>15</v>
      </c>
      <c r="H498" s="1" t="s">
        <v>30</v>
      </c>
      <c r="I498" s="18">
        <v>6.8391666666666682</v>
      </c>
      <c r="J498" s="18">
        <v>2.2758333333333347</v>
      </c>
      <c r="K498" s="1">
        <v>560</v>
      </c>
      <c r="L498" s="1">
        <f t="shared" si="110"/>
        <v>4.1648188888544603E-3</v>
      </c>
      <c r="M498" s="1">
        <f t="shared" si="111"/>
        <v>4.4072157554015442E-5</v>
      </c>
      <c r="N498" s="24">
        <f t="shared" si="112"/>
        <v>6.4440829858436112E-6</v>
      </c>
      <c r="O498" s="24">
        <f t="shared" si="113"/>
        <v>1.9365283436403696E-5</v>
      </c>
      <c r="S498" s="1">
        <f t="shared" si="108"/>
        <v>4.1643840000000001E-3</v>
      </c>
      <c r="T498">
        <f t="shared" si="114"/>
        <v>5.5999999999999995E-4</v>
      </c>
      <c r="U498">
        <f t="shared" si="119"/>
        <v>2.6900584795321596E-7</v>
      </c>
      <c r="V498">
        <f t="shared" si="121"/>
        <v>6.590992310508967E-3</v>
      </c>
      <c r="W498">
        <f t="shared" si="122"/>
        <v>7.313643578088652E-8</v>
      </c>
      <c r="X498">
        <f t="shared" si="123"/>
        <v>0</v>
      </c>
      <c r="AB498">
        <f t="shared" si="115"/>
        <v>1.5423644444444444E-4</v>
      </c>
      <c r="AC498">
        <f t="shared" si="116"/>
        <v>2.5706074074074075E-6</v>
      </c>
      <c r="AE498">
        <f t="shared" si="117"/>
        <v>46.271909439262963</v>
      </c>
    </row>
    <row r="499" spans="1:31" x14ac:dyDescent="0.25">
      <c r="A499" s="1" t="s">
        <v>44</v>
      </c>
      <c r="B499" s="1">
        <v>171</v>
      </c>
      <c r="C499" s="2">
        <f t="shared" si="120"/>
        <v>27</v>
      </c>
      <c r="D499" s="3">
        <f t="shared" si="109"/>
        <v>1620</v>
      </c>
      <c r="E499" s="1" t="s">
        <v>27</v>
      </c>
      <c r="F499" s="1">
        <v>34</v>
      </c>
      <c r="G499" s="1">
        <v>150</v>
      </c>
      <c r="H499" s="1" t="s">
        <v>30</v>
      </c>
      <c r="I499" s="18">
        <v>8.1258333333333344</v>
      </c>
      <c r="J499" s="18">
        <v>4.1108333333333338</v>
      </c>
      <c r="K499" s="1">
        <v>622</v>
      </c>
      <c r="L499" s="1">
        <f t="shared" si="110"/>
        <v>4.6259238372633469E-3</v>
      </c>
      <c r="M499" s="1">
        <f t="shared" si="111"/>
        <v>6.115011860619642E-5</v>
      </c>
      <c r="N499" s="24">
        <f t="shared" si="112"/>
        <v>7.5253966082899906E-6</v>
      </c>
      <c r="O499" s="24">
        <f t="shared" si="113"/>
        <v>1.4875358266254956E-5</v>
      </c>
      <c r="S499" s="1">
        <f t="shared" si="108"/>
        <v>4.6254408E-3</v>
      </c>
      <c r="T499">
        <f t="shared" si="114"/>
        <v>6.2200000000000005E-4</v>
      </c>
      <c r="U499">
        <f t="shared" si="119"/>
        <v>6.9005847953216403E-7</v>
      </c>
      <c r="V499">
        <f t="shared" si="121"/>
        <v>3.6488951956213252E-3</v>
      </c>
      <c r="W499">
        <f t="shared" si="122"/>
        <v>1.0386483893687141E-7</v>
      </c>
      <c r="X499">
        <f t="shared" si="123"/>
        <v>1.074074074074076E-6</v>
      </c>
      <c r="AB499">
        <f t="shared" si="115"/>
        <v>1.7131262222222222E-4</v>
      </c>
      <c r="AC499">
        <f t="shared" si="116"/>
        <v>2.8552103703703706E-6</v>
      </c>
      <c r="AE499">
        <f t="shared" si="117"/>
        <v>51.394870841467075</v>
      </c>
    </row>
    <row r="500" spans="1:31" x14ac:dyDescent="0.25">
      <c r="A500" s="1" t="s">
        <v>44</v>
      </c>
      <c r="B500" s="1">
        <v>171</v>
      </c>
      <c r="C500" s="2">
        <f t="shared" si="120"/>
        <v>27</v>
      </c>
      <c r="D500" s="3">
        <f t="shared" si="109"/>
        <v>1620</v>
      </c>
      <c r="E500" s="1" t="s">
        <v>28</v>
      </c>
      <c r="F500" s="1">
        <v>52</v>
      </c>
      <c r="G500" s="1">
        <v>15</v>
      </c>
      <c r="H500" s="1" t="s">
        <v>30</v>
      </c>
      <c r="I500" s="18">
        <v>6.0991666666666653</v>
      </c>
      <c r="J500" s="18">
        <v>1.2858333333333318</v>
      </c>
      <c r="K500" s="1">
        <v>550</v>
      </c>
      <c r="L500" s="1">
        <f t="shared" si="110"/>
        <v>4.0904471229820591E-3</v>
      </c>
      <c r="M500" s="1">
        <f t="shared" si="111"/>
        <v>4.131764770688947E-5</v>
      </c>
      <c r="N500" s="24">
        <f t="shared" si="112"/>
        <v>6.7743103222116918E-6</v>
      </c>
      <c r="O500" s="24">
        <f t="shared" si="113"/>
        <v>3.2132972941197291E-5</v>
      </c>
      <c r="S500" s="1">
        <f t="shared" si="108"/>
        <v>4.0900200000000006E-3</v>
      </c>
      <c r="T500">
        <f t="shared" si="114"/>
        <v>5.5000000000000003E-4</v>
      </c>
      <c r="U500">
        <f t="shared" si="119"/>
        <v>5.7894736842105273E-7</v>
      </c>
      <c r="V500">
        <f t="shared" si="121"/>
        <v>1.1665586519766702E-2</v>
      </c>
      <c r="W500">
        <f t="shared" si="122"/>
        <v>2.7859090148556708E-7</v>
      </c>
      <c r="X500">
        <f t="shared" si="123"/>
        <v>6.296296296296289E-7</v>
      </c>
      <c r="AB500">
        <f t="shared" si="115"/>
        <v>1.5148222222222224E-4</v>
      </c>
      <c r="AC500">
        <f t="shared" si="116"/>
        <v>2.5247037037037041E-6</v>
      </c>
      <c r="AE500">
        <f t="shared" si="117"/>
        <v>45.445625342133262</v>
      </c>
    </row>
    <row r="501" spans="1:31" x14ac:dyDescent="0.25">
      <c r="A501" s="1" t="s">
        <v>44</v>
      </c>
      <c r="B501" s="1">
        <v>171</v>
      </c>
      <c r="C501" s="2">
        <f t="shared" si="120"/>
        <v>27</v>
      </c>
      <c r="D501" s="3">
        <f t="shared" si="109"/>
        <v>1620</v>
      </c>
      <c r="E501" s="1" t="s">
        <v>29</v>
      </c>
      <c r="F501" s="1">
        <v>52</v>
      </c>
      <c r="G501" s="1">
        <v>150</v>
      </c>
      <c r="H501" s="1" t="s">
        <v>30</v>
      </c>
      <c r="I501" s="18">
        <v>11.799999999999999</v>
      </c>
      <c r="J501" s="18">
        <v>7.8374999999999995</v>
      </c>
      <c r="K501" s="1">
        <v>592</v>
      </c>
      <c r="L501" s="1">
        <f t="shared" si="110"/>
        <v>4.402808539646144E-3</v>
      </c>
      <c r="M501" s="1">
        <f t="shared" si="111"/>
        <v>5.2886589064818538E-5</v>
      </c>
      <c r="N501" s="24">
        <f t="shared" si="112"/>
        <v>4.4819143275269953E-6</v>
      </c>
      <c r="O501" s="24">
        <f t="shared" si="113"/>
        <v>6.7478901518109779E-6</v>
      </c>
      <c r="S501" s="1">
        <f t="shared" si="108"/>
        <v>4.4023488000000006E-3</v>
      </c>
      <c r="T501">
        <f t="shared" si="114"/>
        <v>5.9199999999999997E-4</v>
      </c>
      <c r="U501">
        <f t="shared" si="119"/>
        <v>4.8538011695906409E-7</v>
      </c>
      <c r="V501">
        <f t="shared" si="121"/>
        <v>1.9138755980861245E-3</v>
      </c>
      <c r="W501">
        <f t="shared" si="122"/>
        <v>3.8319245793775091E-8</v>
      </c>
      <c r="X501">
        <f t="shared" si="123"/>
        <v>6.296296296296289E-7</v>
      </c>
      <c r="AB501">
        <f t="shared" si="115"/>
        <v>1.6304995555555557E-4</v>
      </c>
      <c r="AC501">
        <f t="shared" si="116"/>
        <v>2.7174992592592596E-6</v>
      </c>
      <c r="AE501">
        <f t="shared" si="117"/>
        <v>48.916018550077986</v>
      </c>
    </row>
    <row r="502" spans="1:31" x14ac:dyDescent="0.25">
      <c r="A502" s="1" t="s">
        <v>44</v>
      </c>
      <c r="B502" s="1">
        <v>171</v>
      </c>
      <c r="C502" s="2">
        <f t="shared" si="120"/>
        <v>27</v>
      </c>
      <c r="D502" s="3">
        <f t="shared" si="109"/>
        <v>1620</v>
      </c>
      <c r="E502" s="1" t="s">
        <v>16</v>
      </c>
      <c r="F502" s="1">
        <v>11</v>
      </c>
      <c r="G502" s="1">
        <v>15</v>
      </c>
      <c r="H502" s="1" t="s">
        <v>31</v>
      </c>
      <c r="I502" s="17">
        <v>5.2191666666666698</v>
      </c>
      <c r="J502" s="18">
        <v>1.3350000000000009</v>
      </c>
      <c r="K502" s="1">
        <v>779</v>
      </c>
      <c r="L502" s="1">
        <f t="shared" si="110"/>
        <v>5.7935605614600439E-3</v>
      </c>
      <c r="M502" s="1">
        <f t="shared" si="111"/>
        <v>1.0439592320607409E-4</v>
      </c>
      <c r="N502" s="24">
        <f t="shared" si="112"/>
        <v>2.0002412238110943E-5</v>
      </c>
      <c r="O502" s="24">
        <f t="shared" si="113"/>
        <v>7.8199193412789529E-5</v>
      </c>
      <c r="S502" s="1">
        <f t="shared" si="108"/>
        <v>5.7929556E-3</v>
      </c>
      <c r="T502">
        <f t="shared" si="114"/>
        <v>7.7899999999999996E-4</v>
      </c>
      <c r="U502">
        <f t="shared" si="119"/>
        <v>1.3450292397660815E-6</v>
      </c>
      <c r="V502">
        <f t="shared" si="121"/>
        <v>1.1235955056179768E-2</v>
      </c>
      <c r="W502">
        <f t="shared" si="122"/>
        <v>6.2339452596005412E-7</v>
      </c>
      <c r="X502">
        <f t="shared" si="123"/>
        <v>5.8888888888888874E-6</v>
      </c>
      <c r="AB502">
        <f t="shared" si="115"/>
        <v>2.1455391111111112E-4</v>
      </c>
      <c r="AC502">
        <f t="shared" si="116"/>
        <v>3.5758985185185187E-6</v>
      </c>
      <c r="AE502">
        <f t="shared" si="117"/>
        <v>64.367531166403296</v>
      </c>
    </row>
    <row r="503" spans="1:31" x14ac:dyDescent="0.25">
      <c r="A503" s="1" t="s">
        <v>44</v>
      </c>
      <c r="B503" s="1">
        <v>171</v>
      </c>
      <c r="C503" s="2">
        <f t="shared" si="120"/>
        <v>27</v>
      </c>
      <c r="D503" s="3">
        <f t="shared" si="109"/>
        <v>1620</v>
      </c>
      <c r="E503" s="1" t="s">
        <v>19</v>
      </c>
      <c r="F503" s="1">
        <v>11</v>
      </c>
      <c r="G503" s="1">
        <v>150</v>
      </c>
      <c r="H503" s="1" t="s">
        <v>31</v>
      </c>
      <c r="I503" s="18">
        <v>6.34</v>
      </c>
      <c r="J503" s="18">
        <v>1.868333333333333</v>
      </c>
      <c r="K503" s="1">
        <v>1054</v>
      </c>
      <c r="L503" s="1">
        <f t="shared" si="110"/>
        <v>7.8387841229510744E-3</v>
      </c>
      <c r="M503" s="1">
        <f t="shared" si="111"/>
        <v>1.8014494400203819E-4</v>
      </c>
      <c r="N503" s="24">
        <f t="shared" si="112"/>
        <v>2.8414029022403502E-5</v>
      </c>
      <c r="O503" s="24">
        <f t="shared" si="113"/>
        <v>9.6420130598771572E-5</v>
      </c>
      <c r="S503" s="1">
        <f t="shared" si="108"/>
        <v>7.8379655999999999E-3</v>
      </c>
      <c r="T503">
        <f t="shared" si="114"/>
        <v>1.054E-3</v>
      </c>
      <c r="U503">
        <f t="shared" si="119"/>
        <v>3.0526315789473684E-6</v>
      </c>
      <c r="V503">
        <f t="shared" si="121"/>
        <v>8.028545941123998E-3</v>
      </c>
      <c r="W503">
        <f t="shared" si="122"/>
        <v>1.0109567000871506E-6</v>
      </c>
      <c r="X503">
        <f t="shared" si="123"/>
        <v>-3.7407407407407392E-6</v>
      </c>
      <c r="AB503">
        <f t="shared" si="115"/>
        <v>2.902950222222222E-4</v>
      </c>
      <c r="AC503">
        <f t="shared" si="116"/>
        <v>4.8382503703703703E-6</v>
      </c>
      <c r="AE503">
        <f t="shared" si="117"/>
        <v>87.090343837469931</v>
      </c>
    </row>
    <row r="504" spans="1:31" x14ac:dyDescent="0.25">
      <c r="A504" s="1" t="s">
        <v>44</v>
      </c>
      <c r="B504" s="1">
        <v>171</v>
      </c>
      <c r="C504" s="2">
        <f t="shared" si="120"/>
        <v>27</v>
      </c>
      <c r="D504" s="3">
        <f t="shared" si="109"/>
        <v>1620</v>
      </c>
      <c r="E504" s="1" t="s">
        <v>20</v>
      </c>
      <c r="F504" s="1">
        <v>13</v>
      </c>
      <c r="G504" s="1">
        <v>15</v>
      </c>
      <c r="H504" s="1" t="s">
        <v>31</v>
      </c>
      <c r="I504" s="18">
        <v>7.4391666666666669</v>
      </c>
      <c r="J504" s="18">
        <v>3.54</v>
      </c>
      <c r="K504" s="1">
        <v>636</v>
      </c>
      <c r="L504" s="1">
        <f t="shared" si="110"/>
        <v>4.7300443094847096E-3</v>
      </c>
      <c r="M504" s="1">
        <f t="shared" si="111"/>
        <v>6.5006432392172828E-5</v>
      </c>
      <c r="N504" s="24">
        <f t="shared" si="112"/>
        <v>8.7384024723431607E-6</v>
      </c>
      <c r="O504" s="24">
        <f t="shared" si="113"/>
        <v>1.8363398980839781E-5</v>
      </c>
      <c r="S504" s="1">
        <f t="shared" si="108"/>
        <v>4.7295504E-3</v>
      </c>
      <c r="T504">
        <f t="shared" si="114"/>
        <v>6.3599999999999996E-4</v>
      </c>
      <c r="U504">
        <f t="shared" si="119"/>
        <v>4.2105263157894685E-7</v>
      </c>
      <c r="V504">
        <f t="shared" si="121"/>
        <v>4.2372881355932203E-3</v>
      </c>
      <c r="W504">
        <f t="shared" si="122"/>
        <v>7.3594549048489787E-8</v>
      </c>
      <c r="X504">
        <f t="shared" si="123"/>
        <v>-6.6666666666666681E-7</v>
      </c>
      <c r="AB504">
        <f t="shared" si="115"/>
        <v>1.7516853333333332E-4</v>
      </c>
      <c r="AC504">
        <f t="shared" si="116"/>
        <v>2.9194755555555555E-6</v>
      </c>
      <c r="AE504">
        <f t="shared" si="117"/>
        <v>52.551668577448652</v>
      </c>
    </row>
    <row r="505" spans="1:31" x14ac:dyDescent="0.25">
      <c r="A505" s="1" t="s">
        <v>44</v>
      </c>
      <c r="B505" s="1">
        <v>171</v>
      </c>
      <c r="C505" s="2">
        <f t="shared" si="120"/>
        <v>27</v>
      </c>
      <c r="D505" s="3">
        <f t="shared" si="109"/>
        <v>1620</v>
      </c>
      <c r="E505" s="1" t="s">
        <v>22</v>
      </c>
      <c r="F505" s="1">
        <v>13</v>
      </c>
      <c r="G505" s="1">
        <v>150</v>
      </c>
      <c r="H505" s="1" t="s">
        <v>31</v>
      </c>
      <c r="I505" s="18">
        <v>6.0541666666666671</v>
      </c>
      <c r="J505" s="18">
        <v>1.9583333333333335</v>
      </c>
      <c r="K505" s="1">
        <v>924</v>
      </c>
      <c r="L505" s="1">
        <f t="shared" si="110"/>
        <v>6.871951166609859E-3</v>
      </c>
      <c r="M505" s="1">
        <f t="shared" si="111"/>
        <v>1.4433631598940059E-4</v>
      </c>
      <c r="N505" s="24">
        <f t="shared" si="112"/>
        <v>2.3840823012702093E-5</v>
      </c>
      <c r="O505" s="24">
        <f t="shared" si="113"/>
        <v>7.3703650717991788E-5</v>
      </c>
      <c r="S505" s="1">
        <f t="shared" si="108"/>
        <v>6.8712335999999994E-3</v>
      </c>
      <c r="T505">
        <f t="shared" si="114"/>
        <v>9.2400000000000002E-4</v>
      </c>
      <c r="U505">
        <f t="shared" si="119"/>
        <v>2.1052631578947366E-6</v>
      </c>
      <c r="V505">
        <f t="shared" si="121"/>
        <v>7.6595744680851051E-3</v>
      </c>
      <c r="W505">
        <f t="shared" si="122"/>
        <v>6.6516945608081897E-7</v>
      </c>
      <c r="X505">
        <f t="shared" si="123"/>
        <v>-1.8518518518518527E-6</v>
      </c>
      <c r="AB505">
        <f t="shared" si="115"/>
        <v>2.5449013333333332E-4</v>
      </c>
      <c r="AC505">
        <f t="shared" si="116"/>
        <v>4.2415022222222222E-6</v>
      </c>
      <c r="AE505">
        <f t="shared" si="117"/>
        <v>76.348650574783875</v>
      </c>
    </row>
    <row r="506" spans="1:31" x14ac:dyDescent="0.25">
      <c r="A506" s="1" t="s">
        <v>44</v>
      </c>
      <c r="B506" s="1">
        <v>171</v>
      </c>
      <c r="C506" s="2">
        <f t="shared" si="120"/>
        <v>27</v>
      </c>
      <c r="D506" s="3">
        <f t="shared" si="109"/>
        <v>1620</v>
      </c>
      <c r="E506" s="1" t="s">
        <v>24</v>
      </c>
      <c r="F506" s="1">
        <v>26</v>
      </c>
      <c r="G506" s="1">
        <v>15</v>
      </c>
      <c r="H506" s="1" t="s">
        <v>31</v>
      </c>
      <c r="I506" s="18">
        <v>5.328333333333334</v>
      </c>
      <c r="J506" s="18">
        <v>2.4650000000000007</v>
      </c>
      <c r="K506" s="1">
        <v>647</v>
      </c>
      <c r="L506" s="1">
        <f t="shared" si="110"/>
        <v>4.8118532519443504E-3</v>
      </c>
      <c r="M506" s="1">
        <f t="shared" si="111"/>
        <v>6.8036393224011374E-5</v>
      </c>
      <c r="N506" s="24">
        <f t="shared" si="112"/>
        <v>1.2768794474321807E-5</v>
      </c>
      <c r="O506" s="24">
        <f t="shared" si="113"/>
        <v>2.7600970881951867E-5</v>
      </c>
      <c r="S506" s="1">
        <f t="shared" si="108"/>
        <v>4.8113508000000001E-3</v>
      </c>
      <c r="T506">
        <f t="shared" si="114"/>
        <v>6.4700000000000001E-4</v>
      </c>
      <c r="U506">
        <f t="shared" si="119"/>
        <v>5.4970760233918137E-7</v>
      </c>
      <c r="V506">
        <f t="shared" si="121"/>
        <v>6.0851926977687609E-3</v>
      </c>
      <c r="W506">
        <f t="shared" si="122"/>
        <v>1.3798355950741203E-7</v>
      </c>
      <c r="X506">
        <f t="shared" si="123"/>
        <v>-5.1851851851851909E-7</v>
      </c>
      <c r="AB506">
        <f t="shared" si="115"/>
        <v>1.7819817777777779E-4</v>
      </c>
      <c r="AC506">
        <f t="shared" si="116"/>
        <v>2.9699696296296299E-6</v>
      </c>
      <c r="AE506">
        <f t="shared" si="117"/>
        <v>53.460581084291313</v>
      </c>
    </row>
    <row r="507" spans="1:31" x14ac:dyDescent="0.25">
      <c r="A507" s="1" t="s">
        <v>44</v>
      </c>
      <c r="B507" s="1">
        <v>171</v>
      </c>
      <c r="C507" s="2">
        <f t="shared" si="120"/>
        <v>27</v>
      </c>
      <c r="D507" s="3">
        <f t="shared" si="109"/>
        <v>1620</v>
      </c>
      <c r="E507" s="1" t="s">
        <v>25</v>
      </c>
      <c r="F507" s="1">
        <v>26</v>
      </c>
      <c r="G507" s="1">
        <v>150</v>
      </c>
      <c r="H507" s="1" t="s">
        <v>31</v>
      </c>
      <c r="I507" s="18">
        <v>6.270833333333333</v>
      </c>
      <c r="J507" s="18">
        <v>3.3374999999999999</v>
      </c>
      <c r="K507" s="1">
        <v>741</v>
      </c>
      <c r="L507" s="1">
        <f t="shared" si="110"/>
        <v>5.5109478511449197E-3</v>
      </c>
      <c r="M507" s="1">
        <f t="shared" si="111"/>
        <v>9.3928785786995421E-5</v>
      </c>
      <c r="N507" s="24">
        <f t="shared" si="112"/>
        <v>1.4978676803241795E-5</v>
      </c>
      <c r="O507" s="24">
        <f t="shared" si="113"/>
        <v>2.8143456415579154E-5</v>
      </c>
      <c r="S507" s="1">
        <f t="shared" si="108"/>
        <v>5.5103723999999996E-3</v>
      </c>
      <c r="T507">
        <f t="shared" si="114"/>
        <v>7.4100000000000001E-4</v>
      </c>
      <c r="U507">
        <f t="shared" si="119"/>
        <v>1.1520467836257311E-6</v>
      </c>
      <c r="V507">
        <f t="shared" si="121"/>
        <v>4.4943820224719096E-3</v>
      </c>
      <c r="W507">
        <f t="shared" si="122"/>
        <v>2.135803854158796E-7</v>
      </c>
      <c r="X507">
        <f t="shared" si="123"/>
        <v>-9.8888888888888889E-6</v>
      </c>
      <c r="AB507">
        <f t="shared" si="115"/>
        <v>2.0408786666666664E-4</v>
      </c>
      <c r="AC507">
        <f t="shared" si="116"/>
        <v>3.4014644444444443E-6</v>
      </c>
      <c r="AE507">
        <f t="shared" si="117"/>
        <v>61.227651597310455</v>
      </c>
    </row>
    <row r="508" spans="1:31" x14ac:dyDescent="0.25">
      <c r="A508" s="1" t="s">
        <v>44</v>
      </c>
      <c r="B508" s="1">
        <v>171</v>
      </c>
      <c r="C508" s="2">
        <f t="shared" si="120"/>
        <v>27</v>
      </c>
      <c r="D508" s="3">
        <f t="shared" si="109"/>
        <v>1620</v>
      </c>
      <c r="E508" s="1" t="s">
        <v>26</v>
      </c>
      <c r="F508" s="1">
        <v>34</v>
      </c>
      <c r="G508" s="1">
        <v>15</v>
      </c>
      <c r="H508" s="1" t="s">
        <v>31</v>
      </c>
      <c r="I508" s="18">
        <v>6.0258333333333338</v>
      </c>
      <c r="J508" s="18">
        <v>3.2008333333333328</v>
      </c>
      <c r="K508" s="1">
        <v>632</v>
      </c>
      <c r="L508" s="1">
        <f t="shared" si="110"/>
        <v>4.7002956031357481E-3</v>
      </c>
      <c r="M508" s="1">
        <f t="shared" si="111"/>
        <v>6.3904628453322399E-5</v>
      </c>
      <c r="N508" s="24">
        <f t="shared" si="112"/>
        <v>1.0605110516385959E-5</v>
      </c>
      <c r="O508" s="24">
        <f t="shared" si="113"/>
        <v>1.996499717364928E-5</v>
      </c>
      <c r="S508" s="1">
        <f t="shared" si="108"/>
        <v>4.6998047999999995E-3</v>
      </c>
      <c r="T508">
        <f t="shared" si="114"/>
        <v>6.3199999999999997E-4</v>
      </c>
      <c r="U508">
        <f t="shared" si="119"/>
        <v>3.5087719298245579E-7</v>
      </c>
      <c r="V508">
        <f t="shared" si="121"/>
        <v>4.686279614683677E-3</v>
      </c>
      <c r="W508">
        <f t="shared" si="122"/>
        <v>6.7827311541695906E-8</v>
      </c>
      <c r="X508">
        <f t="shared" si="123"/>
        <v>1.2592592592592578E-6</v>
      </c>
      <c r="AB508">
        <f t="shared" si="115"/>
        <v>1.7406684444444442E-4</v>
      </c>
      <c r="AC508">
        <f t="shared" si="116"/>
        <v>2.901114074074074E-6</v>
      </c>
      <c r="AE508">
        <f t="shared" si="117"/>
        <v>52.221154938596769</v>
      </c>
    </row>
    <row r="509" spans="1:31" x14ac:dyDescent="0.25">
      <c r="A509" s="1" t="s">
        <v>44</v>
      </c>
      <c r="B509" s="1">
        <v>171</v>
      </c>
      <c r="C509" s="2">
        <f t="shared" si="120"/>
        <v>27</v>
      </c>
      <c r="D509" s="3">
        <f t="shared" si="109"/>
        <v>1620</v>
      </c>
      <c r="E509" s="1" t="s">
        <v>27</v>
      </c>
      <c r="F509" s="1">
        <v>34</v>
      </c>
      <c r="G509" s="1">
        <v>150</v>
      </c>
      <c r="H509" s="1" t="s">
        <v>31</v>
      </c>
      <c r="I509" s="18">
        <v>7.3316666666666661</v>
      </c>
      <c r="J509" s="18">
        <v>3.6174999999999997</v>
      </c>
      <c r="K509" s="1">
        <v>627</v>
      </c>
      <c r="L509" s="1">
        <f t="shared" si="110"/>
        <v>4.6631097201995479E-3</v>
      </c>
      <c r="M509" s="1">
        <f t="shared" si="111"/>
        <v>6.252737352975943E-5</v>
      </c>
      <c r="N509" s="24">
        <f t="shared" si="112"/>
        <v>8.5283982991260879E-6</v>
      </c>
      <c r="O509" s="24">
        <f t="shared" si="113"/>
        <v>1.7284692060748982E-5</v>
      </c>
      <c r="S509" s="1">
        <f t="shared" si="108"/>
        <v>4.6626228000000011E-3</v>
      </c>
      <c r="T509">
        <f t="shared" si="114"/>
        <v>6.2699999999999995E-4</v>
      </c>
      <c r="U509">
        <f t="shared" si="119"/>
        <v>2.339181286549701E-8</v>
      </c>
      <c r="V509">
        <f t="shared" si="121"/>
        <v>4.1465100207325502E-3</v>
      </c>
      <c r="W509">
        <f t="shared" si="122"/>
        <v>4.0009936824334402E-9</v>
      </c>
      <c r="X509">
        <f t="shared" si="123"/>
        <v>5.1851851851851507E-7</v>
      </c>
      <c r="AB509">
        <f t="shared" si="115"/>
        <v>1.7268973333333336E-4</v>
      </c>
      <c r="AC509">
        <f t="shared" si="116"/>
        <v>2.8781622222222227E-6</v>
      </c>
      <c r="AE509">
        <f t="shared" si="117"/>
        <v>51.808012890031918</v>
      </c>
    </row>
    <row r="510" spans="1:31" x14ac:dyDescent="0.25">
      <c r="A510" s="1" t="s">
        <v>44</v>
      </c>
      <c r="B510" s="1">
        <v>171</v>
      </c>
      <c r="C510" s="2">
        <f t="shared" si="120"/>
        <v>27</v>
      </c>
      <c r="D510" s="3">
        <f t="shared" si="109"/>
        <v>1620</v>
      </c>
      <c r="E510" s="1" t="s">
        <v>28</v>
      </c>
      <c r="F510" s="1">
        <v>52</v>
      </c>
      <c r="G510" s="1">
        <v>15</v>
      </c>
      <c r="H510" s="1" t="s">
        <v>31</v>
      </c>
      <c r="I510" s="18">
        <v>5.3408333333333333</v>
      </c>
      <c r="J510" s="18">
        <v>1.8925000000000003</v>
      </c>
      <c r="K510" s="1">
        <v>614</v>
      </c>
      <c r="L510" s="1">
        <f t="shared" si="110"/>
        <v>4.5664264245654264E-3</v>
      </c>
      <c r="M510" s="1">
        <f t="shared" si="111"/>
        <v>5.8946510728495663E-5</v>
      </c>
      <c r="N510" s="24">
        <f t="shared" si="112"/>
        <v>1.1036950050584302E-5</v>
      </c>
      <c r="O510" s="24">
        <f t="shared" si="113"/>
        <v>3.1147429711226236E-5</v>
      </c>
      <c r="S510" s="1">
        <f t="shared" si="108"/>
        <v>4.5659495999999999E-3</v>
      </c>
      <c r="T510">
        <f t="shared" si="114"/>
        <v>6.1399999999999996E-4</v>
      </c>
      <c r="U510">
        <f t="shared" si="119"/>
        <v>4.0935672514619861E-7</v>
      </c>
      <c r="V510">
        <f t="shared" si="121"/>
        <v>7.9260237780713321E-3</v>
      </c>
      <c r="W510">
        <f t="shared" si="122"/>
        <v>1.3383773120663272E-7</v>
      </c>
      <c r="X510">
        <f t="shared" si="123"/>
        <v>2.222222222222196E-7</v>
      </c>
      <c r="AB510">
        <f t="shared" si="115"/>
        <v>1.6910924444444445E-4</v>
      </c>
      <c r="AC510">
        <f t="shared" si="116"/>
        <v>2.8184874074074075E-6</v>
      </c>
      <c r="AE510">
        <f t="shared" si="117"/>
        <v>50.733843563763315</v>
      </c>
    </row>
    <row r="511" spans="1:31" x14ac:dyDescent="0.25">
      <c r="A511" s="1" t="s">
        <v>44</v>
      </c>
      <c r="B511" s="1">
        <v>171</v>
      </c>
      <c r="C511" s="2">
        <f t="shared" si="120"/>
        <v>27</v>
      </c>
      <c r="D511" s="3">
        <f t="shared" si="109"/>
        <v>1620</v>
      </c>
      <c r="E511" s="1" t="s">
        <v>29</v>
      </c>
      <c r="F511" s="1">
        <v>52</v>
      </c>
      <c r="G511" s="1">
        <v>150</v>
      </c>
      <c r="H511" s="1" t="s">
        <v>31</v>
      </c>
      <c r="I511" s="18">
        <v>5.916666666666667</v>
      </c>
      <c r="J511" s="18">
        <v>3.1008333333333327</v>
      </c>
      <c r="K511" s="1">
        <v>713</v>
      </c>
      <c r="L511" s="1">
        <f t="shared" si="110"/>
        <v>5.3027069067021976E-3</v>
      </c>
      <c r="M511" s="1">
        <f t="shared" si="111"/>
        <v>8.6216158215042754E-5</v>
      </c>
      <c r="N511" s="24">
        <f t="shared" si="112"/>
        <v>1.4571745050429761E-5</v>
      </c>
      <c r="O511" s="24">
        <f t="shared" si="113"/>
        <v>2.7804189695794497E-5</v>
      </c>
      <c r="S511" s="1">
        <f t="shared" si="108"/>
        <v>5.3021532000000005E-3</v>
      </c>
      <c r="T511">
        <f t="shared" si="114"/>
        <v>7.1299999999999998E-4</v>
      </c>
      <c r="U511">
        <f t="shared" si="119"/>
        <v>1.1461988304093568E-6</v>
      </c>
      <c r="V511">
        <f t="shared" si="121"/>
        <v>4.8374092985756529E-3</v>
      </c>
      <c r="W511">
        <f t="shared" si="122"/>
        <v>2.2871469099616692E-7</v>
      </c>
      <c r="X511">
        <f t="shared" si="123"/>
        <v>-1.148148148148148E-6</v>
      </c>
      <c r="AB511">
        <f t="shared" si="115"/>
        <v>1.9637604444444447E-4</v>
      </c>
      <c r="AC511">
        <f t="shared" si="116"/>
        <v>3.2729340740740745E-6</v>
      </c>
      <c r="AE511">
        <f t="shared" si="117"/>
        <v>58.914056125347308</v>
      </c>
    </row>
    <row r="512" spans="1:31" x14ac:dyDescent="0.25">
      <c r="A512" s="1" t="s">
        <v>44</v>
      </c>
      <c r="B512" s="1">
        <v>171</v>
      </c>
      <c r="C512" s="2">
        <f t="shared" si="120"/>
        <v>27</v>
      </c>
      <c r="D512" s="3">
        <f t="shared" si="109"/>
        <v>1620</v>
      </c>
      <c r="E512" s="1" t="s">
        <v>16</v>
      </c>
      <c r="F512" s="1">
        <v>11</v>
      </c>
      <c r="G512" s="1">
        <v>15</v>
      </c>
      <c r="H512" s="1" t="s">
        <v>32</v>
      </c>
      <c r="I512" s="18">
        <v>5.105833333333333</v>
      </c>
      <c r="J512" s="18">
        <v>2.3541666666666656</v>
      </c>
      <c r="K512" s="1">
        <v>755</v>
      </c>
      <c r="L512" s="1">
        <f t="shared" si="110"/>
        <v>5.6150683233662816E-3</v>
      </c>
      <c r="M512" s="1">
        <f t="shared" si="111"/>
        <v>9.7785099572971789E-5</v>
      </c>
      <c r="N512" s="24">
        <f t="shared" si="112"/>
        <v>1.9151643461329551E-5</v>
      </c>
      <c r="O512" s="24">
        <f t="shared" si="113"/>
        <v>4.1537033446926088E-5</v>
      </c>
      <c r="S512" s="1">
        <f t="shared" si="108"/>
        <v>5.6144819999999996E-3</v>
      </c>
      <c r="T512">
        <f t="shared" si="114"/>
        <v>7.5500000000000003E-4</v>
      </c>
      <c r="U512">
        <f t="shared" si="119"/>
        <v>1.4385964912280704E-6</v>
      </c>
      <c r="V512">
        <f t="shared" si="121"/>
        <v>6.3716814159292057E-3</v>
      </c>
      <c r="W512">
        <f t="shared" si="122"/>
        <v>3.781066495185071E-7</v>
      </c>
      <c r="X512">
        <f t="shared" si="123"/>
        <v>3.1851851851851863E-6</v>
      </c>
      <c r="AB512">
        <f t="shared" si="115"/>
        <v>2.0794377777777777E-4</v>
      </c>
      <c r="AC512">
        <f t="shared" si="116"/>
        <v>3.4657296296296296E-6</v>
      </c>
      <c r="AE512">
        <f t="shared" si="117"/>
        <v>62.384449333292025</v>
      </c>
    </row>
    <row r="513" spans="1:31" x14ac:dyDescent="0.25">
      <c r="A513" s="1" t="s">
        <v>44</v>
      </c>
      <c r="B513" s="1">
        <v>171</v>
      </c>
      <c r="C513" s="2">
        <f t="shared" si="120"/>
        <v>27</v>
      </c>
      <c r="D513" s="3">
        <f t="shared" si="109"/>
        <v>1620</v>
      </c>
      <c r="E513" s="1" t="s">
        <v>19</v>
      </c>
      <c r="F513" s="1">
        <v>11</v>
      </c>
      <c r="G513" s="1">
        <v>150</v>
      </c>
      <c r="H513" s="1" t="s">
        <v>32</v>
      </c>
      <c r="I513" s="18">
        <v>10.093333333333334</v>
      </c>
      <c r="J513" s="18">
        <v>6.274166666666666</v>
      </c>
      <c r="K513" s="1">
        <v>1970</v>
      </c>
      <c r="L513" s="1">
        <f t="shared" si="110"/>
        <v>1.4651237876863012E-2</v>
      </c>
      <c r="M513" s="1">
        <f t="shared" si="111"/>
        <v>4.324580459987766E-4</v>
      </c>
      <c r="N513" s="24">
        <f t="shared" si="112"/>
        <v>4.2845909445057125E-5</v>
      </c>
      <c r="O513" s="24">
        <f t="shared" si="113"/>
        <v>6.8926770513817501E-5</v>
      </c>
      <c r="S513" s="1">
        <f t="shared" si="108"/>
        <v>1.4649707999999997E-2</v>
      </c>
      <c r="T513">
        <f t="shared" si="114"/>
        <v>1.97E-3</v>
      </c>
      <c r="U513">
        <f t="shared" si="119"/>
        <v>8.7426900584795319E-6</v>
      </c>
      <c r="V513">
        <f t="shared" si="121"/>
        <v>2.3907557444547752E-3</v>
      </c>
      <c r="W513">
        <f t="shared" si="122"/>
        <v>8.6218716945438312E-7</v>
      </c>
      <c r="X513">
        <f t="shared" si="123"/>
        <v>2.5925925925926156E-7</v>
      </c>
      <c r="AB513">
        <f t="shared" si="115"/>
        <v>5.4258177777777772E-4</v>
      </c>
      <c r="AC513">
        <f t="shared" si="116"/>
        <v>9.0430296296296278E-6</v>
      </c>
      <c r="AE513">
        <f t="shared" si="117"/>
        <v>162.77796713455004</v>
      </c>
    </row>
    <row r="514" spans="1:31" x14ac:dyDescent="0.25">
      <c r="A514" s="1" t="s">
        <v>44</v>
      </c>
      <c r="B514" s="1">
        <v>171</v>
      </c>
      <c r="C514" s="2">
        <f t="shared" si="120"/>
        <v>27</v>
      </c>
      <c r="D514" s="3">
        <f t="shared" si="109"/>
        <v>1620</v>
      </c>
      <c r="E514" s="1" t="s">
        <v>20</v>
      </c>
      <c r="F514" s="1">
        <v>13</v>
      </c>
      <c r="G514" s="1">
        <v>15</v>
      </c>
      <c r="H514" s="1" t="s">
        <v>32</v>
      </c>
      <c r="I514" s="18">
        <v>6.0483333333333338</v>
      </c>
      <c r="J514" s="18">
        <v>2.8416666666666672</v>
      </c>
      <c r="K514" s="1">
        <v>980</v>
      </c>
      <c r="L514" s="1">
        <f t="shared" si="110"/>
        <v>7.2884330554953058E-3</v>
      </c>
      <c r="M514" s="1">
        <f t="shared" si="111"/>
        <v>1.59761571133306E-4</v>
      </c>
      <c r="N514" s="24">
        <f t="shared" si="112"/>
        <v>2.641414788646558E-5</v>
      </c>
      <c r="O514" s="24">
        <f t="shared" si="113"/>
        <v>5.6221080750723507E-5</v>
      </c>
      <c r="S514" s="1">
        <f t="shared" ref="S514:S561" si="124">0.6197*K514*12*(10^-6)</f>
        <v>7.2876720000000002E-3</v>
      </c>
      <c r="T514">
        <f t="shared" si="114"/>
        <v>9.7999999999999997E-4</v>
      </c>
      <c r="U514">
        <f t="shared" si="119"/>
        <v>2.666666666666666E-6</v>
      </c>
      <c r="V514">
        <f t="shared" si="121"/>
        <v>5.278592375366568E-3</v>
      </c>
      <c r="W514">
        <f t="shared" si="122"/>
        <v>5.8064156821131112E-7</v>
      </c>
      <c r="X514">
        <f t="shared" si="123"/>
        <v>-3.7037037037037132E-7</v>
      </c>
      <c r="AB514">
        <f t="shared" si="115"/>
        <v>2.6991377777777777E-4</v>
      </c>
      <c r="AC514">
        <f t="shared" si="116"/>
        <v>4.4985629629629635E-6</v>
      </c>
      <c r="AE514">
        <f t="shared" si="117"/>
        <v>80.975841518710169</v>
      </c>
    </row>
    <row r="515" spans="1:31" x14ac:dyDescent="0.25">
      <c r="A515" s="1" t="s">
        <v>44</v>
      </c>
      <c r="B515" s="1">
        <v>171</v>
      </c>
      <c r="C515" s="2">
        <f t="shared" si="120"/>
        <v>27</v>
      </c>
      <c r="D515" s="3">
        <f t="shared" ref="D515:D561" si="125">C515*60</f>
        <v>1620</v>
      </c>
      <c r="E515" s="1" t="s">
        <v>22</v>
      </c>
      <c r="F515" s="1">
        <v>13</v>
      </c>
      <c r="G515" s="1">
        <v>150</v>
      </c>
      <c r="H515" s="1" t="s">
        <v>32</v>
      </c>
      <c r="I515" s="18">
        <v>5.84</v>
      </c>
      <c r="J515" s="18">
        <v>2.54</v>
      </c>
      <c r="K515" s="1">
        <v>1525</v>
      </c>
      <c r="L515" s="1">
        <f t="shared" ref="L515:L561" si="126">$W$4*K515*12.001/1000</f>
        <v>1.1341694295541164E-2</v>
      </c>
      <c r="M515" s="1">
        <f t="shared" ref="M515:M561" si="127">(L515-$W$3)/C515</f>
        <v>3.0988235780167114E-4</v>
      </c>
      <c r="N515" s="24">
        <f t="shared" ref="N515:N561" si="128">M515/I515</f>
        <v>5.3062047568779307E-5</v>
      </c>
      <c r="O515" s="24">
        <f t="shared" ref="O515:O561" si="129">M515/J515</f>
        <v>1.2200092826837446E-4</v>
      </c>
      <c r="S515" s="1">
        <f t="shared" si="124"/>
        <v>1.134051E-2</v>
      </c>
      <c r="T515">
        <f t="shared" ref="T515:T561" si="130">K515/1000000</f>
        <v>1.5250000000000001E-3</v>
      </c>
      <c r="U515">
        <f t="shared" si="119"/>
        <v>5.8245614035087728E-6</v>
      </c>
      <c r="V515">
        <f t="shared" si="121"/>
        <v>5.905511811023622E-3</v>
      </c>
      <c r="W515">
        <f t="shared" si="122"/>
        <v>1.4188681365765943E-6</v>
      </c>
      <c r="X515">
        <f t="shared" si="123"/>
        <v>-3.1481481481481483E-6</v>
      </c>
      <c r="AB515">
        <f t="shared" ref="AB515:AB561" si="131">S515/1/C515</f>
        <v>4.200188888888889E-4</v>
      </c>
      <c r="AC515">
        <f t="shared" ref="AC515:AC561" si="132">S515/1/D515</f>
        <v>7.0003148148148146E-6</v>
      </c>
      <c r="AE515">
        <f t="shared" ref="AE515:AE561" si="133">(K515*((15*1)/(82.05*(273+22))))/1/(C515/3600)</f>
        <v>126.00832481227859</v>
      </c>
    </row>
    <row r="516" spans="1:31" x14ac:dyDescent="0.25">
      <c r="A516" s="1" t="s">
        <v>44</v>
      </c>
      <c r="B516" s="1">
        <v>171</v>
      </c>
      <c r="C516" s="2">
        <f t="shared" si="120"/>
        <v>27</v>
      </c>
      <c r="D516" s="3">
        <f t="shared" si="125"/>
        <v>1620</v>
      </c>
      <c r="E516" s="1" t="s">
        <v>24</v>
      </c>
      <c r="F516" s="1">
        <v>26</v>
      </c>
      <c r="G516" s="1">
        <v>15</v>
      </c>
      <c r="H516" s="1" t="s">
        <v>32</v>
      </c>
      <c r="I516" s="18">
        <v>5.8375000000000004</v>
      </c>
      <c r="J516" s="18">
        <v>2.7099999999999995</v>
      </c>
      <c r="K516" s="1">
        <v>2735</v>
      </c>
      <c r="L516" s="1">
        <f t="shared" si="126"/>
        <v>2.0340677966101693E-2</v>
      </c>
      <c r="M516" s="1">
        <f t="shared" si="127"/>
        <v>6.4317804930391295E-4</v>
      </c>
      <c r="N516" s="24">
        <f t="shared" si="128"/>
        <v>1.1018039388503862E-4</v>
      </c>
      <c r="O516" s="24">
        <f t="shared" si="129"/>
        <v>2.3733507354387935E-4</v>
      </c>
      <c r="S516" s="1">
        <f t="shared" si="124"/>
        <v>2.0338553999999998E-2</v>
      </c>
      <c r="T516">
        <f t="shared" si="130"/>
        <v>2.735E-3</v>
      </c>
      <c r="U516">
        <f t="shared" si="119"/>
        <v>1.2906432748538009E-5</v>
      </c>
      <c r="V516">
        <f t="shared" si="121"/>
        <v>5.535055350553506E-3</v>
      </c>
      <c r="W516">
        <f t="shared" si="122"/>
        <v>2.9467918251079372E-6</v>
      </c>
      <c r="X516">
        <f t="shared" si="123"/>
        <v>3.1666666666666666E-5</v>
      </c>
      <c r="AB516">
        <f t="shared" si="131"/>
        <v>7.5327977777777777E-4</v>
      </c>
      <c r="AC516">
        <f t="shared" si="132"/>
        <v>1.2554662962962962E-5</v>
      </c>
      <c r="AE516">
        <f t="shared" si="133"/>
        <v>225.98870056497179</v>
      </c>
    </row>
    <row r="517" spans="1:31" x14ac:dyDescent="0.25">
      <c r="A517" s="1" t="s">
        <v>44</v>
      </c>
      <c r="B517" s="1">
        <v>171</v>
      </c>
      <c r="C517" s="2">
        <f t="shared" si="120"/>
        <v>27</v>
      </c>
      <c r="D517" s="3">
        <f t="shared" si="125"/>
        <v>1620</v>
      </c>
      <c r="E517" s="1" t="s">
        <v>25</v>
      </c>
      <c r="F517" s="1">
        <v>26</v>
      </c>
      <c r="G517" s="1">
        <v>150</v>
      </c>
      <c r="H517" s="1" t="s">
        <v>32</v>
      </c>
      <c r="I517" s="18">
        <v>9.9691666666666681</v>
      </c>
      <c r="J517" s="18">
        <v>6.1066666666666682</v>
      </c>
      <c r="K517" s="1">
        <v>2022</v>
      </c>
      <c r="L517" s="1">
        <f t="shared" si="126"/>
        <v>1.5037971059399498E-2</v>
      </c>
      <c r="M517" s="1">
        <f t="shared" si="127"/>
        <v>4.467814972038317E-4</v>
      </c>
      <c r="N517" s="24">
        <f t="shared" si="128"/>
        <v>4.4816333415079656E-5</v>
      </c>
      <c r="O517" s="24">
        <f t="shared" si="129"/>
        <v>7.3162908930758446E-5</v>
      </c>
      <c r="S517" s="1">
        <f t="shared" si="124"/>
        <v>1.5036400799999999E-2</v>
      </c>
      <c r="T517">
        <f t="shared" si="130"/>
        <v>2.0219999999999999E-3</v>
      </c>
      <c r="U517">
        <f t="shared" si="119"/>
        <v>8.7543859649122806E-6</v>
      </c>
      <c r="V517">
        <f t="shared" si="121"/>
        <v>2.4563318777292569E-3</v>
      </c>
      <c r="W517">
        <f t="shared" si="122"/>
        <v>8.8702120027425897E-7</v>
      </c>
      <c r="X517">
        <f t="shared" si="123"/>
        <v>2.296296296296296E-6</v>
      </c>
      <c r="AB517">
        <f t="shared" si="131"/>
        <v>5.5690373333333327E-4</v>
      </c>
      <c r="AC517">
        <f t="shared" si="132"/>
        <v>9.2817288888888884E-6</v>
      </c>
      <c r="AE517">
        <f t="shared" si="133"/>
        <v>167.07464443962445</v>
      </c>
    </row>
    <row r="518" spans="1:31" x14ac:dyDescent="0.25">
      <c r="A518" s="1" t="s">
        <v>44</v>
      </c>
      <c r="B518" s="1">
        <v>171</v>
      </c>
      <c r="C518" s="2">
        <f t="shared" si="120"/>
        <v>27</v>
      </c>
      <c r="D518" s="3">
        <f t="shared" si="125"/>
        <v>1620</v>
      </c>
      <c r="E518" s="1" t="s">
        <v>26</v>
      </c>
      <c r="F518" s="1">
        <v>34</v>
      </c>
      <c r="G518" s="1">
        <v>15</v>
      </c>
      <c r="H518" s="1" t="s">
        <v>32</v>
      </c>
      <c r="I518" s="18">
        <v>6.4700000000000015</v>
      </c>
      <c r="J518" s="18">
        <v>3.6675000000000022</v>
      </c>
      <c r="K518" s="1">
        <v>836</v>
      </c>
      <c r="L518" s="1">
        <f t="shared" si="126"/>
        <v>6.2174796269327303E-3</v>
      </c>
      <c r="M518" s="1">
        <f t="shared" si="127"/>
        <v>1.200966293346921E-4</v>
      </c>
      <c r="N518" s="24">
        <f t="shared" si="128"/>
        <v>1.8562075631327985E-5</v>
      </c>
      <c r="O518" s="24">
        <f t="shared" si="129"/>
        <v>3.2746183867673353E-5</v>
      </c>
      <c r="S518" s="1">
        <f t="shared" si="124"/>
        <v>6.2168304000000006E-3</v>
      </c>
      <c r="T518">
        <f t="shared" si="130"/>
        <v>8.3600000000000005E-4</v>
      </c>
      <c r="U518">
        <f t="shared" si="119"/>
        <v>1.7251461988304094E-6</v>
      </c>
      <c r="V518">
        <f t="shared" si="121"/>
        <v>4.0899795501022473E-3</v>
      </c>
      <c r="W518">
        <f t="shared" si="122"/>
        <v>2.9105047175391175E-7</v>
      </c>
      <c r="X518">
        <f t="shared" si="123"/>
        <v>-4.4444444444444322E-7</v>
      </c>
      <c r="AB518">
        <f t="shared" si="131"/>
        <v>2.3025297777777779E-4</v>
      </c>
      <c r="AC518">
        <f t="shared" si="132"/>
        <v>3.8375496296296297E-6</v>
      </c>
      <c r="AE518">
        <f t="shared" si="133"/>
        <v>69.077350520042557</v>
      </c>
    </row>
    <row r="519" spans="1:31" x14ac:dyDescent="0.25">
      <c r="A519" s="1" t="s">
        <v>44</v>
      </c>
      <c r="B519" s="1">
        <v>171</v>
      </c>
      <c r="C519" s="2">
        <f t="shared" si="120"/>
        <v>27</v>
      </c>
      <c r="D519" s="3">
        <f t="shared" si="125"/>
        <v>1620</v>
      </c>
      <c r="E519" s="1" t="s">
        <v>27</v>
      </c>
      <c r="F519" s="1">
        <v>34</v>
      </c>
      <c r="G519" s="1">
        <v>150</v>
      </c>
      <c r="H519" s="1" t="s">
        <v>32</v>
      </c>
      <c r="I519" s="18">
        <v>8.0608333333333331</v>
      </c>
      <c r="J519" s="18">
        <v>4.9749999999999996</v>
      </c>
      <c r="K519" s="1">
        <v>2319</v>
      </c>
      <c r="L519" s="1">
        <f t="shared" si="126"/>
        <v>1.7246812505809811E-2</v>
      </c>
      <c r="M519" s="1">
        <f t="shared" si="127"/>
        <v>5.2859043966347284E-4</v>
      </c>
      <c r="N519" s="24">
        <f t="shared" si="128"/>
        <v>6.5575160508236064E-5</v>
      </c>
      <c r="O519" s="24">
        <f t="shared" si="129"/>
        <v>1.0624933460572319E-4</v>
      </c>
      <c r="S519" s="1">
        <f t="shared" si="124"/>
        <v>1.7245011599999999E-2</v>
      </c>
      <c r="T519">
        <f t="shared" si="130"/>
        <v>2.3189999999999999E-3</v>
      </c>
      <c r="U519">
        <f t="shared" si="119"/>
        <v>1.0625730994152048E-5</v>
      </c>
      <c r="V519">
        <f t="shared" si="121"/>
        <v>3.0150753768844224E-3</v>
      </c>
      <c r="W519">
        <f t="shared" si="122"/>
        <v>1.3215337423191393E-6</v>
      </c>
      <c r="X519">
        <f t="shared" si="123"/>
        <v>5.4444444444444439E-6</v>
      </c>
      <c r="AB519">
        <f t="shared" si="131"/>
        <v>6.3870413333333334E-4</v>
      </c>
      <c r="AC519">
        <f t="shared" si="132"/>
        <v>1.0645068888888889E-5</v>
      </c>
      <c r="AE519">
        <f t="shared" si="133"/>
        <v>191.61528212437642</v>
      </c>
    </row>
    <row r="520" spans="1:31" x14ac:dyDescent="0.25">
      <c r="A520" s="1" t="s">
        <v>44</v>
      </c>
      <c r="B520" s="1">
        <v>171</v>
      </c>
      <c r="C520" s="2">
        <f t="shared" si="120"/>
        <v>27</v>
      </c>
      <c r="D520" s="3">
        <f t="shared" si="125"/>
        <v>1620</v>
      </c>
      <c r="E520" s="1" t="s">
        <v>28</v>
      </c>
      <c r="F520" s="1">
        <v>52</v>
      </c>
      <c r="G520" s="1">
        <v>15</v>
      </c>
      <c r="H520" s="1" t="s">
        <v>32</v>
      </c>
      <c r="I520" s="18">
        <v>6.6941666666666668</v>
      </c>
      <c r="J520" s="18">
        <v>3.253333333333333</v>
      </c>
      <c r="K520" s="1">
        <v>1669</v>
      </c>
      <c r="L520" s="1">
        <f t="shared" si="126"/>
        <v>1.2412647724103741E-2</v>
      </c>
      <c r="M520" s="1">
        <f t="shared" si="127"/>
        <v>3.4954729960028514E-4</v>
      </c>
      <c r="N520" s="24">
        <f t="shared" si="128"/>
        <v>5.2216701048218869E-5</v>
      </c>
      <c r="O520" s="24">
        <f t="shared" si="129"/>
        <v>1.0744281750008766E-4</v>
      </c>
      <c r="S520" s="1">
        <f t="shared" si="124"/>
        <v>1.24113516E-2</v>
      </c>
      <c r="T520">
        <f t="shared" si="130"/>
        <v>1.6689999999999999E-3</v>
      </c>
      <c r="U520">
        <f t="shared" si="119"/>
        <v>6.8128654970760222E-6</v>
      </c>
      <c r="V520">
        <f t="shared" si="121"/>
        <v>4.6106557377049188E-3</v>
      </c>
      <c r="W520">
        <f t="shared" si="122"/>
        <v>1.2957277993975285E-6</v>
      </c>
      <c r="X520">
        <f t="shared" si="123"/>
        <v>5.814814814814808E-6</v>
      </c>
      <c r="AB520">
        <f t="shared" si="131"/>
        <v>4.5967968888888891E-4</v>
      </c>
      <c r="AC520">
        <f t="shared" si="132"/>
        <v>7.6613281481481485E-6</v>
      </c>
      <c r="AE520">
        <f t="shared" si="133"/>
        <v>137.9068158109462</v>
      </c>
    </row>
    <row r="521" spans="1:31" x14ac:dyDescent="0.25">
      <c r="A521" s="1" t="s">
        <v>44</v>
      </c>
      <c r="B521" s="1">
        <v>171</v>
      </c>
      <c r="C521" s="2">
        <f t="shared" si="120"/>
        <v>27</v>
      </c>
      <c r="D521" s="3">
        <f t="shared" si="125"/>
        <v>1620</v>
      </c>
      <c r="E521" s="1" t="s">
        <v>29</v>
      </c>
      <c r="F521" s="1">
        <v>52</v>
      </c>
      <c r="G521" s="1">
        <v>150</v>
      </c>
      <c r="H521" s="1" t="s">
        <v>32</v>
      </c>
      <c r="I521" s="18">
        <v>7.5983333333333336</v>
      </c>
      <c r="J521" s="18">
        <v>4.2150000000000007</v>
      </c>
      <c r="K521" s="1">
        <v>2496</v>
      </c>
      <c r="L521" s="1">
        <f t="shared" si="126"/>
        <v>1.8563192761751311E-2</v>
      </c>
      <c r="M521" s="1">
        <f t="shared" si="127"/>
        <v>5.7734526395760246E-4</v>
      </c>
      <c r="N521" s="24">
        <f t="shared" si="128"/>
        <v>7.5983145070094644E-5</v>
      </c>
      <c r="O521" s="24">
        <f t="shared" si="129"/>
        <v>1.3697396535174432E-4</v>
      </c>
      <c r="S521" s="1">
        <f t="shared" si="124"/>
        <v>1.8561254400000001E-2</v>
      </c>
      <c r="T521">
        <f t="shared" si="130"/>
        <v>2.496E-3</v>
      </c>
      <c r="U521">
        <f t="shared" si="119"/>
        <v>1.1649122807017542E-5</v>
      </c>
      <c r="V521">
        <f t="shared" si="121"/>
        <v>3.5587188612099638E-3</v>
      </c>
      <c r="W521">
        <f t="shared" si="122"/>
        <v>1.7100474813307466E-6</v>
      </c>
      <c r="X521">
        <f t="shared" si="123"/>
        <v>8.0000000000000013E-6</v>
      </c>
      <c r="AB521">
        <f t="shared" si="131"/>
        <v>6.8745386666666669E-4</v>
      </c>
      <c r="AC521">
        <f t="shared" si="132"/>
        <v>1.1457564444444445E-5</v>
      </c>
      <c r="AE521">
        <f t="shared" si="133"/>
        <v>206.24051064357204</v>
      </c>
    </row>
    <row r="522" spans="1:31" x14ac:dyDescent="0.25">
      <c r="A522" s="1" t="s">
        <v>45</v>
      </c>
      <c r="B522" s="3">
        <v>192</v>
      </c>
      <c r="C522" s="2">
        <f>192-171</f>
        <v>21</v>
      </c>
      <c r="D522" s="3">
        <f t="shared" si="125"/>
        <v>1260</v>
      </c>
      <c r="E522" s="1" t="s">
        <v>16</v>
      </c>
      <c r="F522" s="1">
        <v>11</v>
      </c>
      <c r="G522" s="1">
        <v>15</v>
      </c>
      <c r="H522" s="1" t="s">
        <v>17</v>
      </c>
      <c r="I522" s="18">
        <v>5.1991666666666658</v>
      </c>
      <c r="J522" s="18">
        <v>2.5483333333333325</v>
      </c>
      <c r="K522" s="4">
        <v>588</v>
      </c>
      <c r="L522" s="1">
        <f t="shared" si="126"/>
        <v>4.3730598332971833E-3</v>
      </c>
      <c r="M522" s="1">
        <f t="shared" si="127"/>
        <v>6.6580438019101895E-5</v>
      </c>
      <c r="N522" s="24">
        <f t="shared" si="128"/>
        <v>1.2805982629094773E-5</v>
      </c>
      <c r="O522" s="24">
        <f t="shared" si="129"/>
        <v>2.6127052198470341E-5</v>
      </c>
      <c r="P522" s="4"/>
      <c r="Q522" s="4"/>
      <c r="R522" s="4"/>
      <c r="S522" s="1">
        <f t="shared" si="124"/>
        <v>4.3726031999999993E-3</v>
      </c>
      <c r="T522">
        <f t="shared" si="130"/>
        <v>5.8799999999999998E-4</v>
      </c>
      <c r="U522">
        <f t="shared" ref="U522:U561" si="134">(T522-T2)/B522</f>
        <v>-2.7083333333333369E-7</v>
      </c>
      <c r="V522">
        <f t="shared" si="121"/>
        <v>5.8862001308044492E-3</v>
      </c>
      <c r="W522">
        <f t="shared" si="122"/>
        <v>-6.5759485158823865E-8</v>
      </c>
      <c r="X522">
        <f t="shared" si="123"/>
        <v>-1.095238095238096E-6</v>
      </c>
      <c r="AB522">
        <f t="shared" si="131"/>
        <v>2.0821919999999995E-4</v>
      </c>
      <c r="AC522">
        <f t="shared" si="132"/>
        <v>3.4703199999999993E-6</v>
      </c>
      <c r="AE522">
        <f t="shared" si="133"/>
        <v>62.467077743004992</v>
      </c>
    </row>
    <row r="523" spans="1:31" x14ac:dyDescent="0.25">
      <c r="A523" s="1" t="s">
        <v>45</v>
      </c>
      <c r="B523" s="3">
        <v>192</v>
      </c>
      <c r="C523" s="2">
        <f t="shared" ref="C523:C561" si="135">192-171</f>
        <v>21</v>
      </c>
      <c r="D523" s="3">
        <f t="shared" si="125"/>
        <v>1260</v>
      </c>
      <c r="E523" s="1" t="s">
        <v>19</v>
      </c>
      <c r="F523" s="1">
        <v>11</v>
      </c>
      <c r="G523" s="1">
        <v>150</v>
      </c>
      <c r="H523" s="1" t="s">
        <v>17</v>
      </c>
      <c r="I523" s="18">
        <v>6.0416666666666661</v>
      </c>
      <c r="J523" s="18">
        <v>2.4325000000000001</v>
      </c>
      <c r="K523" s="4">
        <v>845</v>
      </c>
      <c r="L523" s="1">
        <f t="shared" si="126"/>
        <v>6.2844142162178911E-3</v>
      </c>
      <c r="M523" s="1">
        <f t="shared" si="127"/>
        <v>1.5759731339627845E-4</v>
      </c>
      <c r="N523" s="24">
        <f t="shared" si="128"/>
        <v>2.6085072562142643E-5</v>
      </c>
      <c r="O523" s="24">
        <f t="shared" si="129"/>
        <v>6.478820694605486E-5</v>
      </c>
      <c r="P523" s="4"/>
      <c r="Q523" s="4"/>
      <c r="R523" s="4"/>
      <c r="S523" s="1">
        <f t="shared" si="124"/>
        <v>6.2837580000000004E-3</v>
      </c>
      <c r="T523">
        <f t="shared" si="130"/>
        <v>8.4500000000000005E-4</v>
      </c>
      <c r="U523">
        <f t="shared" si="134"/>
        <v>5.0520833333333372E-7</v>
      </c>
      <c r="V523">
        <f t="shared" si="121"/>
        <v>6.1664953751284684E-3</v>
      </c>
      <c r="W523">
        <f t="shared" si="122"/>
        <v>1.2850800487997254E-7</v>
      </c>
      <c r="X523">
        <f t="shared" si="123"/>
        <v>-7.1857142857142863E-5</v>
      </c>
      <c r="AB523">
        <f t="shared" si="131"/>
        <v>2.9922657142857144E-4</v>
      </c>
      <c r="AC523">
        <f t="shared" si="132"/>
        <v>4.9871095238095238E-6</v>
      </c>
      <c r="AE523">
        <f t="shared" si="133"/>
        <v>89.769865123876215</v>
      </c>
    </row>
    <row r="524" spans="1:31" x14ac:dyDescent="0.25">
      <c r="A524" s="1" t="s">
        <v>45</v>
      </c>
      <c r="B524" s="3">
        <v>192</v>
      </c>
      <c r="C524" s="2">
        <f t="shared" si="135"/>
        <v>21</v>
      </c>
      <c r="D524" s="3">
        <f t="shared" si="125"/>
        <v>1260</v>
      </c>
      <c r="E524" s="1" t="s">
        <v>20</v>
      </c>
      <c r="F524" s="1">
        <v>13</v>
      </c>
      <c r="G524" s="1">
        <v>15</v>
      </c>
      <c r="H524" s="1" t="s">
        <v>17</v>
      </c>
      <c r="I524" s="18">
        <v>6.5549999999999997</v>
      </c>
      <c r="J524" s="18">
        <v>3</v>
      </c>
      <c r="K524" s="4">
        <v>656</v>
      </c>
      <c r="L524" s="1">
        <f t="shared" si="126"/>
        <v>4.8787878412295113E-3</v>
      </c>
      <c r="M524" s="1">
        <f t="shared" si="127"/>
        <v>9.0662724111117523E-5</v>
      </c>
      <c r="N524" s="24">
        <f t="shared" si="128"/>
        <v>1.3831079193152941E-5</v>
      </c>
      <c r="O524" s="24">
        <f t="shared" si="129"/>
        <v>3.0220908037039174E-5</v>
      </c>
      <c r="P524" s="4"/>
      <c r="Q524" s="4"/>
      <c r="R524" s="4"/>
      <c r="S524" s="1">
        <f t="shared" si="124"/>
        <v>4.8782783999999999E-3</v>
      </c>
      <c r="T524">
        <f t="shared" si="130"/>
        <v>6.5600000000000001E-4</v>
      </c>
      <c r="U524">
        <f t="shared" si="134"/>
        <v>5.2083333333333472E-8</v>
      </c>
      <c r="V524">
        <f t="shared" si="121"/>
        <v>5.0000000000000001E-3</v>
      </c>
      <c r="W524">
        <f t="shared" si="122"/>
        <v>1.0742121026478826E-8</v>
      </c>
      <c r="X524">
        <f t="shared" si="123"/>
        <v>-2.4761904761904743E-6</v>
      </c>
      <c r="AB524">
        <f t="shared" si="131"/>
        <v>2.3229897142857143E-4</v>
      </c>
      <c r="AC524">
        <f t="shared" si="132"/>
        <v>3.8716495238095235E-6</v>
      </c>
      <c r="AE524">
        <f t="shared" si="133"/>
        <v>69.691161563624618</v>
      </c>
    </row>
    <row r="525" spans="1:31" x14ac:dyDescent="0.25">
      <c r="A525" s="1" t="s">
        <v>45</v>
      </c>
      <c r="B525" s="3">
        <v>192</v>
      </c>
      <c r="C525" s="2">
        <f t="shared" si="135"/>
        <v>21</v>
      </c>
      <c r="D525" s="3">
        <f t="shared" si="125"/>
        <v>1260</v>
      </c>
      <c r="E525" s="1" t="s">
        <v>22</v>
      </c>
      <c r="F525" s="1">
        <v>13</v>
      </c>
      <c r="G525" s="1">
        <v>150</v>
      </c>
      <c r="H525" s="1" t="s">
        <v>17</v>
      </c>
      <c r="I525" s="18">
        <v>6.3808333333333334</v>
      </c>
      <c r="J525" s="18">
        <v>2.9816666666666669</v>
      </c>
      <c r="K525" s="4">
        <v>884</v>
      </c>
      <c r="L525" s="1">
        <f t="shared" si="126"/>
        <v>6.5744641031202566E-3</v>
      </c>
      <c r="M525" s="1">
        <f t="shared" si="127"/>
        <v>1.7140921277258159E-4</v>
      </c>
      <c r="N525" s="24">
        <f t="shared" si="128"/>
        <v>2.6863139000535183E-5</v>
      </c>
      <c r="O525" s="24">
        <f t="shared" si="129"/>
        <v>5.7487718090301252E-5</v>
      </c>
      <c r="P525" s="4"/>
      <c r="Q525" s="4"/>
      <c r="R525" s="4"/>
      <c r="S525" s="1">
        <f t="shared" si="124"/>
        <v>6.5737775999999987E-3</v>
      </c>
      <c r="T525">
        <f t="shared" si="130"/>
        <v>8.8400000000000002E-4</v>
      </c>
      <c r="U525">
        <f t="shared" si="134"/>
        <v>7.5000000000000012E-7</v>
      </c>
      <c r="V525">
        <f t="shared" si="121"/>
        <v>5.0307434320849631E-3</v>
      </c>
      <c r="W525">
        <f t="shared" si="122"/>
        <v>1.5563766182578557E-7</v>
      </c>
      <c r="X525">
        <f t="shared" si="123"/>
        <v>-6.1904761904761863E-6</v>
      </c>
      <c r="AB525">
        <f t="shared" si="131"/>
        <v>3.1303702857142849E-4</v>
      </c>
      <c r="AC525">
        <f t="shared" si="132"/>
        <v>5.2172838095238086E-6</v>
      </c>
      <c r="AE525">
        <f t="shared" si="133"/>
        <v>93.913089668055136</v>
      </c>
    </row>
    <row r="526" spans="1:31" x14ac:dyDescent="0.25">
      <c r="A526" s="1" t="s">
        <v>45</v>
      </c>
      <c r="B526" s="3">
        <v>192</v>
      </c>
      <c r="C526" s="2">
        <f t="shared" si="135"/>
        <v>21</v>
      </c>
      <c r="D526" s="3">
        <f t="shared" si="125"/>
        <v>1260</v>
      </c>
      <c r="E526" s="1" t="s">
        <v>24</v>
      </c>
      <c r="F526" s="1">
        <v>26</v>
      </c>
      <c r="G526" s="1">
        <v>15</v>
      </c>
      <c r="H526" s="1" t="s">
        <v>17</v>
      </c>
      <c r="I526" s="18">
        <v>5.9900000000000011</v>
      </c>
      <c r="J526" s="18">
        <v>2.6733333333333338</v>
      </c>
      <c r="K526" s="4">
        <v>618</v>
      </c>
      <c r="L526" s="1">
        <f t="shared" si="126"/>
        <v>4.5961751309143871E-3</v>
      </c>
      <c r="M526" s="1">
        <f t="shared" si="127"/>
        <v>7.7204976000873506E-5</v>
      </c>
      <c r="N526" s="24">
        <f t="shared" si="128"/>
        <v>1.2888977629528129E-5</v>
      </c>
      <c r="O526" s="24">
        <f t="shared" si="129"/>
        <v>2.8879666833244448E-5</v>
      </c>
      <c r="P526" s="4"/>
      <c r="Q526" s="4"/>
      <c r="R526" s="4"/>
      <c r="S526" s="1">
        <f t="shared" si="124"/>
        <v>4.5956951999999995E-3</v>
      </c>
      <c r="T526">
        <f t="shared" si="130"/>
        <v>6.1799999999999995E-4</v>
      </c>
      <c r="U526">
        <f t="shared" si="134"/>
        <v>-2.6041666666666736E-8</v>
      </c>
      <c r="V526">
        <f t="shared" si="121"/>
        <v>5.6109725685785528E-3</v>
      </c>
      <c r="W526">
        <f t="shared" si="122"/>
        <v>-6.0273746407923568E-9</v>
      </c>
      <c r="X526">
        <f t="shared" si="123"/>
        <v>-7.6190476190476489E-7</v>
      </c>
      <c r="AB526">
        <f t="shared" si="131"/>
        <v>2.1884262857142854E-4</v>
      </c>
      <c r="AC526">
        <f t="shared" si="132"/>
        <v>3.6473771428571426E-6</v>
      </c>
      <c r="AE526">
        <f t="shared" si="133"/>
        <v>65.654173546219539</v>
      </c>
    </row>
    <row r="527" spans="1:31" x14ac:dyDescent="0.25">
      <c r="A527" s="1" t="s">
        <v>45</v>
      </c>
      <c r="B527" s="3">
        <v>192</v>
      </c>
      <c r="C527" s="2">
        <f t="shared" si="135"/>
        <v>21</v>
      </c>
      <c r="D527" s="3">
        <f t="shared" si="125"/>
        <v>1260</v>
      </c>
      <c r="E527" s="1" t="s">
        <v>25</v>
      </c>
      <c r="F527" s="1">
        <v>26</v>
      </c>
      <c r="G527" s="1">
        <v>150</v>
      </c>
      <c r="H527" s="1" t="s">
        <v>17</v>
      </c>
      <c r="I527" s="18">
        <v>7.1525000000000007</v>
      </c>
      <c r="J527" s="18">
        <v>3.1116666666666677</v>
      </c>
      <c r="K527" s="4">
        <v>669</v>
      </c>
      <c r="L527" s="1">
        <f t="shared" si="126"/>
        <v>4.9754711368636319E-3</v>
      </c>
      <c r="M527" s="1">
        <f t="shared" si="127"/>
        <v>9.5266690569885163E-5</v>
      </c>
      <c r="N527" s="24">
        <f t="shared" si="128"/>
        <v>1.3319355549791703E-5</v>
      </c>
      <c r="O527" s="24">
        <f t="shared" si="129"/>
        <v>3.0615969117263568E-5</v>
      </c>
      <c r="P527" s="4"/>
      <c r="Q527" s="4"/>
      <c r="R527" s="4"/>
      <c r="S527" s="1">
        <f t="shared" si="124"/>
        <v>4.9749516000000002E-3</v>
      </c>
      <c r="T527">
        <f t="shared" si="130"/>
        <v>6.69E-4</v>
      </c>
      <c r="U527">
        <f t="shared" si="134"/>
        <v>-2.4999999999999988E-7</v>
      </c>
      <c r="V527">
        <f t="shared" si="121"/>
        <v>4.8205677557578985E-3</v>
      </c>
      <c r="W527">
        <f t="shared" si="122"/>
        <v>-4.9711797358744897E-8</v>
      </c>
      <c r="X527">
        <f t="shared" si="123"/>
        <v>4.7619047619047744E-7</v>
      </c>
      <c r="AB527">
        <f t="shared" si="131"/>
        <v>2.3690245714285714E-4</v>
      </c>
      <c r="AC527">
        <f t="shared" si="132"/>
        <v>3.9483742857142859E-6</v>
      </c>
      <c r="AE527">
        <f t="shared" si="133"/>
        <v>71.072236411684258</v>
      </c>
    </row>
    <row r="528" spans="1:31" x14ac:dyDescent="0.25">
      <c r="A528" s="1" t="s">
        <v>45</v>
      </c>
      <c r="B528" s="3">
        <v>192</v>
      </c>
      <c r="C528" s="2">
        <f t="shared" si="135"/>
        <v>21</v>
      </c>
      <c r="D528" s="3">
        <f t="shared" si="125"/>
        <v>1260</v>
      </c>
      <c r="E528" s="1" t="s">
        <v>26</v>
      </c>
      <c r="F528" s="1">
        <v>34</v>
      </c>
      <c r="G528" s="1">
        <v>15</v>
      </c>
      <c r="H528" s="1" t="s">
        <v>17</v>
      </c>
      <c r="I528" s="18">
        <v>7.3041666666666671</v>
      </c>
      <c r="J528" s="18">
        <v>3.4625000000000017</v>
      </c>
      <c r="K528" s="4">
        <v>620</v>
      </c>
      <c r="L528" s="1">
        <f t="shared" si="126"/>
        <v>4.611049484088867E-3</v>
      </c>
      <c r="M528" s="1">
        <f t="shared" si="127"/>
        <v>7.7913278532991604E-5</v>
      </c>
      <c r="N528" s="24">
        <f t="shared" si="128"/>
        <v>1.0666963404402728E-5</v>
      </c>
      <c r="O528" s="24">
        <f t="shared" si="129"/>
        <v>2.2502029901225002E-5</v>
      </c>
      <c r="P528" s="4"/>
      <c r="Q528" s="4"/>
      <c r="R528" s="4"/>
      <c r="S528" s="1">
        <f t="shared" si="124"/>
        <v>4.6105679999999998E-3</v>
      </c>
      <c r="T528">
        <f t="shared" si="130"/>
        <v>6.2E-4</v>
      </c>
      <c r="U528">
        <f t="shared" si="134"/>
        <v>-3.8541666666666644E-7</v>
      </c>
      <c r="V528">
        <f t="shared" si="121"/>
        <v>4.3321299638989143E-3</v>
      </c>
      <c r="W528">
        <f t="shared" si="122"/>
        <v>-6.8873671274463248E-8</v>
      </c>
      <c r="X528">
        <f t="shared" si="123"/>
        <v>-2.2380952380952358E-6</v>
      </c>
      <c r="AB528">
        <f t="shared" si="131"/>
        <v>2.1955085714285712E-4</v>
      </c>
      <c r="AC528">
        <f t="shared" si="132"/>
        <v>3.6591809523809522E-6</v>
      </c>
      <c r="AE528">
        <f t="shared" si="133"/>
        <v>65.866646599767165</v>
      </c>
    </row>
    <row r="529" spans="1:31" x14ac:dyDescent="0.25">
      <c r="A529" s="1" t="s">
        <v>45</v>
      </c>
      <c r="B529" s="3">
        <v>192</v>
      </c>
      <c r="C529" s="2">
        <f t="shared" si="135"/>
        <v>21</v>
      </c>
      <c r="D529" s="3">
        <f t="shared" si="125"/>
        <v>1260</v>
      </c>
      <c r="E529" s="1" t="s">
        <v>27</v>
      </c>
      <c r="F529" s="1">
        <v>34</v>
      </c>
      <c r="G529" s="1">
        <v>150</v>
      </c>
      <c r="H529" s="1" t="s">
        <v>17</v>
      </c>
      <c r="I529" s="18">
        <v>7.9249999999999998</v>
      </c>
      <c r="J529" s="18">
        <v>4.3525</v>
      </c>
      <c r="K529" s="4">
        <v>697</v>
      </c>
      <c r="L529" s="1">
        <f t="shared" si="126"/>
        <v>5.1837120813063549E-3</v>
      </c>
      <c r="M529" s="1">
        <f t="shared" si="127"/>
        <v>1.0518292601953865E-4</v>
      </c>
      <c r="N529" s="24">
        <f t="shared" si="128"/>
        <v>1.3272293504042731E-5</v>
      </c>
      <c r="O529" s="24">
        <f t="shared" si="129"/>
        <v>2.4166094432978437E-5</v>
      </c>
      <c r="P529" s="4"/>
      <c r="Q529" s="4"/>
      <c r="R529" s="4"/>
      <c r="S529" s="1">
        <f t="shared" si="124"/>
        <v>5.1831707999999994E-3</v>
      </c>
      <c r="T529">
        <f t="shared" si="130"/>
        <v>6.9700000000000003E-4</v>
      </c>
      <c r="U529">
        <f t="shared" si="134"/>
        <v>7.2916666666666741E-8</v>
      </c>
      <c r="V529">
        <f t="shared" si="121"/>
        <v>3.4462952326249283E-3</v>
      </c>
      <c r="W529">
        <f t="shared" si="122"/>
        <v>1.0365745734913495E-8</v>
      </c>
      <c r="X529">
        <f t="shared" si="123"/>
        <v>2.952380952380952E-6</v>
      </c>
      <c r="AB529">
        <f t="shared" si="131"/>
        <v>2.4681765714285709E-4</v>
      </c>
      <c r="AC529">
        <f t="shared" si="132"/>
        <v>4.1136276190476187E-6</v>
      </c>
      <c r="AE529">
        <f t="shared" si="133"/>
        <v>74.046859161351151</v>
      </c>
    </row>
    <row r="530" spans="1:31" x14ac:dyDescent="0.25">
      <c r="A530" s="1" t="s">
        <v>45</v>
      </c>
      <c r="B530" s="3">
        <v>192</v>
      </c>
      <c r="C530" s="2">
        <f t="shared" si="135"/>
        <v>21</v>
      </c>
      <c r="D530" s="3">
        <f t="shared" si="125"/>
        <v>1260</v>
      </c>
      <c r="E530" s="1" t="s">
        <v>28</v>
      </c>
      <c r="F530" s="1">
        <v>52</v>
      </c>
      <c r="G530" s="1">
        <v>15</v>
      </c>
      <c r="H530" s="1" t="s">
        <v>17</v>
      </c>
      <c r="I530" s="18">
        <v>5.1616666666666653</v>
      </c>
      <c r="J530" s="18">
        <v>2.4741666666666653</v>
      </c>
      <c r="K530" s="4">
        <v>620</v>
      </c>
      <c r="L530" s="1">
        <f t="shared" si="126"/>
        <v>4.611049484088867E-3</v>
      </c>
      <c r="M530" s="1">
        <f t="shared" si="127"/>
        <v>7.7913278532991604E-5</v>
      </c>
      <c r="N530" s="24">
        <f t="shared" si="128"/>
        <v>1.5094597068064247E-5</v>
      </c>
      <c r="O530" s="24">
        <f t="shared" si="129"/>
        <v>3.1490715473085209E-5</v>
      </c>
      <c r="P530" s="4"/>
      <c r="Q530" s="4"/>
      <c r="R530" s="4"/>
      <c r="S530" s="1">
        <f t="shared" si="124"/>
        <v>4.6105679999999998E-3</v>
      </c>
      <c r="T530">
        <f t="shared" si="130"/>
        <v>6.2E-4</v>
      </c>
      <c r="U530">
        <f t="shared" si="134"/>
        <v>3.1770833333333313E-7</v>
      </c>
      <c r="V530">
        <f t="shared" si="121"/>
        <v>6.0626473560121286E-3</v>
      </c>
      <c r="W530">
        <f t="shared" si="122"/>
        <v>7.9453343799755595E-8</v>
      </c>
      <c r="X530">
        <f t="shared" si="123"/>
        <v>2.8571428571428749E-7</v>
      </c>
      <c r="AB530">
        <f t="shared" si="131"/>
        <v>2.1955085714285712E-4</v>
      </c>
      <c r="AC530">
        <f t="shared" si="132"/>
        <v>3.6591809523809522E-6</v>
      </c>
      <c r="AE530">
        <f t="shared" si="133"/>
        <v>65.866646599767165</v>
      </c>
    </row>
    <row r="531" spans="1:31" x14ac:dyDescent="0.25">
      <c r="A531" s="1" t="s">
        <v>45</v>
      </c>
      <c r="B531" s="3">
        <v>192</v>
      </c>
      <c r="C531" s="2">
        <f t="shared" si="135"/>
        <v>21</v>
      </c>
      <c r="D531" s="3">
        <f t="shared" si="125"/>
        <v>1260</v>
      </c>
      <c r="E531" s="1" t="s">
        <v>29</v>
      </c>
      <c r="F531" s="1">
        <v>52</v>
      </c>
      <c r="G531" s="1">
        <v>150</v>
      </c>
      <c r="H531" s="1" t="s">
        <v>17</v>
      </c>
      <c r="I531" s="18">
        <v>7.2575000000000003</v>
      </c>
      <c r="J531" s="18">
        <v>4.0183333333333335</v>
      </c>
      <c r="K531" s="4">
        <v>826</v>
      </c>
      <c r="L531" s="1">
        <f t="shared" si="126"/>
        <v>6.143107861060329E-3</v>
      </c>
      <c r="M531" s="1">
        <f t="shared" si="127"/>
        <v>1.5086843934115647E-4</v>
      </c>
      <c r="N531" s="24">
        <f t="shared" si="128"/>
        <v>2.0787935148626449E-5</v>
      </c>
      <c r="O531" s="24">
        <f t="shared" si="129"/>
        <v>3.7545028454870954E-5</v>
      </c>
      <c r="P531" s="4"/>
      <c r="Q531" s="4"/>
      <c r="R531" s="4"/>
      <c r="S531" s="1">
        <f t="shared" si="124"/>
        <v>6.1424664000000002E-3</v>
      </c>
      <c r="T531">
        <f t="shared" si="130"/>
        <v>8.2600000000000002E-4</v>
      </c>
      <c r="U531">
        <f t="shared" si="134"/>
        <v>1.2083333333333333E-6</v>
      </c>
      <c r="V531">
        <f t="shared" si="121"/>
        <v>3.7328909166321027E-3</v>
      </c>
      <c r="W531">
        <f t="shared" si="122"/>
        <v>1.8606013026368915E-7</v>
      </c>
      <c r="X531">
        <f t="shared" si="123"/>
        <v>1.6666666666666658E-6</v>
      </c>
      <c r="AB531">
        <f t="shared" si="131"/>
        <v>2.924984E-4</v>
      </c>
      <c r="AC531">
        <f t="shared" si="132"/>
        <v>4.8749733333333334E-6</v>
      </c>
      <c r="AE531">
        <f t="shared" si="133"/>
        <v>87.751371115173669</v>
      </c>
    </row>
    <row r="532" spans="1:31" x14ac:dyDescent="0.25">
      <c r="A532" s="1" t="s">
        <v>45</v>
      </c>
      <c r="B532" s="3">
        <v>192</v>
      </c>
      <c r="C532" s="2">
        <f t="shared" si="135"/>
        <v>21</v>
      </c>
      <c r="D532" s="3">
        <f t="shared" si="125"/>
        <v>1260</v>
      </c>
      <c r="E532" s="1" t="s">
        <v>16</v>
      </c>
      <c r="F532" s="1">
        <v>11</v>
      </c>
      <c r="G532" s="1">
        <v>15</v>
      </c>
      <c r="H532" s="1" t="s">
        <v>30</v>
      </c>
      <c r="I532" s="18">
        <v>8.9049999999999994</v>
      </c>
      <c r="J532" s="17">
        <v>5.8783333333333303</v>
      </c>
      <c r="K532" s="5">
        <v>921</v>
      </c>
      <c r="L532" s="1">
        <f t="shared" si="126"/>
        <v>6.8496396368481396E-3</v>
      </c>
      <c r="M532" s="1">
        <f t="shared" si="127"/>
        <v>1.8451280961676649E-4</v>
      </c>
      <c r="N532" s="24">
        <f t="shared" si="128"/>
        <v>2.0720135835684055E-5</v>
      </c>
      <c r="O532" s="24">
        <f t="shared" si="129"/>
        <v>3.1388626529645579E-5</v>
      </c>
      <c r="P532" s="5"/>
      <c r="Q532" s="5"/>
      <c r="R532" s="5"/>
      <c r="S532" s="1">
        <f t="shared" si="124"/>
        <v>6.8489243999999994E-3</v>
      </c>
      <c r="T532">
        <f t="shared" si="130"/>
        <v>9.2100000000000005E-4</v>
      </c>
      <c r="U532">
        <f t="shared" si="134"/>
        <v>2.0625000000000006E-6</v>
      </c>
      <c r="V532">
        <f t="shared" si="121"/>
        <v>2.5517436915225415E-3</v>
      </c>
      <c r="W532">
        <f t="shared" si="122"/>
        <v>2.1709622533808028E-7</v>
      </c>
      <c r="X532">
        <f t="shared" si="123"/>
        <v>-1.3809523809523785E-6</v>
      </c>
      <c r="AB532">
        <f t="shared" si="131"/>
        <v>3.2613925714285711E-4</v>
      </c>
      <c r="AC532">
        <f t="shared" si="132"/>
        <v>5.4356542857142855E-6</v>
      </c>
      <c r="AE532">
        <f t="shared" si="133"/>
        <v>97.843841158686388</v>
      </c>
    </row>
    <row r="533" spans="1:31" x14ac:dyDescent="0.25">
      <c r="A533" s="1" t="s">
        <v>45</v>
      </c>
      <c r="B533" s="3">
        <v>192</v>
      </c>
      <c r="C533" s="2">
        <f t="shared" si="135"/>
        <v>21</v>
      </c>
      <c r="D533" s="3">
        <f t="shared" si="125"/>
        <v>1260</v>
      </c>
      <c r="E533" s="1" t="s">
        <v>19</v>
      </c>
      <c r="F533" s="1">
        <v>11</v>
      </c>
      <c r="G533" s="1">
        <v>150</v>
      </c>
      <c r="H533" s="1" t="s">
        <v>30</v>
      </c>
      <c r="I533" s="18">
        <v>5.7408333333333328</v>
      </c>
      <c r="J533" s="18">
        <v>2.4849999999999994</v>
      </c>
      <c r="K533" s="5">
        <v>730</v>
      </c>
      <c r="L533" s="1">
        <f t="shared" si="126"/>
        <v>5.429138908685279E-3</v>
      </c>
      <c r="M533" s="1">
        <f t="shared" si="127"/>
        <v>1.1686991779948741E-4</v>
      </c>
      <c r="N533" s="24">
        <f t="shared" si="128"/>
        <v>2.0357657331889229E-5</v>
      </c>
      <c r="O533" s="24">
        <f t="shared" si="129"/>
        <v>4.7030148007842028E-5</v>
      </c>
      <c r="P533" s="5"/>
      <c r="Q533" s="5"/>
      <c r="R533" s="5"/>
      <c r="S533" s="1">
        <f t="shared" si="124"/>
        <v>5.4285719999999996E-3</v>
      </c>
      <c r="T533">
        <f t="shared" si="130"/>
        <v>7.2999999999999996E-4</v>
      </c>
      <c r="U533">
        <f t="shared" si="134"/>
        <v>1.296875E-6</v>
      </c>
      <c r="V533">
        <f t="shared" si="121"/>
        <v>6.036217303822939E-3</v>
      </c>
      <c r="W533">
        <f t="shared" si="122"/>
        <v>3.2291204856256184E-7</v>
      </c>
      <c r="X533">
        <f t="shared" si="123"/>
        <v>1.4285714285714118E-7</v>
      </c>
      <c r="AB533">
        <f t="shared" si="131"/>
        <v>2.5850342857142855E-4</v>
      </c>
      <c r="AC533">
        <f t="shared" si="132"/>
        <v>4.3083904761904756E-6</v>
      </c>
      <c r="AE533">
        <f t="shared" si="133"/>
        <v>77.552664544887151</v>
      </c>
    </row>
    <row r="534" spans="1:31" x14ac:dyDescent="0.25">
      <c r="A534" s="1" t="s">
        <v>45</v>
      </c>
      <c r="B534" s="3">
        <v>192</v>
      </c>
      <c r="C534" s="2">
        <f t="shared" si="135"/>
        <v>21</v>
      </c>
      <c r="D534" s="3">
        <f t="shared" si="125"/>
        <v>1260</v>
      </c>
      <c r="E534" s="1" t="s">
        <v>20</v>
      </c>
      <c r="F534" s="1">
        <v>13</v>
      </c>
      <c r="G534" s="1">
        <v>15</v>
      </c>
      <c r="H534" s="1" t="s">
        <v>30</v>
      </c>
      <c r="I534" s="18">
        <v>5.7299999999999995</v>
      </c>
      <c r="J534" s="18">
        <v>2.9883333333333328</v>
      </c>
      <c r="K534" s="4">
        <v>542</v>
      </c>
      <c r="L534" s="1">
        <f t="shared" si="126"/>
        <v>4.0309497102841386E-3</v>
      </c>
      <c r="M534" s="1">
        <f t="shared" si="127"/>
        <v>5.0289479780385484E-5</v>
      </c>
      <c r="N534" s="24">
        <f t="shared" si="128"/>
        <v>8.7765235218822837E-6</v>
      </c>
      <c r="O534" s="24">
        <f t="shared" si="129"/>
        <v>1.6828604499850135E-5</v>
      </c>
      <c r="P534" s="4"/>
      <c r="Q534" s="4"/>
      <c r="R534" s="4"/>
      <c r="S534" s="1">
        <f t="shared" si="124"/>
        <v>4.0305287999999996E-3</v>
      </c>
      <c r="T534">
        <f t="shared" si="130"/>
        <v>5.4199999999999995E-4</v>
      </c>
      <c r="U534">
        <f t="shared" si="134"/>
        <v>1.1458333333333329E-7</v>
      </c>
      <c r="V534">
        <f t="shared" si="121"/>
        <v>5.0195203569436703E-3</v>
      </c>
      <c r="W534">
        <f t="shared" si="122"/>
        <v>2.372492987443169E-8</v>
      </c>
      <c r="X534">
        <f t="shared" si="123"/>
        <v>2.3809523809523356E-7</v>
      </c>
      <c r="AB534">
        <f t="shared" si="131"/>
        <v>1.9192994285714284E-4</v>
      </c>
      <c r="AC534">
        <f t="shared" si="132"/>
        <v>3.1988323809523805E-6</v>
      </c>
      <c r="AE534">
        <f t="shared" si="133"/>
        <v>57.580197511409366</v>
      </c>
    </row>
    <row r="535" spans="1:31" x14ac:dyDescent="0.25">
      <c r="A535" s="1" t="s">
        <v>45</v>
      </c>
      <c r="B535" s="3">
        <v>192</v>
      </c>
      <c r="C535" s="2">
        <f t="shared" si="135"/>
        <v>21</v>
      </c>
      <c r="D535" s="3">
        <f t="shared" si="125"/>
        <v>1260</v>
      </c>
      <c r="E535" s="1" t="s">
        <v>22</v>
      </c>
      <c r="F535" s="1">
        <v>13</v>
      </c>
      <c r="G535" s="1">
        <v>150</v>
      </c>
      <c r="H535" s="1" t="s">
        <v>30</v>
      </c>
      <c r="I535" s="18">
        <v>6.7200000000000006</v>
      </c>
      <c r="J535" s="18">
        <v>3.4916666666666663</v>
      </c>
      <c r="K535" s="4">
        <v>549</v>
      </c>
      <c r="L535" s="1">
        <f t="shared" si="126"/>
        <v>4.0830099463948196E-3</v>
      </c>
      <c r="M535" s="1">
        <f t="shared" si="127"/>
        <v>5.2768538642798862E-5</v>
      </c>
      <c r="N535" s="24">
        <f t="shared" si="128"/>
        <v>7.8524611075593537E-6</v>
      </c>
      <c r="O535" s="24">
        <f t="shared" si="129"/>
        <v>1.5112707964524736E-5</v>
      </c>
      <c r="P535" s="4"/>
      <c r="Q535" s="4"/>
      <c r="R535" s="4"/>
      <c r="S535" s="1">
        <f t="shared" si="124"/>
        <v>4.0825836000000001E-3</v>
      </c>
      <c r="T535">
        <f t="shared" si="130"/>
        <v>5.4900000000000001E-4</v>
      </c>
      <c r="U535">
        <f t="shared" si="134"/>
        <v>3.6458333333333655E-8</v>
      </c>
      <c r="V535">
        <f t="shared" si="121"/>
        <v>4.2959427207637235E-3</v>
      </c>
      <c r="W535">
        <f t="shared" si="122"/>
        <v>6.4606551280970895E-9</v>
      </c>
      <c r="X535">
        <f t="shared" si="123"/>
        <v>-5.2380952380952103E-7</v>
      </c>
      <c r="AB535">
        <f t="shared" si="131"/>
        <v>1.9440874285714285E-4</v>
      </c>
      <c r="AC535">
        <f t="shared" si="132"/>
        <v>3.2401457142857145E-6</v>
      </c>
      <c r="AE535">
        <f t="shared" si="133"/>
        <v>58.323853198826093</v>
      </c>
    </row>
    <row r="536" spans="1:31" x14ac:dyDescent="0.25">
      <c r="A536" s="1" t="s">
        <v>45</v>
      </c>
      <c r="B536" s="3">
        <v>192</v>
      </c>
      <c r="C536" s="2">
        <f t="shared" si="135"/>
        <v>21</v>
      </c>
      <c r="D536" s="3">
        <f t="shared" si="125"/>
        <v>1260</v>
      </c>
      <c r="E536" s="1" t="s">
        <v>24</v>
      </c>
      <c r="F536" s="1">
        <v>26</v>
      </c>
      <c r="G536" s="1">
        <v>15</v>
      </c>
      <c r="H536" s="1" t="s">
        <v>30</v>
      </c>
      <c r="I536" s="18">
        <v>6.0591666666666679</v>
      </c>
      <c r="J536" s="18">
        <v>2.9941666666666675</v>
      </c>
      <c r="K536" s="5">
        <v>611</v>
      </c>
      <c r="L536" s="1">
        <f t="shared" si="126"/>
        <v>4.5441148948037061E-3</v>
      </c>
      <c r="M536" s="1">
        <f t="shared" si="127"/>
        <v>7.4725917138460134E-5</v>
      </c>
      <c r="N536" s="24">
        <f t="shared" si="128"/>
        <v>1.2332705345365445E-5</v>
      </c>
      <c r="O536" s="24">
        <f t="shared" si="129"/>
        <v>2.495716687062403E-5</v>
      </c>
      <c r="P536" s="5"/>
      <c r="Q536" s="5"/>
      <c r="R536" s="5"/>
      <c r="S536" s="1">
        <f t="shared" si="124"/>
        <v>4.5436404E-3</v>
      </c>
      <c r="T536">
        <f t="shared" si="130"/>
        <v>6.11E-4</v>
      </c>
      <c r="U536">
        <f t="shared" si="134"/>
        <v>5.833333333333334E-7</v>
      </c>
      <c r="V536">
        <f t="shared" si="121"/>
        <v>5.0097411633732245E-3</v>
      </c>
      <c r="W536">
        <f t="shared" si="122"/>
        <v>1.2054615078976483E-7</v>
      </c>
      <c r="X536">
        <f t="shared" si="123"/>
        <v>-9.5238095238095489E-7</v>
      </c>
      <c r="AB536">
        <f t="shared" si="131"/>
        <v>2.1636382857142858E-4</v>
      </c>
      <c r="AC536">
        <f t="shared" si="132"/>
        <v>3.6060638095238094E-6</v>
      </c>
      <c r="AE536">
        <f t="shared" si="133"/>
        <v>64.910517858802805</v>
      </c>
    </row>
    <row r="537" spans="1:31" x14ac:dyDescent="0.25">
      <c r="A537" s="1" t="s">
        <v>45</v>
      </c>
      <c r="B537" s="3">
        <v>192</v>
      </c>
      <c r="C537" s="2">
        <f t="shared" si="135"/>
        <v>21</v>
      </c>
      <c r="D537" s="3">
        <f t="shared" si="125"/>
        <v>1260</v>
      </c>
      <c r="E537" s="1" t="s">
        <v>25</v>
      </c>
      <c r="F537" s="1">
        <v>26</v>
      </c>
      <c r="G537" s="1">
        <v>150</v>
      </c>
      <c r="H537" s="1" t="s">
        <v>30</v>
      </c>
      <c r="I537" s="18">
        <v>6.7266666666666666</v>
      </c>
      <c r="J537" s="18">
        <v>2.2149999999999999</v>
      </c>
      <c r="K537" s="5">
        <v>680</v>
      </c>
      <c r="L537" s="1">
        <f t="shared" si="126"/>
        <v>5.0572800793232736E-3</v>
      </c>
      <c r="M537" s="1">
        <f t="shared" si="127"/>
        <v>9.9162354496534771E-5</v>
      </c>
      <c r="N537" s="24">
        <f t="shared" si="128"/>
        <v>1.4741678071833713E-5</v>
      </c>
      <c r="O537" s="24">
        <f t="shared" si="129"/>
        <v>4.4768557334778679E-5</v>
      </c>
      <c r="P537" s="5"/>
      <c r="Q537" s="5"/>
      <c r="R537" s="5"/>
      <c r="S537" s="1">
        <f t="shared" si="124"/>
        <v>5.0567520000000003E-3</v>
      </c>
      <c r="T537">
        <f t="shared" si="130"/>
        <v>6.8000000000000005E-4</v>
      </c>
      <c r="U537">
        <f t="shared" si="134"/>
        <v>1.0052083333333335E-6</v>
      </c>
      <c r="V537">
        <f t="shared" si="121"/>
        <v>6.7720090293453723E-3</v>
      </c>
      <c r="W537">
        <f t="shared" si="122"/>
        <v>2.8079855866055185E-7</v>
      </c>
      <c r="X537">
        <f t="shared" si="123"/>
        <v>-4.1428571428571401E-6</v>
      </c>
      <c r="AB537">
        <f t="shared" si="131"/>
        <v>2.4079771428571429E-4</v>
      </c>
      <c r="AC537">
        <f t="shared" si="132"/>
        <v>4.0132952380952388E-6</v>
      </c>
      <c r="AE537">
        <f t="shared" si="133"/>
        <v>72.240838206196244</v>
      </c>
    </row>
    <row r="538" spans="1:31" x14ac:dyDescent="0.25">
      <c r="A538" s="1" t="s">
        <v>45</v>
      </c>
      <c r="B538" s="3">
        <v>192</v>
      </c>
      <c r="C538" s="2">
        <f t="shared" si="135"/>
        <v>21</v>
      </c>
      <c r="D538" s="3">
        <f t="shared" si="125"/>
        <v>1260</v>
      </c>
      <c r="E538" s="1" t="s">
        <v>26</v>
      </c>
      <c r="F538" s="1">
        <v>34</v>
      </c>
      <c r="G538" s="1">
        <v>15</v>
      </c>
      <c r="H538" s="1" t="s">
        <v>30</v>
      </c>
      <c r="I538" s="18">
        <v>6.8391666666666682</v>
      </c>
      <c r="J538" s="18">
        <v>2.2758333333333347</v>
      </c>
      <c r="K538" s="4">
        <v>536</v>
      </c>
      <c r="L538" s="1">
        <f t="shared" si="126"/>
        <v>3.986326650760698E-3</v>
      </c>
      <c r="M538" s="1">
        <f t="shared" si="127"/>
        <v>4.8164572184031175E-5</v>
      </c>
      <c r="N538" s="24">
        <f t="shared" si="128"/>
        <v>7.0424621202433777E-6</v>
      </c>
      <c r="O538" s="24">
        <f t="shared" si="129"/>
        <v>2.1163488326926903E-5</v>
      </c>
      <c r="P538" s="4"/>
      <c r="Q538" s="4"/>
      <c r="R538" s="4"/>
      <c r="S538" s="1">
        <f t="shared" si="124"/>
        <v>3.9859103999999998E-3</v>
      </c>
      <c r="T538">
        <f t="shared" si="130"/>
        <v>5.3600000000000002E-4</v>
      </c>
      <c r="U538">
        <f t="shared" si="134"/>
        <v>1.1458333333333329E-7</v>
      </c>
      <c r="V538">
        <f t="shared" si="121"/>
        <v>6.590992310508967E-3</v>
      </c>
      <c r="W538">
        <f t="shared" si="122"/>
        <v>3.1152544316994498E-8</v>
      </c>
      <c r="X538">
        <f t="shared" si="123"/>
        <v>-1.1428571428571396E-6</v>
      </c>
      <c r="AB538">
        <f t="shared" si="131"/>
        <v>1.8980525714285714E-4</v>
      </c>
      <c r="AC538">
        <f t="shared" si="132"/>
        <v>3.1634209523809521E-6</v>
      </c>
      <c r="AE538">
        <f t="shared" si="133"/>
        <v>56.942778350766453</v>
      </c>
    </row>
    <row r="539" spans="1:31" x14ac:dyDescent="0.25">
      <c r="A539" s="1" t="s">
        <v>45</v>
      </c>
      <c r="B539" s="3">
        <v>192</v>
      </c>
      <c r="C539" s="2">
        <f t="shared" si="135"/>
        <v>21</v>
      </c>
      <c r="D539" s="3">
        <f t="shared" si="125"/>
        <v>1260</v>
      </c>
      <c r="E539" s="1" t="s">
        <v>27</v>
      </c>
      <c r="F539" s="1">
        <v>34</v>
      </c>
      <c r="G539" s="1">
        <v>150</v>
      </c>
      <c r="H539" s="1" t="s">
        <v>30</v>
      </c>
      <c r="I539" s="18">
        <v>8.1258333333333344</v>
      </c>
      <c r="J539" s="18">
        <v>4.1108333333333338</v>
      </c>
      <c r="K539" s="4">
        <v>830</v>
      </c>
      <c r="L539" s="1">
        <f t="shared" si="126"/>
        <v>6.1728565674092897E-3</v>
      </c>
      <c r="M539" s="1">
        <f t="shared" si="127"/>
        <v>1.5228504440539269E-4</v>
      </c>
      <c r="N539" s="24">
        <f t="shared" si="128"/>
        <v>1.8740852557324502E-5</v>
      </c>
      <c r="O539" s="24">
        <f t="shared" si="129"/>
        <v>3.7044811126387837E-5</v>
      </c>
      <c r="P539" s="4"/>
      <c r="Q539" s="4"/>
      <c r="R539" s="4"/>
      <c r="S539" s="1">
        <f t="shared" si="124"/>
        <v>6.172211999999999E-3</v>
      </c>
      <c r="T539">
        <f t="shared" si="130"/>
        <v>8.3000000000000001E-4</v>
      </c>
      <c r="U539">
        <f t="shared" si="134"/>
        <v>1.6979166666666668E-6</v>
      </c>
      <c r="V539">
        <f t="shared" si="121"/>
        <v>3.6488951956213252E-3</v>
      </c>
      <c r="W539">
        <f t="shared" si="122"/>
        <v>2.555636172040445E-7</v>
      </c>
      <c r="X539">
        <f t="shared" si="123"/>
        <v>9.9047619047619022E-6</v>
      </c>
      <c r="AB539">
        <f t="shared" si="131"/>
        <v>2.9391485714285712E-4</v>
      </c>
      <c r="AC539">
        <f t="shared" si="132"/>
        <v>4.8985809523809517E-6</v>
      </c>
      <c r="AE539">
        <f t="shared" si="133"/>
        <v>88.176317222268949</v>
      </c>
    </row>
    <row r="540" spans="1:31" x14ac:dyDescent="0.25">
      <c r="A540" s="1" t="s">
        <v>45</v>
      </c>
      <c r="B540" s="3">
        <v>192</v>
      </c>
      <c r="C540" s="2">
        <f t="shared" si="135"/>
        <v>21</v>
      </c>
      <c r="D540" s="3">
        <f t="shared" si="125"/>
        <v>1260</v>
      </c>
      <c r="E540" s="1" t="s">
        <v>28</v>
      </c>
      <c r="F540" s="1">
        <v>52</v>
      </c>
      <c r="G540" s="1">
        <v>15</v>
      </c>
      <c r="H540" s="1" t="s">
        <v>30</v>
      </c>
      <c r="I540" s="18">
        <v>6.0991666666666653</v>
      </c>
      <c r="J540" s="18">
        <v>1.2858333333333318</v>
      </c>
      <c r="K540" s="4">
        <v>538</v>
      </c>
      <c r="L540" s="1">
        <f t="shared" si="126"/>
        <v>4.0012010039351788E-3</v>
      </c>
      <c r="M540" s="1">
        <f t="shared" si="127"/>
        <v>4.8872874716149308E-5</v>
      </c>
      <c r="N540" s="24">
        <f t="shared" si="128"/>
        <v>8.0130413525589819E-6</v>
      </c>
      <c r="O540" s="24">
        <f t="shared" si="129"/>
        <v>3.8008716564730552E-5</v>
      </c>
      <c r="P540" s="4"/>
      <c r="Q540" s="4"/>
      <c r="R540" s="4"/>
      <c r="S540" s="1">
        <f t="shared" si="124"/>
        <v>4.0007832E-3</v>
      </c>
      <c r="T540">
        <f t="shared" si="130"/>
        <v>5.3799999999999996E-4</v>
      </c>
      <c r="U540">
        <f t="shared" si="134"/>
        <v>4.5312499999999974E-7</v>
      </c>
      <c r="V540">
        <f t="shared" si="121"/>
        <v>1.1665586519766702E-2</v>
      </c>
      <c r="W540">
        <f t="shared" si="122"/>
        <v>2.1804486749793656E-7</v>
      </c>
      <c r="X540">
        <f t="shared" si="123"/>
        <v>-5.7142857142857499E-7</v>
      </c>
      <c r="AB540">
        <f t="shared" si="131"/>
        <v>1.9051348571428572E-4</v>
      </c>
      <c r="AC540">
        <f t="shared" si="132"/>
        <v>3.1752247619047621E-6</v>
      </c>
      <c r="AE540">
        <f t="shared" si="133"/>
        <v>57.155251404314086</v>
      </c>
    </row>
    <row r="541" spans="1:31" x14ac:dyDescent="0.25">
      <c r="A541" s="1" t="s">
        <v>45</v>
      </c>
      <c r="B541" s="3">
        <v>192</v>
      </c>
      <c r="C541" s="2">
        <f t="shared" si="135"/>
        <v>21</v>
      </c>
      <c r="D541" s="3">
        <f t="shared" si="125"/>
        <v>1260</v>
      </c>
      <c r="E541" s="1" t="s">
        <v>29</v>
      </c>
      <c r="F541" s="1">
        <v>52</v>
      </c>
      <c r="G541" s="1">
        <v>150</v>
      </c>
      <c r="H541" s="1" t="s">
        <v>30</v>
      </c>
      <c r="I541" s="18">
        <v>11.799999999999999</v>
      </c>
      <c r="J541" s="18">
        <v>7.8374999999999995</v>
      </c>
      <c r="K541" s="5">
        <v>601</v>
      </c>
      <c r="L541" s="1">
        <f t="shared" si="126"/>
        <v>4.4697431289313048E-3</v>
      </c>
      <c r="M541" s="1">
        <f t="shared" si="127"/>
        <v>7.1184404477869588E-5</v>
      </c>
      <c r="N541" s="24">
        <f t="shared" si="128"/>
        <v>6.0325766506669151E-6</v>
      </c>
      <c r="O541" s="24">
        <f t="shared" si="129"/>
        <v>9.0825396462991508E-6</v>
      </c>
      <c r="P541" s="5"/>
      <c r="Q541" s="5"/>
      <c r="R541" s="5"/>
      <c r="S541" s="1">
        <f t="shared" si="124"/>
        <v>4.4692764000000005E-3</v>
      </c>
      <c r="T541">
        <f t="shared" si="130"/>
        <v>6.0099999999999997E-4</v>
      </c>
      <c r="U541">
        <f t="shared" si="134"/>
        <v>4.7916666666666649E-7</v>
      </c>
      <c r="V541">
        <f t="shared" si="121"/>
        <v>1.9138755980861245E-3</v>
      </c>
      <c r="W541">
        <f t="shared" si="122"/>
        <v>3.7828713279848759E-8</v>
      </c>
      <c r="X541">
        <f t="shared" si="123"/>
        <v>4.2857142857142867E-7</v>
      </c>
      <c r="AB541">
        <f t="shared" si="131"/>
        <v>2.1282268571428574E-4</v>
      </c>
      <c r="AC541">
        <f t="shared" si="132"/>
        <v>3.5470447619047622E-6</v>
      </c>
      <c r="AE541">
        <f t="shared" si="133"/>
        <v>63.848152591064625</v>
      </c>
    </row>
    <row r="542" spans="1:31" x14ac:dyDescent="0.25">
      <c r="A542" s="1" t="s">
        <v>45</v>
      </c>
      <c r="B542" s="3">
        <v>192</v>
      </c>
      <c r="C542" s="2">
        <f t="shared" si="135"/>
        <v>21</v>
      </c>
      <c r="D542" s="3">
        <f t="shared" si="125"/>
        <v>1260</v>
      </c>
      <c r="E542" s="1" t="s">
        <v>16</v>
      </c>
      <c r="F542" s="1">
        <v>11</v>
      </c>
      <c r="G542" s="1">
        <v>15</v>
      </c>
      <c r="H542" s="1" t="s">
        <v>31</v>
      </c>
      <c r="I542" s="17">
        <v>5.2191666666666698</v>
      </c>
      <c r="J542" s="18">
        <v>1.3350000000000009</v>
      </c>
      <c r="K542" s="4">
        <v>822</v>
      </c>
      <c r="L542" s="1">
        <f t="shared" si="126"/>
        <v>6.1133591547113683E-3</v>
      </c>
      <c r="M542" s="1">
        <f t="shared" si="127"/>
        <v>1.4945183427692024E-4</v>
      </c>
      <c r="N542" s="24">
        <f t="shared" si="128"/>
        <v>2.863519098392211E-5</v>
      </c>
      <c r="O542" s="24">
        <f t="shared" si="129"/>
        <v>1.1194893953327352E-4</v>
      </c>
      <c r="P542" s="4"/>
      <c r="Q542" s="4"/>
      <c r="R542" s="4"/>
      <c r="S542" s="1">
        <f t="shared" si="124"/>
        <v>6.1127208000000006E-3</v>
      </c>
      <c r="T542">
        <f t="shared" si="130"/>
        <v>8.2200000000000003E-4</v>
      </c>
      <c r="U542">
        <f t="shared" si="134"/>
        <v>1.421875E-6</v>
      </c>
      <c r="V542">
        <f t="shared" si="121"/>
        <v>1.1235955056179768E-2</v>
      </c>
      <c r="W542">
        <f t="shared" si="122"/>
        <v>6.5901102027611444E-7</v>
      </c>
      <c r="X542">
        <f t="shared" si="123"/>
        <v>2.0476190476190509E-6</v>
      </c>
      <c r="AB542">
        <f t="shared" si="131"/>
        <v>2.9108194285714289E-4</v>
      </c>
      <c r="AC542">
        <f t="shared" si="132"/>
        <v>4.851365714285715E-6</v>
      </c>
      <c r="AE542">
        <f t="shared" si="133"/>
        <v>87.326425008078402</v>
      </c>
    </row>
    <row r="543" spans="1:31" x14ac:dyDescent="0.25">
      <c r="A543" s="1" t="s">
        <v>45</v>
      </c>
      <c r="B543" s="3">
        <v>192</v>
      </c>
      <c r="C543" s="2">
        <f t="shared" si="135"/>
        <v>21</v>
      </c>
      <c r="D543" s="3">
        <f t="shared" si="125"/>
        <v>1260</v>
      </c>
      <c r="E543" s="1" t="s">
        <v>19</v>
      </c>
      <c r="F543" s="1">
        <v>11</v>
      </c>
      <c r="G543" s="1">
        <v>150</v>
      </c>
      <c r="H543" s="1" t="s">
        <v>31</v>
      </c>
      <c r="I543" s="18">
        <v>6.34</v>
      </c>
      <c r="J543" s="18">
        <v>1.868333333333333</v>
      </c>
      <c r="K543" s="4">
        <v>1000</v>
      </c>
      <c r="L543" s="1">
        <f t="shared" si="126"/>
        <v>7.4371765872401083E-3</v>
      </c>
      <c r="M543" s="1">
        <f t="shared" si="127"/>
        <v>2.1249075963543164E-4</v>
      </c>
      <c r="N543" s="24">
        <f t="shared" si="128"/>
        <v>3.3515892686976599E-5</v>
      </c>
      <c r="O543" s="24">
        <f t="shared" si="129"/>
        <v>1.1373278838649332E-4</v>
      </c>
      <c r="P543" s="4"/>
      <c r="Q543" s="4"/>
      <c r="R543" s="4"/>
      <c r="S543" s="1">
        <f t="shared" si="124"/>
        <v>7.4364000000000001E-3</v>
      </c>
      <c r="T543">
        <f t="shared" si="130"/>
        <v>1E-3</v>
      </c>
      <c r="U543">
        <f t="shared" si="134"/>
        <v>2.4375E-6</v>
      </c>
      <c r="V543">
        <f t="shared" si="121"/>
        <v>8.028545941123998E-3</v>
      </c>
      <c r="W543">
        <f t="shared" si="122"/>
        <v>8.0724020987562352E-7</v>
      </c>
      <c r="X543">
        <f t="shared" si="123"/>
        <v>-2.571428571428572E-6</v>
      </c>
      <c r="AB543">
        <f t="shared" si="131"/>
        <v>3.5411428571428572E-4</v>
      </c>
      <c r="AC543">
        <f t="shared" si="132"/>
        <v>5.9019047619047616E-6</v>
      </c>
      <c r="AE543">
        <f t="shared" si="133"/>
        <v>106.236526773818</v>
      </c>
    </row>
    <row r="544" spans="1:31" x14ac:dyDescent="0.25">
      <c r="A544" s="1" t="s">
        <v>45</v>
      </c>
      <c r="B544" s="3">
        <v>192</v>
      </c>
      <c r="C544" s="2">
        <f t="shared" si="135"/>
        <v>21</v>
      </c>
      <c r="D544" s="3">
        <f t="shared" si="125"/>
        <v>1260</v>
      </c>
      <c r="E544" s="1" t="s">
        <v>20</v>
      </c>
      <c r="F544" s="1">
        <v>13</v>
      </c>
      <c r="G544" s="1">
        <v>15</v>
      </c>
      <c r="H544" s="1" t="s">
        <v>31</v>
      </c>
      <c r="I544" s="18">
        <v>7.4391666666666669</v>
      </c>
      <c r="J544" s="18">
        <v>3.54</v>
      </c>
      <c r="K544" s="4">
        <v>726</v>
      </c>
      <c r="L544" s="1">
        <f t="shared" si="126"/>
        <v>5.3993902023363191E-3</v>
      </c>
      <c r="M544" s="1">
        <f t="shared" si="127"/>
        <v>1.1545331273525122E-4</v>
      </c>
      <c r="N544" s="24">
        <f t="shared" si="128"/>
        <v>1.5519656691195415E-5</v>
      </c>
      <c r="O544" s="24">
        <f t="shared" si="129"/>
        <v>3.2613930151200909E-5</v>
      </c>
      <c r="P544" s="4"/>
      <c r="Q544" s="4"/>
      <c r="R544" s="4"/>
      <c r="S544" s="1">
        <f t="shared" si="124"/>
        <v>5.3988263999999999E-3</v>
      </c>
      <c r="T544">
        <f t="shared" si="130"/>
        <v>7.2599999999999997E-4</v>
      </c>
      <c r="U544">
        <f t="shared" si="134"/>
        <v>8.4374999999999965E-7</v>
      </c>
      <c r="V544">
        <f t="shared" si="121"/>
        <v>4.2372881355932203E-3</v>
      </c>
      <c r="W544">
        <f t="shared" si="122"/>
        <v>1.4747657680420036E-7</v>
      </c>
      <c r="X544">
        <f t="shared" si="123"/>
        <v>4.2857142857142863E-6</v>
      </c>
      <c r="AB544">
        <f t="shared" si="131"/>
        <v>2.5708697142857144E-4</v>
      </c>
      <c r="AC544">
        <f t="shared" si="132"/>
        <v>4.2847828571428572E-6</v>
      </c>
      <c r="AE544">
        <f t="shared" si="133"/>
        <v>77.12771843779187</v>
      </c>
    </row>
    <row r="545" spans="1:31" x14ac:dyDescent="0.25">
      <c r="A545" s="1" t="s">
        <v>45</v>
      </c>
      <c r="B545" s="3">
        <v>192</v>
      </c>
      <c r="C545" s="2">
        <f t="shared" si="135"/>
        <v>21</v>
      </c>
      <c r="D545" s="3">
        <f t="shared" si="125"/>
        <v>1260</v>
      </c>
      <c r="E545" s="1" t="s">
        <v>22</v>
      </c>
      <c r="F545" s="1">
        <v>13</v>
      </c>
      <c r="G545" s="1">
        <v>150</v>
      </c>
      <c r="H545" s="1" t="s">
        <v>31</v>
      </c>
      <c r="I545" s="18">
        <v>6.0541666666666671</v>
      </c>
      <c r="J545" s="18">
        <v>1.9583333333333335</v>
      </c>
      <c r="K545" s="4">
        <v>877</v>
      </c>
      <c r="L545" s="1">
        <f t="shared" si="126"/>
        <v>6.5224038670095748E-3</v>
      </c>
      <c r="M545" s="1">
        <f t="shared" si="127"/>
        <v>1.6893015391016816E-4</v>
      </c>
      <c r="N545" s="24">
        <f t="shared" si="128"/>
        <v>2.7903122462794463E-5</v>
      </c>
      <c r="O545" s="24">
        <f t="shared" si="129"/>
        <v>8.6262206252000757E-5</v>
      </c>
      <c r="P545" s="4"/>
      <c r="Q545" s="4"/>
      <c r="R545" s="4"/>
      <c r="S545" s="1">
        <f t="shared" si="124"/>
        <v>6.5217227999999992E-3</v>
      </c>
      <c r="T545">
        <f t="shared" si="130"/>
        <v>8.7699999999999996E-4</v>
      </c>
      <c r="U545">
        <f t="shared" si="134"/>
        <v>1.6302083333333328E-6</v>
      </c>
      <c r="V545">
        <f t="shared" si="121"/>
        <v>7.6595744680851051E-3</v>
      </c>
      <c r="W545">
        <f t="shared" si="122"/>
        <v>5.1507327543133193E-7</v>
      </c>
      <c r="X545">
        <f t="shared" si="123"/>
        <v>-2.2380952380952409E-6</v>
      </c>
      <c r="AB545">
        <f t="shared" si="131"/>
        <v>3.1055822857142855E-4</v>
      </c>
      <c r="AC545">
        <f t="shared" si="132"/>
        <v>5.1759704761904758E-6</v>
      </c>
      <c r="AE545">
        <f t="shared" si="133"/>
        <v>93.169433980638388</v>
      </c>
    </row>
    <row r="546" spans="1:31" x14ac:dyDescent="0.25">
      <c r="A546" s="1" t="s">
        <v>45</v>
      </c>
      <c r="B546" s="3">
        <v>192</v>
      </c>
      <c r="C546" s="2">
        <f t="shared" si="135"/>
        <v>21</v>
      </c>
      <c r="D546" s="3">
        <f t="shared" si="125"/>
        <v>1260</v>
      </c>
      <c r="E546" s="1" t="s">
        <v>24</v>
      </c>
      <c r="F546" s="1">
        <v>26</v>
      </c>
      <c r="G546" s="1">
        <v>15</v>
      </c>
      <c r="H546" s="1" t="s">
        <v>31</v>
      </c>
      <c r="I546" s="18">
        <v>5.328333333333334</v>
      </c>
      <c r="J546" s="18">
        <v>2.4650000000000007</v>
      </c>
      <c r="K546" s="4">
        <v>648</v>
      </c>
      <c r="L546" s="1">
        <f t="shared" si="126"/>
        <v>4.8192904285315891E-3</v>
      </c>
      <c r="M546" s="1">
        <f t="shared" si="127"/>
        <v>8.7829513982645035E-5</v>
      </c>
      <c r="N546" s="24">
        <f t="shared" si="128"/>
        <v>1.6483487140940574E-5</v>
      </c>
      <c r="O546" s="24">
        <f t="shared" si="129"/>
        <v>3.5630634475718054E-5</v>
      </c>
      <c r="P546" s="4"/>
      <c r="Q546" s="4"/>
      <c r="R546" s="4"/>
      <c r="S546" s="1">
        <f t="shared" si="124"/>
        <v>4.8187872000000007E-3</v>
      </c>
      <c r="T546">
        <f t="shared" si="130"/>
        <v>6.4800000000000003E-4</v>
      </c>
      <c r="U546">
        <f t="shared" si="134"/>
        <v>4.9479166666666687E-7</v>
      </c>
      <c r="V546">
        <f t="shared" si="121"/>
        <v>6.0851926977687609E-3</v>
      </c>
      <c r="W546">
        <f t="shared" si="122"/>
        <v>1.2419896521486642E-7</v>
      </c>
      <c r="X546">
        <f t="shared" si="123"/>
        <v>4.7619047619048778E-8</v>
      </c>
      <c r="AB546">
        <f t="shared" si="131"/>
        <v>2.2946605714285718E-4</v>
      </c>
      <c r="AC546">
        <f t="shared" si="132"/>
        <v>3.8244342857142859E-6</v>
      </c>
      <c r="AE546">
        <f t="shared" si="133"/>
        <v>68.841269349434072</v>
      </c>
    </row>
    <row r="547" spans="1:31" x14ac:dyDescent="0.25">
      <c r="A547" s="1" t="s">
        <v>45</v>
      </c>
      <c r="B547" s="3">
        <v>192</v>
      </c>
      <c r="C547" s="2">
        <f t="shared" si="135"/>
        <v>21</v>
      </c>
      <c r="D547" s="3">
        <f t="shared" si="125"/>
        <v>1260</v>
      </c>
      <c r="E547" s="1" t="s">
        <v>25</v>
      </c>
      <c r="F547" s="1">
        <v>26</v>
      </c>
      <c r="G547" s="1">
        <v>150</v>
      </c>
      <c r="H547" s="1" t="s">
        <v>31</v>
      </c>
      <c r="I547" s="18">
        <v>6.270833333333333</v>
      </c>
      <c r="J547" s="18">
        <v>3.3374999999999999</v>
      </c>
      <c r="K547" s="4">
        <v>681</v>
      </c>
      <c r="L547" s="1">
        <f t="shared" si="126"/>
        <v>5.0647172559105131E-3</v>
      </c>
      <c r="M547" s="1">
        <f t="shared" si="127"/>
        <v>9.9516505762593793E-5</v>
      </c>
      <c r="N547" s="24">
        <f t="shared" si="128"/>
        <v>1.586974178273921E-5</v>
      </c>
      <c r="O547" s="24">
        <f t="shared" si="129"/>
        <v>2.9817679629241586E-5</v>
      </c>
      <c r="P547" s="4"/>
      <c r="Q547" s="4"/>
      <c r="R547" s="4"/>
      <c r="S547" s="1">
        <f t="shared" si="124"/>
        <v>5.0641884000000009E-3</v>
      </c>
      <c r="T547">
        <f t="shared" si="130"/>
        <v>6.8099999999999996E-4</v>
      </c>
      <c r="U547">
        <f t="shared" si="134"/>
        <v>7.1354166666666647E-7</v>
      </c>
      <c r="V547">
        <f t="shared" si="121"/>
        <v>4.4943820224719096E-3</v>
      </c>
      <c r="W547">
        <f t="shared" si="122"/>
        <v>1.3228499601146915E-7</v>
      </c>
      <c r="X547">
        <f t="shared" si="123"/>
        <v>-2.8571428571428594E-6</v>
      </c>
      <c r="AB547">
        <f t="shared" si="131"/>
        <v>2.4115182857142861E-4</v>
      </c>
      <c r="AC547">
        <f t="shared" si="132"/>
        <v>4.0191971428571436E-6</v>
      </c>
      <c r="AE547">
        <f t="shared" si="133"/>
        <v>72.347074732970057</v>
      </c>
    </row>
    <row r="548" spans="1:31" x14ac:dyDescent="0.25">
      <c r="A548" s="1" t="s">
        <v>45</v>
      </c>
      <c r="B548" s="3">
        <v>192</v>
      </c>
      <c r="C548" s="2">
        <f t="shared" si="135"/>
        <v>21</v>
      </c>
      <c r="D548" s="3">
        <f t="shared" si="125"/>
        <v>1260</v>
      </c>
      <c r="E548" s="1" t="s">
        <v>26</v>
      </c>
      <c r="F548" s="1">
        <v>34</v>
      </c>
      <c r="G548" s="1">
        <v>15</v>
      </c>
      <c r="H548" s="1" t="s">
        <v>31</v>
      </c>
      <c r="I548" s="18">
        <v>6.0258333333333338</v>
      </c>
      <c r="J548" s="18">
        <v>3.2008333333333328</v>
      </c>
      <c r="K548" s="4">
        <v>698</v>
      </c>
      <c r="L548" s="1">
        <f t="shared" si="126"/>
        <v>5.1911492578935953E-3</v>
      </c>
      <c r="M548" s="1">
        <f t="shared" si="127"/>
        <v>1.0553707728559771E-4</v>
      </c>
      <c r="N548" s="24">
        <f t="shared" si="128"/>
        <v>1.7514104929154645E-5</v>
      </c>
      <c r="O548" s="24">
        <f t="shared" si="129"/>
        <v>3.2971750258452817E-5</v>
      </c>
      <c r="P548" s="4"/>
      <c r="Q548" s="4"/>
      <c r="R548" s="4"/>
      <c r="S548" s="1">
        <f t="shared" si="124"/>
        <v>5.1906071999999999E-3</v>
      </c>
      <c r="T548">
        <f t="shared" si="130"/>
        <v>6.9800000000000005E-4</v>
      </c>
      <c r="U548">
        <f t="shared" si="134"/>
        <v>6.5625000000000018E-7</v>
      </c>
      <c r="V548">
        <f t="shared" si="121"/>
        <v>4.686279614683677E-3</v>
      </c>
      <c r="W548">
        <f t="shared" si="122"/>
        <v>1.2685826861782827E-7</v>
      </c>
      <c r="X548">
        <f t="shared" si="123"/>
        <v>3.1428571428571471E-6</v>
      </c>
      <c r="AB548">
        <f t="shared" si="131"/>
        <v>2.4717177142857144E-4</v>
      </c>
      <c r="AC548">
        <f t="shared" si="132"/>
        <v>4.1195295238095235E-6</v>
      </c>
      <c r="AE548">
        <f t="shared" si="133"/>
        <v>74.153095688124978</v>
      </c>
    </row>
    <row r="549" spans="1:31" x14ac:dyDescent="0.25">
      <c r="A549" s="1" t="s">
        <v>45</v>
      </c>
      <c r="B549" s="3">
        <v>192</v>
      </c>
      <c r="C549" s="2">
        <f t="shared" si="135"/>
        <v>21</v>
      </c>
      <c r="D549" s="3">
        <f t="shared" si="125"/>
        <v>1260</v>
      </c>
      <c r="E549" s="1" t="s">
        <v>27</v>
      </c>
      <c r="F549" s="1">
        <v>34</v>
      </c>
      <c r="G549" s="1">
        <v>150</v>
      </c>
      <c r="H549" s="1" t="s">
        <v>31</v>
      </c>
      <c r="I549" s="18">
        <v>7.3316666666666661</v>
      </c>
      <c r="J549" s="18">
        <v>3.6174999999999997</v>
      </c>
      <c r="K549" s="4">
        <v>592</v>
      </c>
      <c r="L549" s="1">
        <f t="shared" si="126"/>
        <v>4.402808539646144E-3</v>
      </c>
      <c r="M549" s="1">
        <f t="shared" si="127"/>
        <v>6.7997043083338119E-5</v>
      </c>
      <c r="N549" s="24">
        <f t="shared" si="128"/>
        <v>9.2744318822466178E-6</v>
      </c>
      <c r="O549" s="24">
        <f t="shared" si="129"/>
        <v>1.8796694701682964E-5</v>
      </c>
      <c r="P549" s="4"/>
      <c r="Q549" s="4"/>
      <c r="R549" s="4"/>
      <c r="S549" s="1">
        <f t="shared" si="124"/>
        <v>4.4023488000000006E-3</v>
      </c>
      <c r="T549">
        <f t="shared" si="130"/>
        <v>5.9199999999999997E-4</v>
      </c>
      <c r="U549">
        <f t="shared" si="134"/>
        <v>-1.6145833333333331E-7</v>
      </c>
      <c r="V549">
        <f t="shared" si="121"/>
        <v>4.1465100207325502E-3</v>
      </c>
      <c r="W549">
        <f t="shared" si="122"/>
        <v>-2.7616233737734011E-8</v>
      </c>
      <c r="X549">
        <f t="shared" si="123"/>
        <v>-1.6666666666666658E-6</v>
      </c>
      <c r="AB549">
        <f t="shared" si="131"/>
        <v>2.0963565714285717E-4</v>
      </c>
      <c r="AC549">
        <f t="shared" si="132"/>
        <v>3.4939276190476194E-6</v>
      </c>
      <c r="AE549">
        <f t="shared" si="133"/>
        <v>62.892023850100259</v>
      </c>
    </row>
    <row r="550" spans="1:31" x14ac:dyDescent="0.25">
      <c r="A550" s="1" t="s">
        <v>45</v>
      </c>
      <c r="B550" s="3">
        <v>192</v>
      </c>
      <c r="C550" s="2">
        <f t="shared" si="135"/>
        <v>21</v>
      </c>
      <c r="D550" s="3">
        <f t="shared" si="125"/>
        <v>1260</v>
      </c>
      <c r="E550" s="1" t="s">
        <v>28</v>
      </c>
      <c r="F550" s="1">
        <v>52</v>
      </c>
      <c r="G550" s="1">
        <v>15</v>
      </c>
      <c r="H550" s="1" t="s">
        <v>31</v>
      </c>
      <c r="I550" s="18">
        <v>5.3408333333333333</v>
      </c>
      <c r="J550" s="18">
        <v>1.8925000000000003</v>
      </c>
      <c r="K550" s="4">
        <v>608</v>
      </c>
      <c r="L550" s="1">
        <f t="shared" si="126"/>
        <v>4.5218033650419858E-3</v>
      </c>
      <c r="M550" s="1">
        <f t="shared" si="127"/>
        <v>7.3663463340282973E-5</v>
      </c>
      <c r="N550" s="24">
        <f t="shared" si="128"/>
        <v>1.3792503668019905E-5</v>
      </c>
      <c r="O550" s="24">
        <f t="shared" si="129"/>
        <v>3.8923890800677918E-5</v>
      </c>
      <c r="P550" s="4"/>
      <c r="Q550" s="4"/>
      <c r="R550" s="4"/>
      <c r="S550" s="1">
        <f t="shared" si="124"/>
        <v>4.5213312E-3</v>
      </c>
      <c r="T550">
        <f t="shared" si="130"/>
        <v>6.0800000000000003E-4</v>
      </c>
      <c r="U550">
        <f t="shared" si="134"/>
        <v>3.3333333333333351E-7</v>
      </c>
      <c r="V550">
        <f t="shared" si="121"/>
        <v>7.9260237780713321E-3</v>
      </c>
      <c r="W550">
        <f t="shared" si="122"/>
        <v>1.0898215255397248E-7</v>
      </c>
      <c r="X550">
        <f t="shared" si="123"/>
        <v>-2.8571428571428236E-7</v>
      </c>
      <c r="AB550">
        <f t="shared" si="131"/>
        <v>2.153014857142857E-4</v>
      </c>
      <c r="AC550">
        <f t="shared" si="132"/>
        <v>3.5883580952380954E-6</v>
      </c>
      <c r="AE550">
        <f t="shared" si="133"/>
        <v>64.591808278481352</v>
      </c>
    </row>
    <row r="551" spans="1:31" x14ac:dyDescent="0.25">
      <c r="A551" s="1" t="s">
        <v>45</v>
      </c>
      <c r="B551" s="3">
        <v>192</v>
      </c>
      <c r="C551" s="2">
        <f t="shared" si="135"/>
        <v>21</v>
      </c>
      <c r="D551" s="3">
        <f t="shared" si="125"/>
        <v>1260</v>
      </c>
      <c r="E551" s="1" t="s">
        <v>29</v>
      </c>
      <c r="F551" s="1">
        <v>52</v>
      </c>
      <c r="G551" s="1">
        <v>150</v>
      </c>
      <c r="H551" s="1" t="s">
        <v>31</v>
      </c>
      <c r="I551" s="18">
        <v>5.916666666666667</v>
      </c>
      <c r="J551" s="18">
        <v>3.1008333333333327</v>
      </c>
      <c r="K551" s="4">
        <v>654</v>
      </c>
      <c r="L551" s="1">
        <f t="shared" si="126"/>
        <v>4.8639134880550314E-3</v>
      </c>
      <c r="M551" s="1">
        <f t="shared" si="127"/>
        <v>8.9954421578999425E-5</v>
      </c>
      <c r="N551" s="24">
        <f t="shared" si="128"/>
        <v>1.5203564210535114E-5</v>
      </c>
      <c r="O551" s="24">
        <f t="shared" si="129"/>
        <v>2.9009757026283077E-5</v>
      </c>
      <c r="P551" s="4"/>
      <c r="Q551" s="4"/>
      <c r="R551" s="4"/>
      <c r="S551" s="1">
        <f t="shared" si="124"/>
        <v>4.8634055999999997E-3</v>
      </c>
      <c r="T551">
        <f t="shared" si="130"/>
        <v>6.5399999999999996E-4</v>
      </c>
      <c r="U551">
        <f t="shared" si="134"/>
        <v>7.1354166666666647E-7</v>
      </c>
      <c r="V551">
        <f t="shared" si="121"/>
        <v>4.8374092985756529E-3</v>
      </c>
      <c r="W551">
        <f t="shared" si="122"/>
        <v>1.4238145902336311E-7</v>
      </c>
      <c r="X551">
        <f t="shared" si="123"/>
        <v>-2.8095238095238105E-6</v>
      </c>
      <c r="AB551">
        <f t="shared" si="131"/>
        <v>2.3159074285714285E-4</v>
      </c>
      <c r="AC551">
        <f t="shared" si="132"/>
        <v>3.8598457142857138E-6</v>
      </c>
      <c r="AE551">
        <f t="shared" si="133"/>
        <v>69.478688510076978</v>
      </c>
    </row>
    <row r="552" spans="1:31" x14ac:dyDescent="0.25">
      <c r="A552" s="1" t="s">
        <v>45</v>
      </c>
      <c r="B552" s="3">
        <v>192</v>
      </c>
      <c r="C552" s="2">
        <f t="shared" si="135"/>
        <v>21</v>
      </c>
      <c r="D552" s="3">
        <f t="shared" si="125"/>
        <v>1260</v>
      </c>
      <c r="E552" s="1" t="s">
        <v>16</v>
      </c>
      <c r="F552" s="1">
        <v>11</v>
      </c>
      <c r="G552" s="1">
        <v>15</v>
      </c>
      <c r="H552" s="1" t="s">
        <v>32</v>
      </c>
      <c r="I552" s="18">
        <v>5.105833333333333</v>
      </c>
      <c r="J552" s="18">
        <v>2.3541666666666656</v>
      </c>
      <c r="K552" s="4">
        <v>703</v>
      </c>
      <c r="L552" s="1">
        <f t="shared" si="126"/>
        <v>5.2283351408297964E-3</v>
      </c>
      <c r="M552" s="1">
        <f t="shared" si="127"/>
        <v>1.07307833615893E-4</v>
      </c>
      <c r="N552" s="24">
        <f t="shared" si="128"/>
        <v>2.1016712965410739E-5</v>
      </c>
      <c r="O552" s="24">
        <f t="shared" si="129"/>
        <v>4.5582088615600587E-5</v>
      </c>
      <c r="P552" s="4"/>
      <c r="Q552" s="4"/>
      <c r="R552" s="4"/>
      <c r="S552" s="1">
        <f t="shared" si="124"/>
        <v>5.2277892000000001E-3</v>
      </c>
      <c r="T552">
        <f t="shared" si="130"/>
        <v>7.0299999999999996E-4</v>
      </c>
      <c r="U552">
        <f t="shared" si="134"/>
        <v>1.0104166666666664E-6</v>
      </c>
      <c r="V552">
        <f t="shared" si="121"/>
        <v>6.3716814159292057E-3</v>
      </c>
      <c r="W552">
        <f t="shared" si="122"/>
        <v>2.655680468988599E-7</v>
      </c>
      <c r="X552">
        <f t="shared" si="123"/>
        <v>-2.4761904761904798E-6</v>
      </c>
      <c r="AB552">
        <f t="shared" si="131"/>
        <v>2.4894234285714284E-4</v>
      </c>
      <c r="AC552">
        <f t="shared" si="132"/>
        <v>4.1490390476190475E-6</v>
      </c>
      <c r="AE552">
        <f t="shared" si="133"/>
        <v>74.684278321994057</v>
      </c>
    </row>
    <row r="553" spans="1:31" x14ac:dyDescent="0.25">
      <c r="A553" s="1" t="s">
        <v>45</v>
      </c>
      <c r="B553" s="3">
        <v>192</v>
      </c>
      <c r="C553" s="2">
        <f t="shared" si="135"/>
        <v>21</v>
      </c>
      <c r="D553" s="3">
        <f t="shared" si="125"/>
        <v>1260</v>
      </c>
      <c r="E553" s="1" t="s">
        <v>19</v>
      </c>
      <c r="F553" s="1">
        <v>11</v>
      </c>
      <c r="G553" s="1">
        <v>150</v>
      </c>
      <c r="H553" s="1" t="s">
        <v>32</v>
      </c>
      <c r="I553" s="18">
        <v>10.093333333333334</v>
      </c>
      <c r="J553" s="18">
        <v>6.274166666666666</v>
      </c>
      <c r="K553" s="4">
        <v>1935</v>
      </c>
      <c r="L553" s="1">
        <f t="shared" si="126"/>
        <v>1.4390936696309607E-2</v>
      </c>
      <c r="M553" s="1">
        <f t="shared" si="127"/>
        <v>5.4362219340064587E-4</v>
      </c>
      <c r="N553" s="24">
        <f t="shared" si="128"/>
        <v>5.3859530389760154E-5</v>
      </c>
      <c r="O553" s="24">
        <f t="shared" si="129"/>
        <v>8.6644525445713259E-5</v>
      </c>
      <c r="P553" s="4"/>
      <c r="Q553" s="4"/>
      <c r="R553" s="4"/>
      <c r="S553" s="1">
        <f t="shared" si="124"/>
        <v>1.4389434000000001E-2</v>
      </c>
      <c r="T553">
        <f t="shared" si="130"/>
        <v>1.9350000000000001E-3</v>
      </c>
      <c r="U553">
        <f t="shared" si="134"/>
        <v>7.6041666666666674E-6</v>
      </c>
      <c r="V553">
        <f t="shared" si="121"/>
        <v>2.3907557444547752E-3</v>
      </c>
      <c r="W553">
        <f t="shared" si="122"/>
        <v>7.4990819650913222E-7</v>
      </c>
      <c r="X553">
        <f t="shared" si="123"/>
        <v>-1.6666666666666607E-6</v>
      </c>
      <c r="AB553">
        <f t="shared" si="131"/>
        <v>6.8521114285714291E-4</v>
      </c>
      <c r="AC553">
        <f t="shared" si="132"/>
        <v>1.1420185714285715E-5</v>
      </c>
      <c r="AE553">
        <f t="shared" si="133"/>
        <v>205.56767930733784</v>
      </c>
    </row>
    <row r="554" spans="1:31" x14ac:dyDescent="0.25">
      <c r="A554" s="1" t="s">
        <v>45</v>
      </c>
      <c r="B554" s="3">
        <v>192</v>
      </c>
      <c r="C554" s="2">
        <f t="shared" si="135"/>
        <v>21</v>
      </c>
      <c r="D554" s="3">
        <f t="shared" si="125"/>
        <v>1260</v>
      </c>
      <c r="E554" s="1" t="s">
        <v>20</v>
      </c>
      <c r="F554" s="1">
        <v>13</v>
      </c>
      <c r="G554" s="1">
        <v>15</v>
      </c>
      <c r="H554" s="1" t="s">
        <v>32</v>
      </c>
      <c r="I554" s="18">
        <v>6.0483333333333338</v>
      </c>
      <c r="J554" s="18">
        <v>2.8416666666666672</v>
      </c>
      <c r="K554" s="4">
        <v>882</v>
      </c>
      <c r="L554" s="1">
        <f t="shared" si="126"/>
        <v>6.559589749945775E-3</v>
      </c>
      <c r="M554" s="1">
        <f t="shared" si="127"/>
        <v>1.7070091024046341E-4</v>
      </c>
      <c r="N554" s="24">
        <f t="shared" si="128"/>
        <v>2.8222801362435393E-5</v>
      </c>
      <c r="O554" s="24">
        <f t="shared" si="129"/>
        <v>6.0070701550896205E-5</v>
      </c>
      <c r="P554" s="4"/>
      <c r="Q554" s="4"/>
      <c r="R554" s="4"/>
      <c r="S554" s="1">
        <f t="shared" si="124"/>
        <v>6.5589048000000002E-3</v>
      </c>
      <c r="T554">
        <f t="shared" si="130"/>
        <v>8.8199999999999997E-4</v>
      </c>
      <c r="U554">
        <f t="shared" si="134"/>
        <v>1.864583333333333E-6</v>
      </c>
      <c r="V554">
        <f t="shared" si="121"/>
        <v>5.278592375366568E-3</v>
      </c>
      <c r="W554">
        <f t="shared" si="122"/>
        <v>4.0599547152275267E-7</v>
      </c>
      <c r="X554">
        <f t="shared" si="123"/>
        <v>-4.6666666666666663E-6</v>
      </c>
      <c r="AB554">
        <f t="shared" si="131"/>
        <v>3.1232880000000001E-4</v>
      </c>
      <c r="AC554">
        <f t="shared" si="132"/>
        <v>5.2054799999999998E-6</v>
      </c>
      <c r="AE554">
        <f t="shared" si="133"/>
        <v>93.700616614507481</v>
      </c>
    </row>
    <row r="555" spans="1:31" x14ac:dyDescent="0.25">
      <c r="A555" s="1" t="s">
        <v>45</v>
      </c>
      <c r="B555" s="3">
        <v>192</v>
      </c>
      <c r="C555" s="2">
        <f t="shared" si="135"/>
        <v>21</v>
      </c>
      <c r="D555" s="3">
        <f t="shared" si="125"/>
        <v>1260</v>
      </c>
      <c r="E555" s="1" t="s">
        <v>22</v>
      </c>
      <c r="F555" s="1">
        <v>13</v>
      </c>
      <c r="G555" s="1">
        <v>150</v>
      </c>
      <c r="H555" s="1" t="s">
        <v>32</v>
      </c>
      <c r="I555" s="18">
        <v>5.84</v>
      </c>
      <c r="J555" s="18">
        <v>2.54</v>
      </c>
      <c r="K555" s="4">
        <v>1174</v>
      </c>
      <c r="L555" s="1">
        <f t="shared" si="126"/>
        <v>8.7312453134198876E-3</v>
      </c>
      <c r="M555" s="1">
        <f t="shared" si="127"/>
        <v>2.7411307992970688E-4</v>
      </c>
      <c r="N555" s="24">
        <f t="shared" si="128"/>
        <v>4.6937171220840221E-5</v>
      </c>
      <c r="O555" s="24">
        <f t="shared" si="129"/>
        <v>1.079185354053964E-4</v>
      </c>
      <c r="P555" s="4"/>
      <c r="Q555" s="4"/>
      <c r="R555" s="4"/>
      <c r="S555" s="1">
        <f t="shared" si="124"/>
        <v>8.7303336000000009E-3</v>
      </c>
      <c r="T555">
        <f t="shared" si="130"/>
        <v>1.1739999999999999E-3</v>
      </c>
      <c r="U555">
        <f t="shared" si="134"/>
        <v>3.3593749999999999E-6</v>
      </c>
      <c r="V555">
        <f t="shared" ref="V555:V561" si="136">0.015/J555</f>
        <v>5.905511811023622E-3</v>
      </c>
      <c r="W555">
        <f t="shared" ref="W555:W561" si="137">V555*W$2*U555</f>
        <v>8.1834662150537278E-7</v>
      </c>
      <c r="X555">
        <f t="shared" ref="X555:X561" si="138">(T555-T515)/(B555-B515)</f>
        <v>-1.6714285714285723E-5</v>
      </c>
      <c r="AB555">
        <f t="shared" si="131"/>
        <v>4.1573017142857149E-4</v>
      </c>
      <c r="AC555">
        <f t="shared" si="132"/>
        <v>6.9288361904761916E-6</v>
      </c>
      <c r="AE555">
        <f t="shared" si="133"/>
        <v>124.72168243246233</v>
      </c>
    </row>
    <row r="556" spans="1:31" x14ac:dyDescent="0.25">
      <c r="A556" s="1" t="s">
        <v>45</v>
      </c>
      <c r="B556" s="3">
        <v>192</v>
      </c>
      <c r="C556" s="2">
        <f t="shared" si="135"/>
        <v>21</v>
      </c>
      <c r="D556" s="3">
        <f t="shared" si="125"/>
        <v>1260</v>
      </c>
      <c r="E556" s="1" t="s">
        <v>24</v>
      </c>
      <c r="F556" s="1">
        <v>26</v>
      </c>
      <c r="G556" s="1">
        <v>15</v>
      </c>
      <c r="H556" s="1" t="s">
        <v>32</v>
      </c>
      <c r="I556" s="18">
        <v>5.8375000000000004</v>
      </c>
      <c r="J556" s="18">
        <v>2.7099999999999995</v>
      </c>
      <c r="K556" s="4">
        <v>2454</v>
      </c>
      <c r="L556" s="1">
        <f t="shared" si="126"/>
        <v>1.8250831345087225E-2</v>
      </c>
      <c r="M556" s="1">
        <f t="shared" si="127"/>
        <v>7.2742670048529432E-4</v>
      </c>
      <c r="N556" s="24">
        <f t="shared" si="128"/>
        <v>1.2461271100390481E-4</v>
      </c>
      <c r="O556" s="24">
        <f t="shared" si="129"/>
        <v>2.6842313671044077E-4</v>
      </c>
      <c r="P556" s="4"/>
      <c r="Q556" s="4"/>
      <c r="R556" s="4"/>
      <c r="S556" s="1">
        <f t="shared" si="124"/>
        <v>1.8248925599999997E-2</v>
      </c>
      <c r="T556">
        <f t="shared" si="130"/>
        <v>2.454E-3</v>
      </c>
      <c r="U556">
        <f t="shared" si="134"/>
        <v>1.003125E-5</v>
      </c>
      <c r="V556">
        <f t="shared" si="136"/>
        <v>5.535055350553506E-3</v>
      </c>
      <c r="W556">
        <f t="shared" si="137"/>
        <v>2.2903311915496122E-6</v>
      </c>
      <c r="X556">
        <f t="shared" si="138"/>
        <v>-1.3380952380952382E-5</v>
      </c>
      <c r="AB556">
        <f t="shared" si="131"/>
        <v>8.6899645714285702E-4</v>
      </c>
      <c r="AC556">
        <f t="shared" si="132"/>
        <v>1.4483274285714284E-5</v>
      </c>
      <c r="AE556">
        <f t="shared" si="133"/>
        <v>260.70443670294941</v>
      </c>
    </row>
    <row r="557" spans="1:31" x14ac:dyDescent="0.25">
      <c r="A557" s="1" t="s">
        <v>45</v>
      </c>
      <c r="B557" s="3">
        <v>192</v>
      </c>
      <c r="C557" s="2">
        <f t="shared" si="135"/>
        <v>21</v>
      </c>
      <c r="D557" s="3">
        <f t="shared" si="125"/>
        <v>1260</v>
      </c>
      <c r="E557" s="1" t="s">
        <v>25</v>
      </c>
      <c r="F557" s="1">
        <v>26</v>
      </c>
      <c r="G557" s="1">
        <v>150</v>
      </c>
      <c r="H557" s="1" t="s">
        <v>32</v>
      </c>
      <c r="I557" s="18">
        <v>9.9691666666666681</v>
      </c>
      <c r="J557" s="18">
        <v>6.1066666666666682</v>
      </c>
      <c r="K557" s="4">
        <v>1973</v>
      </c>
      <c r="L557" s="1">
        <f t="shared" si="126"/>
        <v>1.4673549406624733E-2</v>
      </c>
      <c r="M557" s="1">
        <f t="shared" si="127"/>
        <v>5.5707994151089001E-4</v>
      </c>
      <c r="N557" s="24">
        <f t="shared" si="128"/>
        <v>5.5880291717217081E-5</v>
      </c>
      <c r="O557" s="24">
        <f t="shared" si="129"/>
        <v>9.1224881251783277E-5</v>
      </c>
      <c r="P557" s="4"/>
      <c r="Q557" s="4"/>
      <c r="R557" s="4"/>
      <c r="S557" s="1">
        <f t="shared" si="124"/>
        <v>1.4672017200000002E-2</v>
      </c>
      <c r="T557">
        <f t="shared" si="130"/>
        <v>1.9729999999999999E-3</v>
      </c>
      <c r="U557">
        <f t="shared" si="134"/>
        <v>7.5416666666666667E-6</v>
      </c>
      <c r="V557">
        <f t="shared" si="136"/>
        <v>2.4563318777292569E-3</v>
      </c>
      <c r="W557">
        <f t="shared" si="137"/>
        <v>7.6414476646873161E-7</v>
      </c>
      <c r="X557">
        <f t="shared" si="138"/>
        <v>-2.3333333333333332E-6</v>
      </c>
      <c r="AB557">
        <f t="shared" si="131"/>
        <v>6.9866748571428578E-4</v>
      </c>
      <c r="AC557">
        <f t="shared" si="132"/>
        <v>1.1644458095238096E-5</v>
      </c>
      <c r="AE557">
        <f t="shared" si="133"/>
        <v>209.60466732474293</v>
      </c>
    </row>
    <row r="558" spans="1:31" x14ac:dyDescent="0.25">
      <c r="A558" s="1" t="s">
        <v>45</v>
      </c>
      <c r="B558" s="3">
        <v>192</v>
      </c>
      <c r="C558" s="2">
        <f t="shared" si="135"/>
        <v>21</v>
      </c>
      <c r="D558" s="3">
        <f t="shared" si="125"/>
        <v>1260</v>
      </c>
      <c r="E558" s="1" t="s">
        <v>26</v>
      </c>
      <c r="F558" s="1">
        <v>34</v>
      </c>
      <c r="G558" s="1">
        <v>15</v>
      </c>
      <c r="H558" s="1" t="s">
        <v>32</v>
      </c>
      <c r="I558" s="18">
        <v>6.4700000000000015</v>
      </c>
      <c r="J558" s="18">
        <v>3.6675000000000022</v>
      </c>
      <c r="K558" s="4">
        <v>762</v>
      </c>
      <c r="L558" s="1">
        <f t="shared" si="126"/>
        <v>5.6671285594769626E-3</v>
      </c>
      <c r="M558" s="1">
        <f t="shared" si="127"/>
        <v>1.282027583133771E-4</v>
      </c>
      <c r="N558" s="24">
        <f t="shared" si="128"/>
        <v>1.9814954917059824E-5</v>
      </c>
      <c r="O558" s="24">
        <f t="shared" si="129"/>
        <v>3.4956443984560876E-5</v>
      </c>
      <c r="P558" s="4"/>
      <c r="Q558" s="4"/>
      <c r="R558" s="4"/>
      <c r="S558" s="1">
        <f t="shared" si="124"/>
        <v>5.6665367999999992E-3</v>
      </c>
      <c r="T558">
        <f t="shared" si="130"/>
        <v>7.6199999999999998E-4</v>
      </c>
      <c r="U558">
        <f t="shared" si="134"/>
        <v>1.1510416666666664E-6</v>
      </c>
      <c r="V558">
        <f t="shared" si="136"/>
        <v>4.0899795501022473E-3</v>
      </c>
      <c r="W558">
        <f t="shared" si="137"/>
        <v>1.9419294452775558E-7</v>
      </c>
      <c r="X558">
        <f t="shared" si="138"/>
        <v>-3.5238095238095267E-6</v>
      </c>
      <c r="AB558">
        <f t="shared" si="131"/>
        <v>2.6983508571428567E-4</v>
      </c>
      <c r="AC558">
        <f t="shared" si="132"/>
        <v>4.4972514285714276E-6</v>
      </c>
      <c r="AE558">
        <f t="shared" si="133"/>
        <v>80.952233401649323</v>
      </c>
    </row>
    <row r="559" spans="1:31" x14ac:dyDescent="0.25">
      <c r="A559" s="1" t="s">
        <v>45</v>
      </c>
      <c r="B559" s="3">
        <v>192</v>
      </c>
      <c r="C559" s="2">
        <f t="shared" si="135"/>
        <v>21</v>
      </c>
      <c r="D559" s="3">
        <f t="shared" si="125"/>
        <v>1260</v>
      </c>
      <c r="E559" s="1" t="s">
        <v>27</v>
      </c>
      <c r="F559" s="1">
        <v>34</v>
      </c>
      <c r="G559" s="1">
        <v>150</v>
      </c>
      <c r="H559" s="1" t="s">
        <v>32</v>
      </c>
      <c r="I559" s="18">
        <v>8.0608333333333331</v>
      </c>
      <c r="J559" s="18">
        <v>4.9749999999999996</v>
      </c>
      <c r="K559" s="4">
        <v>1870</v>
      </c>
      <c r="L559" s="1">
        <f t="shared" si="126"/>
        <v>1.3907520218139003E-2</v>
      </c>
      <c r="M559" s="1">
        <f t="shared" si="127"/>
        <v>5.2060236110680765E-4</v>
      </c>
      <c r="N559" s="24">
        <f t="shared" si="128"/>
        <v>6.4584186222285656E-5</v>
      </c>
      <c r="O559" s="24">
        <f t="shared" si="129"/>
        <v>1.0464369067473521E-4</v>
      </c>
      <c r="P559" s="4"/>
      <c r="Q559" s="4"/>
      <c r="R559" s="4"/>
      <c r="S559" s="1">
        <f t="shared" si="124"/>
        <v>1.3906067999999999E-2</v>
      </c>
      <c r="T559">
        <f t="shared" si="130"/>
        <v>1.8699999999999999E-3</v>
      </c>
      <c r="U559">
        <f t="shared" si="134"/>
        <v>7.1249999999999995E-6</v>
      </c>
      <c r="V559">
        <f t="shared" si="136"/>
        <v>3.0150753768844224E-3</v>
      </c>
      <c r="W559">
        <f t="shared" si="137"/>
        <v>8.8614401392299462E-7</v>
      </c>
      <c r="X559">
        <f t="shared" si="138"/>
        <v>-2.138095238095238E-5</v>
      </c>
      <c r="AB559">
        <f t="shared" si="131"/>
        <v>6.6219371428571428E-4</v>
      </c>
      <c r="AC559">
        <f t="shared" si="132"/>
        <v>1.1036561904761904E-5</v>
      </c>
      <c r="AE559">
        <f t="shared" si="133"/>
        <v>198.66230506703971</v>
      </c>
    </row>
    <row r="560" spans="1:31" x14ac:dyDescent="0.25">
      <c r="A560" s="1" t="s">
        <v>45</v>
      </c>
      <c r="B560" s="3">
        <v>192</v>
      </c>
      <c r="C560" s="2">
        <f t="shared" si="135"/>
        <v>21</v>
      </c>
      <c r="D560" s="3">
        <f t="shared" si="125"/>
        <v>1260</v>
      </c>
      <c r="E560" s="1" t="s">
        <v>28</v>
      </c>
      <c r="F560" s="1">
        <v>52</v>
      </c>
      <c r="G560" s="1">
        <v>15</v>
      </c>
      <c r="H560" s="1" t="s">
        <v>32</v>
      </c>
      <c r="I560" s="18">
        <v>6.6941666666666668</v>
      </c>
      <c r="J560" s="18">
        <v>3.253333333333333</v>
      </c>
      <c r="K560" s="4">
        <v>1640</v>
      </c>
      <c r="L560" s="1">
        <f t="shared" si="126"/>
        <v>1.2196969603073777E-2</v>
      </c>
      <c r="M560" s="1">
        <f t="shared" si="127"/>
        <v>4.3914756991322542E-4</v>
      </c>
      <c r="N560" s="24">
        <f t="shared" si="128"/>
        <v>6.5601529179119941E-5</v>
      </c>
      <c r="O560" s="24">
        <f t="shared" si="129"/>
        <v>1.3498388419463898E-4</v>
      </c>
      <c r="P560" s="4"/>
      <c r="Q560" s="4"/>
      <c r="R560" s="4"/>
      <c r="S560" s="1">
        <f t="shared" si="124"/>
        <v>1.2195695999999999E-2</v>
      </c>
      <c r="T560">
        <f t="shared" si="130"/>
        <v>1.64E-3</v>
      </c>
      <c r="U560">
        <f t="shared" si="134"/>
        <v>5.9166666666666662E-6</v>
      </c>
      <c r="V560">
        <f t="shared" si="136"/>
        <v>4.6106557377049188E-3</v>
      </c>
      <c r="W560">
        <f t="shared" si="137"/>
        <v>1.125281202609828E-6</v>
      </c>
      <c r="X560">
        <f t="shared" si="138"/>
        <v>-1.3809523809523785E-6</v>
      </c>
      <c r="AB560">
        <f t="shared" si="131"/>
        <v>5.8074742857142851E-4</v>
      </c>
      <c r="AC560">
        <f t="shared" si="132"/>
        <v>9.6791238095238091E-6</v>
      </c>
      <c r="AE560">
        <f t="shared" si="133"/>
        <v>174.22790390906155</v>
      </c>
    </row>
    <row r="561" spans="1:31" x14ac:dyDescent="0.25">
      <c r="A561" s="1" t="s">
        <v>45</v>
      </c>
      <c r="B561" s="3">
        <v>192</v>
      </c>
      <c r="C561" s="2">
        <f t="shared" si="135"/>
        <v>21</v>
      </c>
      <c r="D561" s="3">
        <f t="shared" si="125"/>
        <v>1260</v>
      </c>
      <c r="E561" s="1" t="s">
        <v>29</v>
      </c>
      <c r="F561" s="1">
        <v>52</v>
      </c>
      <c r="G561" s="1">
        <v>150</v>
      </c>
      <c r="H561" s="1" t="s">
        <v>32</v>
      </c>
      <c r="I561" s="18">
        <v>7.5983333333333336</v>
      </c>
      <c r="J561" s="18">
        <v>4.2150000000000007</v>
      </c>
      <c r="K561" s="4">
        <v>2045</v>
      </c>
      <c r="L561" s="1">
        <f t="shared" si="126"/>
        <v>1.520902612090602E-2</v>
      </c>
      <c r="M561" s="1">
        <f t="shared" si="127"/>
        <v>5.8257883266714177E-4</v>
      </c>
      <c r="N561" s="24">
        <f t="shared" si="128"/>
        <v>7.6671923579794916E-5</v>
      </c>
      <c r="O561" s="24">
        <f t="shared" si="129"/>
        <v>1.3821561866361604E-4</v>
      </c>
      <c r="P561" s="4"/>
      <c r="Q561" s="4"/>
      <c r="R561" s="4"/>
      <c r="S561" s="1">
        <f t="shared" si="124"/>
        <v>1.5207438000000002E-2</v>
      </c>
      <c r="T561">
        <f t="shared" si="130"/>
        <v>2.0449999999999999E-3</v>
      </c>
      <c r="U561">
        <f t="shared" si="134"/>
        <v>8.0260416666666658E-6</v>
      </c>
      <c r="V561">
        <f t="shared" si="136"/>
        <v>3.5587188612099638E-3</v>
      </c>
      <c r="W561">
        <f t="shared" si="137"/>
        <v>1.1781927759290977E-6</v>
      </c>
      <c r="X561">
        <f t="shared" si="138"/>
        <v>-2.1476190476190477E-5</v>
      </c>
      <c r="AB561">
        <f t="shared" si="131"/>
        <v>7.2416371428571434E-4</v>
      </c>
      <c r="AC561">
        <f t="shared" si="132"/>
        <v>1.206939523809524E-5</v>
      </c>
      <c r="AE561">
        <f t="shared" si="133"/>
        <v>217.25369725245781</v>
      </c>
    </row>
    <row r="562" spans="1:31" s="7" customForma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31" s="7" customForma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31" s="7" customForma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31" s="7" customForma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31" s="7" customForma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31" s="7" customForma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31" s="7" customForma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31" s="7" customForma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31" s="7" customForma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31" s="7" customForma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31" s="7" customForma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31" s="7" customForma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31" s="7" customForma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31" s="7" customForma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31" s="7" customForma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0:19" s="7" customFormat="1" x14ac:dyDescent="0.25"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0:19" s="7" customFormat="1" x14ac:dyDescent="0.25"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0:19" s="7" customFormat="1" x14ac:dyDescent="0.25"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0:19" s="7" customFormat="1" x14ac:dyDescent="0.25"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0:19" s="7" customFormat="1" x14ac:dyDescent="0.25"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0:19" s="7" customFormat="1" x14ac:dyDescent="0.25"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0:19" s="7" customFormat="1" x14ac:dyDescent="0.25"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0:19" s="7" customFormat="1" x14ac:dyDescent="0.25"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0:19" s="7" customFormat="1" x14ac:dyDescent="0.25"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0:19" s="7" customFormat="1" x14ac:dyDescent="0.25"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0:19" s="7" customFormat="1" x14ac:dyDescent="0.25"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0:19" s="7" customFormat="1" x14ac:dyDescent="0.25"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0:19" s="7" customFormat="1" x14ac:dyDescent="0.25"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0:19" s="7" customFormat="1" x14ac:dyDescent="0.25"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0:19" s="7" customFormat="1" x14ac:dyDescent="0.25"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0:19" s="7" customFormat="1" x14ac:dyDescent="0.25"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3:19" s="7" customFormat="1" x14ac:dyDescent="0.25"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3:19" s="7" customFormat="1" x14ac:dyDescent="0.25"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3:19" s="7" customFormat="1" x14ac:dyDescent="0.25"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3:19" customFormat="1" x14ac:dyDescent="0.25">
      <c r="C596" s="6"/>
      <c r="D596" s="7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3:19" customFormat="1" x14ac:dyDescent="0.25">
      <c r="C597" s="6"/>
      <c r="D597" s="7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3:19" customFormat="1" x14ac:dyDescent="0.25">
      <c r="C598" s="6"/>
      <c r="D598" s="7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3:19" customFormat="1" x14ac:dyDescent="0.25">
      <c r="C599" s="6"/>
      <c r="D599" s="7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3:19" customFormat="1" x14ac:dyDescent="0.25">
      <c r="C600" s="6"/>
      <c r="D600" s="7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3:19" customFormat="1" x14ac:dyDescent="0.25">
      <c r="C601" s="6"/>
      <c r="D601" s="7"/>
      <c r="J601" s="1"/>
      <c r="K601" s="1"/>
      <c r="L601" s="1"/>
      <c r="M601" s="1"/>
      <c r="N601" s="1"/>
      <c r="O601" s="1"/>
      <c r="P601" s="1"/>
      <c r="Q601" s="1"/>
      <c r="R601" s="1"/>
      <c r="S601" s="1"/>
    </row>
  </sheetData>
  <autoFilter ref="M1:M60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9"/>
  <sheetViews>
    <sheetView workbookViewId="0">
      <selection activeCell="C20" sqref="C20"/>
    </sheetView>
  </sheetViews>
  <sheetFormatPr defaultRowHeight="15.75" x14ac:dyDescent="0.25"/>
  <sheetData>
    <row r="1" spans="3:12" x14ac:dyDescent="0.25">
      <c r="H1" t="s">
        <v>55</v>
      </c>
      <c r="L1" t="s">
        <v>54</v>
      </c>
    </row>
    <row r="2" spans="3:12" x14ac:dyDescent="0.25">
      <c r="G2" t="s">
        <v>49</v>
      </c>
      <c r="H2" t="s">
        <v>50</v>
      </c>
    </row>
    <row r="3" spans="3:12" x14ac:dyDescent="0.25">
      <c r="H3" t="s">
        <v>51</v>
      </c>
    </row>
    <row r="4" spans="3:12" x14ac:dyDescent="0.25">
      <c r="H4" t="s">
        <v>56</v>
      </c>
    </row>
    <row r="5" spans="3:12" x14ac:dyDescent="0.25">
      <c r="H5" t="s">
        <v>52</v>
      </c>
    </row>
    <row r="6" spans="3:12" x14ac:dyDescent="0.25">
      <c r="H6" t="s">
        <v>53</v>
      </c>
    </row>
    <row r="7" spans="3:12" x14ac:dyDescent="0.25">
      <c r="H7" t="s">
        <v>57</v>
      </c>
    </row>
    <row r="16" spans="3:12" x14ac:dyDescent="0.25">
      <c r="C16" t="s">
        <v>66</v>
      </c>
    </row>
    <row r="18" spans="3:3" x14ac:dyDescent="0.25">
      <c r="C18" t="s">
        <v>67</v>
      </c>
    </row>
    <row r="19" spans="3:3" x14ac:dyDescent="0.25">
      <c r="C19" t="s">
        <v>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1"/>
  <sheetViews>
    <sheetView topLeftCell="A253" workbookViewId="0">
      <selection activeCell="G2" sqref="G2:G281"/>
    </sheetView>
  </sheetViews>
  <sheetFormatPr defaultRowHeight="15.75" x14ac:dyDescent="0.25"/>
  <cols>
    <col min="8" max="8" width="9" style="26"/>
  </cols>
  <sheetData>
    <row r="1" spans="1:15" x14ac:dyDescent="0.25">
      <c r="A1" t="s">
        <v>0</v>
      </c>
      <c r="B1" t="s">
        <v>46</v>
      </c>
      <c r="C1" t="s">
        <v>47</v>
      </c>
      <c r="D1" t="s">
        <v>1</v>
      </c>
      <c r="E1" t="s">
        <v>2</v>
      </c>
      <c r="F1" t="s">
        <v>3</v>
      </c>
      <c r="G1" t="s">
        <v>98</v>
      </c>
      <c r="H1" s="26" t="s">
        <v>5</v>
      </c>
      <c r="I1" t="s">
        <v>60</v>
      </c>
      <c r="J1" t="s">
        <v>58</v>
      </c>
      <c r="K1" t="s">
        <v>65</v>
      </c>
      <c r="L1" t="s">
        <v>59</v>
      </c>
      <c r="M1" t="s">
        <v>61</v>
      </c>
      <c r="N1" t="s">
        <v>62</v>
      </c>
      <c r="O1" t="s">
        <v>63</v>
      </c>
    </row>
    <row r="2" spans="1:15" x14ac:dyDescent="0.25">
      <c r="A2" t="s">
        <v>15</v>
      </c>
      <c r="B2">
        <v>8.3000000000000004E-2</v>
      </c>
      <c r="C2">
        <v>8.3000000000000004E-2</v>
      </c>
      <c r="D2">
        <v>5</v>
      </c>
      <c r="E2" t="s">
        <v>16</v>
      </c>
      <c r="F2">
        <v>11</v>
      </c>
      <c r="G2" t="s">
        <v>100</v>
      </c>
      <c r="H2" s="26" t="s">
        <v>72</v>
      </c>
      <c r="I2" s="25">
        <v>5.1991666666666658</v>
      </c>
      <c r="J2" s="25">
        <v>2.5483333333333325</v>
      </c>
      <c r="K2">
        <v>640</v>
      </c>
      <c r="L2">
        <v>4.7597930158336686E-3</v>
      </c>
      <c r="M2">
        <v>2.1505088926959338E-2</v>
      </c>
      <c r="N2" s="25">
        <v>4.1362568860957216E-3</v>
      </c>
      <c r="O2" s="25">
        <v>8.4388838169886255E-3</v>
      </c>
    </row>
    <row r="3" spans="1:15" x14ac:dyDescent="0.25">
      <c r="A3" t="s">
        <v>15</v>
      </c>
      <c r="B3">
        <v>8.3000000000000004E-2</v>
      </c>
      <c r="C3">
        <v>8.3000000000000004E-2</v>
      </c>
      <c r="D3">
        <v>5</v>
      </c>
      <c r="E3" t="s">
        <v>20</v>
      </c>
      <c r="F3">
        <v>13</v>
      </c>
      <c r="G3" t="s">
        <v>100</v>
      </c>
      <c r="H3" s="26" t="s">
        <v>72</v>
      </c>
      <c r="I3" s="25">
        <v>6.5549999999999997</v>
      </c>
      <c r="J3" s="25">
        <v>3</v>
      </c>
      <c r="K3">
        <v>646</v>
      </c>
      <c r="L3">
        <v>4.80441607535711E-3</v>
      </c>
      <c r="M3">
        <v>2.2042716150133333E-2</v>
      </c>
      <c r="N3" s="25">
        <v>3.362733203681668E-3</v>
      </c>
      <c r="O3" s="25">
        <v>7.3475720500444444E-3</v>
      </c>
    </row>
    <row r="4" spans="1:15" x14ac:dyDescent="0.25">
      <c r="A4" t="s">
        <v>15</v>
      </c>
      <c r="B4">
        <v>8.3000000000000004E-2</v>
      </c>
      <c r="C4">
        <v>8.3000000000000004E-2</v>
      </c>
      <c r="D4">
        <v>5</v>
      </c>
      <c r="E4" t="s">
        <v>24</v>
      </c>
      <c r="F4">
        <v>26</v>
      </c>
      <c r="G4" t="s">
        <v>100</v>
      </c>
      <c r="H4" s="26" t="s">
        <v>72</v>
      </c>
      <c r="I4" s="25">
        <v>5.9900000000000011</v>
      </c>
      <c r="J4" s="25">
        <v>2.6733333333333338</v>
      </c>
      <c r="K4">
        <v>623</v>
      </c>
      <c r="L4">
        <v>4.6333610138505872E-3</v>
      </c>
      <c r="M4">
        <v>1.9981811794633056E-2</v>
      </c>
      <c r="N4" s="25">
        <v>3.3358617353310607E-3</v>
      </c>
      <c r="O4" s="25">
        <v>7.4744931900123639E-3</v>
      </c>
    </row>
    <row r="5" spans="1:15" x14ac:dyDescent="0.25">
      <c r="A5" t="s">
        <v>15</v>
      </c>
      <c r="B5">
        <v>8.3000000000000004E-2</v>
      </c>
      <c r="C5">
        <v>8.3000000000000004E-2</v>
      </c>
      <c r="D5">
        <v>5</v>
      </c>
      <c r="E5" t="s">
        <v>26</v>
      </c>
      <c r="F5">
        <v>34</v>
      </c>
      <c r="G5" t="s">
        <v>100</v>
      </c>
      <c r="H5" s="26" t="s">
        <v>72</v>
      </c>
      <c r="I5" s="25">
        <v>7.3041666666666671</v>
      </c>
      <c r="J5" s="25">
        <v>3.4625000000000017</v>
      </c>
      <c r="K5">
        <v>694</v>
      </c>
      <c r="L5">
        <v>5.1614005515446346E-3</v>
      </c>
      <c r="M5">
        <v>2.6343733935525193E-2</v>
      </c>
      <c r="N5" s="25">
        <v>3.6066720733177672E-3</v>
      </c>
      <c r="O5" s="25">
        <v>7.6082986095379586E-3</v>
      </c>
    </row>
    <row r="6" spans="1:15" x14ac:dyDescent="0.25">
      <c r="A6" t="s">
        <v>15</v>
      </c>
      <c r="B6">
        <v>8.3000000000000004E-2</v>
      </c>
      <c r="C6">
        <v>8.3000000000000004E-2</v>
      </c>
      <c r="D6">
        <v>5</v>
      </c>
      <c r="E6" t="s">
        <v>28</v>
      </c>
      <c r="F6">
        <v>52</v>
      </c>
      <c r="G6" t="s">
        <v>100</v>
      </c>
      <c r="H6" s="26" t="s">
        <v>72</v>
      </c>
      <c r="I6" s="25">
        <v>5.1616666666666653</v>
      </c>
      <c r="J6" s="25">
        <v>2.4741666666666653</v>
      </c>
      <c r="K6">
        <v>559</v>
      </c>
      <c r="L6">
        <v>4.15738171226722E-3</v>
      </c>
      <c r="M6">
        <v>1.424712141411056E-2</v>
      </c>
      <c r="N6" s="25">
        <v>2.7601785109674969E-3</v>
      </c>
      <c r="O6" s="25">
        <v>5.7583515314694111E-3</v>
      </c>
    </row>
    <row r="7" spans="1:15" x14ac:dyDescent="0.25">
      <c r="A7" t="s">
        <v>15</v>
      </c>
      <c r="B7">
        <v>8.3000000000000004E-2</v>
      </c>
      <c r="C7">
        <v>8.3000000000000004E-2</v>
      </c>
      <c r="D7">
        <v>5</v>
      </c>
      <c r="E7" t="s">
        <v>16</v>
      </c>
      <c r="F7">
        <v>11</v>
      </c>
      <c r="G7" t="s">
        <v>100</v>
      </c>
      <c r="H7" s="26" t="s">
        <v>71</v>
      </c>
      <c r="I7" s="25">
        <v>8.9049999999999994</v>
      </c>
      <c r="J7">
        <v>5.8783333333333303</v>
      </c>
      <c r="K7">
        <v>525</v>
      </c>
      <c r="L7">
        <v>3.9045177083010568E-3</v>
      </c>
      <c r="M7">
        <v>1.1200567149457993E-2</v>
      </c>
      <c r="N7" s="25">
        <v>1.257784070685906E-3</v>
      </c>
      <c r="O7" s="25">
        <v>1.9053984376736033E-3</v>
      </c>
    </row>
    <row r="8" spans="1:15" x14ac:dyDescent="0.25">
      <c r="A8" t="s">
        <v>15</v>
      </c>
      <c r="B8">
        <v>8.3000000000000004E-2</v>
      </c>
      <c r="C8">
        <v>8.3000000000000004E-2</v>
      </c>
      <c r="D8">
        <v>5</v>
      </c>
      <c r="E8" t="s">
        <v>20</v>
      </c>
      <c r="F8">
        <v>13</v>
      </c>
      <c r="G8" t="s">
        <v>100</v>
      </c>
      <c r="H8" s="26" t="s">
        <v>71</v>
      </c>
      <c r="I8" s="25">
        <v>5.7299999999999995</v>
      </c>
      <c r="J8" s="25">
        <v>2.9883333333333328</v>
      </c>
      <c r="K8">
        <v>520</v>
      </c>
      <c r="L8">
        <v>3.8673318253648562E-3</v>
      </c>
      <c r="M8">
        <v>1.0752544463479672E-2</v>
      </c>
      <c r="N8" s="25">
        <v>1.8765348103803967E-3</v>
      </c>
      <c r="O8" s="25">
        <v>3.5981743882252115E-3</v>
      </c>
    </row>
    <row r="9" spans="1:15" x14ac:dyDescent="0.25">
      <c r="A9" t="s">
        <v>15</v>
      </c>
      <c r="B9">
        <v>8.3000000000000004E-2</v>
      </c>
      <c r="C9">
        <v>8.3000000000000004E-2</v>
      </c>
      <c r="D9">
        <v>5</v>
      </c>
      <c r="E9" t="s">
        <v>24</v>
      </c>
      <c r="F9">
        <v>26</v>
      </c>
      <c r="G9" t="s">
        <v>100</v>
      </c>
      <c r="H9" s="26" t="s">
        <v>71</v>
      </c>
      <c r="I9" s="25">
        <v>6.0591666666666679</v>
      </c>
      <c r="J9" s="25">
        <v>2.9941666666666675</v>
      </c>
      <c r="K9">
        <v>499</v>
      </c>
      <c r="L9">
        <v>3.7111511170328142E-3</v>
      </c>
      <c r="M9">
        <v>8.8708491823707315E-3</v>
      </c>
      <c r="N9" s="25">
        <v>1.464037824074388E-3</v>
      </c>
      <c r="O9" s="25">
        <v>2.9627105535332244E-3</v>
      </c>
    </row>
    <row r="10" spans="1:15" x14ac:dyDescent="0.25">
      <c r="A10" t="s">
        <v>15</v>
      </c>
      <c r="B10">
        <v>8.3000000000000004E-2</v>
      </c>
      <c r="C10">
        <v>8.3000000000000004E-2</v>
      </c>
      <c r="D10">
        <v>5</v>
      </c>
      <c r="E10" t="s">
        <v>26</v>
      </c>
      <c r="F10">
        <v>34</v>
      </c>
      <c r="G10" t="s">
        <v>100</v>
      </c>
      <c r="H10" s="26" t="s">
        <v>71</v>
      </c>
      <c r="I10" s="25">
        <v>6.8391666666666682</v>
      </c>
      <c r="J10" s="25">
        <v>2.2758333333333347</v>
      </c>
      <c r="K10">
        <v>514</v>
      </c>
      <c r="L10">
        <v>3.8227087658414156E-3</v>
      </c>
      <c r="M10">
        <v>1.0214917240305689E-2</v>
      </c>
      <c r="N10" s="25">
        <v>1.4935909209658615E-3</v>
      </c>
      <c r="O10" s="25">
        <v>4.4884293988893516E-3</v>
      </c>
    </row>
    <row r="11" spans="1:15" x14ac:dyDescent="0.25">
      <c r="A11" t="s">
        <v>15</v>
      </c>
      <c r="B11">
        <v>8.3000000000000004E-2</v>
      </c>
      <c r="C11">
        <v>8.3000000000000004E-2</v>
      </c>
      <c r="D11">
        <v>5</v>
      </c>
      <c r="E11" t="s">
        <v>28</v>
      </c>
      <c r="F11">
        <v>52</v>
      </c>
      <c r="G11" t="s">
        <v>100</v>
      </c>
      <c r="H11" s="26" t="s">
        <v>71</v>
      </c>
      <c r="I11" s="25">
        <v>6.0991666666666653</v>
      </c>
      <c r="J11" s="25">
        <v>1.2858333333333318</v>
      </c>
      <c r="K11">
        <v>451</v>
      </c>
      <c r="L11">
        <v>3.3541666408452887E-3</v>
      </c>
      <c r="M11">
        <v>4.5698313969788594E-3</v>
      </c>
      <c r="N11" s="25">
        <v>7.492550452759438E-4</v>
      </c>
      <c r="O11" s="25">
        <v>3.5539842361468812E-3</v>
      </c>
    </row>
    <row r="12" spans="1:15" x14ac:dyDescent="0.25">
      <c r="A12" t="s">
        <v>15</v>
      </c>
      <c r="B12">
        <v>8.3000000000000004E-2</v>
      </c>
      <c r="C12">
        <v>8.3000000000000004E-2</v>
      </c>
      <c r="D12">
        <v>5</v>
      </c>
      <c r="E12" t="s">
        <v>16</v>
      </c>
      <c r="F12">
        <v>11</v>
      </c>
      <c r="G12" t="s">
        <v>100</v>
      </c>
      <c r="H12" s="26" t="s">
        <v>73</v>
      </c>
      <c r="I12">
        <v>5.2191666666666698</v>
      </c>
      <c r="J12" s="25">
        <v>1.3350000000000009</v>
      </c>
      <c r="K12">
        <v>549</v>
      </c>
      <c r="L12">
        <v>4.0830099463948196E-3</v>
      </c>
      <c r="M12">
        <v>1.335107604215393E-2</v>
      </c>
      <c r="N12" s="25">
        <v>2.558085781667684E-3</v>
      </c>
      <c r="O12" s="25">
        <v>1.0000806024085334E-2</v>
      </c>
    </row>
    <row r="13" spans="1:15" x14ac:dyDescent="0.25">
      <c r="A13" t="s">
        <v>15</v>
      </c>
      <c r="B13">
        <v>8.3000000000000004E-2</v>
      </c>
      <c r="C13">
        <v>8.3000000000000004E-2</v>
      </c>
      <c r="D13">
        <v>5</v>
      </c>
      <c r="E13" t="s">
        <v>20</v>
      </c>
      <c r="F13">
        <v>13</v>
      </c>
      <c r="G13" t="s">
        <v>100</v>
      </c>
      <c r="H13" s="26" t="s">
        <v>73</v>
      </c>
      <c r="I13" s="25">
        <v>7.4391666666666669</v>
      </c>
      <c r="J13" s="25">
        <v>3.54</v>
      </c>
      <c r="K13">
        <v>564</v>
      </c>
      <c r="L13">
        <v>4.194567595203421E-3</v>
      </c>
      <c r="M13">
        <v>1.4695144100088885E-2</v>
      </c>
      <c r="N13" s="25">
        <v>1.9753750330577641E-3</v>
      </c>
      <c r="O13" s="25">
        <v>4.1511706497426226E-3</v>
      </c>
    </row>
    <row r="14" spans="1:15" x14ac:dyDescent="0.25">
      <c r="A14" t="s">
        <v>15</v>
      </c>
      <c r="B14">
        <v>8.3000000000000004E-2</v>
      </c>
      <c r="C14">
        <v>8.3000000000000004E-2</v>
      </c>
      <c r="D14">
        <v>5</v>
      </c>
      <c r="E14" t="s">
        <v>24</v>
      </c>
      <c r="F14">
        <v>26</v>
      </c>
      <c r="G14" t="s">
        <v>100</v>
      </c>
      <c r="H14" s="26" t="s">
        <v>73</v>
      </c>
      <c r="I14" s="25">
        <v>5.328333333333334</v>
      </c>
      <c r="J14" s="25">
        <v>2.4650000000000007</v>
      </c>
      <c r="K14">
        <v>553</v>
      </c>
      <c r="L14">
        <v>4.1127586527437794E-3</v>
      </c>
      <c r="M14">
        <v>1.3709494190936576E-2</v>
      </c>
      <c r="N14" s="25">
        <v>2.5729422942014214E-3</v>
      </c>
      <c r="O14" s="25">
        <v>5.5616609293860338E-3</v>
      </c>
    </row>
    <row r="15" spans="1:15" x14ac:dyDescent="0.25">
      <c r="A15" t="s">
        <v>15</v>
      </c>
      <c r="B15">
        <v>8.3000000000000004E-2</v>
      </c>
      <c r="C15">
        <v>8.3000000000000004E-2</v>
      </c>
      <c r="D15">
        <v>5</v>
      </c>
      <c r="E15" t="s">
        <v>26</v>
      </c>
      <c r="F15">
        <v>34</v>
      </c>
      <c r="G15" t="s">
        <v>100</v>
      </c>
      <c r="H15" s="26" t="s">
        <v>73</v>
      </c>
      <c r="I15" s="25">
        <v>6.0258333333333338</v>
      </c>
      <c r="J15" s="25">
        <v>3.2008333333333328</v>
      </c>
      <c r="K15">
        <v>572</v>
      </c>
      <c r="L15">
        <v>4.2540650079013424E-3</v>
      </c>
      <c r="M15">
        <v>1.5411980397654203E-2</v>
      </c>
      <c r="N15" s="25">
        <v>2.5576512898886797E-3</v>
      </c>
      <c r="O15" s="25">
        <v>4.8149899706287549E-3</v>
      </c>
    </row>
    <row r="16" spans="1:15" x14ac:dyDescent="0.25">
      <c r="A16" t="s">
        <v>15</v>
      </c>
      <c r="B16">
        <v>8.3000000000000004E-2</v>
      </c>
      <c r="C16">
        <v>8.3000000000000004E-2</v>
      </c>
      <c r="D16">
        <v>5</v>
      </c>
      <c r="E16" t="s">
        <v>28</v>
      </c>
      <c r="F16">
        <v>52</v>
      </c>
      <c r="G16" t="s">
        <v>100</v>
      </c>
      <c r="H16" s="26" t="s">
        <v>73</v>
      </c>
      <c r="I16" s="25">
        <v>5.3408333333333333</v>
      </c>
      <c r="J16" s="25">
        <v>1.8925000000000003</v>
      </c>
      <c r="K16">
        <v>544</v>
      </c>
      <c r="L16">
        <v>4.0458240634586194E-3</v>
      </c>
      <c r="M16">
        <v>1.2903053356175613E-2</v>
      </c>
      <c r="N16" s="25">
        <v>2.4159251095975556E-3</v>
      </c>
      <c r="O16" s="25">
        <v>6.8179938473847349E-3</v>
      </c>
    </row>
    <row r="17" spans="1:15" x14ac:dyDescent="0.25">
      <c r="A17" t="s">
        <v>15</v>
      </c>
      <c r="B17">
        <v>8.3000000000000004E-2</v>
      </c>
      <c r="C17">
        <v>8.3000000000000004E-2</v>
      </c>
      <c r="D17">
        <v>5</v>
      </c>
      <c r="E17" t="s">
        <v>16</v>
      </c>
      <c r="F17">
        <v>11</v>
      </c>
      <c r="G17" t="s">
        <v>100</v>
      </c>
      <c r="H17" s="26" t="s">
        <v>74</v>
      </c>
      <c r="I17" s="25">
        <v>5.105833333333333</v>
      </c>
      <c r="J17" s="25">
        <v>2.3541666666666656</v>
      </c>
      <c r="K17">
        <v>509</v>
      </c>
      <c r="L17">
        <v>3.785522882905215E-3</v>
      </c>
      <c r="M17">
        <v>9.7668945543273687E-3</v>
      </c>
      <c r="N17" s="25">
        <v>1.9128894181806501E-3</v>
      </c>
      <c r="O17" s="25">
        <v>4.1487693682098576E-3</v>
      </c>
    </row>
    <row r="18" spans="1:15" x14ac:dyDescent="0.25">
      <c r="A18" t="s">
        <v>15</v>
      </c>
      <c r="B18">
        <v>8.3000000000000004E-2</v>
      </c>
      <c r="C18">
        <v>8.3000000000000004E-2</v>
      </c>
      <c r="D18">
        <v>5</v>
      </c>
      <c r="E18" t="s">
        <v>20</v>
      </c>
      <c r="F18">
        <v>13</v>
      </c>
      <c r="G18" t="s">
        <v>100</v>
      </c>
      <c r="H18" s="26" t="s">
        <v>74</v>
      </c>
      <c r="I18" s="25">
        <v>6.0483333333333338</v>
      </c>
      <c r="J18" s="25">
        <v>2.8416666666666672</v>
      </c>
      <c r="K18">
        <v>524</v>
      </c>
      <c r="L18">
        <v>3.8970805317138169E-3</v>
      </c>
      <c r="M18">
        <v>1.111096261226233E-2</v>
      </c>
      <c r="N18" s="25">
        <v>1.8370288143723884E-3</v>
      </c>
      <c r="O18" s="25">
        <v>3.9100161685380625E-3</v>
      </c>
    </row>
    <row r="19" spans="1:15" x14ac:dyDescent="0.25">
      <c r="A19" t="s">
        <v>15</v>
      </c>
      <c r="B19">
        <v>8.3000000000000004E-2</v>
      </c>
      <c r="C19">
        <v>8.3000000000000004E-2</v>
      </c>
      <c r="D19">
        <v>5</v>
      </c>
      <c r="E19" t="s">
        <v>24</v>
      </c>
      <c r="F19">
        <v>26</v>
      </c>
      <c r="G19" t="s">
        <v>100</v>
      </c>
      <c r="H19" s="26" t="s">
        <v>74</v>
      </c>
      <c r="I19" s="25">
        <v>5.8375000000000004</v>
      </c>
      <c r="J19" s="25">
        <v>2.7099999999999995</v>
      </c>
      <c r="K19">
        <v>528</v>
      </c>
      <c r="L19">
        <v>3.9268292380627767E-3</v>
      </c>
      <c r="M19">
        <v>1.1469380761044978E-2</v>
      </c>
      <c r="N19" s="25">
        <v>1.9647761475023516E-3</v>
      </c>
      <c r="O19" s="25">
        <v>4.2322438232638305E-3</v>
      </c>
    </row>
    <row r="20" spans="1:15" x14ac:dyDescent="0.25">
      <c r="A20" t="s">
        <v>15</v>
      </c>
      <c r="B20">
        <v>8.3000000000000004E-2</v>
      </c>
      <c r="C20">
        <v>8.3000000000000004E-2</v>
      </c>
      <c r="D20">
        <v>5</v>
      </c>
      <c r="E20" t="s">
        <v>26</v>
      </c>
      <c r="F20">
        <v>34</v>
      </c>
      <c r="G20" t="s">
        <v>100</v>
      </c>
      <c r="H20" s="26" t="s">
        <v>74</v>
      </c>
      <c r="I20" s="25">
        <v>6.4700000000000015</v>
      </c>
      <c r="J20" s="25">
        <v>3.6675000000000022</v>
      </c>
      <c r="K20">
        <v>541</v>
      </c>
      <c r="L20">
        <v>4.0235125336968982E-3</v>
      </c>
      <c r="M20">
        <v>1.2634239744588611E-2</v>
      </c>
      <c r="N20" s="25">
        <v>1.9527418461497076E-3</v>
      </c>
      <c r="O20" s="25">
        <v>3.4449188124304306E-3</v>
      </c>
    </row>
    <row r="21" spans="1:15" x14ac:dyDescent="0.25">
      <c r="A21" t="s">
        <v>15</v>
      </c>
      <c r="B21">
        <v>8.3000000000000004E-2</v>
      </c>
      <c r="C21">
        <v>8.3000000000000004E-2</v>
      </c>
      <c r="D21">
        <v>5</v>
      </c>
      <c r="E21" t="s">
        <v>28</v>
      </c>
      <c r="F21">
        <v>52</v>
      </c>
      <c r="G21" t="s">
        <v>100</v>
      </c>
      <c r="H21" s="26" t="s">
        <v>74</v>
      </c>
      <c r="I21" s="25">
        <v>6.6941666666666668</v>
      </c>
      <c r="J21" s="25">
        <v>3.253333333333333</v>
      </c>
      <c r="K21">
        <v>504</v>
      </c>
      <c r="L21">
        <v>3.7483369999690144E-3</v>
      </c>
      <c r="M21">
        <v>9.3188718683490483E-3</v>
      </c>
      <c r="N21" s="25">
        <v>1.3920884155382619E-3</v>
      </c>
      <c r="O21" s="25">
        <v>2.8644073365826994E-3</v>
      </c>
    </row>
    <row r="22" spans="1:15" x14ac:dyDescent="0.25">
      <c r="A22" t="s">
        <v>33</v>
      </c>
      <c r="B22">
        <v>2</v>
      </c>
      <c r="C22">
        <v>2</v>
      </c>
      <c r="D22">
        <v>120</v>
      </c>
      <c r="E22" t="s">
        <v>16</v>
      </c>
      <c r="F22">
        <v>11</v>
      </c>
      <c r="G22" t="s">
        <v>100</v>
      </c>
      <c r="H22" s="26" t="s">
        <v>72</v>
      </c>
      <c r="I22" s="25">
        <v>5.1991666666666658</v>
      </c>
      <c r="J22" s="25">
        <v>2.5483333333333325</v>
      </c>
      <c r="K22">
        <v>672</v>
      </c>
      <c r="L22">
        <v>4.9977826666253531E-3</v>
      </c>
      <c r="M22">
        <v>1.0114560158646548E-3</v>
      </c>
      <c r="N22" s="25">
        <v>1.9454194887603559E-4</v>
      </c>
      <c r="O22" s="25">
        <v>3.9690883552569856E-4</v>
      </c>
    </row>
    <row r="23" spans="1:15" x14ac:dyDescent="0.25">
      <c r="A23" t="s">
        <v>33</v>
      </c>
      <c r="B23">
        <v>2</v>
      </c>
      <c r="C23">
        <v>2</v>
      </c>
      <c r="D23">
        <v>120</v>
      </c>
      <c r="E23" t="s">
        <v>20</v>
      </c>
      <c r="F23">
        <v>13</v>
      </c>
      <c r="G23" t="s">
        <v>100</v>
      </c>
      <c r="H23" s="26" t="s">
        <v>72</v>
      </c>
      <c r="I23" s="25">
        <v>6.5549999999999997</v>
      </c>
      <c r="J23" s="25">
        <v>3</v>
      </c>
      <c r="K23">
        <v>733</v>
      </c>
      <c r="L23">
        <v>5.4514504384469992E-3</v>
      </c>
      <c r="M23">
        <v>1.2382899017754779E-3</v>
      </c>
      <c r="N23" s="25">
        <v>1.8890768905804393E-4</v>
      </c>
      <c r="O23" s="25">
        <v>4.1276330059182597E-4</v>
      </c>
    </row>
    <row r="24" spans="1:15" x14ac:dyDescent="0.25">
      <c r="A24" t="s">
        <v>33</v>
      </c>
      <c r="B24">
        <v>2</v>
      </c>
      <c r="C24">
        <v>2</v>
      </c>
      <c r="D24">
        <v>120</v>
      </c>
      <c r="E24" t="s">
        <v>24</v>
      </c>
      <c r="F24">
        <v>26</v>
      </c>
      <c r="G24" t="s">
        <v>100</v>
      </c>
      <c r="H24" s="26" t="s">
        <v>72</v>
      </c>
      <c r="I24" s="25">
        <v>5.9900000000000011</v>
      </c>
      <c r="J24" s="25">
        <v>2.6733333333333338</v>
      </c>
      <c r="K24">
        <v>655</v>
      </c>
      <c r="L24">
        <v>4.8713506646422709E-3</v>
      </c>
      <c r="M24">
        <v>9.4824001487311374E-4</v>
      </c>
      <c r="N24" s="25">
        <v>1.5830384221587874E-4</v>
      </c>
      <c r="O24" s="25">
        <v>3.5470324745877065E-4</v>
      </c>
    </row>
    <row r="25" spans="1:15" x14ac:dyDescent="0.25">
      <c r="A25" t="s">
        <v>33</v>
      </c>
      <c r="B25">
        <v>2</v>
      </c>
      <c r="C25">
        <v>2</v>
      </c>
      <c r="D25">
        <v>120</v>
      </c>
      <c r="E25" t="s">
        <v>26</v>
      </c>
      <c r="F25">
        <v>34</v>
      </c>
      <c r="G25" t="s">
        <v>100</v>
      </c>
      <c r="H25" s="26" t="s">
        <v>72</v>
      </c>
      <c r="I25" s="25">
        <v>7.3041666666666671</v>
      </c>
      <c r="J25" s="25">
        <v>3.4625000000000017</v>
      </c>
      <c r="K25">
        <v>802</v>
      </c>
      <c r="L25">
        <v>5.9646156229665667E-3</v>
      </c>
      <c r="M25">
        <v>1.4948724940352617E-3</v>
      </c>
      <c r="N25" s="25">
        <v>2.0466023877265419E-4</v>
      </c>
      <c r="O25" s="25">
        <v>4.3173212824123062E-4</v>
      </c>
    </row>
    <row r="26" spans="1:15" x14ac:dyDescent="0.25">
      <c r="A26" t="s">
        <v>33</v>
      </c>
      <c r="B26">
        <v>2</v>
      </c>
      <c r="C26">
        <v>2</v>
      </c>
      <c r="D26">
        <v>120</v>
      </c>
      <c r="E26" t="s">
        <v>28</v>
      </c>
      <c r="F26">
        <v>52</v>
      </c>
      <c r="G26" t="s">
        <v>100</v>
      </c>
      <c r="H26" s="26" t="s">
        <v>72</v>
      </c>
      <c r="I26" s="25">
        <v>5.1616666666666653</v>
      </c>
      <c r="J26" s="25">
        <v>2.4741666666666653</v>
      </c>
      <c r="K26">
        <v>578</v>
      </c>
      <c r="L26">
        <v>4.2986880674247821E-3</v>
      </c>
      <c r="M26">
        <v>6.6190871626436933E-4</v>
      </c>
      <c r="N26" s="25">
        <v>1.2823546327369123E-4</v>
      </c>
      <c r="O26" s="25">
        <v>2.6752794190543742E-4</v>
      </c>
    </row>
    <row r="27" spans="1:15" x14ac:dyDescent="0.25">
      <c r="A27" t="s">
        <v>33</v>
      </c>
      <c r="B27">
        <v>2</v>
      </c>
      <c r="C27">
        <v>2</v>
      </c>
      <c r="D27">
        <v>120</v>
      </c>
      <c r="E27" t="s">
        <v>16</v>
      </c>
      <c r="F27">
        <v>11</v>
      </c>
      <c r="G27" t="s">
        <v>100</v>
      </c>
      <c r="H27" s="26" t="s">
        <v>71</v>
      </c>
      <c r="I27" s="25">
        <v>8.9049999999999994</v>
      </c>
      <c r="J27">
        <v>5.8783333333333303</v>
      </c>
      <c r="K27">
        <v>534</v>
      </c>
      <c r="L27">
        <v>3.9714522975862181E-3</v>
      </c>
      <c r="M27">
        <v>4.9829083134508736E-4</v>
      </c>
      <c r="N27" s="25">
        <v>5.5956297736674607E-5</v>
      </c>
      <c r="O27" s="25">
        <v>8.47673656952233E-5</v>
      </c>
    </row>
    <row r="28" spans="1:15" x14ac:dyDescent="0.25">
      <c r="A28" t="s">
        <v>33</v>
      </c>
      <c r="B28">
        <v>2</v>
      </c>
      <c r="C28">
        <v>2</v>
      </c>
      <c r="D28">
        <v>120</v>
      </c>
      <c r="E28" t="s">
        <v>20</v>
      </c>
      <c r="F28">
        <v>13</v>
      </c>
      <c r="G28" t="s">
        <v>100</v>
      </c>
      <c r="H28" s="26" t="s">
        <v>71</v>
      </c>
      <c r="I28" s="25">
        <v>5.7299999999999995</v>
      </c>
      <c r="J28" s="25">
        <v>2.9883333333333328</v>
      </c>
      <c r="K28">
        <v>516</v>
      </c>
      <c r="L28">
        <v>3.8375831190158964E-3</v>
      </c>
      <c r="M28">
        <v>4.313562420599265E-4</v>
      </c>
      <c r="N28" s="25">
        <v>7.5280321476426965E-5</v>
      </c>
      <c r="O28" s="25">
        <v>1.4434676254096817E-4</v>
      </c>
    </row>
    <row r="29" spans="1:15" x14ac:dyDescent="0.25">
      <c r="A29" t="s">
        <v>33</v>
      </c>
      <c r="B29">
        <v>2</v>
      </c>
      <c r="C29">
        <v>2</v>
      </c>
      <c r="D29">
        <v>120</v>
      </c>
      <c r="E29" t="s">
        <v>24</v>
      </c>
      <c r="F29">
        <v>26</v>
      </c>
      <c r="G29" t="s">
        <v>100</v>
      </c>
      <c r="H29" s="26" t="s">
        <v>71</v>
      </c>
      <c r="I29" s="25">
        <v>6.0591666666666679</v>
      </c>
      <c r="J29" s="25">
        <v>2.9941666666666675</v>
      </c>
      <c r="K29">
        <v>463</v>
      </c>
      <c r="L29">
        <v>3.4434127598921699E-3</v>
      </c>
      <c r="M29">
        <v>2.3427106249806324E-4</v>
      </c>
      <c r="N29" s="25">
        <v>3.8663907990328127E-5</v>
      </c>
      <c r="O29" s="25">
        <v>7.8242492345581907E-5</v>
      </c>
    </row>
    <row r="30" spans="1:15" x14ac:dyDescent="0.25">
      <c r="A30" t="s">
        <v>33</v>
      </c>
      <c r="B30">
        <v>2</v>
      </c>
      <c r="C30">
        <v>2</v>
      </c>
      <c r="D30">
        <v>120</v>
      </c>
      <c r="E30" t="s">
        <v>26</v>
      </c>
      <c r="F30">
        <v>34</v>
      </c>
      <c r="G30" t="s">
        <v>100</v>
      </c>
      <c r="H30" s="26" t="s">
        <v>71</v>
      </c>
      <c r="I30" s="25">
        <v>6.8391666666666682</v>
      </c>
      <c r="J30" s="25">
        <v>2.2758333333333347</v>
      </c>
      <c r="K30">
        <v>495</v>
      </c>
      <c r="L30">
        <v>3.6814024106838535E-3</v>
      </c>
      <c r="M30">
        <v>3.5326588789390506E-4</v>
      </c>
      <c r="N30" s="25">
        <v>5.16533526834027E-5</v>
      </c>
      <c r="O30" s="25">
        <v>1.552248500449234E-4</v>
      </c>
    </row>
    <row r="31" spans="1:15" x14ac:dyDescent="0.25">
      <c r="A31" t="s">
        <v>33</v>
      </c>
      <c r="B31">
        <v>2</v>
      </c>
      <c r="C31">
        <v>2</v>
      </c>
      <c r="D31">
        <v>120</v>
      </c>
      <c r="E31" t="s">
        <v>28</v>
      </c>
      <c r="F31">
        <v>52</v>
      </c>
      <c r="G31" t="s">
        <v>100</v>
      </c>
      <c r="H31" s="26" t="s">
        <v>71</v>
      </c>
      <c r="I31" s="25">
        <v>6.0991666666666653</v>
      </c>
      <c r="J31" s="25">
        <v>1.2858333333333318</v>
      </c>
      <c r="K31">
        <v>438</v>
      </c>
      <c r="L31">
        <v>3.2574833452111672E-3</v>
      </c>
      <c r="M31">
        <v>1.4130635515756189E-4</v>
      </c>
      <c r="N31" s="25">
        <v>2.3168141301963971E-5</v>
      </c>
      <c r="O31" s="25">
        <v>1.0989476745889467E-4</v>
      </c>
    </row>
    <row r="32" spans="1:15" x14ac:dyDescent="0.25">
      <c r="A32" t="s">
        <v>33</v>
      </c>
      <c r="B32">
        <v>2</v>
      </c>
      <c r="C32">
        <v>2</v>
      </c>
      <c r="D32">
        <v>120</v>
      </c>
      <c r="E32" t="s">
        <v>16</v>
      </c>
      <c r="F32">
        <v>11</v>
      </c>
      <c r="G32" t="s">
        <v>100</v>
      </c>
      <c r="H32" s="26" t="s">
        <v>73</v>
      </c>
      <c r="I32">
        <v>5.2191666666666698</v>
      </c>
      <c r="J32" s="25">
        <v>1.3350000000000009</v>
      </c>
      <c r="K32">
        <v>534</v>
      </c>
      <c r="L32">
        <v>3.9714522975862181E-3</v>
      </c>
      <c r="M32">
        <v>4.9829083134508736E-4</v>
      </c>
      <c r="N32" s="25">
        <v>9.547325524734225E-5</v>
      </c>
      <c r="O32" s="25">
        <v>3.7325155905999031E-4</v>
      </c>
    </row>
    <row r="33" spans="1:15" x14ac:dyDescent="0.25">
      <c r="A33" t="s">
        <v>33</v>
      </c>
      <c r="B33">
        <v>2</v>
      </c>
      <c r="C33">
        <v>2</v>
      </c>
      <c r="D33">
        <v>120</v>
      </c>
      <c r="E33" t="s">
        <v>20</v>
      </c>
      <c r="F33">
        <v>13</v>
      </c>
      <c r="G33" t="s">
        <v>100</v>
      </c>
      <c r="H33" s="26" t="s">
        <v>73</v>
      </c>
      <c r="I33" s="25">
        <v>7.4391666666666669</v>
      </c>
      <c r="J33" s="25">
        <v>3.54</v>
      </c>
      <c r="K33">
        <v>589</v>
      </c>
      <c r="L33">
        <v>4.3804970098844228E-3</v>
      </c>
      <c r="M33">
        <v>7.0281318749418971E-4</v>
      </c>
      <c r="N33" s="25">
        <v>9.4474719949930283E-5</v>
      </c>
      <c r="O33" s="25">
        <v>1.9853479872717223E-4</v>
      </c>
    </row>
    <row r="34" spans="1:15" x14ac:dyDescent="0.25">
      <c r="A34" t="s">
        <v>33</v>
      </c>
      <c r="B34">
        <v>2</v>
      </c>
      <c r="C34">
        <v>2</v>
      </c>
      <c r="D34">
        <v>120</v>
      </c>
      <c r="E34" t="s">
        <v>24</v>
      </c>
      <c r="F34">
        <v>26</v>
      </c>
      <c r="G34" t="s">
        <v>100</v>
      </c>
      <c r="H34" s="26" t="s">
        <v>73</v>
      </c>
      <c r="I34" s="25">
        <v>5.328333333333334</v>
      </c>
      <c r="J34" s="25">
        <v>2.4650000000000007</v>
      </c>
      <c r="K34">
        <v>546</v>
      </c>
      <c r="L34">
        <v>4.0606984166330993E-3</v>
      </c>
      <c r="M34">
        <v>5.4291389086852794E-4</v>
      </c>
      <c r="N34" s="25">
        <v>1.0189187817363676E-4</v>
      </c>
      <c r="O34" s="25">
        <v>2.202490429486928E-4</v>
      </c>
    </row>
    <row r="35" spans="1:15" x14ac:dyDescent="0.25">
      <c r="A35" t="s">
        <v>33</v>
      </c>
      <c r="B35">
        <v>2</v>
      </c>
      <c r="C35">
        <v>2</v>
      </c>
      <c r="D35">
        <v>120</v>
      </c>
      <c r="E35" t="s">
        <v>26</v>
      </c>
      <c r="F35">
        <v>34</v>
      </c>
      <c r="G35" t="s">
        <v>100</v>
      </c>
      <c r="H35" s="26" t="s">
        <v>73</v>
      </c>
      <c r="I35" s="25">
        <v>6.0258333333333338</v>
      </c>
      <c r="J35" s="25">
        <v>3.2008333333333328</v>
      </c>
      <c r="K35">
        <v>561</v>
      </c>
      <c r="L35">
        <v>4.1722560654416999E-3</v>
      </c>
      <c r="M35">
        <v>5.9869271527282822E-4</v>
      </c>
      <c r="N35" s="25">
        <v>9.9354343566227887E-5</v>
      </c>
      <c r="O35" s="25">
        <v>1.8704276446951159E-4</v>
      </c>
    </row>
    <row r="36" spans="1:15" x14ac:dyDescent="0.25">
      <c r="A36" t="s">
        <v>33</v>
      </c>
      <c r="B36">
        <v>2</v>
      </c>
      <c r="C36">
        <v>2</v>
      </c>
      <c r="D36">
        <v>120</v>
      </c>
      <c r="E36" t="s">
        <v>28</v>
      </c>
      <c r="F36">
        <v>52</v>
      </c>
      <c r="G36" t="s">
        <v>100</v>
      </c>
      <c r="H36" s="26" t="s">
        <v>73</v>
      </c>
      <c r="I36" s="25">
        <v>5.3408333333333333</v>
      </c>
      <c r="J36" s="25">
        <v>1.8925000000000003</v>
      </c>
      <c r="K36">
        <v>532</v>
      </c>
      <c r="L36">
        <v>3.9565779444117374E-3</v>
      </c>
      <c r="M36">
        <v>4.9085365475784698E-4</v>
      </c>
      <c r="N36" s="25">
        <v>9.1905817710940296E-5</v>
      </c>
      <c r="O36" s="25">
        <v>2.5936784927759414E-4</v>
      </c>
    </row>
    <row r="37" spans="1:15" x14ac:dyDescent="0.25">
      <c r="A37" t="s">
        <v>33</v>
      </c>
      <c r="B37">
        <v>2</v>
      </c>
      <c r="C37">
        <v>2</v>
      </c>
      <c r="D37">
        <v>120</v>
      </c>
      <c r="E37" t="s">
        <v>16</v>
      </c>
      <c r="F37">
        <v>11</v>
      </c>
      <c r="G37" t="s">
        <v>100</v>
      </c>
      <c r="H37" s="26" t="s">
        <v>74</v>
      </c>
      <c r="I37" s="25">
        <v>5.105833333333333</v>
      </c>
      <c r="J37" s="25">
        <v>2.3541666666666656</v>
      </c>
      <c r="K37">
        <v>509</v>
      </c>
      <c r="L37">
        <v>3.785522882905215E-3</v>
      </c>
      <c r="M37">
        <v>4.053261240045858E-4</v>
      </c>
      <c r="N37" s="25">
        <v>7.9384910854496981E-5</v>
      </c>
      <c r="O37" s="25">
        <v>1.721739287807091E-4</v>
      </c>
    </row>
    <row r="38" spans="1:15" x14ac:dyDescent="0.25">
      <c r="A38" t="s">
        <v>33</v>
      </c>
      <c r="B38">
        <v>2</v>
      </c>
      <c r="C38">
        <v>2</v>
      </c>
      <c r="D38">
        <v>120</v>
      </c>
      <c r="E38" t="s">
        <v>20</v>
      </c>
      <c r="F38">
        <v>13</v>
      </c>
      <c r="G38" t="s">
        <v>100</v>
      </c>
      <c r="H38" s="26" t="s">
        <v>74</v>
      </c>
      <c r="I38" s="25">
        <v>6.0483333333333338</v>
      </c>
      <c r="J38" s="25">
        <v>2.8416666666666672</v>
      </c>
      <c r="K38">
        <v>531</v>
      </c>
      <c r="L38">
        <v>3.949140767824497E-3</v>
      </c>
      <c r="M38">
        <v>4.8713506646422679E-4</v>
      </c>
      <c r="N38" s="25">
        <v>8.0540380236576476E-5</v>
      </c>
      <c r="O38" s="25">
        <v>1.7142582984078358E-4</v>
      </c>
    </row>
    <row r="39" spans="1:15" x14ac:dyDescent="0.25">
      <c r="A39" t="s">
        <v>33</v>
      </c>
      <c r="B39">
        <v>2</v>
      </c>
      <c r="C39">
        <v>2</v>
      </c>
      <c r="D39">
        <v>120</v>
      </c>
      <c r="E39" t="s">
        <v>24</v>
      </c>
      <c r="F39">
        <v>26</v>
      </c>
      <c r="G39" t="s">
        <v>100</v>
      </c>
      <c r="H39" s="26" t="s">
        <v>74</v>
      </c>
      <c r="I39" s="25">
        <v>5.8375000000000004</v>
      </c>
      <c r="J39" s="25">
        <v>2.7099999999999995</v>
      </c>
      <c r="K39">
        <v>508</v>
      </c>
      <c r="L39">
        <v>3.7780857063179746E-3</v>
      </c>
      <c r="M39">
        <v>4.0160753571096561E-4</v>
      </c>
      <c r="N39" s="25">
        <v>6.8797864789887038E-5</v>
      </c>
      <c r="O39" s="25">
        <v>1.4819466262397258E-4</v>
      </c>
    </row>
    <row r="40" spans="1:15" x14ac:dyDescent="0.25">
      <c r="A40" t="s">
        <v>33</v>
      </c>
      <c r="B40">
        <v>2</v>
      </c>
      <c r="C40">
        <v>2</v>
      </c>
      <c r="D40">
        <v>120</v>
      </c>
      <c r="E40" t="s">
        <v>26</v>
      </c>
      <c r="F40">
        <v>34</v>
      </c>
      <c r="G40" t="s">
        <v>100</v>
      </c>
      <c r="H40" s="26" t="s">
        <v>74</v>
      </c>
      <c r="I40" s="25">
        <v>6.4700000000000015</v>
      </c>
      <c r="J40" s="25">
        <v>3.6675000000000022</v>
      </c>
      <c r="K40">
        <v>519</v>
      </c>
      <c r="L40">
        <v>3.8598946487776163E-3</v>
      </c>
      <c r="M40">
        <v>4.4251200694078643E-4</v>
      </c>
      <c r="N40" s="25">
        <v>6.8394436930569751E-5</v>
      </c>
      <c r="O40" s="25">
        <v>1.20657670604168E-4</v>
      </c>
    </row>
    <row r="41" spans="1:15" x14ac:dyDescent="0.25">
      <c r="A41" t="s">
        <v>33</v>
      </c>
      <c r="B41">
        <v>2</v>
      </c>
      <c r="C41">
        <v>2</v>
      </c>
      <c r="D41">
        <v>120</v>
      </c>
      <c r="E41" t="s">
        <v>28</v>
      </c>
      <c r="F41">
        <v>52</v>
      </c>
      <c r="G41" t="s">
        <v>100</v>
      </c>
      <c r="H41" s="26" t="s">
        <v>74</v>
      </c>
      <c r="I41" s="25">
        <v>6.6941666666666668</v>
      </c>
      <c r="J41" s="25">
        <v>3.253333333333333</v>
      </c>
      <c r="K41">
        <v>496</v>
      </c>
      <c r="L41">
        <v>3.6888395872710939E-3</v>
      </c>
      <c r="M41">
        <v>3.5698447618752525E-4</v>
      </c>
      <c r="N41" s="25">
        <v>5.3327694687542672E-5</v>
      </c>
      <c r="O41" s="25">
        <v>1.0972883489370654E-4</v>
      </c>
    </row>
    <row r="42" spans="1:15" x14ac:dyDescent="0.25">
      <c r="A42" t="s">
        <v>34</v>
      </c>
      <c r="B42">
        <v>4</v>
      </c>
      <c r="C42">
        <v>2</v>
      </c>
      <c r="D42">
        <v>120</v>
      </c>
      <c r="E42" t="s">
        <v>16</v>
      </c>
      <c r="F42">
        <v>11</v>
      </c>
      <c r="G42" t="s">
        <v>100</v>
      </c>
      <c r="H42" s="26" t="s">
        <v>72</v>
      </c>
      <c r="I42" s="25">
        <v>5.1991666666666658</v>
      </c>
      <c r="J42" s="25">
        <v>2.5483333333333325</v>
      </c>
      <c r="K42">
        <v>660</v>
      </c>
      <c r="L42">
        <v>4.9085365475784711E-3</v>
      </c>
      <c r="M42">
        <v>9.6683295634121384E-4</v>
      </c>
      <c r="N42" s="25">
        <v>1.8595921583738689E-4</v>
      </c>
      <c r="O42" s="25">
        <v>3.7939815160544703E-4</v>
      </c>
    </row>
    <row r="43" spans="1:15" x14ac:dyDescent="0.25">
      <c r="A43" t="s">
        <v>34</v>
      </c>
      <c r="B43">
        <v>4</v>
      </c>
      <c r="C43">
        <v>2</v>
      </c>
      <c r="D43">
        <v>120</v>
      </c>
      <c r="E43" t="s">
        <v>20</v>
      </c>
      <c r="F43">
        <v>13</v>
      </c>
      <c r="G43" t="s">
        <v>100</v>
      </c>
      <c r="H43" s="26" t="s">
        <v>72</v>
      </c>
      <c r="I43" s="25">
        <v>6.5549999999999997</v>
      </c>
      <c r="J43" s="25">
        <v>3</v>
      </c>
      <c r="K43">
        <v>702</v>
      </c>
      <c r="L43">
        <v>5.220897964242556E-3</v>
      </c>
      <c r="M43">
        <v>1.1230136646732563E-3</v>
      </c>
      <c r="N43" s="25">
        <v>1.7132168797456238E-4</v>
      </c>
      <c r="O43" s="25">
        <v>3.7433788822441874E-4</v>
      </c>
    </row>
    <row r="44" spans="1:15" x14ac:dyDescent="0.25">
      <c r="A44" t="s">
        <v>34</v>
      </c>
      <c r="B44">
        <v>4</v>
      </c>
      <c r="C44">
        <v>2</v>
      </c>
      <c r="D44">
        <v>120</v>
      </c>
      <c r="E44" t="s">
        <v>24</v>
      </c>
      <c r="F44">
        <v>26</v>
      </c>
      <c r="G44" t="s">
        <v>100</v>
      </c>
      <c r="H44" s="26" t="s">
        <v>72</v>
      </c>
      <c r="I44" s="25">
        <v>5.9900000000000011</v>
      </c>
      <c r="J44" s="25">
        <v>2.6733333333333338</v>
      </c>
      <c r="K44">
        <v>657</v>
      </c>
      <c r="L44">
        <v>4.8862250178167508E-3</v>
      </c>
      <c r="M44">
        <v>9.5567719146035369E-4</v>
      </c>
      <c r="N44" s="25">
        <v>1.5954544097835618E-4</v>
      </c>
      <c r="O44" s="25">
        <v>3.5748523371334918E-4</v>
      </c>
    </row>
    <row r="45" spans="1:15" x14ac:dyDescent="0.25">
      <c r="A45" t="s">
        <v>34</v>
      </c>
      <c r="B45">
        <v>4</v>
      </c>
      <c r="C45">
        <v>2</v>
      </c>
      <c r="D45">
        <v>120</v>
      </c>
      <c r="E45" t="s">
        <v>26</v>
      </c>
      <c r="F45">
        <v>34</v>
      </c>
      <c r="G45" t="s">
        <v>100</v>
      </c>
      <c r="H45" s="26" t="s">
        <v>72</v>
      </c>
      <c r="I45" s="25">
        <v>7.3041666666666671</v>
      </c>
      <c r="J45" s="25">
        <v>3.4625000000000017</v>
      </c>
      <c r="K45">
        <v>770</v>
      </c>
      <c r="L45">
        <v>5.7266259721748831E-3</v>
      </c>
      <c r="M45">
        <v>1.3758776686394198E-3</v>
      </c>
      <c r="N45" s="25">
        <v>1.8836887648229363E-4</v>
      </c>
      <c r="O45" s="25">
        <v>3.9736539166481419E-4</v>
      </c>
    </row>
    <row r="46" spans="1:15" x14ac:dyDescent="0.25">
      <c r="A46" t="s">
        <v>34</v>
      </c>
      <c r="B46">
        <v>4</v>
      </c>
      <c r="C46">
        <v>2</v>
      </c>
      <c r="D46">
        <v>120</v>
      </c>
      <c r="E46" t="s">
        <v>28</v>
      </c>
      <c r="F46">
        <v>52</v>
      </c>
      <c r="G46" t="s">
        <v>100</v>
      </c>
      <c r="H46" s="26" t="s">
        <v>72</v>
      </c>
      <c r="I46" s="25">
        <v>5.1616666666666653</v>
      </c>
      <c r="J46" s="25">
        <v>2.4741666666666653</v>
      </c>
      <c r="K46">
        <v>564</v>
      </c>
      <c r="L46">
        <v>4.194567595203421E-3</v>
      </c>
      <c r="M46">
        <v>6.098484801536888E-4</v>
      </c>
      <c r="N46" s="25">
        <v>1.1814952796003016E-4</v>
      </c>
      <c r="O46" s="25">
        <v>2.4648641838478512E-4</v>
      </c>
    </row>
    <row r="47" spans="1:15" x14ac:dyDescent="0.25">
      <c r="A47" t="s">
        <v>34</v>
      </c>
      <c r="B47">
        <v>4</v>
      </c>
      <c r="C47">
        <v>2</v>
      </c>
      <c r="D47">
        <v>120</v>
      </c>
      <c r="E47" t="s">
        <v>16</v>
      </c>
      <c r="F47">
        <v>11</v>
      </c>
      <c r="G47" t="s">
        <v>100</v>
      </c>
      <c r="H47" s="26" t="s">
        <v>71</v>
      </c>
      <c r="I47" s="25">
        <v>8.9049999999999994</v>
      </c>
      <c r="J47">
        <v>5.8783333333333303</v>
      </c>
      <c r="K47">
        <v>430</v>
      </c>
      <c r="L47">
        <v>3.1979859325132467E-3</v>
      </c>
      <c r="M47">
        <v>1.1155764880860165E-4</v>
      </c>
      <c r="N47" s="25">
        <v>1.252752934403163E-5</v>
      </c>
      <c r="O47" s="25">
        <v>1.8977768439229096E-5</v>
      </c>
    </row>
    <row r="48" spans="1:15" x14ac:dyDescent="0.25">
      <c r="A48" t="s">
        <v>34</v>
      </c>
      <c r="B48">
        <v>4</v>
      </c>
      <c r="C48">
        <v>2</v>
      </c>
      <c r="D48">
        <v>120</v>
      </c>
      <c r="E48" t="s">
        <v>20</v>
      </c>
      <c r="F48">
        <v>13</v>
      </c>
      <c r="G48" t="s">
        <v>100</v>
      </c>
      <c r="H48" s="26" t="s">
        <v>71</v>
      </c>
      <c r="I48" s="25">
        <v>5.7299999999999995</v>
      </c>
      <c r="J48" s="25">
        <v>2.9883333333333328</v>
      </c>
      <c r="K48">
        <v>528</v>
      </c>
      <c r="L48">
        <v>3.9268292380627767E-3</v>
      </c>
      <c r="M48">
        <v>4.7597930158336664E-4</v>
      </c>
      <c r="N48" s="25">
        <v>8.3067940939505534E-5</v>
      </c>
      <c r="O48" s="25">
        <v>1.5927918625210263E-4</v>
      </c>
    </row>
    <row r="49" spans="1:15" x14ac:dyDescent="0.25">
      <c r="A49" t="s">
        <v>34</v>
      </c>
      <c r="B49">
        <v>4</v>
      </c>
      <c r="C49">
        <v>2</v>
      </c>
      <c r="D49">
        <v>120</v>
      </c>
      <c r="E49" t="s">
        <v>24</v>
      </c>
      <c r="F49">
        <v>26</v>
      </c>
      <c r="G49" t="s">
        <v>100</v>
      </c>
      <c r="H49" s="26" t="s">
        <v>71</v>
      </c>
      <c r="I49" s="25">
        <v>6.0591666666666679</v>
      </c>
      <c r="J49" s="25">
        <v>2.9941666666666675</v>
      </c>
      <c r="K49">
        <v>483</v>
      </c>
      <c r="L49">
        <v>3.5921562916369724E-3</v>
      </c>
      <c r="M49">
        <v>3.0864282837046448E-4</v>
      </c>
      <c r="N49" s="25">
        <v>5.0938164495194239E-5</v>
      </c>
      <c r="O49" s="25">
        <v>1.0308137880449688E-4</v>
      </c>
    </row>
    <row r="50" spans="1:15" x14ac:dyDescent="0.25">
      <c r="A50" t="s">
        <v>34</v>
      </c>
      <c r="B50">
        <v>4</v>
      </c>
      <c r="C50">
        <v>2</v>
      </c>
      <c r="D50">
        <v>120</v>
      </c>
      <c r="E50" t="s">
        <v>26</v>
      </c>
      <c r="F50">
        <v>34</v>
      </c>
      <c r="G50" t="s">
        <v>100</v>
      </c>
      <c r="H50" s="26" t="s">
        <v>71</v>
      </c>
      <c r="I50" s="25">
        <v>6.8391666666666682</v>
      </c>
      <c r="J50" s="25">
        <v>2.2758333333333347</v>
      </c>
      <c r="K50">
        <v>517</v>
      </c>
      <c r="L50">
        <v>3.8450202956031359E-3</v>
      </c>
      <c r="M50">
        <v>4.3507483035354626E-4</v>
      </c>
      <c r="N50" s="25">
        <v>6.3615181725874915E-5</v>
      </c>
      <c r="O50" s="25">
        <v>1.9117165742374778E-4</v>
      </c>
    </row>
    <row r="51" spans="1:15" x14ac:dyDescent="0.25">
      <c r="A51" t="s">
        <v>34</v>
      </c>
      <c r="B51">
        <v>4</v>
      </c>
      <c r="C51">
        <v>2</v>
      </c>
      <c r="D51">
        <v>120</v>
      </c>
      <c r="E51" t="s">
        <v>28</v>
      </c>
      <c r="F51">
        <v>52</v>
      </c>
      <c r="G51" t="s">
        <v>100</v>
      </c>
      <c r="H51" s="26" t="s">
        <v>71</v>
      </c>
      <c r="I51" s="25">
        <v>6.0991666666666653</v>
      </c>
      <c r="J51" s="25">
        <v>1.2858333333333318</v>
      </c>
      <c r="K51">
        <v>493</v>
      </c>
      <c r="L51">
        <v>3.6665280575093736E-3</v>
      </c>
      <c r="M51">
        <v>3.4582871130666511E-4</v>
      </c>
      <c r="N51" s="25">
        <v>5.6700977396911902E-5</v>
      </c>
      <c r="O51" s="25">
        <v>2.6895298351782153E-4</v>
      </c>
    </row>
    <row r="52" spans="1:15" x14ac:dyDescent="0.25">
      <c r="A52" t="s">
        <v>34</v>
      </c>
      <c r="B52">
        <v>4</v>
      </c>
      <c r="C52">
        <v>2</v>
      </c>
      <c r="D52">
        <v>120</v>
      </c>
      <c r="E52" t="s">
        <v>16</v>
      </c>
      <c r="F52">
        <v>11</v>
      </c>
      <c r="G52" t="s">
        <v>100</v>
      </c>
      <c r="H52" s="26" t="s">
        <v>73</v>
      </c>
      <c r="I52">
        <v>5.2191666666666698</v>
      </c>
      <c r="J52" s="25">
        <v>1.3350000000000009</v>
      </c>
      <c r="K52">
        <v>560</v>
      </c>
      <c r="L52">
        <v>4.1648188888544603E-3</v>
      </c>
      <c r="M52">
        <v>5.9497412697920847E-4</v>
      </c>
      <c r="N52" s="25">
        <v>1.139979167132444E-4</v>
      </c>
      <c r="O52" s="25">
        <v>4.4567350335521206E-4</v>
      </c>
    </row>
    <row r="53" spans="1:15" x14ac:dyDescent="0.25">
      <c r="A53" t="s">
        <v>34</v>
      </c>
      <c r="B53">
        <v>4</v>
      </c>
      <c r="C53">
        <v>2</v>
      </c>
      <c r="D53">
        <v>120</v>
      </c>
      <c r="E53" t="s">
        <v>20</v>
      </c>
      <c r="F53">
        <v>13</v>
      </c>
      <c r="G53" t="s">
        <v>100</v>
      </c>
      <c r="H53" s="26" t="s">
        <v>73</v>
      </c>
      <c r="I53" s="25">
        <v>7.4391666666666669</v>
      </c>
      <c r="J53" s="25">
        <v>3.54</v>
      </c>
      <c r="K53">
        <v>580</v>
      </c>
      <c r="L53">
        <v>4.3135624205992628E-3</v>
      </c>
      <c r="M53">
        <v>6.6934589285160971E-4</v>
      </c>
      <c r="N53" s="25">
        <v>8.9975923761838431E-5</v>
      </c>
      <c r="O53" s="25">
        <v>1.8908076069254511E-4</v>
      </c>
    </row>
    <row r="54" spans="1:15" x14ac:dyDescent="0.25">
      <c r="A54" t="s">
        <v>34</v>
      </c>
      <c r="B54">
        <v>4</v>
      </c>
      <c r="C54">
        <v>2</v>
      </c>
      <c r="D54">
        <v>120</v>
      </c>
      <c r="E54" t="s">
        <v>24</v>
      </c>
      <c r="F54">
        <v>26</v>
      </c>
      <c r="G54" t="s">
        <v>100</v>
      </c>
      <c r="H54" s="26" t="s">
        <v>73</v>
      </c>
      <c r="I54" s="25">
        <v>5.328333333333334</v>
      </c>
      <c r="J54" s="25">
        <v>2.4650000000000007</v>
      </c>
      <c r="K54">
        <v>560</v>
      </c>
      <c r="L54">
        <v>4.1648188888544603E-3</v>
      </c>
      <c r="M54">
        <v>5.9497412697920847E-4</v>
      </c>
      <c r="N54" s="25">
        <v>1.1166233224508133E-4</v>
      </c>
      <c r="O54" s="25">
        <v>2.413688141903482E-4</v>
      </c>
    </row>
    <row r="55" spans="1:15" x14ac:dyDescent="0.25">
      <c r="A55" t="s">
        <v>34</v>
      </c>
      <c r="B55">
        <v>4</v>
      </c>
      <c r="C55">
        <v>2</v>
      </c>
      <c r="D55">
        <v>120</v>
      </c>
      <c r="E55" t="s">
        <v>26</v>
      </c>
      <c r="F55">
        <v>34</v>
      </c>
      <c r="G55" t="s">
        <v>100</v>
      </c>
      <c r="H55" s="26" t="s">
        <v>73</v>
      </c>
      <c r="I55" s="25">
        <v>6.0258333333333338</v>
      </c>
      <c r="J55" s="25">
        <v>3.2008333333333328</v>
      </c>
      <c r="K55">
        <v>562</v>
      </c>
      <c r="L55">
        <v>4.1796932420289411E-3</v>
      </c>
      <c r="M55">
        <v>6.0241130356644885E-4</v>
      </c>
      <c r="N55" s="25">
        <v>9.9971451290241812E-5</v>
      </c>
      <c r="O55" s="25">
        <v>1.8820452077056464E-4</v>
      </c>
    </row>
    <row r="56" spans="1:15" x14ac:dyDescent="0.25">
      <c r="A56" t="s">
        <v>34</v>
      </c>
      <c r="B56">
        <v>4</v>
      </c>
      <c r="C56">
        <v>2</v>
      </c>
      <c r="D56">
        <v>120</v>
      </c>
      <c r="E56" t="s">
        <v>28</v>
      </c>
      <c r="F56">
        <v>52</v>
      </c>
      <c r="G56" t="s">
        <v>100</v>
      </c>
      <c r="H56" s="26" t="s">
        <v>73</v>
      </c>
      <c r="I56" s="25">
        <v>5.3408333333333333</v>
      </c>
      <c r="J56" s="25">
        <v>1.8925000000000003</v>
      </c>
      <c r="K56">
        <v>571</v>
      </c>
      <c r="L56">
        <v>4.2466278313141011E-3</v>
      </c>
      <c r="M56">
        <v>6.3587859820902885E-4</v>
      </c>
      <c r="N56" s="25">
        <v>1.1905980930735444E-4</v>
      </c>
      <c r="O56" s="25">
        <v>3.3599925929142868E-4</v>
      </c>
    </row>
    <row r="57" spans="1:15" x14ac:dyDescent="0.25">
      <c r="A57" t="s">
        <v>34</v>
      </c>
      <c r="B57">
        <v>4</v>
      </c>
      <c r="C57">
        <v>2</v>
      </c>
      <c r="D57">
        <v>120</v>
      </c>
      <c r="E57" t="s">
        <v>16</v>
      </c>
      <c r="F57">
        <v>11</v>
      </c>
      <c r="G57" t="s">
        <v>100</v>
      </c>
      <c r="H57" s="26" t="s">
        <v>74</v>
      </c>
      <c r="I57" s="25">
        <v>5.105833333333333</v>
      </c>
      <c r="J57" s="25">
        <v>2.3541666666666656</v>
      </c>
      <c r="K57">
        <v>503</v>
      </c>
      <c r="L57">
        <v>3.740899823381774E-3</v>
      </c>
      <c r="M57">
        <v>3.830145942428653E-4</v>
      </c>
      <c r="N57" s="25">
        <v>7.501509924782739E-5</v>
      </c>
      <c r="O57" s="25">
        <v>1.626964648111287E-4</v>
      </c>
    </row>
    <row r="58" spans="1:15" x14ac:dyDescent="0.25">
      <c r="A58" t="s">
        <v>34</v>
      </c>
      <c r="B58">
        <v>4</v>
      </c>
      <c r="C58">
        <v>2</v>
      </c>
      <c r="D58">
        <v>120</v>
      </c>
      <c r="E58" t="s">
        <v>20</v>
      </c>
      <c r="F58">
        <v>13</v>
      </c>
      <c r="G58" t="s">
        <v>100</v>
      </c>
      <c r="H58" s="26" t="s">
        <v>74</v>
      </c>
      <c r="I58" s="25">
        <v>6.0483333333333338</v>
      </c>
      <c r="J58" s="25">
        <v>2.8416666666666672</v>
      </c>
      <c r="K58">
        <v>530</v>
      </c>
      <c r="L58">
        <v>3.9417035912372575E-3</v>
      </c>
      <c r="M58">
        <v>4.8341647817060703E-4</v>
      </c>
      <c r="N58" s="25">
        <v>7.9925568173701899E-5</v>
      </c>
      <c r="O58" s="25">
        <v>1.7011723571986166E-4</v>
      </c>
    </row>
    <row r="59" spans="1:15" x14ac:dyDescent="0.25">
      <c r="A59" t="s">
        <v>34</v>
      </c>
      <c r="B59">
        <v>4</v>
      </c>
      <c r="C59">
        <v>2</v>
      </c>
      <c r="D59">
        <v>120</v>
      </c>
      <c r="E59" t="s">
        <v>24</v>
      </c>
      <c r="F59">
        <v>26</v>
      </c>
      <c r="G59" t="s">
        <v>100</v>
      </c>
      <c r="H59" s="26" t="s">
        <v>74</v>
      </c>
      <c r="I59" s="25">
        <v>5.8375000000000004</v>
      </c>
      <c r="J59" s="25">
        <v>2.7099999999999995</v>
      </c>
      <c r="K59">
        <v>501</v>
      </c>
      <c r="L59">
        <v>3.7260254702072945E-3</v>
      </c>
      <c r="M59">
        <v>3.7557741765562556E-4</v>
      </c>
      <c r="N59" s="25">
        <v>6.433874392387589E-5</v>
      </c>
      <c r="O59" s="25">
        <v>1.3858945300945595E-4</v>
      </c>
    </row>
    <row r="60" spans="1:15" x14ac:dyDescent="0.25">
      <c r="A60" t="s">
        <v>34</v>
      </c>
      <c r="B60">
        <v>4</v>
      </c>
      <c r="C60">
        <v>2</v>
      </c>
      <c r="D60">
        <v>120</v>
      </c>
      <c r="E60" t="s">
        <v>26</v>
      </c>
      <c r="F60">
        <v>34</v>
      </c>
      <c r="G60" t="s">
        <v>100</v>
      </c>
      <c r="H60" s="26" t="s">
        <v>74</v>
      </c>
      <c r="I60" s="25">
        <v>6.4700000000000015</v>
      </c>
      <c r="J60" s="25">
        <v>3.6675000000000022</v>
      </c>
      <c r="K60">
        <v>521</v>
      </c>
      <c r="L60">
        <v>3.8747690019520966E-3</v>
      </c>
      <c r="M60">
        <v>4.499491835280266E-4</v>
      </c>
      <c r="N60" s="25">
        <v>6.9543923265537327E-5</v>
      </c>
      <c r="O60" s="25">
        <v>1.226855306143221E-4</v>
      </c>
    </row>
    <row r="61" spans="1:15" x14ac:dyDescent="0.25">
      <c r="A61" t="s">
        <v>34</v>
      </c>
      <c r="B61">
        <v>4</v>
      </c>
      <c r="C61">
        <v>2</v>
      </c>
      <c r="D61">
        <v>120</v>
      </c>
      <c r="E61" t="s">
        <v>28</v>
      </c>
      <c r="F61">
        <v>52</v>
      </c>
      <c r="G61" t="s">
        <v>100</v>
      </c>
      <c r="H61" s="26" t="s">
        <v>74</v>
      </c>
      <c r="I61" s="25">
        <v>6.6941666666666668</v>
      </c>
      <c r="J61" s="25">
        <v>3.253333333333333</v>
      </c>
      <c r="K61">
        <v>522</v>
      </c>
      <c r="L61">
        <v>3.8822061785393361E-3</v>
      </c>
      <c r="M61">
        <v>4.5366777182164635E-4</v>
      </c>
      <c r="N61" s="25">
        <v>6.7770611998752101E-5</v>
      </c>
      <c r="O61" s="25">
        <v>1.3944706101075196E-4</v>
      </c>
    </row>
    <row r="62" spans="1:15" x14ac:dyDescent="0.25">
      <c r="A62" t="s">
        <v>35</v>
      </c>
      <c r="B62">
        <v>8</v>
      </c>
      <c r="C62">
        <v>4</v>
      </c>
      <c r="D62">
        <v>240</v>
      </c>
      <c r="E62" t="s">
        <v>16</v>
      </c>
      <c r="F62">
        <v>11</v>
      </c>
      <c r="G62" t="s">
        <v>100</v>
      </c>
      <c r="H62" s="26" t="s">
        <v>72</v>
      </c>
      <c r="I62" s="25">
        <v>5.1991666666666658</v>
      </c>
      <c r="J62" s="25">
        <v>2.5483333333333325</v>
      </c>
      <c r="K62">
        <v>651</v>
      </c>
      <c r="L62">
        <v>4.8416019582933102E-3</v>
      </c>
      <c r="M62">
        <v>4.666828308493167E-4</v>
      </c>
      <c r="N62" s="25">
        <v>8.9761083029200211E-5</v>
      </c>
      <c r="O62" s="25">
        <v>1.8313256933262924E-4</v>
      </c>
    </row>
    <row r="63" spans="1:15" x14ac:dyDescent="0.25">
      <c r="A63" t="s">
        <v>35</v>
      </c>
      <c r="B63">
        <v>8</v>
      </c>
      <c r="C63">
        <v>4</v>
      </c>
      <c r="D63">
        <v>240</v>
      </c>
      <c r="E63" t="s">
        <v>20</v>
      </c>
      <c r="F63">
        <v>13</v>
      </c>
      <c r="G63" t="s">
        <v>100</v>
      </c>
      <c r="H63" s="26" t="s">
        <v>72</v>
      </c>
      <c r="I63" s="25">
        <v>6.5549999999999997</v>
      </c>
      <c r="J63" s="25">
        <v>3</v>
      </c>
      <c r="K63">
        <v>701</v>
      </c>
      <c r="L63">
        <v>5.2134607876553156E-3</v>
      </c>
      <c r="M63">
        <v>5.5964753818981805E-4</v>
      </c>
      <c r="N63" s="25">
        <v>8.5377198808515338E-5</v>
      </c>
      <c r="O63" s="25">
        <v>1.8654917939660602E-4</v>
      </c>
    </row>
    <row r="64" spans="1:15" x14ac:dyDescent="0.25">
      <c r="A64" t="s">
        <v>35</v>
      </c>
      <c r="B64">
        <v>8</v>
      </c>
      <c r="C64">
        <v>4</v>
      </c>
      <c r="D64">
        <v>240</v>
      </c>
      <c r="E64" t="s">
        <v>24</v>
      </c>
      <c r="F64">
        <v>26</v>
      </c>
      <c r="G64" t="s">
        <v>100</v>
      </c>
      <c r="H64" s="26" t="s">
        <v>72</v>
      </c>
      <c r="I64" s="25">
        <v>5.9900000000000011</v>
      </c>
      <c r="J64" s="25">
        <v>2.6733333333333338</v>
      </c>
      <c r="K64">
        <v>658</v>
      </c>
      <c r="L64">
        <v>4.8936621944039903E-3</v>
      </c>
      <c r="M64">
        <v>4.7969788987698673E-4</v>
      </c>
      <c r="N64" s="25">
        <v>8.0083120179797441E-5</v>
      </c>
      <c r="O64" s="25">
        <v>1.794381134203192E-4</v>
      </c>
    </row>
    <row r="65" spans="1:15" x14ac:dyDescent="0.25">
      <c r="A65" t="s">
        <v>35</v>
      </c>
      <c r="B65">
        <v>8</v>
      </c>
      <c r="C65">
        <v>4</v>
      </c>
      <c r="D65">
        <v>240</v>
      </c>
      <c r="E65" t="s">
        <v>26</v>
      </c>
      <c r="F65">
        <v>34</v>
      </c>
      <c r="G65" t="s">
        <v>100</v>
      </c>
      <c r="H65" s="26" t="s">
        <v>72</v>
      </c>
      <c r="I65" s="25">
        <v>7.3041666666666671</v>
      </c>
      <c r="J65" s="25">
        <v>3.4625000000000017</v>
      </c>
      <c r="K65">
        <v>785</v>
      </c>
      <c r="L65">
        <v>5.8381836209834854E-3</v>
      </c>
      <c r="M65">
        <v>7.1582824652186049E-4</v>
      </c>
      <c r="N65" s="25">
        <v>9.8002726277950095E-5</v>
      </c>
      <c r="O65" s="25">
        <v>2.0673739971750472E-4</v>
      </c>
    </row>
    <row r="66" spans="1:15" x14ac:dyDescent="0.25">
      <c r="A66" t="s">
        <v>35</v>
      </c>
      <c r="B66">
        <v>8</v>
      </c>
      <c r="C66">
        <v>4</v>
      </c>
      <c r="D66">
        <v>240</v>
      </c>
      <c r="E66" t="s">
        <v>28</v>
      </c>
      <c r="F66">
        <v>52</v>
      </c>
      <c r="G66" t="s">
        <v>100</v>
      </c>
      <c r="H66" s="26" t="s">
        <v>72</v>
      </c>
      <c r="I66" s="25">
        <v>5.1616666666666653</v>
      </c>
      <c r="J66" s="25">
        <v>2.4741666666666653</v>
      </c>
      <c r="K66">
        <v>573</v>
      </c>
      <c r="L66">
        <v>4.2615021844885819E-3</v>
      </c>
      <c r="M66">
        <v>3.2165788739813462E-4</v>
      </c>
      <c r="N66" s="25">
        <v>6.2316671759406135E-5</v>
      </c>
      <c r="O66" s="25">
        <v>1.3000655603831652E-4</v>
      </c>
    </row>
    <row r="67" spans="1:15" x14ac:dyDescent="0.25">
      <c r="A67" t="s">
        <v>35</v>
      </c>
      <c r="B67">
        <v>8</v>
      </c>
      <c r="C67">
        <v>4</v>
      </c>
      <c r="D67">
        <v>240</v>
      </c>
      <c r="E67" t="s">
        <v>16</v>
      </c>
      <c r="F67">
        <v>11</v>
      </c>
      <c r="G67" t="s">
        <v>100</v>
      </c>
      <c r="H67" s="26" t="s">
        <v>71</v>
      </c>
      <c r="I67" s="25">
        <v>8.9049999999999994</v>
      </c>
      <c r="J67">
        <v>5.8783333333333303</v>
      </c>
      <c r="K67">
        <v>408</v>
      </c>
      <c r="L67">
        <v>3.0343680475939639E-3</v>
      </c>
      <c r="M67">
        <v>1.4874353174480119E-5</v>
      </c>
      <c r="N67" s="25">
        <v>1.6703372458708725E-6</v>
      </c>
      <c r="O67" s="25">
        <v>2.530369125230529E-6</v>
      </c>
    </row>
    <row r="68" spans="1:15" x14ac:dyDescent="0.25">
      <c r="A68" t="s">
        <v>35</v>
      </c>
      <c r="B68">
        <v>8</v>
      </c>
      <c r="C68">
        <v>4</v>
      </c>
      <c r="D68">
        <v>240</v>
      </c>
      <c r="E68" t="s">
        <v>20</v>
      </c>
      <c r="F68">
        <v>13</v>
      </c>
      <c r="G68" t="s">
        <v>100</v>
      </c>
      <c r="H68" s="26" t="s">
        <v>71</v>
      </c>
      <c r="I68" s="25">
        <v>5.7299999999999995</v>
      </c>
      <c r="J68" s="25">
        <v>2.9883333333333328</v>
      </c>
      <c r="K68">
        <v>696</v>
      </c>
      <c r="L68">
        <v>5.1762749047191154E-3</v>
      </c>
      <c r="M68">
        <v>5.50351067455768E-4</v>
      </c>
      <c r="N68" s="25">
        <v>9.6047306711303325E-5</v>
      </c>
      <c r="O68" s="25">
        <v>1.8416655910399377E-4</v>
      </c>
    </row>
    <row r="69" spans="1:15" x14ac:dyDescent="0.25">
      <c r="A69" t="s">
        <v>35</v>
      </c>
      <c r="B69">
        <v>8</v>
      </c>
      <c r="C69">
        <v>4</v>
      </c>
      <c r="D69">
        <v>240</v>
      </c>
      <c r="E69" t="s">
        <v>24</v>
      </c>
      <c r="F69">
        <v>26</v>
      </c>
      <c r="G69" t="s">
        <v>100</v>
      </c>
      <c r="H69" s="26" t="s">
        <v>71</v>
      </c>
      <c r="I69" s="25">
        <v>6.0591666666666679</v>
      </c>
      <c r="J69" s="25">
        <v>2.9941666666666675</v>
      </c>
      <c r="K69">
        <v>544</v>
      </c>
      <c r="L69">
        <v>4.0458240634586194E-3</v>
      </c>
      <c r="M69">
        <v>2.6773835714064399E-4</v>
      </c>
      <c r="N69" s="25">
        <v>4.4187323417517907E-5</v>
      </c>
      <c r="O69" s="25">
        <v>8.9419991252093705E-5</v>
      </c>
    </row>
    <row r="70" spans="1:15" x14ac:dyDescent="0.25">
      <c r="A70" t="s">
        <v>35</v>
      </c>
      <c r="B70">
        <v>8</v>
      </c>
      <c r="C70">
        <v>4</v>
      </c>
      <c r="D70">
        <v>240</v>
      </c>
      <c r="E70" t="s">
        <v>26</v>
      </c>
      <c r="F70">
        <v>34</v>
      </c>
      <c r="G70" t="s">
        <v>100</v>
      </c>
      <c r="H70" s="26" t="s">
        <v>71</v>
      </c>
      <c r="I70" s="25">
        <v>6.8391666666666682</v>
      </c>
      <c r="J70" s="25">
        <v>2.2758333333333347</v>
      </c>
      <c r="K70">
        <v>611</v>
      </c>
      <c r="L70">
        <v>4.5441148948037061E-3</v>
      </c>
      <c r="M70">
        <v>3.9231106497691567E-4</v>
      </c>
      <c r="N70" s="25">
        <v>5.7362407453673534E-5</v>
      </c>
      <c r="O70" s="25">
        <v>1.7238128083936233E-4</v>
      </c>
    </row>
    <row r="71" spans="1:15" x14ac:dyDescent="0.25">
      <c r="A71" t="s">
        <v>35</v>
      </c>
      <c r="B71">
        <v>8</v>
      </c>
      <c r="C71">
        <v>4</v>
      </c>
      <c r="D71">
        <v>240</v>
      </c>
      <c r="E71" t="s">
        <v>28</v>
      </c>
      <c r="F71">
        <v>52</v>
      </c>
      <c r="G71" t="s">
        <v>100</v>
      </c>
      <c r="H71" s="26" t="s">
        <v>71</v>
      </c>
      <c r="I71" s="25">
        <v>6.0991666666666653</v>
      </c>
      <c r="J71" s="25">
        <v>1.2858333333333318</v>
      </c>
      <c r="K71">
        <v>488</v>
      </c>
      <c r="L71">
        <v>3.629342174573173E-3</v>
      </c>
      <c r="M71">
        <v>1.636178849192824E-4</v>
      </c>
      <c r="N71" s="25">
        <v>2.6826268875958316E-5</v>
      </c>
      <c r="O71" s="25">
        <v>1.2724657284714135E-4</v>
      </c>
    </row>
    <row r="72" spans="1:15" x14ac:dyDescent="0.25">
      <c r="A72" t="s">
        <v>35</v>
      </c>
      <c r="B72">
        <v>8</v>
      </c>
      <c r="C72">
        <v>4</v>
      </c>
      <c r="D72">
        <v>240</v>
      </c>
      <c r="E72" t="s">
        <v>16</v>
      </c>
      <c r="F72">
        <v>11</v>
      </c>
      <c r="G72" t="s">
        <v>100</v>
      </c>
      <c r="H72" s="26" t="s">
        <v>73</v>
      </c>
      <c r="I72">
        <v>5.2191666666666698</v>
      </c>
      <c r="J72" s="25">
        <v>1.3350000000000009</v>
      </c>
      <c r="K72">
        <v>558</v>
      </c>
      <c r="L72">
        <v>4.1499445356799804E-3</v>
      </c>
      <c r="M72">
        <v>2.9376847519598426E-4</v>
      </c>
      <c r="N72" s="25">
        <v>5.6286471377164443E-5</v>
      </c>
      <c r="O72" s="25">
        <v>2.2005129228163601E-4</v>
      </c>
    </row>
    <row r="73" spans="1:15" x14ac:dyDescent="0.25">
      <c r="A73" t="s">
        <v>35</v>
      </c>
      <c r="B73">
        <v>8</v>
      </c>
      <c r="C73">
        <v>4</v>
      </c>
      <c r="D73">
        <v>240</v>
      </c>
      <c r="E73" t="s">
        <v>20</v>
      </c>
      <c r="F73">
        <v>13</v>
      </c>
      <c r="G73" t="s">
        <v>100</v>
      </c>
      <c r="H73" s="26" t="s">
        <v>73</v>
      </c>
      <c r="I73" s="25">
        <v>7.4391666666666669</v>
      </c>
      <c r="J73" s="25">
        <v>3.54</v>
      </c>
      <c r="K73">
        <v>565</v>
      </c>
      <c r="L73">
        <v>4.2020047717906614E-3</v>
      </c>
      <c r="M73">
        <v>3.067835342236545E-4</v>
      </c>
      <c r="N73" s="25">
        <v>4.1238965057509282E-5</v>
      </c>
      <c r="O73" s="25">
        <v>8.6662015317416529E-5</v>
      </c>
    </row>
    <row r="74" spans="1:15" x14ac:dyDescent="0.25">
      <c r="A74" t="s">
        <v>35</v>
      </c>
      <c r="B74">
        <v>8</v>
      </c>
      <c r="C74">
        <v>4</v>
      </c>
      <c r="D74">
        <v>240</v>
      </c>
      <c r="E74" t="s">
        <v>24</v>
      </c>
      <c r="F74">
        <v>26</v>
      </c>
      <c r="G74" t="s">
        <v>100</v>
      </c>
      <c r="H74" s="26" t="s">
        <v>73</v>
      </c>
      <c r="I74" s="25">
        <v>5.328333333333334</v>
      </c>
      <c r="J74" s="25">
        <v>2.4650000000000007</v>
      </c>
      <c r="K74">
        <v>550</v>
      </c>
      <c r="L74">
        <v>4.0904471229820591E-3</v>
      </c>
      <c r="M74">
        <v>2.7889412202150392E-4</v>
      </c>
      <c r="N74" s="25">
        <v>5.2341718239881868E-5</v>
      </c>
      <c r="O74" s="25">
        <v>1.131416316517257E-4</v>
      </c>
    </row>
    <row r="75" spans="1:15" x14ac:dyDescent="0.25">
      <c r="A75" t="s">
        <v>35</v>
      </c>
      <c r="B75">
        <v>8</v>
      </c>
      <c r="C75">
        <v>4</v>
      </c>
      <c r="D75">
        <v>240</v>
      </c>
      <c r="E75" t="s">
        <v>26</v>
      </c>
      <c r="F75">
        <v>34</v>
      </c>
      <c r="G75" t="s">
        <v>100</v>
      </c>
      <c r="H75" s="26" t="s">
        <v>73</v>
      </c>
      <c r="I75" s="25">
        <v>6.0258333333333338</v>
      </c>
      <c r="J75" s="25">
        <v>3.2008333333333328</v>
      </c>
      <c r="K75">
        <v>565</v>
      </c>
      <c r="L75">
        <v>4.2020047717906614E-3</v>
      </c>
      <c r="M75">
        <v>3.067835342236545E-4</v>
      </c>
      <c r="N75" s="25">
        <v>5.0911387231141664E-5</v>
      </c>
      <c r="O75" s="25">
        <v>9.5844894836861618E-5</v>
      </c>
    </row>
    <row r="76" spans="1:15" x14ac:dyDescent="0.25">
      <c r="A76" t="s">
        <v>35</v>
      </c>
      <c r="B76">
        <v>8</v>
      </c>
      <c r="C76">
        <v>4</v>
      </c>
      <c r="D76">
        <v>240</v>
      </c>
      <c r="E76" t="s">
        <v>28</v>
      </c>
      <c r="F76">
        <v>52</v>
      </c>
      <c r="G76" t="s">
        <v>100</v>
      </c>
      <c r="H76" s="26" t="s">
        <v>73</v>
      </c>
      <c r="I76" s="25">
        <v>5.3408333333333333</v>
      </c>
      <c r="J76" s="25">
        <v>1.8925000000000003</v>
      </c>
      <c r="K76">
        <v>532</v>
      </c>
      <c r="L76">
        <v>3.9565779444117374E-3</v>
      </c>
      <c r="M76">
        <v>2.4542682737892349E-4</v>
      </c>
      <c r="N76" s="25">
        <v>4.5952908855470148E-5</v>
      </c>
      <c r="O76" s="25">
        <v>1.2968392463879707E-4</v>
      </c>
    </row>
    <row r="77" spans="1:15" x14ac:dyDescent="0.25">
      <c r="A77" t="s">
        <v>35</v>
      </c>
      <c r="B77">
        <v>8</v>
      </c>
      <c r="C77">
        <v>4</v>
      </c>
      <c r="D77">
        <v>240</v>
      </c>
      <c r="E77" t="s">
        <v>16</v>
      </c>
      <c r="F77">
        <v>11</v>
      </c>
      <c r="G77" t="s">
        <v>100</v>
      </c>
      <c r="H77" s="26" t="s">
        <v>74</v>
      </c>
      <c r="I77" s="25">
        <v>5.105833333333333</v>
      </c>
      <c r="J77" s="25">
        <v>2.3541666666666656</v>
      </c>
      <c r="K77">
        <v>525</v>
      </c>
      <c r="L77">
        <v>3.9045177083010568E-3</v>
      </c>
      <c r="M77">
        <v>2.3241176835125336E-4</v>
      </c>
      <c r="N77" s="25">
        <v>4.5518870902807905E-5</v>
      </c>
      <c r="O77" s="25">
        <v>9.8723583016461643E-5</v>
      </c>
    </row>
    <row r="78" spans="1:15" x14ac:dyDescent="0.25">
      <c r="A78" t="s">
        <v>35</v>
      </c>
      <c r="B78">
        <v>8</v>
      </c>
      <c r="C78">
        <v>4</v>
      </c>
      <c r="D78">
        <v>240</v>
      </c>
      <c r="E78" t="s">
        <v>20</v>
      </c>
      <c r="F78">
        <v>13</v>
      </c>
      <c r="G78" t="s">
        <v>100</v>
      </c>
      <c r="H78" s="26" t="s">
        <v>74</v>
      </c>
      <c r="I78" s="25">
        <v>6.0483333333333338</v>
      </c>
      <c r="J78" s="25">
        <v>2.8416666666666672</v>
      </c>
      <c r="K78">
        <v>521</v>
      </c>
      <c r="L78">
        <v>3.8747690019520966E-3</v>
      </c>
      <c r="M78">
        <v>2.249745917640133E-4</v>
      </c>
      <c r="N78" s="25">
        <v>3.7196129803915122E-5</v>
      </c>
      <c r="O78" s="25">
        <v>7.9169944315781793E-5</v>
      </c>
    </row>
    <row r="79" spans="1:15" x14ac:dyDescent="0.25">
      <c r="A79" t="s">
        <v>35</v>
      </c>
      <c r="B79">
        <v>8</v>
      </c>
      <c r="C79">
        <v>4</v>
      </c>
      <c r="D79">
        <v>240</v>
      </c>
      <c r="E79" t="s">
        <v>24</v>
      </c>
      <c r="F79">
        <v>26</v>
      </c>
      <c r="G79" t="s">
        <v>100</v>
      </c>
      <c r="H79" s="26" t="s">
        <v>74</v>
      </c>
      <c r="I79" s="25">
        <v>5.8375000000000004</v>
      </c>
      <c r="J79" s="25">
        <v>2.7099999999999995</v>
      </c>
      <c r="K79">
        <v>525</v>
      </c>
      <c r="L79">
        <v>3.9045177083010568E-3</v>
      </c>
      <c r="M79">
        <v>2.3241176835125336E-4</v>
      </c>
      <c r="N79" s="25">
        <v>3.9813579160814277E-5</v>
      </c>
      <c r="O79" s="25">
        <v>8.5760800129613802E-5</v>
      </c>
    </row>
    <row r="80" spans="1:15" x14ac:dyDescent="0.25">
      <c r="A80" t="s">
        <v>35</v>
      </c>
      <c r="B80">
        <v>8</v>
      </c>
      <c r="C80">
        <v>4</v>
      </c>
      <c r="D80">
        <v>240</v>
      </c>
      <c r="E80" t="s">
        <v>26</v>
      </c>
      <c r="F80">
        <v>34</v>
      </c>
      <c r="G80" t="s">
        <v>100</v>
      </c>
      <c r="H80" s="26" t="s">
        <v>74</v>
      </c>
      <c r="I80" s="25">
        <v>6.4700000000000015</v>
      </c>
      <c r="J80" s="25">
        <v>3.6675000000000022</v>
      </c>
      <c r="K80">
        <v>511</v>
      </c>
      <c r="L80">
        <v>3.8003972360796958E-3</v>
      </c>
      <c r="M80">
        <v>2.0638165029591309E-4</v>
      </c>
      <c r="N80" s="25">
        <v>3.1898245795349777E-5</v>
      </c>
      <c r="O80" s="25">
        <v>5.627311528177586E-5</v>
      </c>
    </row>
    <row r="81" spans="1:15" x14ac:dyDescent="0.25">
      <c r="A81" t="s">
        <v>35</v>
      </c>
      <c r="B81">
        <v>8</v>
      </c>
      <c r="C81">
        <v>4</v>
      </c>
      <c r="D81">
        <v>240</v>
      </c>
      <c r="E81" t="s">
        <v>28</v>
      </c>
      <c r="F81">
        <v>52</v>
      </c>
      <c r="G81" t="s">
        <v>100</v>
      </c>
      <c r="H81" s="26" t="s">
        <v>74</v>
      </c>
      <c r="I81" s="25">
        <v>6.6941666666666668</v>
      </c>
      <c r="J81" s="25">
        <v>3.253333333333333</v>
      </c>
      <c r="K81">
        <v>502</v>
      </c>
      <c r="L81">
        <v>3.7334626467945341E-3</v>
      </c>
      <c r="M81">
        <v>1.8964800297462266E-4</v>
      </c>
      <c r="N81" s="25">
        <v>2.8330337802757027E-5</v>
      </c>
      <c r="O81" s="25">
        <v>5.8293443537281561E-5</v>
      </c>
    </row>
    <row r="82" spans="1:15" x14ac:dyDescent="0.25">
      <c r="A82" t="s">
        <v>36</v>
      </c>
      <c r="B82">
        <v>16</v>
      </c>
      <c r="C82">
        <v>8</v>
      </c>
      <c r="D82">
        <v>480</v>
      </c>
      <c r="E82" t="s">
        <v>16</v>
      </c>
      <c r="F82">
        <v>11</v>
      </c>
      <c r="G82" t="s">
        <v>100</v>
      </c>
      <c r="H82" s="26" t="s">
        <v>72</v>
      </c>
      <c r="I82" s="25">
        <v>5.1991666666666658</v>
      </c>
      <c r="J82" s="25">
        <v>2.5483333333333325</v>
      </c>
      <c r="K82">
        <v>633</v>
      </c>
      <c r="L82">
        <v>4.7077327797229885E-3</v>
      </c>
      <c r="M82">
        <v>2.1660776810336814E-4</v>
      </c>
      <c r="N82" s="25">
        <v>4.1662016625106878E-5</v>
      </c>
      <c r="O82" s="25">
        <v>8.4999778196220358E-5</v>
      </c>
    </row>
    <row r="83" spans="1:15" x14ac:dyDescent="0.25">
      <c r="A83" t="s">
        <v>36</v>
      </c>
      <c r="B83">
        <v>16</v>
      </c>
      <c r="C83">
        <v>8</v>
      </c>
      <c r="D83">
        <v>480</v>
      </c>
      <c r="E83" t="s">
        <v>20</v>
      </c>
      <c r="F83">
        <v>13</v>
      </c>
      <c r="G83" t="s">
        <v>100</v>
      </c>
      <c r="H83" s="26" t="s">
        <v>72</v>
      </c>
      <c r="I83" s="25">
        <v>6.5549999999999997</v>
      </c>
      <c r="J83" s="25">
        <v>3</v>
      </c>
      <c r="K83">
        <v>776</v>
      </c>
      <c r="L83">
        <v>5.7712490316983237E-3</v>
      </c>
      <c r="M83">
        <v>3.4954729960028503E-4</v>
      </c>
      <c r="N83" s="25">
        <v>5.332529360797636E-5</v>
      </c>
      <c r="O83" s="25">
        <v>1.1651576653342834E-4</v>
      </c>
    </row>
    <row r="84" spans="1:15" x14ac:dyDescent="0.25">
      <c r="A84" t="s">
        <v>36</v>
      </c>
      <c r="B84">
        <v>16</v>
      </c>
      <c r="C84">
        <v>8</v>
      </c>
      <c r="D84">
        <v>480</v>
      </c>
      <c r="E84" t="s">
        <v>24</v>
      </c>
      <c r="F84">
        <v>26</v>
      </c>
      <c r="G84" t="s">
        <v>100</v>
      </c>
      <c r="H84" s="26" t="s">
        <v>72</v>
      </c>
      <c r="I84" s="25">
        <v>5.9900000000000011</v>
      </c>
      <c r="J84" s="25">
        <v>2.6733333333333338</v>
      </c>
      <c r="K84">
        <v>747</v>
      </c>
      <c r="L84">
        <v>5.5555709106683603E-3</v>
      </c>
      <c r="M84">
        <v>3.2258753447153961E-4</v>
      </c>
      <c r="N84" s="25">
        <v>5.3854346322460696E-5</v>
      </c>
      <c r="O84" s="25">
        <v>1.2066865379234646E-4</v>
      </c>
    </row>
    <row r="85" spans="1:15" x14ac:dyDescent="0.25">
      <c r="A85" t="s">
        <v>36</v>
      </c>
      <c r="B85">
        <v>16</v>
      </c>
      <c r="C85">
        <v>8</v>
      </c>
      <c r="D85">
        <v>480</v>
      </c>
      <c r="E85" t="s">
        <v>26</v>
      </c>
      <c r="F85">
        <v>34</v>
      </c>
      <c r="G85" t="s">
        <v>100</v>
      </c>
      <c r="H85" s="26" t="s">
        <v>72</v>
      </c>
      <c r="I85" s="25">
        <v>7.3041666666666671</v>
      </c>
      <c r="J85" s="25">
        <v>3.4625000000000017</v>
      </c>
      <c r="K85">
        <v>767</v>
      </c>
      <c r="L85">
        <v>5.7043144424131628E-3</v>
      </c>
      <c r="M85">
        <v>3.4118047593963992E-4</v>
      </c>
      <c r="N85" s="25">
        <v>4.6710390316893083E-5</v>
      </c>
      <c r="O85" s="25">
        <v>9.8535877527693798E-5</v>
      </c>
    </row>
    <row r="86" spans="1:15" x14ac:dyDescent="0.25">
      <c r="A86" t="s">
        <v>36</v>
      </c>
      <c r="B86">
        <v>16</v>
      </c>
      <c r="C86">
        <v>8</v>
      </c>
      <c r="D86">
        <v>480</v>
      </c>
      <c r="E86" t="s">
        <v>28</v>
      </c>
      <c r="F86">
        <v>52</v>
      </c>
      <c r="G86" t="s">
        <v>100</v>
      </c>
      <c r="H86" s="26" t="s">
        <v>72</v>
      </c>
      <c r="I86" s="25">
        <v>5.1616666666666653</v>
      </c>
      <c r="J86" s="25">
        <v>2.4741666666666653</v>
      </c>
      <c r="K86">
        <v>634</v>
      </c>
      <c r="L86">
        <v>4.7151699563102289E-3</v>
      </c>
      <c r="M86">
        <v>2.1753741517677318E-4</v>
      </c>
      <c r="N86" s="25">
        <v>4.2144801132083932E-5</v>
      </c>
      <c r="O86" s="25">
        <v>8.792350899701178E-5</v>
      </c>
    </row>
    <row r="87" spans="1:15" x14ac:dyDescent="0.25">
      <c r="A87" t="s">
        <v>36</v>
      </c>
      <c r="B87">
        <v>16</v>
      </c>
      <c r="C87">
        <v>8</v>
      </c>
      <c r="D87">
        <v>480</v>
      </c>
      <c r="E87" t="s">
        <v>16</v>
      </c>
      <c r="F87">
        <v>11</v>
      </c>
      <c r="G87" t="s">
        <v>100</v>
      </c>
      <c r="H87" s="26" t="s">
        <v>71</v>
      </c>
      <c r="I87" s="25">
        <v>8.9049999999999994</v>
      </c>
      <c r="J87">
        <v>5.8783333333333303</v>
      </c>
      <c r="K87">
        <v>460</v>
      </c>
      <c r="L87">
        <v>3.42110123013045E-3</v>
      </c>
      <c r="M87">
        <v>5.5778824404300827E-5</v>
      </c>
      <c r="N87" s="25">
        <v>6.2637646720158148E-6</v>
      </c>
      <c r="O87" s="25">
        <v>9.4888842196145482E-6</v>
      </c>
    </row>
    <row r="88" spans="1:15" x14ac:dyDescent="0.25">
      <c r="A88" t="s">
        <v>36</v>
      </c>
      <c r="B88">
        <v>16</v>
      </c>
      <c r="C88">
        <v>8</v>
      </c>
      <c r="D88">
        <v>480</v>
      </c>
      <c r="E88" t="s">
        <v>20</v>
      </c>
      <c r="F88">
        <v>13</v>
      </c>
      <c r="G88" t="s">
        <v>100</v>
      </c>
      <c r="H88" s="26" t="s">
        <v>71</v>
      </c>
      <c r="I88" s="25">
        <v>5.7299999999999995</v>
      </c>
      <c r="J88" s="25">
        <v>2.9883333333333328</v>
      </c>
      <c r="K88">
        <v>559</v>
      </c>
      <c r="L88">
        <v>4.15738171226722E-3</v>
      </c>
      <c r="M88">
        <v>1.4781388467139707E-4</v>
      </c>
      <c r="N88" s="25">
        <v>2.5796489471448007E-5</v>
      </c>
      <c r="O88" s="25">
        <v>4.946365354313344E-5</v>
      </c>
    </row>
    <row r="89" spans="1:15" x14ac:dyDescent="0.25">
      <c r="A89" t="s">
        <v>36</v>
      </c>
      <c r="B89">
        <v>16</v>
      </c>
      <c r="C89">
        <v>8</v>
      </c>
      <c r="D89">
        <v>480</v>
      </c>
      <c r="E89" t="s">
        <v>24</v>
      </c>
      <c r="F89">
        <v>26</v>
      </c>
      <c r="G89" t="s">
        <v>100</v>
      </c>
      <c r="H89" s="26" t="s">
        <v>71</v>
      </c>
      <c r="I89" s="25">
        <v>6.0591666666666679</v>
      </c>
      <c r="J89" s="25">
        <v>2.9941666666666675</v>
      </c>
      <c r="K89">
        <v>696</v>
      </c>
      <c r="L89">
        <v>5.1762749047191154E-3</v>
      </c>
      <c r="M89">
        <v>2.75175533727884E-4</v>
      </c>
      <c r="N89" s="25">
        <v>4.5414749068004499E-5</v>
      </c>
      <c r="O89" s="25">
        <v>9.1903879897985166E-5</v>
      </c>
    </row>
    <row r="90" spans="1:15" x14ac:dyDescent="0.25">
      <c r="A90" t="s">
        <v>36</v>
      </c>
      <c r="B90">
        <v>16</v>
      </c>
      <c r="C90">
        <v>8</v>
      </c>
      <c r="D90">
        <v>480</v>
      </c>
      <c r="E90" t="s">
        <v>26</v>
      </c>
      <c r="F90">
        <v>34</v>
      </c>
      <c r="G90" t="s">
        <v>100</v>
      </c>
      <c r="H90" s="26" t="s">
        <v>71</v>
      </c>
      <c r="I90" s="25">
        <v>6.8391666666666682</v>
      </c>
      <c r="J90" s="25">
        <v>2.2758333333333347</v>
      </c>
      <c r="K90">
        <v>509</v>
      </c>
      <c r="L90">
        <v>3.785522882905215E-3</v>
      </c>
      <c r="M90">
        <v>1.0133153100114645E-4</v>
      </c>
      <c r="N90" s="25">
        <v>1.4816356427607618E-5</v>
      </c>
      <c r="O90" s="25">
        <v>4.4525022776043819E-5</v>
      </c>
    </row>
    <row r="91" spans="1:15" x14ac:dyDescent="0.25">
      <c r="A91" t="s">
        <v>36</v>
      </c>
      <c r="B91">
        <v>16</v>
      </c>
      <c r="C91">
        <v>8</v>
      </c>
      <c r="D91">
        <v>480</v>
      </c>
      <c r="E91" t="s">
        <v>28</v>
      </c>
      <c r="F91">
        <v>52</v>
      </c>
      <c r="G91" t="s">
        <v>100</v>
      </c>
      <c r="H91" s="26" t="s">
        <v>71</v>
      </c>
      <c r="I91" s="25">
        <v>6.0991666666666653</v>
      </c>
      <c r="J91" s="25">
        <v>1.2858333333333318</v>
      </c>
      <c r="K91">
        <v>573</v>
      </c>
      <c r="L91">
        <v>4.2615021844885819E-3</v>
      </c>
      <c r="M91">
        <v>1.6082894369906731E-4</v>
      </c>
      <c r="N91" s="25">
        <v>2.6369002929209021E-5</v>
      </c>
      <c r="O91" s="25">
        <v>1.250775971736105E-4</v>
      </c>
    </row>
    <row r="92" spans="1:15" x14ac:dyDescent="0.25">
      <c r="A92" t="s">
        <v>36</v>
      </c>
      <c r="B92">
        <v>16</v>
      </c>
      <c r="C92">
        <v>8</v>
      </c>
      <c r="D92">
        <v>480</v>
      </c>
      <c r="E92" t="s">
        <v>16</v>
      </c>
      <c r="F92">
        <v>11</v>
      </c>
      <c r="G92" t="s">
        <v>100</v>
      </c>
      <c r="H92" s="26" t="s">
        <v>73</v>
      </c>
      <c r="I92">
        <v>5.2191666666666698</v>
      </c>
      <c r="J92" s="25">
        <v>1.3350000000000009</v>
      </c>
      <c r="K92">
        <v>576</v>
      </c>
      <c r="L92">
        <v>4.2838137142503022E-3</v>
      </c>
      <c r="M92">
        <v>1.6361788491928234E-4</v>
      </c>
      <c r="N92" s="25">
        <v>3.1349427096142213E-5</v>
      </c>
      <c r="O92" s="25">
        <v>1.2256021342268333E-4</v>
      </c>
    </row>
    <row r="93" spans="1:15" x14ac:dyDescent="0.25">
      <c r="A93" t="s">
        <v>36</v>
      </c>
      <c r="B93">
        <v>16</v>
      </c>
      <c r="C93">
        <v>8</v>
      </c>
      <c r="D93">
        <v>480</v>
      </c>
      <c r="E93" t="s">
        <v>20</v>
      </c>
      <c r="F93">
        <v>13</v>
      </c>
      <c r="G93" t="s">
        <v>100</v>
      </c>
      <c r="H93" s="26" t="s">
        <v>73</v>
      </c>
      <c r="I93" s="25">
        <v>7.4391666666666669</v>
      </c>
      <c r="J93" s="25">
        <v>3.54</v>
      </c>
      <c r="K93">
        <v>566</v>
      </c>
      <c r="L93">
        <v>4.2094419483779009E-3</v>
      </c>
      <c r="M93">
        <v>1.5432141418523219E-4</v>
      </c>
      <c r="N93" s="25">
        <v>2.0744449089534962E-5</v>
      </c>
      <c r="O93" s="25">
        <v>4.3593619826336775E-5</v>
      </c>
    </row>
    <row r="94" spans="1:15" x14ac:dyDescent="0.25">
      <c r="A94" t="s">
        <v>36</v>
      </c>
      <c r="B94">
        <v>16</v>
      </c>
      <c r="C94">
        <v>8</v>
      </c>
      <c r="D94">
        <v>480</v>
      </c>
      <c r="E94" t="s">
        <v>24</v>
      </c>
      <c r="F94">
        <v>26</v>
      </c>
      <c r="G94" t="s">
        <v>100</v>
      </c>
      <c r="H94" s="26" t="s">
        <v>73</v>
      </c>
      <c r="I94" s="25">
        <v>5.328333333333334</v>
      </c>
      <c r="J94" s="25">
        <v>2.4650000000000007</v>
      </c>
      <c r="K94">
        <v>547</v>
      </c>
      <c r="L94">
        <v>4.0681355932203397E-3</v>
      </c>
      <c r="M94">
        <v>1.3665811979053703E-4</v>
      </c>
      <c r="N94" s="25">
        <v>2.5647441937542134E-5</v>
      </c>
      <c r="O94" s="25">
        <v>5.5439399509345638E-5</v>
      </c>
    </row>
    <row r="95" spans="1:15" x14ac:dyDescent="0.25">
      <c r="A95" t="s">
        <v>36</v>
      </c>
      <c r="B95">
        <v>16</v>
      </c>
      <c r="C95">
        <v>8</v>
      </c>
      <c r="D95">
        <v>480</v>
      </c>
      <c r="E95" t="s">
        <v>26</v>
      </c>
      <c r="F95">
        <v>34</v>
      </c>
      <c r="G95" t="s">
        <v>100</v>
      </c>
      <c r="H95" s="26" t="s">
        <v>73</v>
      </c>
      <c r="I95" s="25">
        <v>6.0258333333333338</v>
      </c>
      <c r="J95" s="25">
        <v>3.2008333333333328</v>
      </c>
      <c r="K95">
        <v>586</v>
      </c>
      <c r="L95">
        <v>4.3581854801227034E-3</v>
      </c>
      <c r="M95">
        <v>1.729143556533325E-4</v>
      </c>
      <c r="N95" s="25">
        <v>2.8695509166643478E-5</v>
      </c>
      <c r="O95" s="25">
        <v>5.4021667998958357E-5</v>
      </c>
    </row>
    <row r="96" spans="1:15" x14ac:dyDescent="0.25">
      <c r="A96" t="s">
        <v>36</v>
      </c>
      <c r="B96">
        <v>16</v>
      </c>
      <c r="C96">
        <v>8</v>
      </c>
      <c r="D96">
        <v>480</v>
      </c>
      <c r="E96" t="s">
        <v>28</v>
      </c>
      <c r="F96">
        <v>52</v>
      </c>
      <c r="G96" t="s">
        <v>100</v>
      </c>
      <c r="H96" s="26" t="s">
        <v>73</v>
      </c>
      <c r="I96" s="25">
        <v>5.3408333333333333</v>
      </c>
      <c r="J96" s="25">
        <v>1.8925000000000003</v>
      </c>
      <c r="K96">
        <v>539</v>
      </c>
      <c r="L96">
        <v>4.0086381805224183E-3</v>
      </c>
      <c r="M96">
        <v>1.2922094320329686E-4</v>
      </c>
      <c r="N96" s="25">
        <v>2.4194902768599817E-5</v>
      </c>
      <c r="O96" s="25">
        <v>6.8280551230275743E-5</v>
      </c>
    </row>
    <row r="97" spans="1:15" x14ac:dyDescent="0.25">
      <c r="A97" t="s">
        <v>36</v>
      </c>
      <c r="B97">
        <v>16</v>
      </c>
      <c r="C97">
        <v>8</v>
      </c>
      <c r="D97">
        <v>480</v>
      </c>
      <c r="E97" t="s">
        <v>16</v>
      </c>
      <c r="F97">
        <v>11</v>
      </c>
      <c r="G97" t="s">
        <v>100</v>
      </c>
      <c r="H97" s="26" t="s">
        <v>74</v>
      </c>
      <c r="I97" s="25">
        <v>5.105833333333333</v>
      </c>
      <c r="J97" s="25">
        <v>2.3541666666666656</v>
      </c>
      <c r="K97">
        <v>553</v>
      </c>
      <c r="L97">
        <v>4.1127586527437794E-3</v>
      </c>
      <c r="M97">
        <v>1.42236002230967E-4</v>
      </c>
      <c r="N97" s="25">
        <v>2.7857548992518429E-5</v>
      </c>
      <c r="O97" s="25">
        <v>6.0418832806074506E-5</v>
      </c>
    </row>
    <row r="98" spans="1:15" x14ac:dyDescent="0.25">
      <c r="A98" t="s">
        <v>36</v>
      </c>
      <c r="B98">
        <v>16</v>
      </c>
      <c r="C98">
        <v>8</v>
      </c>
      <c r="D98">
        <v>480</v>
      </c>
      <c r="E98" t="s">
        <v>20</v>
      </c>
      <c r="F98">
        <v>13</v>
      </c>
      <c r="G98" t="s">
        <v>100</v>
      </c>
      <c r="H98" s="26" t="s">
        <v>74</v>
      </c>
      <c r="I98" s="25">
        <v>6.0483333333333338</v>
      </c>
      <c r="J98" s="25">
        <v>2.8416666666666672</v>
      </c>
      <c r="K98">
        <v>512</v>
      </c>
      <c r="L98">
        <v>3.8078344126669353E-3</v>
      </c>
      <c r="M98">
        <v>1.0412047222136149E-4</v>
      </c>
      <c r="N98" s="25">
        <v>1.7214737760489637E-5</v>
      </c>
      <c r="O98" s="25">
        <v>3.664063538581635E-5</v>
      </c>
    </row>
    <row r="99" spans="1:15" x14ac:dyDescent="0.25">
      <c r="A99" t="s">
        <v>36</v>
      </c>
      <c r="B99">
        <v>16</v>
      </c>
      <c r="C99">
        <v>8</v>
      </c>
      <c r="D99">
        <v>480</v>
      </c>
      <c r="E99" t="s">
        <v>24</v>
      </c>
      <c r="F99">
        <v>26</v>
      </c>
      <c r="G99" t="s">
        <v>100</v>
      </c>
      <c r="H99" s="26" t="s">
        <v>74</v>
      </c>
      <c r="I99" s="25">
        <v>5.8375000000000004</v>
      </c>
      <c r="J99" s="25">
        <v>2.7099999999999995</v>
      </c>
      <c r="K99">
        <v>519</v>
      </c>
      <c r="L99">
        <v>3.8598946487776163E-3</v>
      </c>
      <c r="M99">
        <v>1.1062800173519661E-4</v>
      </c>
      <c r="N99" s="25">
        <v>1.8951263680547596E-5</v>
      </c>
      <c r="O99" s="25">
        <v>4.0822140861696171E-5</v>
      </c>
    </row>
    <row r="100" spans="1:15" x14ac:dyDescent="0.25">
      <c r="A100" t="s">
        <v>36</v>
      </c>
      <c r="B100">
        <v>16</v>
      </c>
      <c r="C100">
        <v>8</v>
      </c>
      <c r="D100">
        <v>480</v>
      </c>
      <c r="E100" t="s">
        <v>26</v>
      </c>
      <c r="F100">
        <v>34</v>
      </c>
      <c r="G100" t="s">
        <v>100</v>
      </c>
      <c r="H100" s="26" t="s">
        <v>74</v>
      </c>
      <c r="I100" s="25">
        <v>6.4700000000000015</v>
      </c>
      <c r="J100" s="25">
        <v>3.6675000000000022</v>
      </c>
      <c r="K100">
        <v>509</v>
      </c>
      <c r="L100">
        <v>3.785522882905215E-3</v>
      </c>
      <c r="M100">
        <v>1.0133153100114645E-4</v>
      </c>
      <c r="N100" s="25">
        <v>1.5661751313932988E-5</v>
      </c>
      <c r="O100" s="25">
        <v>2.7629592638349391E-5</v>
      </c>
    </row>
    <row r="101" spans="1:15" x14ac:dyDescent="0.25">
      <c r="A101" t="s">
        <v>36</v>
      </c>
      <c r="B101">
        <v>16</v>
      </c>
      <c r="C101">
        <v>8</v>
      </c>
      <c r="D101">
        <v>480</v>
      </c>
      <c r="E101" t="s">
        <v>28</v>
      </c>
      <c r="F101">
        <v>52</v>
      </c>
      <c r="G101" t="s">
        <v>100</v>
      </c>
      <c r="H101" s="26" t="s">
        <v>74</v>
      </c>
      <c r="I101" s="25">
        <v>6.6941666666666668</v>
      </c>
      <c r="J101" s="25">
        <v>3.253333333333333</v>
      </c>
      <c r="K101">
        <v>523</v>
      </c>
      <c r="L101">
        <v>3.8896433551265761E-3</v>
      </c>
      <c r="M101">
        <v>1.1434659002881658E-4</v>
      </c>
      <c r="N101" s="25">
        <v>1.7081527204603498E-5</v>
      </c>
      <c r="O101" s="25">
        <v>3.514751742689035E-5</v>
      </c>
    </row>
    <row r="102" spans="1:15" x14ac:dyDescent="0.25">
      <c r="A102" t="s">
        <v>37</v>
      </c>
      <c r="B102">
        <v>24</v>
      </c>
      <c r="C102">
        <v>8</v>
      </c>
      <c r="D102">
        <v>480</v>
      </c>
      <c r="E102" t="s">
        <v>16</v>
      </c>
      <c r="F102">
        <v>11</v>
      </c>
      <c r="G102" t="s">
        <v>100</v>
      </c>
      <c r="H102" s="26" t="s">
        <v>72</v>
      </c>
      <c r="I102" s="25">
        <v>5.1991666666666658</v>
      </c>
      <c r="J102" s="25">
        <v>2.5483333333333325</v>
      </c>
      <c r="K102">
        <v>639</v>
      </c>
      <c r="L102">
        <v>4.7523558392464291E-3</v>
      </c>
      <c r="M102">
        <v>2.2218565054379821E-4</v>
      </c>
      <c r="N102" s="25">
        <v>4.2734858254937952E-5</v>
      </c>
      <c r="O102" s="25">
        <v>8.7188613686251779E-5</v>
      </c>
    </row>
    <row r="103" spans="1:15" x14ac:dyDescent="0.25">
      <c r="A103" t="s">
        <v>37</v>
      </c>
      <c r="B103">
        <v>24</v>
      </c>
      <c r="C103">
        <v>8</v>
      </c>
      <c r="D103">
        <v>480</v>
      </c>
      <c r="E103" t="s">
        <v>20</v>
      </c>
      <c r="F103">
        <v>13</v>
      </c>
      <c r="G103" t="s">
        <v>100</v>
      </c>
      <c r="H103" s="26" t="s">
        <v>72</v>
      </c>
      <c r="I103" s="25">
        <v>6.5549999999999997</v>
      </c>
      <c r="J103" s="25">
        <v>3</v>
      </c>
      <c r="K103">
        <v>762</v>
      </c>
      <c r="L103">
        <v>5.6671285594769626E-3</v>
      </c>
      <c r="M103">
        <v>3.365322405726149E-4</v>
      </c>
      <c r="N103" s="25">
        <v>5.1339777356615545E-5</v>
      </c>
      <c r="O103" s="25">
        <v>1.1217741352420497E-4</v>
      </c>
    </row>
    <row r="104" spans="1:15" x14ac:dyDescent="0.25">
      <c r="A104" t="s">
        <v>37</v>
      </c>
      <c r="B104">
        <v>24</v>
      </c>
      <c r="C104">
        <v>8</v>
      </c>
      <c r="D104">
        <v>480</v>
      </c>
      <c r="E104" t="s">
        <v>24</v>
      </c>
      <c r="F104">
        <v>26</v>
      </c>
      <c r="G104" t="s">
        <v>100</v>
      </c>
      <c r="H104" s="26" t="s">
        <v>72</v>
      </c>
      <c r="I104" s="25">
        <v>5.9900000000000011</v>
      </c>
      <c r="J104" s="25">
        <v>2.6733333333333338</v>
      </c>
      <c r="K104">
        <v>745</v>
      </c>
      <c r="L104">
        <v>5.5406965574938804E-3</v>
      </c>
      <c r="M104">
        <v>3.2072824032472962E-4</v>
      </c>
      <c r="N104" s="25">
        <v>5.3543946631841327E-5</v>
      </c>
      <c r="O104" s="25">
        <v>1.1997315722870183E-4</v>
      </c>
    </row>
    <row r="105" spans="1:15" x14ac:dyDescent="0.25">
      <c r="A105" t="s">
        <v>37</v>
      </c>
      <c r="B105">
        <v>24</v>
      </c>
      <c r="C105">
        <v>8</v>
      </c>
      <c r="D105">
        <v>480</v>
      </c>
      <c r="E105" t="s">
        <v>26</v>
      </c>
      <c r="F105">
        <v>34</v>
      </c>
      <c r="G105" t="s">
        <v>100</v>
      </c>
      <c r="H105" s="26" t="s">
        <v>72</v>
      </c>
      <c r="I105" s="25">
        <v>7.3041666666666671</v>
      </c>
      <c r="J105" s="25">
        <v>3.4625000000000017</v>
      </c>
      <c r="K105">
        <v>739</v>
      </c>
      <c r="L105">
        <v>5.4960734979704398E-3</v>
      </c>
      <c r="M105">
        <v>3.1515035788429955E-4</v>
      </c>
      <c r="N105" s="25">
        <v>4.3146654815876716E-5</v>
      </c>
      <c r="O105" s="25">
        <v>9.1018153901602713E-5</v>
      </c>
    </row>
    <row r="106" spans="1:15" x14ac:dyDescent="0.25">
      <c r="A106" t="s">
        <v>37</v>
      </c>
      <c r="B106">
        <v>24</v>
      </c>
      <c r="C106">
        <v>8</v>
      </c>
      <c r="D106">
        <v>480</v>
      </c>
      <c r="E106" t="s">
        <v>28</v>
      </c>
      <c r="F106">
        <v>52</v>
      </c>
      <c r="G106" t="s">
        <v>100</v>
      </c>
      <c r="H106" s="26" t="s">
        <v>72</v>
      </c>
      <c r="I106" s="25">
        <v>5.1616666666666653</v>
      </c>
      <c r="J106" s="25">
        <v>2.4741666666666653</v>
      </c>
      <c r="K106">
        <v>659</v>
      </c>
      <c r="L106">
        <v>4.9010993709912316E-3</v>
      </c>
      <c r="M106">
        <v>2.4077859201189852E-4</v>
      </c>
      <c r="N106" s="25">
        <v>4.6647450825682642E-5</v>
      </c>
      <c r="O106" s="25">
        <v>9.7317046283017312E-5</v>
      </c>
    </row>
    <row r="107" spans="1:15" x14ac:dyDescent="0.25">
      <c r="A107" t="s">
        <v>37</v>
      </c>
      <c r="B107">
        <v>24</v>
      </c>
      <c r="C107">
        <v>8</v>
      </c>
      <c r="D107">
        <v>480</v>
      </c>
      <c r="E107" t="s">
        <v>16</v>
      </c>
      <c r="F107">
        <v>11</v>
      </c>
      <c r="G107" t="s">
        <v>100</v>
      </c>
      <c r="H107" s="26" t="s">
        <v>71</v>
      </c>
      <c r="I107" s="25">
        <v>8.9049999999999994</v>
      </c>
      <c r="J107">
        <v>5.8783333333333303</v>
      </c>
      <c r="K107">
        <v>522</v>
      </c>
      <c r="L107">
        <v>3.8822061785393361E-3</v>
      </c>
      <c r="M107">
        <v>1.1341694295541159E-4</v>
      </c>
      <c r="N107" s="25">
        <v>1.2736321499765479E-5</v>
      </c>
      <c r="O107" s="25">
        <v>1.92940645798829E-5</v>
      </c>
    </row>
    <row r="108" spans="1:15" x14ac:dyDescent="0.25">
      <c r="A108" t="s">
        <v>37</v>
      </c>
      <c r="B108">
        <v>24</v>
      </c>
      <c r="C108">
        <v>8</v>
      </c>
      <c r="D108">
        <v>480</v>
      </c>
      <c r="E108" t="s">
        <v>20</v>
      </c>
      <c r="F108">
        <v>13</v>
      </c>
      <c r="G108" t="s">
        <v>100</v>
      </c>
      <c r="H108" s="26" t="s">
        <v>71</v>
      </c>
      <c r="I108" s="25">
        <v>5.7299999999999995</v>
      </c>
      <c r="J108" s="25">
        <v>2.9883333333333328</v>
      </c>
      <c r="K108">
        <v>542</v>
      </c>
      <c r="L108">
        <v>4.0309497102841386E-3</v>
      </c>
      <c r="M108">
        <v>1.320098844235119E-4</v>
      </c>
      <c r="N108" s="25">
        <v>2.3038374244940998E-5</v>
      </c>
      <c r="O108" s="25">
        <v>4.4175086812106613E-5</v>
      </c>
    </row>
    <row r="109" spans="1:15" x14ac:dyDescent="0.25">
      <c r="A109" t="s">
        <v>37</v>
      </c>
      <c r="B109">
        <v>24</v>
      </c>
      <c r="C109">
        <v>8</v>
      </c>
      <c r="D109">
        <v>480</v>
      </c>
      <c r="E109" t="s">
        <v>24</v>
      </c>
      <c r="F109">
        <v>26</v>
      </c>
      <c r="G109" t="s">
        <v>100</v>
      </c>
      <c r="H109" s="26" t="s">
        <v>71</v>
      </c>
      <c r="I109" s="25">
        <v>6.0591666666666679</v>
      </c>
      <c r="J109" s="25">
        <v>2.9941666666666675</v>
      </c>
      <c r="K109">
        <v>661</v>
      </c>
      <c r="L109">
        <v>4.9159737241657106E-3</v>
      </c>
      <c r="M109">
        <v>2.426378861587084E-4</v>
      </c>
      <c r="N109" s="25">
        <v>4.0044761847125572E-5</v>
      </c>
      <c r="O109" s="25">
        <v>8.103686707220985E-5</v>
      </c>
    </row>
    <row r="110" spans="1:15" x14ac:dyDescent="0.25">
      <c r="A110" t="s">
        <v>37</v>
      </c>
      <c r="B110">
        <v>24</v>
      </c>
      <c r="C110">
        <v>8</v>
      </c>
      <c r="D110">
        <v>480</v>
      </c>
      <c r="E110" t="s">
        <v>26</v>
      </c>
      <c r="F110">
        <v>34</v>
      </c>
      <c r="G110" t="s">
        <v>100</v>
      </c>
      <c r="H110" s="26" t="s">
        <v>71</v>
      </c>
      <c r="I110" s="25">
        <v>6.8391666666666682</v>
      </c>
      <c r="J110" s="25">
        <v>2.2758333333333347</v>
      </c>
      <c r="K110">
        <v>535</v>
      </c>
      <c r="L110">
        <v>3.9788894741734577E-3</v>
      </c>
      <c r="M110">
        <v>1.2550235490967678E-4</v>
      </c>
      <c r="N110" s="25">
        <v>1.835053319015622E-5</v>
      </c>
      <c r="O110" s="25">
        <v>5.5145670410696468E-5</v>
      </c>
    </row>
    <row r="111" spans="1:15" x14ac:dyDescent="0.25">
      <c r="A111" t="s">
        <v>37</v>
      </c>
      <c r="B111">
        <v>24</v>
      </c>
      <c r="C111">
        <v>8</v>
      </c>
      <c r="D111">
        <v>480</v>
      </c>
      <c r="E111" t="s">
        <v>28</v>
      </c>
      <c r="F111">
        <v>52</v>
      </c>
      <c r="G111" t="s">
        <v>100</v>
      </c>
      <c r="H111" s="26" t="s">
        <v>71</v>
      </c>
      <c r="I111" s="25">
        <v>6.0991666666666653</v>
      </c>
      <c r="J111" s="25">
        <v>1.2858333333333318</v>
      </c>
      <c r="K111">
        <v>559</v>
      </c>
      <c r="L111">
        <v>4.15738171226722E-3</v>
      </c>
      <c r="M111">
        <v>1.4781388467139707E-4</v>
      </c>
      <c r="N111" s="25">
        <v>2.4235095177712328E-5</v>
      </c>
      <c r="O111" s="25">
        <v>1.149557106971333E-4</v>
      </c>
    </row>
    <row r="112" spans="1:15" x14ac:dyDescent="0.25">
      <c r="A112" t="s">
        <v>37</v>
      </c>
      <c r="B112">
        <v>24</v>
      </c>
      <c r="C112">
        <v>8</v>
      </c>
      <c r="D112">
        <v>480</v>
      </c>
      <c r="E112" t="s">
        <v>16</v>
      </c>
      <c r="F112">
        <v>11</v>
      </c>
      <c r="G112" t="s">
        <v>100</v>
      </c>
      <c r="H112" s="26" t="s">
        <v>73</v>
      </c>
      <c r="I112">
        <v>5.2191666666666698</v>
      </c>
      <c r="J112" s="25">
        <v>1.3350000000000009</v>
      </c>
      <c r="K112">
        <v>617</v>
      </c>
      <c r="L112">
        <v>4.5887379543271467E-3</v>
      </c>
      <c r="M112">
        <v>2.0173341492888791E-4</v>
      </c>
      <c r="N112" s="25">
        <v>3.8652418635584439E-5</v>
      </c>
      <c r="O112" s="25">
        <v>1.5111117223137662E-4</v>
      </c>
    </row>
    <row r="113" spans="1:15" x14ac:dyDescent="0.25">
      <c r="A113" t="s">
        <v>37</v>
      </c>
      <c r="B113">
        <v>24</v>
      </c>
      <c r="C113">
        <v>8</v>
      </c>
      <c r="D113">
        <v>480</v>
      </c>
      <c r="E113" t="s">
        <v>20</v>
      </c>
      <c r="F113">
        <v>13</v>
      </c>
      <c r="G113" t="s">
        <v>100</v>
      </c>
      <c r="H113" s="26" t="s">
        <v>73</v>
      </c>
      <c r="I113" s="25">
        <v>7.4391666666666669</v>
      </c>
      <c r="J113" s="25">
        <v>3.54</v>
      </c>
      <c r="K113">
        <v>608</v>
      </c>
      <c r="L113">
        <v>4.5218033650419858E-3</v>
      </c>
      <c r="M113">
        <v>1.933665912682428E-4</v>
      </c>
      <c r="N113" s="25">
        <v>2.5993044642308879E-5</v>
      </c>
      <c r="O113" s="25">
        <v>5.4623330866735257E-5</v>
      </c>
    </row>
    <row r="114" spans="1:15" x14ac:dyDescent="0.25">
      <c r="A114" t="s">
        <v>37</v>
      </c>
      <c r="B114">
        <v>24</v>
      </c>
      <c r="C114">
        <v>8</v>
      </c>
      <c r="D114">
        <v>480</v>
      </c>
      <c r="E114" t="s">
        <v>24</v>
      </c>
      <c r="F114">
        <v>26</v>
      </c>
      <c r="G114" t="s">
        <v>100</v>
      </c>
      <c r="H114" s="26" t="s">
        <v>73</v>
      </c>
      <c r="I114" s="25">
        <v>5.328333333333334</v>
      </c>
      <c r="J114" s="25">
        <v>2.4650000000000007</v>
      </c>
      <c r="K114">
        <v>578</v>
      </c>
      <c r="L114">
        <v>4.2986880674247821E-3</v>
      </c>
      <c r="M114">
        <v>1.6547717906609233E-4</v>
      </c>
      <c r="N114" s="25">
        <v>3.105608615566324E-5</v>
      </c>
      <c r="O114" s="25">
        <v>6.7130701446690584E-5</v>
      </c>
    </row>
    <row r="115" spans="1:15" x14ac:dyDescent="0.25">
      <c r="A115" t="s">
        <v>37</v>
      </c>
      <c r="B115">
        <v>24</v>
      </c>
      <c r="C115">
        <v>8</v>
      </c>
      <c r="D115">
        <v>480</v>
      </c>
      <c r="E115" t="s">
        <v>26</v>
      </c>
      <c r="F115">
        <v>34</v>
      </c>
      <c r="G115" t="s">
        <v>100</v>
      </c>
      <c r="H115" s="26" t="s">
        <v>73</v>
      </c>
      <c r="I115" s="25">
        <v>6.0258333333333338</v>
      </c>
      <c r="J115" s="25">
        <v>3.2008333333333328</v>
      </c>
      <c r="K115">
        <v>641</v>
      </c>
      <c r="L115">
        <v>4.767230192420909E-3</v>
      </c>
      <c r="M115">
        <v>2.240449446906082E-4</v>
      </c>
      <c r="N115" s="25">
        <v>3.7180740371833746E-5</v>
      </c>
      <c r="O115" s="25">
        <v>6.9995817138435268E-5</v>
      </c>
    </row>
    <row r="116" spans="1:15" x14ac:dyDescent="0.25">
      <c r="A116" t="s">
        <v>37</v>
      </c>
      <c r="B116">
        <v>24</v>
      </c>
      <c r="C116">
        <v>8</v>
      </c>
      <c r="D116">
        <v>480</v>
      </c>
      <c r="E116" t="s">
        <v>28</v>
      </c>
      <c r="F116">
        <v>52</v>
      </c>
      <c r="G116" t="s">
        <v>100</v>
      </c>
      <c r="H116" s="26" t="s">
        <v>73</v>
      </c>
      <c r="I116" s="25">
        <v>5.3408333333333333</v>
      </c>
      <c r="J116" s="25">
        <v>1.8925000000000003</v>
      </c>
      <c r="K116">
        <v>567</v>
      </c>
      <c r="L116">
        <v>4.2168791249651422E-3</v>
      </c>
      <c r="M116">
        <v>1.5525106125863734E-4</v>
      </c>
      <c r="N116" s="25">
        <v>2.9068696132058793E-5</v>
      </c>
      <c r="O116" s="25">
        <v>8.2034906873784585E-5</v>
      </c>
    </row>
    <row r="117" spans="1:15" x14ac:dyDescent="0.25">
      <c r="A117" t="s">
        <v>37</v>
      </c>
      <c r="B117">
        <v>24</v>
      </c>
      <c r="C117">
        <v>8</v>
      </c>
      <c r="D117">
        <v>480</v>
      </c>
      <c r="E117" t="s">
        <v>16</v>
      </c>
      <c r="F117">
        <v>11</v>
      </c>
      <c r="G117" t="s">
        <v>100</v>
      </c>
      <c r="H117" s="26" t="s">
        <v>74</v>
      </c>
      <c r="I117" s="25">
        <v>5.105833333333333</v>
      </c>
      <c r="J117" s="25">
        <v>2.3541666666666656</v>
      </c>
      <c r="K117">
        <v>615</v>
      </c>
      <c r="L117">
        <v>4.5738636011526668E-3</v>
      </c>
      <c r="M117">
        <v>1.9987412078207792E-4</v>
      </c>
      <c r="N117" s="25">
        <v>3.9146228976414809E-5</v>
      </c>
      <c r="O117" s="25">
        <v>8.4902281394157034E-5</v>
      </c>
    </row>
    <row r="118" spans="1:15" x14ac:dyDescent="0.25">
      <c r="A118" t="s">
        <v>37</v>
      </c>
      <c r="B118">
        <v>24</v>
      </c>
      <c r="C118">
        <v>8</v>
      </c>
      <c r="D118">
        <v>480</v>
      </c>
      <c r="E118" t="s">
        <v>20</v>
      </c>
      <c r="F118">
        <v>13</v>
      </c>
      <c r="G118" t="s">
        <v>100</v>
      </c>
      <c r="H118" s="26" t="s">
        <v>74</v>
      </c>
      <c r="I118" s="25">
        <v>6.0483333333333338</v>
      </c>
      <c r="J118" s="25">
        <v>2.8416666666666672</v>
      </c>
      <c r="K118">
        <v>525</v>
      </c>
      <c r="L118">
        <v>3.9045177083010568E-3</v>
      </c>
      <c r="M118">
        <v>1.1620588417562668E-4</v>
      </c>
      <c r="N118" s="25">
        <v>1.9212876964832185E-5</v>
      </c>
      <c r="O118" s="25">
        <v>4.08935662788129E-5</v>
      </c>
    </row>
    <row r="119" spans="1:15" x14ac:dyDescent="0.25">
      <c r="A119" t="s">
        <v>37</v>
      </c>
      <c r="B119">
        <v>24</v>
      </c>
      <c r="C119">
        <v>8</v>
      </c>
      <c r="D119">
        <v>480</v>
      </c>
      <c r="E119" t="s">
        <v>24</v>
      </c>
      <c r="F119">
        <v>26</v>
      </c>
      <c r="G119" t="s">
        <v>100</v>
      </c>
      <c r="H119" s="26" t="s">
        <v>74</v>
      </c>
      <c r="I119" s="25">
        <v>5.8375000000000004</v>
      </c>
      <c r="J119" s="25">
        <v>2.7099999999999995</v>
      </c>
      <c r="K119">
        <v>540</v>
      </c>
      <c r="L119">
        <v>4.0160753571096578E-3</v>
      </c>
      <c r="M119">
        <v>1.301505902767018E-4</v>
      </c>
      <c r="N119" s="25">
        <v>2.2295604330055981E-5</v>
      </c>
      <c r="O119" s="25">
        <v>4.8026048072583699E-5</v>
      </c>
    </row>
    <row r="120" spans="1:15" x14ac:dyDescent="0.25">
      <c r="A120" t="s">
        <v>37</v>
      </c>
      <c r="B120">
        <v>24</v>
      </c>
      <c r="C120">
        <v>8</v>
      </c>
      <c r="D120">
        <v>480</v>
      </c>
      <c r="E120" t="s">
        <v>26</v>
      </c>
      <c r="F120">
        <v>34</v>
      </c>
      <c r="G120" t="s">
        <v>100</v>
      </c>
      <c r="H120" s="26" t="s">
        <v>74</v>
      </c>
      <c r="I120" s="25">
        <v>6.4700000000000015</v>
      </c>
      <c r="J120" s="25">
        <v>3.6675000000000022</v>
      </c>
      <c r="K120">
        <v>526</v>
      </c>
      <c r="L120">
        <v>3.9119548848882968E-3</v>
      </c>
      <c r="M120">
        <v>1.1713553124903167E-4</v>
      </c>
      <c r="N120" s="25">
        <v>1.8104409775739048E-5</v>
      </c>
      <c r="O120" s="25">
        <v>3.193879515992682E-5</v>
      </c>
    </row>
    <row r="121" spans="1:15" x14ac:dyDescent="0.25">
      <c r="A121" t="s">
        <v>37</v>
      </c>
      <c r="B121">
        <v>24</v>
      </c>
      <c r="C121">
        <v>8</v>
      </c>
      <c r="D121">
        <v>480</v>
      </c>
      <c r="E121" t="s">
        <v>28</v>
      </c>
      <c r="F121">
        <v>52</v>
      </c>
      <c r="G121" t="s">
        <v>100</v>
      </c>
      <c r="H121" s="26" t="s">
        <v>74</v>
      </c>
      <c r="I121" s="25">
        <v>6.6941666666666668</v>
      </c>
      <c r="J121" s="25">
        <v>3.253333333333333</v>
      </c>
      <c r="K121">
        <v>527</v>
      </c>
      <c r="L121">
        <v>3.9193920614755372E-3</v>
      </c>
      <c r="M121">
        <v>1.1806517832243672E-4</v>
      </c>
      <c r="N121" s="25">
        <v>1.7637024024265413E-5</v>
      </c>
      <c r="O121" s="25">
        <v>3.6290526123699816E-5</v>
      </c>
    </row>
    <row r="122" spans="1:15" x14ac:dyDescent="0.25">
      <c r="A122" t="s">
        <v>38</v>
      </c>
      <c r="B122">
        <v>36</v>
      </c>
      <c r="C122">
        <v>12</v>
      </c>
      <c r="D122">
        <v>720</v>
      </c>
      <c r="E122" t="s">
        <v>16</v>
      </c>
      <c r="F122">
        <v>11</v>
      </c>
      <c r="G122" t="s">
        <v>100</v>
      </c>
      <c r="H122" s="26" t="s">
        <v>72</v>
      </c>
      <c r="I122" s="25">
        <v>5.1991666666666658</v>
      </c>
      <c r="J122" s="25">
        <v>2.5483333333333325</v>
      </c>
      <c r="K122">
        <v>631</v>
      </c>
      <c r="L122">
        <v>4.6928584265485086E-3</v>
      </c>
      <c r="M122">
        <v>1.431656493043721E-4</v>
      </c>
      <c r="N122" s="25">
        <v>2.7536268498997682E-5</v>
      </c>
      <c r="O122" s="25">
        <v>5.6180110910806602E-5</v>
      </c>
    </row>
    <row r="123" spans="1:15" x14ac:dyDescent="0.25">
      <c r="A123" t="s">
        <v>38</v>
      </c>
      <c r="B123">
        <v>36</v>
      </c>
      <c r="C123">
        <v>12</v>
      </c>
      <c r="D123">
        <v>720</v>
      </c>
      <c r="E123" t="s">
        <v>20</v>
      </c>
      <c r="F123">
        <v>13</v>
      </c>
      <c r="G123" t="s">
        <v>100</v>
      </c>
      <c r="H123" s="26" t="s">
        <v>72</v>
      </c>
      <c r="I123" s="25">
        <v>6.5549999999999997</v>
      </c>
      <c r="J123" s="25">
        <v>3</v>
      </c>
      <c r="K123">
        <v>795</v>
      </c>
      <c r="L123">
        <v>5.9125553868558866E-3</v>
      </c>
      <c r="M123">
        <v>2.4480706266332027E-4</v>
      </c>
      <c r="N123" s="25">
        <v>3.7346615204167853E-5</v>
      </c>
      <c r="O123" s="25">
        <v>8.1602354221106761E-5</v>
      </c>
    </row>
    <row r="124" spans="1:15" x14ac:dyDescent="0.25">
      <c r="A124" t="s">
        <v>38</v>
      </c>
      <c r="B124">
        <v>36</v>
      </c>
      <c r="C124">
        <v>12</v>
      </c>
      <c r="D124">
        <v>720</v>
      </c>
      <c r="E124" t="s">
        <v>24</v>
      </c>
      <c r="F124">
        <v>26</v>
      </c>
      <c r="G124" t="s">
        <v>100</v>
      </c>
      <c r="H124" s="26" t="s">
        <v>72</v>
      </c>
      <c r="I124" s="25">
        <v>5.9900000000000011</v>
      </c>
      <c r="J124" s="25">
        <v>2.6733333333333338</v>
      </c>
      <c r="K124">
        <v>718</v>
      </c>
      <c r="L124">
        <v>5.3398927896383978E-3</v>
      </c>
      <c r="M124">
        <v>1.9708517956186286E-4</v>
      </c>
      <c r="N124" s="25">
        <v>3.2902367205653225E-5</v>
      </c>
      <c r="O124" s="25">
        <v>7.3722635746332731E-5</v>
      </c>
    </row>
    <row r="125" spans="1:15" x14ac:dyDescent="0.25">
      <c r="A125" t="s">
        <v>38</v>
      </c>
      <c r="B125">
        <v>36</v>
      </c>
      <c r="C125">
        <v>12</v>
      </c>
      <c r="D125">
        <v>720</v>
      </c>
      <c r="E125" t="s">
        <v>26</v>
      </c>
      <c r="F125">
        <v>34</v>
      </c>
      <c r="G125" t="s">
        <v>100</v>
      </c>
      <c r="H125" s="26" t="s">
        <v>72</v>
      </c>
      <c r="I125" s="25">
        <v>7.3041666666666671</v>
      </c>
      <c r="J125" s="25">
        <v>3.4625000000000017</v>
      </c>
      <c r="K125">
        <v>688</v>
      </c>
      <c r="L125">
        <v>5.1167774920211941E-3</v>
      </c>
      <c r="M125">
        <v>1.7849223809376254E-4</v>
      </c>
      <c r="N125" s="25">
        <v>2.4437043435540792E-5</v>
      </c>
      <c r="O125" s="25">
        <v>5.1550104864624538E-5</v>
      </c>
    </row>
    <row r="126" spans="1:15" x14ac:dyDescent="0.25">
      <c r="A126" t="s">
        <v>38</v>
      </c>
      <c r="B126">
        <v>36</v>
      </c>
      <c r="C126">
        <v>12</v>
      </c>
      <c r="D126">
        <v>720</v>
      </c>
      <c r="E126" t="s">
        <v>28</v>
      </c>
      <c r="F126">
        <v>52</v>
      </c>
      <c r="G126" t="s">
        <v>100</v>
      </c>
      <c r="H126" s="26" t="s">
        <v>72</v>
      </c>
      <c r="I126" s="25">
        <v>5.1616666666666653</v>
      </c>
      <c r="J126" s="25">
        <v>2.4741666666666653</v>
      </c>
      <c r="K126">
        <v>775</v>
      </c>
      <c r="L126">
        <v>5.7638118551110841E-3</v>
      </c>
      <c r="M126">
        <v>2.3241176835125338E-4</v>
      </c>
      <c r="N126" s="25">
        <v>4.5026496935987103E-5</v>
      </c>
      <c r="O126" s="25">
        <v>9.3935372860055305E-5</v>
      </c>
    </row>
    <row r="127" spans="1:15" x14ac:dyDescent="0.25">
      <c r="A127" t="s">
        <v>38</v>
      </c>
      <c r="B127">
        <v>36</v>
      </c>
      <c r="C127">
        <v>12</v>
      </c>
      <c r="D127">
        <v>720</v>
      </c>
      <c r="E127" t="s">
        <v>16</v>
      </c>
      <c r="F127">
        <v>11</v>
      </c>
      <c r="G127" t="s">
        <v>100</v>
      </c>
      <c r="H127" s="26" t="s">
        <v>71</v>
      </c>
      <c r="I127" s="25">
        <v>8.9049999999999994</v>
      </c>
      <c r="J127">
        <v>5.8783333333333303</v>
      </c>
      <c r="K127">
        <v>480</v>
      </c>
      <c r="L127">
        <v>3.5698447618752517E-3</v>
      </c>
      <c r="M127">
        <v>4.9581177248267352E-5</v>
      </c>
      <c r="N127" s="25">
        <v>5.5677908195696078E-6</v>
      </c>
      <c r="O127" s="25">
        <v>8.4345637507684788E-6</v>
      </c>
    </row>
    <row r="128" spans="1:15" x14ac:dyDescent="0.25">
      <c r="A128" t="s">
        <v>38</v>
      </c>
      <c r="B128">
        <v>36</v>
      </c>
      <c r="C128">
        <v>12</v>
      </c>
      <c r="D128">
        <v>720</v>
      </c>
      <c r="E128" t="s">
        <v>20</v>
      </c>
      <c r="F128">
        <v>13</v>
      </c>
      <c r="G128" t="s">
        <v>100</v>
      </c>
      <c r="H128" s="26" t="s">
        <v>71</v>
      </c>
      <c r="I128" s="25">
        <v>5.7299999999999995</v>
      </c>
      <c r="J128" s="25">
        <v>2.9883333333333328</v>
      </c>
      <c r="K128">
        <v>526</v>
      </c>
      <c r="L128">
        <v>3.9119548848882968E-3</v>
      </c>
      <c r="M128">
        <v>7.8090354166021115E-5</v>
      </c>
      <c r="N128" s="25">
        <v>1.3628334060387631E-5</v>
      </c>
      <c r="O128" s="25">
        <v>2.6131741494485598E-5</v>
      </c>
    </row>
    <row r="129" spans="1:15" x14ac:dyDescent="0.25">
      <c r="A129" t="s">
        <v>38</v>
      </c>
      <c r="B129">
        <v>36</v>
      </c>
      <c r="C129">
        <v>12</v>
      </c>
      <c r="D129">
        <v>720</v>
      </c>
      <c r="E129" t="s">
        <v>24</v>
      </c>
      <c r="F129">
        <v>26</v>
      </c>
      <c r="G129" t="s">
        <v>100</v>
      </c>
      <c r="H129" s="26" t="s">
        <v>71</v>
      </c>
      <c r="I129" s="25">
        <v>6.0591666666666679</v>
      </c>
      <c r="J129" s="25">
        <v>2.9941666666666675</v>
      </c>
      <c r="K129">
        <v>598</v>
      </c>
      <c r="L129">
        <v>4.4474315991695846E-3</v>
      </c>
      <c r="M129">
        <v>1.2271341368946177E-4</v>
      </c>
      <c r="N129" s="25">
        <v>2.0252523233029032E-5</v>
      </c>
      <c r="O129" s="25">
        <v>4.09841626572096E-5</v>
      </c>
    </row>
    <row r="130" spans="1:15" x14ac:dyDescent="0.25">
      <c r="A130" t="s">
        <v>38</v>
      </c>
      <c r="B130">
        <v>36</v>
      </c>
      <c r="C130">
        <v>12</v>
      </c>
      <c r="D130">
        <v>720</v>
      </c>
      <c r="E130" t="s">
        <v>26</v>
      </c>
      <c r="F130">
        <v>34</v>
      </c>
      <c r="G130" t="s">
        <v>100</v>
      </c>
      <c r="H130" s="26" t="s">
        <v>71</v>
      </c>
      <c r="I130" s="25">
        <v>6.8391666666666682</v>
      </c>
      <c r="J130" s="25">
        <v>2.2758333333333347</v>
      </c>
      <c r="K130">
        <v>529</v>
      </c>
      <c r="L130">
        <v>3.9342664146500171E-3</v>
      </c>
      <c r="M130">
        <v>7.9949648312831144E-5</v>
      </c>
      <c r="N130" s="25">
        <v>1.1689969291506928E-5</v>
      </c>
      <c r="O130" s="25">
        <v>3.5129834483851088E-5</v>
      </c>
    </row>
    <row r="131" spans="1:15" x14ac:dyDescent="0.25">
      <c r="A131" t="s">
        <v>38</v>
      </c>
      <c r="B131">
        <v>36</v>
      </c>
      <c r="C131">
        <v>12</v>
      </c>
      <c r="D131">
        <v>720</v>
      </c>
      <c r="E131" t="s">
        <v>28</v>
      </c>
      <c r="F131">
        <v>52</v>
      </c>
      <c r="G131" t="s">
        <v>100</v>
      </c>
      <c r="H131" s="26" t="s">
        <v>71</v>
      </c>
      <c r="I131" s="25">
        <v>6.0991666666666653</v>
      </c>
      <c r="J131" s="25">
        <v>1.2858333333333318</v>
      </c>
      <c r="K131">
        <v>564</v>
      </c>
      <c r="L131">
        <v>4.194567595203421E-3</v>
      </c>
      <c r="M131">
        <v>1.0164141335894813E-4</v>
      </c>
      <c r="N131" s="25">
        <v>1.6664803392640769E-5</v>
      </c>
      <c r="O131" s="25">
        <v>7.9047113435345363E-5</v>
      </c>
    </row>
    <row r="132" spans="1:15" x14ac:dyDescent="0.25">
      <c r="A132" t="s">
        <v>38</v>
      </c>
      <c r="B132">
        <v>36</v>
      </c>
      <c r="C132">
        <v>12</v>
      </c>
      <c r="D132">
        <v>720</v>
      </c>
      <c r="E132" t="s">
        <v>16</v>
      </c>
      <c r="F132">
        <v>11</v>
      </c>
      <c r="G132" t="s">
        <v>100</v>
      </c>
      <c r="H132" s="26" t="s">
        <v>73</v>
      </c>
      <c r="I132">
        <v>5.2191666666666698</v>
      </c>
      <c r="J132" s="25">
        <v>1.3350000000000009</v>
      </c>
      <c r="K132">
        <v>633</v>
      </c>
      <c r="L132">
        <v>4.7077327797229885E-3</v>
      </c>
      <c r="M132">
        <v>1.4440517873557876E-4</v>
      </c>
      <c r="N132" s="25">
        <v>2.76682443689437E-5</v>
      </c>
      <c r="O132" s="25">
        <v>1.0816867321017128E-4</v>
      </c>
    </row>
    <row r="133" spans="1:15" x14ac:dyDescent="0.25">
      <c r="A133" t="s">
        <v>38</v>
      </c>
      <c r="B133">
        <v>36</v>
      </c>
      <c r="C133">
        <v>12</v>
      </c>
      <c r="D133">
        <v>720</v>
      </c>
      <c r="E133" t="s">
        <v>20</v>
      </c>
      <c r="F133">
        <v>13</v>
      </c>
      <c r="G133" t="s">
        <v>100</v>
      </c>
      <c r="H133" s="26" t="s">
        <v>73</v>
      </c>
      <c r="I133" s="25">
        <v>7.4391666666666669</v>
      </c>
      <c r="J133" s="25">
        <v>3.54</v>
      </c>
      <c r="K133">
        <v>783</v>
      </c>
      <c r="L133">
        <v>5.8233092678090046E-3</v>
      </c>
      <c r="M133">
        <v>2.373698860760801E-4</v>
      </c>
      <c r="N133" s="25">
        <v>3.190812851924455E-5</v>
      </c>
      <c r="O133" s="25">
        <v>6.7053640134485902E-5</v>
      </c>
    </row>
    <row r="134" spans="1:15" x14ac:dyDescent="0.25">
      <c r="A134" t="s">
        <v>38</v>
      </c>
      <c r="B134">
        <v>36</v>
      </c>
      <c r="C134">
        <v>12</v>
      </c>
      <c r="D134">
        <v>720</v>
      </c>
      <c r="E134" t="s">
        <v>24</v>
      </c>
      <c r="F134">
        <v>26</v>
      </c>
      <c r="G134" t="s">
        <v>100</v>
      </c>
      <c r="H134" s="26" t="s">
        <v>73</v>
      </c>
      <c r="I134" s="25">
        <v>5.328333333333334</v>
      </c>
      <c r="J134" s="25">
        <v>2.4650000000000007</v>
      </c>
      <c r="K134">
        <v>638</v>
      </c>
      <c r="L134">
        <v>4.7449186626591887E-3</v>
      </c>
      <c r="M134">
        <v>1.4750400231359543E-4</v>
      </c>
      <c r="N134" s="25">
        <v>2.7682953202426414E-5</v>
      </c>
      <c r="O134" s="25">
        <v>5.9839351851357153E-5</v>
      </c>
    </row>
    <row r="135" spans="1:15" x14ac:dyDescent="0.25">
      <c r="A135" t="s">
        <v>38</v>
      </c>
      <c r="B135">
        <v>36</v>
      </c>
      <c r="C135">
        <v>12</v>
      </c>
      <c r="D135">
        <v>720</v>
      </c>
      <c r="E135" t="s">
        <v>26</v>
      </c>
      <c r="F135">
        <v>34</v>
      </c>
      <c r="G135" t="s">
        <v>100</v>
      </c>
      <c r="H135" s="26" t="s">
        <v>73</v>
      </c>
      <c r="I135" s="25">
        <v>6.0258333333333338</v>
      </c>
      <c r="J135" s="25">
        <v>3.2008333333333328</v>
      </c>
      <c r="K135">
        <v>604</v>
      </c>
      <c r="L135">
        <v>4.4920546586930251E-3</v>
      </c>
      <c r="M135">
        <v>1.264320019830818E-4</v>
      </c>
      <c r="N135" s="25">
        <v>2.0981662616470496E-5</v>
      </c>
      <c r="O135" s="25">
        <v>3.9499714235797495E-5</v>
      </c>
    </row>
    <row r="136" spans="1:15" x14ac:dyDescent="0.25">
      <c r="A136" t="s">
        <v>38</v>
      </c>
      <c r="B136">
        <v>36</v>
      </c>
      <c r="C136">
        <v>12</v>
      </c>
      <c r="D136">
        <v>720</v>
      </c>
      <c r="E136" t="s">
        <v>28</v>
      </c>
      <c r="F136">
        <v>52</v>
      </c>
      <c r="G136" t="s">
        <v>100</v>
      </c>
      <c r="H136" s="26" t="s">
        <v>73</v>
      </c>
      <c r="I136" s="25">
        <v>5.3408333333333333</v>
      </c>
      <c r="J136" s="25">
        <v>1.8925000000000003</v>
      </c>
      <c r="K136">
        <v>733</v>
      </c>
      <c r="L136">
        <v>5.4514504384469992E-3</v>
      </c>
      <c r="M136">
        <v>2.0638165029591299E-4</v>
      </c>
      <c r="N136" s="25">
        <v>3.8642218810281729E-5</v>
      </c>
      <c r="O136" s="25">
        <v>1.0905239117353393E-4</v>
      </c>
    </row>
    <row r="137" spans="1:15" x14ac:dyDescent="0.25">
      <c r="A137" t="s">
        <v>38</v>
      </c>
      <c r="B137">
        <v>36</v>
      </c>
      <c r="C137">
        <v>12</v>
      </c>
      <c r="D137">
        <v>720</v>
      </c>
      <c r="E137" t="s">
        <v>16</v>
      </c>
      <c r="F137">
        <v>11</v>
      </c>
      <c r="G137" t="s">
        <v>100</v>
      </c>
      <c r="H137" s="26" t="s">
        <v>74</v>
      </c>
      <c r="I137" s="25">
        <v>5.105833333333333</v>
      </c>
      <c r="J137" s="25">
        <v>2.3541666666666656</v>
      </c>
      <c r="K137">
        <v>590</v>
      </c>
      <c r="L137">
        <v>4.3879341864716641E-3</v>
      </c>
      <c r="M137">
        <v>1.1775529596463506E-4</v>
      </c>
      <c r="N137" s="25">
        <v>2.306289459075601E-5</v>
      </c>
      <c r="O137" s="25">
        <v>5.0019948728340575E-5</v>
      </c>
    </row>
    <row r="138" spans="1:15" x14ac:dyDescent="0.25">
      <c r="A138" t="s">
        <v>38</v>
      </c>
      <c r="B138">
        <v>36</v>
      </c>
      <c r="C138">
        <v>12</v>
      </c>
      <c r="D138">
        <v>720</v>
      </c>
      <c r="E138" t="s">
        <v>20</v>
      </c>
      <c r="F138">
        <v>13</v>
      </c>
      <c r="G138" t="s">
        <v>100</v>
      </c>
      <c r="H138" s="26" t="s">
        <v>74</v>
      </c>
      <c r="I138" s="25">
        <v>6.0483333333333338</v>
      </c>
      <c r="J138" s="25">
        <v>2.8416666666666672</v>
      </c>
      <c r="K138">
        <v>602</v>
      </c>
      <c r="L138">
        <v>4.4771803055185444E-3</v>
      </c>
      <c r="M138">
        <v>1.2519247255187509E-4</v>
      </c>
      <c r="N138" s="25">
        <v>2.0698672783445864E-5</v>
      </c>
      <c r="O138" s="25">
        <v>4.4056002071041079E-5</v>
      </c>
    </row>
    <row r="139" spans="1:15" x14ac:dyDescent="0.25">
      <c r="A139" t="s">
        <v>38</v>
      </c>
      <c r="B139">
        <v>36</v>
      </c>
      <c r="C139">
        <v>12</v>
      </c>
      <c r="D139">
        <v>720</v>
      </c>
      <c r="E139" t="s">
        <v>24</v>
      </c>
      <c r="F139">
        <v>26</v>
      </c>
      <c r="G139" t="s">
        <v>100</v>
      </c>
      <c r="H139" s="26" t="s">
        <v>74</v>
      </c>
      <c r="I139" s="25">
        <v>5.8375000000000004</v>
      </c>
      <c r="J139" s="25">
        <v>2.7099999999999995</v>
      </c>
      <c r="K139">
        <v>683</v>
      </c>
      <c r="L139">
        <v>5.0795916090849939E-3</v>
      </c>
      <c r="M139">
        <v>1.7539341451574587E-4</v>
      </c>
      <c r="N139" s="25">
        <v>3.0045981073361176E-5</v>
      </c>
      <c r="O139" s="25">
        <v>6.4720817164481877E-5</v>
      </c>
    </row>
    <row r="140" spans="1:15" x14ac:dyDescent="0.25">
      <c r="A140" t="s">
        <v>38</v>
      </c>
      <c r="B140">
        <v>36</v>
      </c>
      <c r="C140">
        <v>12</v>
      </c>
      <c r="D140">
        <v>720</v>
      </c>
      <c r="E140" t="s">
        <v>26</v>
      </c>
      <c r="F140">
        <v>34</v>
      </c>
      <c r="G140" t="s">
        <v>100</v>
      </c>
      <c r="H140" s="26" t="s">
        <v>74</v>
      </c>
      <c r="I140" s="25">
        <v>6.4700000000000015</v>
      </c>
      <c r="J140" s="25">
        <v>3.6675000000000022</v>
      </c>
      <c r="K140">
        <v>589</v>
      </c>
      <c r="L140">
        <v>4.3804970098844228E-3</v>
      </c>
      <c r="M140">
        <v>1.1713553124903162E-4</v>
      </c>
      <c r="N140" s="25">
        <v>1.8104409775739042E-5</v>
      </c>
      <c r="O140" s="25">
        <v>3.19387951599268E-5</v>
      </c>
    </row>
    <row r="141" spans="1:15" x14ac:dyDescent="0.25">
      <c r="A141" t="s">
        <v>38</v>
      </c>
      <c r="B141">
        <v>36</v>
      </c>
      <c r="C141">
        <v>12</v>
      </c>
      <c r="D141">
        <v>720</v>
      </c>
      <c r="E141" t="s">
        <v>28</v>
      </c>
      <c r="F141">
        <v>52</v>
      </c>
      <c r="G141" t="s">
        <v>100</v>
      </c>
      <c r="H141" s="26" t="s">
        <v>74</v>
      </c>
      <c r="I141" s="25">
        <v>6.6941666666666668</v>
      </c>
      <c r="J141" s="25">
        <v>3.253333333333333</v>
      </c>
      <c r="K141">
        <v>618</v>
      </c>
      <c r="L141">
        <v>4.5961751309143871E-3</v>
      </c>
      <c r="M141">
        <v>1.3510870800152863E-4</v>
      </c>
      <c r="N141" s="25">
        <v>2.0183051114382464E-5</v>
      </c>
      <c r="O141" s="25">
        <v>4.1529315984076431E-5</v>
      </c>
    </row>
    <row r="142" spans="1:15" x14ac:dyDescent="0.25">
      <c r="A142" t="s">
        <v>39</v>
      </c>
      <c r="B142">
        <v>48</v>
      </c>
      <c r="C142">
        <v>12</v>
      </c>
      <c r="D142">
        <v>720</v>
      </c>
      <c r="E142" t="s">
        <v>16</v>
      </c>
      <c r="F142">
        <v>11</v>
      </c>
      <c r="G142" t="s">
        <v>100</v>
      </c>
      <c r="H142" s="26" t="s">
        <v>72</v>
      </c>
      <c r="I142" s="25">
        <v>5.1991666666666658</v>
      </c>
      <c r="J142" s="25">
        <v>2.5483333333333325</v>
      </c>
      <c r="K142">
        <v>654</v>
      </c>
      <c r="L142">
        <v>4.8639134880550314E-3</v>
      </c>
      <c r="M142">
        <v>1.57420237763249E-4</v>
      </c>
      <c r="N142" s="25">
        <v>3.0277974886343776E-5</v>
      </c>
      <c r="O142" s="25">
        <v>6.177380160755359E-5</v>
      </c>
    </row>
    <row r="143" spans="1:15" x14ac:dyDescent="0.25">
      <c r="A143" t="s">
        <v>39</v>
      </c>
      <c r="B143">
        <v>48</v>
      </c>
      <c r="C143">
        <v>12</v>
      </c>
      <c r="D143">
        <v>720</v>
      </c>
      <c r="E143" t="s">
        <v>20</v>
      </c>
      <c r="F143">
        <v>13</v>
      </c>
      <c r="G143" t="s">
        <v>100</v>
      </c>
      <c r="H143" s="26" t="s">
        <v>72</v>
      </c>
      <c r="I143" s="25">
        <v>6.5549999999999997</v>
      </c>
      <c r="J143" s="25">
        <v>3</v>
      </c>
      <c r="K143">
        <v>854</v>
      </c>
      <c r="L143">
        <v>6.3513488055030529E-3</v>
      </c>
      <c r="M143">
        <v>2.8137318088391745E-4</v>
      </c>
      <c r="N143" s="25">
        <v>4.2924970386562545E-5</v>
      </c>
      <c r="O143" s="25">
        <v>9.3791060294639151E-5</v>
      </c>
    </row>
    <row r="144" spans="1:15" x14ac:dyDescent="0.25">
      <c r="A144" t="s">
        <v>39</v>
      </c>
      <c r="B144">
        <v>48</v>
      </c>
      <c r="C144">
        <v>12</v>
      </c>
      <c r="D144">
        <v>720</v>
      </c>
      <c r="E144" t="s">
        <v>24</v>
      </c>
      <c r="F144">
        <v>26</v>
      </c>
      <c r="G144" t="s">
        <v>100</v>
      </c>
      <c r="H144" s="26" t="s">
        <v>72</v>
      </c>
      <c r="I144" s="25">
        <v>5.9900000000000011</v>
      </c>
      <c r="J144" s="25">
        <v>2.6733333333333338</v>
      </c>
      <c r="K144">
        <v>766</v>
      </c>
      <c r="L144">
        <v>5.6968772658259224E-3</v>
      </c>
      <c r="M144">
        <v>2.2683388591082326E-4</v>
      </c>
      <c r="N144" s="25">
        <v>3.7868762255563144E-5</v>
      </c>
      <c r="O144" s="25">
        <v>8.4850580764647096E-5</v>
      </c>
    </row>
    <row r="145" spans="1:15" x14ac:dyDescent="0.25">
      <c r="A145" t="s">
        <v>39</v>
      </c>
      <c r="B145">
        <v>48</v>
      </c>
      <c r="C145">
        <v>12</v>
      </c>
      <c r="D145">
        <v>720</v>
      </c>
      <c r="E145" t="s">
        <v>26</v>
      </c>
      <c r="F145">
        <v>34</v>
      </c>
      <c r="G145" t="s">
        <v>100</v>
      </c>
      <c r="H145" s="26" t="s">
        <v>72</v>
      </c>
      <c r="I145" s="25">
        <v>7.3041666666666671</v>
      </c>
      <c r="J145" s="25">
        <v>3.4625000000000017</v>
      </c>
      <c r="K145">
        <v>688</v>
      </c>
      <c r="L145">
        <v>5.1167774920211941E-3</v>
      </c>
      <c r="M145">
        <v>1.7849223809376254E-4</v>
      </c>
      <c r="N145" s="25">
        <v>2.4437043435540792E-5</v>
      </c>
      <c r="O145" s="25">
        <v>5.1550104864624538E-5</v>
      </c>
    </row>
    <row r="146" spans="1:15" x14ac:dyDescent="0.25">
      <c r="A146" t="s">
        <v>39</v>
      </c>
      <c r="B146">
        <v>48</v>
      </c>
      <c r="C146">
        <v>12</v>
      </c>
      <c r="D146">
        <v>720</v>
      </c>
      <c r="E146" t="s">
        <v>28</v>
      </c>
      <c r="F146">
        <v>52</v>
      </c>
      <c r="G146" t="s">
        <v>100</v>
      </c>
      <c r="H146" s="26" t="s">
        <v>72</v>
      </c>
      <c r="I146" s="25">
        <v>5.1616666666666653</v>
      </c>
      <c r="J146" s="25">
        <v>2.4741666666666653</v>
      </c>
      <c r="K146">
        <v>817</v>
      </c>
      <c r="L146">
        <v>6.0761732717751673E-3</v>
      </c>
      <c r="M146">
        <v>2.5844188640659367E-4</v>
      </c>
      <c r="N146" s="25">
        <v>5.0069464592817645E-5</v>
      </c>
      <c r="O146" s="25">
        <v>1.0445613462038147E-4</v>
      </c>
    </row>
    <row r="147" spans="1:15" x14ac:dyDescent="0.25">
      <c r="A147" t="s">
        <v>39</v>
      </c>
      <c r="B147">
        <v>48</v>
      </c>
      <c r="C147">
        <v>12</v>
      </c>
      <c r="D147">
        <v>720</v>
      </c>
      <c r="E147" t="s">
        <v>16</v>
      </c>
      <c r="F147">
        <v>11</v>
      </c>
      <c r="G147" t="s">
        <v>100</v>
      </c>
      <c r="H147" s="26" t="s">
        <v>71</v>
      </c>
      <c r="I147" s="25">
        <v>8.9049999999999994</v>
      </c>
      <c r="J147">
        <v>5.8783333333333303</v>
      </c>
      <c r="K147">
        <v>504</v>
      </c>
      <c r="L147">
        <v>3.7483369999690144E-3</v>
      </c>
      <c r="M147">
        <v>6.4455530422747586E-5</v>
      </c>
      <c r="N147" s="25">
        <v>7.2381280654404934E-6</v>
      </c>
      <c r="O147" s="25">
        <v>1.0964932875999028E-5</v>
      </c>
    </row>
    <row r="148" spans="1:15" x14ac:dyDescent="0.25">
      <c r="A148" t="s">
        <v>39</v>
      </c>
      <c r="B148">
        <v>48</v>
      </c>
      <c r="C148">
        <v>12</v>
      </c>
      <c r="D148">
        <v>720</v>
      </c>
      <c r="E148" t="s">
        <v>20</v>
      </c>
      <c r="F148">
        <v>13</v>
      </c>
      <c r="G148" t="s">
        <v>100</v>
      </c>
      <c r="H148" s="26" t="s">
        <v>71</v>
      </c>
      <c r="I148" s="25">
        <v>5.7299999999999995</v>
      </c>
      <c r="J148" s="25">
        <v>2.9883333333333328</v>
      </c>
      <c r="K148">
        <v>525</v>
      </c>
      <c r="L148">
        <v>3.9045177083010568E-3</v>
      </c>
      <c r="M148">
        <v>7.7470589450417786E-5</v>
      </c>
      <c r="N148" s="25">
        <v>1.3520172678955984E-5</v>
      </c>
      <c r="O148" s="25">
        <v>2.5924346720719844E-5</v>
      </c>
    </row>
    <row r="149" spans="1:15" x14ac:dyDescent="0.25">
      <c r="A149" t="s">
        <v>39</v>
      </c>
      <c r="B149">
        <v>48</v>
      </c>
      <c r="C149">
        <v>12</v>
      </c>
      <c r="D149">
        <v>720</v>
      </c>
      <c r="E149" t="s">
        <v>24</v>
      </c>
      <c r="F149">
        <v>26</v>
      </c>
      <c r="G149" t="s">
        <v>100</v>
      </c>
      <c r="H149" s="26" t="s">
        <v>71</v>
      </c>
      <c r="I149" s="25">
        <v>6.0591666666666679</v>
      </c>
      <c r="J149" s="25">
        <v>2.9941666666666675</v>
      </c>
      <c r="K149">
        <v>613</v>
      </c>
      <c r="L149">
        <v>4.5589892479781869E-3</v>
      </c>
      <c r="M149">
        <v>1.3200988442351195E-4</v>
      </c>
      <c r="N149" s="25">
        <v>2.1786805296137301E-5</v>
      </c>
      <c r="O149" s="25">
        <v>4.4089023464573977E-5</v>
      </c>
    </row>
    <row r="150" spans="1:15" x14ac:dyDescent="0.25">
      <c r="A150" t="s">
        <v>39</v>
      </c>
      <c r="B150">
        <v>48</v>
      </c>
      <c r="C150">
        <v>12</v>
      </c>
      <c r="D150">
        <v>720</v>
      </c>
      <c r="E150" t="s">
        <v>26</v>
      </c>
      <c r="F150">
        <v>34</v>
      </c>
      <c r="G150" t="s">
        <v>100</v>
      </c>
      <c r="H150" s="26" t="s">
        <v>71</v>
      </c>
      <c r="I150" s="25">
        <v>6.8391666666666682</v>
      </c>
      <c r="J150" s="25">
        <v>2.2758333333333347</v>
      </c>
      <c r="K150">
        <v>512</v>
      </c>
      <c r="L150">
        <v>3.8078344126669353E-3</v>
      </c>
      <c r="M150">
        <v>6.9413648147574329E-5</v>
      </c>
      <c r="N150" s="25">
        <v>1.014943070270369E-5</v>
      </c>
      <c r="O150" s="25">
        <v>3.0500321412335826E-5</v>
      </c>
    </row>
    <row r="151" spans="1:15" x14ac:dyDescent="0.25">
      <c r="A151" t="s">
        <v>39</v>
      </c>
      <c r="B151">
        <v>48</v>
      </c>
      <c r="C151">
        <v>12</v>
      </c>
      <c r="D151">
        <v>720</v>
      </c>
      <c r="E151" t="s">
        <v>28</v>
      </c>
      <c r="F151">
        <v>52</v>
      </c>
      <c r="G151" t="s">
        <v>100</v>
      </c>
      <c r="H151" s="26" t="s">
        <v>71</v>
      </c>
      <c r="I151" s="25">
        <v>6.0991666666666653</v>
      </c>
      <c r="J151" s="25">
        <v>1.2858333333333318</v>
      </c>
      <c r="K151">
        <v>561</v>
      </c>
      <c r="L151">
        <v>4.1722560654416999E-3</v>
      </c>
      <c r="M151">
        <v>9.9782119212138033E-5</v>
      </c>
      <c r="N151" s="25">
        <v>1.635995942814123E-5</v>
      </c>
      <c r="O151" s="25">
        <v>7.7601129652991432E-5</v>
      </c>
    </row>
    <row r="152" spans="1:15" x14ac:dyDescent="0.25">
      <c r="A152" t="s">
        <v>39</v>
      </c>
      <c r="B152">
        <v>48</v>
      </c>
      <c r="C152">
        <v>12</v>
      </c>
      <c r="D152">
        <v>720</v>
      </c>
      <c r="E152" t="s">
        <v>16</v>
      </c>
      <c r="F152">
        <v>11</v>
      </c>
      <c r="G152" t="s">
        <v>100</v>
      </c>
      <c r="H152" s="26" t="s">
        <v>73</v>
      </c>
      <c r="I152">
        <v>5.2191666666666698</v>
      </c>
      <c r="J152" s="25">
        <v>1.3350000000000009</v>
      </c>
      <c r="K152">
        <v>709</v>
      </c>
      <c r="L152">
        <v>5.2729582003532361E-3</v>
      </c>
      <c r="M152">
        <v>1.9150729712143273E-4</v>
      </c>
      <c r="N152" s="25">
        <v>3.6693079442075547E-5</v>
      </c>
      <c r="O152" s="25">
        <v>1.4345115889245888E-4</v>
      </c>
    </row>
    <row r="153" spans="1:15" x14ac:dyDescent="0.25">
      <c r="A153" t="s">
        <v>39</v>
      </c>
      <c r="B153">
        <v>48</v>
      </c>
      <c r="C153">
        <v>12</v>
      </c>
      <c r="D153">
        <v>720</v>
      </c>
      <c r="E153" t="s">
        <v>20</v>
      </c>
      <c r="F153">
        <v>13</v>
      </c>
      <c r="G153" t="s">
        <v>100</v>
      </c>
      <c r="H153" s="26" t="s">
        <v>73</v>
      </c>
      <c r="I153" s="25">
        <v>7.4391666666666669</v>
      </c>
      <c r="J153" s="25">
        <v>3.54</v>
      </c>
      <c r="K153">
        <v>774</v>
      </c>
      <c r="L153">
        <v>5.7563746785238437E-3</v>
      </c>
      <c r="M153">
        <v>2.3179200363565003E-4</v>
      </c>
      <c r="N153" s="25">
        <v>3.1158329154562563E-5</v>
      </c>
      <c r="O153" s="25">
        <v>6.5477967128714702E-5</v>
      </c>
    </row>
    <row r="154" spans="1:15" x14ac:dyDescent="0.25">
      <c r="A154" t="s">
        <v>39</v>
      </c>
      <c r="B154">
        <v>48</v>
      </c>
      <c r="C154">
        <v>12</v>
      </c>
      <c r="D154">
        <v>720</v>
      </c>
      <c r="E154" t="s">
        <v>24</v>
      </c>
      <c r="F154">
        <v>26</v>
      </c>
      <c r="G154" t="s">
        <v>100</v>
      </c>
      <c r="H154" s="26" t="s">
        <v>73</v>
      </c>
      <c r="I154" s="25">
        <v>5.328333333333334</v>
      </c>
      <c r="J154" s="25">
        <v>2.4650000000000007</v>
      </c>
      <c r="K154">
        <v>698</v>
      </c>
      <c r="L154">
        <v>5.1911492578935953E-3</v>
      </c>
      <c r="M154">
        <v>1.84689885249796E-4</v>
      </c>
      <c r="N154" s="25">
        <v>3.4661848967744004E-5</v>
      </c>
      <c r="O154" s="25">
        <v>7.4924902738253931E-5</v>
      </c>
    </row>
    <row r="155" spans="1:15" x14ac:dyDescent="0.25">
      <c r="A155" t="s">
        <v>39</v>
      </c>
      <c r="B155">
        <v>48</v>
      </c>
      <c r="C155">
        <v>12</v>
      </c>
      <c r="D155">
        <v>720</v>
      </c>
      <c r="E155" t="s">
        <v>26</v>
      </c>
      <c r="F155">
        <v>34</v>
      </c>
      <c r="G155" t="s">
        <v>100</v>
      </c>
      <c r="H155" s="26" t="s">
        <v>73</v>
      </c>
      <c r="I155" s="25">
        <v>6.0258333333333338</v>
      </c>
      <c r="J155" s="25">
        <v>3.2008333333333328</v>
      </c>
      <c r="K155">
        <v>635</v>
      </c>
      <c r="L155">
        <v>4.7226071328974684E-3</v>
      </c>
      <c r="M155">
        <v>1.4564470816678542E-4</v>
      </c>
      <c r="N155" s="25">
        <v>2.4170052523875325E-5</v>
      </c>
      <c r="O155" s="25">
        <v>4.5502121791237318E-5</v>
      </c>
    </row>
    <row r="156" spans="1:15" x14ac:dyDescent="0.25">
      <c r="A156" t="s">
        <v>39</v>
      </c>
      <c r="B156">
        <v>48</v>
      </c>
      <c r="C156">
        <v>12</v>
      </c>
      <c r="D156">
        <v>720</v>
      </c>
      <c r="E156" t="s">
        <v>28</v>
      </c>
      <c r="F156">
        <v>52</v>
      </c>
      <c r="G156" t="s">
        <v>100</v>
      </c>
      <c r="H156" s="26" t="s">
        <v>73</v>
      </c>
      <c r="I156" s="25">
        <v>5.3408333333333333</v>
      </c>
      <c r="J156" s="25">
        <v>1.8925000000000003</v>
      </c>
      <c r="K156">
        <v>861</v>
      </c>
      <c r="L156">
        <v>6.403409041613733E-3</v>
      </c>
      <c r="M156">
        <v>2.8571153389314081E-4</v>
      </c>
      <c r="N156" s="25">
        <v>5.349568429891855E-5</v>
      </c>
      <c r="O156" s="25">
        <v>1.5097042742041785E-4</v>
      </c>
    </row>
    <row r="157" spans="1:15" x14ac:dyDescent="0.25">
      <c r="A157" t="s">
        <v>39</v>
      </c>
      <c r="B157">
        <v>48</v>
      </c>
      <c r="C157">
        <v>12</v>
      </c>
      <c r="D157">
        <v>720</v>
      </c>
      <c r="E157" t="s">
        <v>16</v>
      </c>
      <c r="F157">
        <v>11</v>
      </c>
      <c r="G157" t="s">
        <v>100</v>
      </c>
      <c r="H157" s="26" t="s">
        <v>74</v>
      </c>
      <c r="I157" s="25">
        <v>5.105833333333333</v>
      </c>
      <c r="J157" s="25">
        <v>2.3541666666666656</v>
      </c>
      <c r="K157">
        <v>734</v>
      </c>
      <c r="L157">
        <v>5.4588876150342396E-3</v>
      </c>
      <c r="M157">
        <v>2.0700141501151634E-4</v>
      </c>
      <c r="N157" s="25">
        <v>4.0542141017434247E-5</v>
      </c>
      <c r="O157" s="25">
        <v>8.7929804606661847E-5</v>
      </c>
    </row>
    <row r="158" spans="1:15" x14ac:dyDescent="0.25">
      <c r="A158" t="s">
        <v>39</v>
      </c>
      <c r="B158">
        <v>48</v>
      </c>
      <c r="C158">
        <v>12</v>
      </c>
      <c r="D158">
        <v>720</v>
      </c>
      <c r="E158" t="s">
        <v>20</v>
      </c>
      <c r="F158">
        <v>13</v>
      </c>
      <c r="G158" t="s">
        <v>100</v>
      </c>
      <c r="H158" s="26" t="s">
        <v>74</v>
      </c>
      <c r="I158" s="25">
        <v>6.0483333333333338</v>
      </c>
      <c r="J158" s="25">
        <v>2.8416666666666672</v>
      </c>
      <c r="K158">
        <v>820</v>
      </c>
      <c r="L158">
        <v>6.0984848015368884E-3</v>
      </c>
      <c r="M158">
        <v>2.6030118055340377E-4</v>
      </c>
      <c r="N158" s="25">
        <v>4.3036844401224099E-5</v>
      </c>
      <c r="O158" s="25">
        <v>9.1601588464540896E-5</v>
      </c>
    </row>
    <row r="159" spans="1:15" x14ac:dyDescent="0.25">
      <c r="A159" t="s">
        <v>39</v>
      </c>
      <c r="B159">
        <v>48</v>
      </c>
      <c r="C159">
        <v>12</v>
      </c>
      <c r="D159">
        <v>720</v>
      </c>
      <c r="E159" t="s">
        <v>24</v>
      </c>
      <c r="F159">
        <v>26</v>
      </c>
      <c r="G159" t="s">
        <v>100</v>
      </c>
      <c r="H159" s="26" t="s">
        <v>74</v>
      </c>
      <c r="I159" s="25">
        <v>5.8375000000000004</v>
      </c>
      <c r="J159" s="25">
        <v>2.7099999999999995</v>
      </c>
      <c r="K159">
        <v>670</v>
      </c>
      <c r="L159">
        <v>4.9829083134508723E-3</v>
      </c>
      <c r="M159">
        <v>1.673364732129024E-4</v>
      </c>
      <c r="N159" s="25">
        <v>2.8665776995786278E-5</v>
      </c>
      <c r="O159" s="25">
        <v>6.1747776093321936E-5</v>
      </c>
    </row>
    <row r="160" spans="1:15" x14ac:dyDescent="0.25">
      <c r="A160" t="s">
        <v>39</v>
      </c>
      <c r="B160">
        <v>48</v>
      </c>
      <c r="C160">
        <v>12</v>
      </c>
      <c r="D160">
        <v>720</v>
      </c>
      <c r="E160" t="s">
        <v>26</v>
      </c>
      <c r="F160">
        <v>34</v>
      </c>
      <c r="G160" t="s">
        <v>100</v>
      </c>
      <c r="H160" s="26" t="s">
        <v>74</v>
      </c>
      <c r="I160" s="25">
        <v>6.4700000000000015</v>
      </c>
      <c r="J160" s="25">
        <v>3.6675000000000022</v>
      </c>
      <c r="K160">
        <v>811</v>
      </c>
      <c r="L160">
        <v>6.0315502122517276E-3</v>
      </c>
      <c r="M160">
        <v>2.547232981129737E-4</v>
      </c>
      <c r="N160" s="25">
        <v>3.9369906972638894E-5</v>
      </c>
      <c r="O160" s="25">
        <v>6.9454205347777386E-5</v>
      </c>
    </row>
    <row r="161" spans="1:15" x14ac:dyDescent="0.25">
      <c r="A161" t="s">
        <v>39</v>
      </c>
      <c r="B161">
        <v>48</v>
      </c>
      <c r="C161">
        <v>12</v>
      </c>
      <c r="D161">
        <v>720</v>
      </c>
      <c r="E161" t="s">
        <v>28</v>
      </c>
      <c r="F161">
        <v>52</v>
      </c>
      <c r="G161" t="s">
        <v>100</v>
      </c>
      <c r="H161" s="26" t="s">
        <v>74</v>
      </c>
      <c r="I161" s="25">
        <v>6.6941666666666668</v>
      </c>
      <c r="J161" s="25">
        <v>3.253333333333333</v>
      </c>
      <c r="K161">
        <v>874</v>
      </c>
      <c r="L161">
        <v>6.5000923372478554E-3</v>
      </c>
      <c r="M161">
        <v>2.9376847519598431E-4</v>
      </c>
      <c r="N161" s="25">
        <v>4.3884248753290321E-5</v>
      </c>
      <c r="O161" s="25">
        <v>9.0297687047946007E-5</v>
      </c>
    </row>
    <row r="162" spans="1:15" x14ac:dyDescent="0.25">
      <c r="A162" t="s">
        <v>40</v>
      </c>
      <c r="B162">
        <v>72</v>
      </c>
      <c r="C162">
        <v>24</v>
      </c>
      <c r="D162">
        <v>1440</v>
      </c>
      <c r="E162" t="s">
        <v>16</v>
      </c>
      <c r="F162">
        <v>11</v>
      </c>
      <c r="G162" t="s">
        <v>100</v>
      </c>
      <c r="H162" s="26" t="s">
        <v>72</v>
      </c>
      <c r="I162" s="25">
        <v>5.1991666666666658</v>
      </c>
      <c r="J162" s="25">
        <v>2.5483333333333325</v>
      </c>
      <c r="K162">
        <v>642</v>
      </c>
      <c r="L162">
        <v>4.7746673690081494E-3</v>
      </c>
      <c r="M162">
        <v>7.4991530588004415E-5</v>
      </c>
      <c r="N162" s="25">
        <v>1.4423759689951163E-5</v>
      </c>
      <c r="O162" s="25">
        <v>2.942767714375583E-5</v>
      </c>
    </row>
    <row r="163" spans="1:15" x14ac:dyDescent="0.25">
      <c r="A163" t="s">
        <v>40</v>
      </c>
      <c r="B163">
        <v>72</v>
      </c>
      <c r="C163">
        <v>24</v>
      </c>
      <c r="D163">
        <v>1440</v>
      </c>
      <c r="E163" t="s">
        <v>20</v>
      </c>
      <c r="F163">
        <v>13</v>
      </c>
      <c r="G163" t="s">
        <v>100</v>
      </c>
      <c r="H163" s="26" t="s">
        <v>72</v>
      </c>
      <c r="I163" s="25">
        <v>6.5549999999999997</v>
      </c>
      <c r="J163" s="25">
        <v>3</v>
      </c>
      <c r="K163">
        <v>755</v>
      </c>
      <c r="L163">
        <v>5.6150683233662816E-3</v>
      </c>
      <c r="M163">
        <v>1.1000823701959326E-4</v>
      </c>
      <c r="N163" s="25">
        <v>1.6782339743645044E-5</v>
      </c>
      <c r="O163" s="25">
        <v>3.6669412339864419E-5</v>
      </c>
    </row>
    <row r="164" spans="1:15" x14ac:dyDescent="0.25">
      <c r="A164" t="s">
        <v>40</v>
      </c>
      <c r="B164">
        <v>72</v>
      </c>
      <c r="C164">
        <v>24</v>
      </c>
      <c r="D164">
        <v>1440</v>
      </c>
      <c r="E164" t="s">
        <v>24</v>
      </c>
      <c r="F164">
        <v>26</v>
      </c>
      <c r="G164" t="s">
        <v>100</v>
      </c>
      <c r="H164" s="26" t="s">
        <v>72</v>
      </c>
      <c r="I164" s="25">
        <v>5.9900000000000011</v>
      </c>
      <c r="J164" s="25">
        <v>2.6733333333333338</v>
      </c>
      <c r="K164">
        <v>748</v>
      </c>
      <c r="L164">
        <v>5.5630080872556007E-3</v>
      </c>
      <c r="M164">
        <v>1.0783906051498156E-4</v>
      </c>
      <c r="N164" s="25">
        <v>1.8003182055923461E-5</v>
      </c>
      <c r="O164" s="25">
        <v>4.03388006913896E-5</v>
      </c>
    </row>
    <row r="165" spans="1:15" x14ac:dyDescent="0.25">
      <c r="A165" t="s">
        <v>40</v>
      </c>
      <c r="B165">
        <v>72</v>
      </c>
      <c r="C165">
        <v>24</v>
      </c>
      <c r="D165">
        <v>1440</v>
      </c>
      <c r="E165" t="s">
        <v>26</v>
      </c>
      <c r="F165">
        <v>34</v>
      </c>
      <c r="G165" t="s">
        <v>100</v>
      </c>
      <c r="H165" s="26" t="s">
        <v>72</v>
      </c>
      <c r="I165" s="25">
        <v>7.3041666666666671</v>
      </c>
      <c r="J165" s="25">
        <v>3.4625000000000017</v>
      </c>
      <c r="K165">
        <v>672</v>
      </c>
      <c r="L165">
        <v>4.9977826666253531E-3</v>
      </c>
      <c r="M165">
        <v>8.428800132205457E-5</v>
      </c>
      <c r="N165" s="25">
        <v>1.1539714955672045E-5</v>
      </c>
      <c r="O165" s="25">
        <v>2.4343105074961597E-5</v>
      </c>
    </row>
    <row r="166" spans="1:15" x14ac:dyDescent="0.25">
      <c r="A166" t="s">
        <v>40</v>
      </c>
      <c r="B166">
        <v>72</v>
      </c>
      <c r="C166">
        <v>24</v>
      </c>
      <c r="D166">
        <v>1440</v>
      </c>
      <c r="E166" t="s">
        <v>28</v>
      </c>
      <c r="F166">
        <v>52</v>
      </c>
      <c r="G166" t="s">
        <v>100</v>
      </c>
      <c r="H166" s="26" t="s">
        <v>72</v>
      </c>
      <c r="I166" s="25">
        <v>5.1616666666666653</v>
      </c>
      <c r="J166" s="25">
        <v>2.4741666666666653</v>
      </c>
      <c r="K166">
        <v>798</v>
      </c>
      <c r="L166">
        <v>5.934866916617606E-3</v>
      </c>
      <c r="M166">
        <v>1.233331784050651E-4</v>
      </c>
      <c r="N166" s="25">
        <v>2.3894061040697154E-5</v>
      </c>
      <c r="O166" s="25">
        <v>4.9848371197736009E-5</v>
      </c>
    </row>
    <row r="167" spans="1:15" x14ac:dyDescent="0.25">
      <c r="A167" t="s">
        <v>40</v>
      </c>
      <c r="B167">
        <v>72</v>
      </c>
      <c r="C167">
        <v>24</v>
      </c>
      <c r="D167">
        <v>1440</v>
      </c>
      <c r="E167" t="s">
        <v>16</v>
      </c>
      <c r="F167">
        <v>11</v>
      </c>
      <c r="G167" t="s">
        <v>100</v>
      </c>
      <c r="H167" s="26" t="s">
        <v>71</v>
      </c>
      <c r="I167" s="25">
        <v>8.9049999999999994</v>
      </c>
      <c r="J167">
        <v>5.8783333333333303</v>
      </c>
      <c r="K167">
        <v>494</v>
      </c>
      <c r="L167">
        <v>3.6739652340966136E-3</v>
      </c>
      <c r="M167">
        <v>2.9128941633357089E-5</v>
      </c>
      <c r="N167" s="25">
        <v>3.2710771064971466E-6</v>
      </c>
      <c r="O167" s="25">
        <v>4.9553062035764851E-6</v>
      </c>
    </row>
    <row r="168" spans="1:15" x14ac:dyDescent="0.25">
      <c r="A168" t="s">
        <v>40</v>
      </c>
      <c r="B168">
        <v>72</v>
      </c>
      <c r="C168">
        <v>24</v>
      </c>
      <c r="D168">
        <v>1440</v>
      </c>
      <c r="E168" t="s">
        <v>20</v>
      </c>
      <c r="F168">
        <v>13</v>
      </c>
      <c r="G168" t="s">
        <v>100</v>
      </c>
      <c r="H168" s="26" t="s">
        <v>71</v>
      </c>
      <c r="I168" s="25">
        <v>5.7299999999999995</v>
      </c>
      <c r="J168" s="25">
        <v>2.9883333333333328</v>
      </c>
      <c r="K168">
        <v>495</v>
      </c>
      <c r="L168">
        <v>3.6814024106838535E-3</v>
      </c>
      <c r="M168">
        <v>2.9438823991158754E-5</v>
      </c>
      <c r="N168" s="25">
        <v>5.1376656180032733E-6</v>
      </c>
      <c r="O168" s="25">
        <v>9.851251753873539E-6</v>
      </c>
    </row>
    <row r="169" spans="1:15" x14ac:dyDescent="0.25">
      <c r="A169" t="s">
        <v>40</v>
      </c>
      <c r="B169">
        <v>72</v>
      </c>
      <c r="C169">
        <v>24</v>
      </c>
      <c r="D169">
        <v>1440</v>
      </c>
      <c r="E169" t="s">
        <v>24</v>
      </c>
      <c r="F169">
        <v>26</v>
      </c>
      <c r="G169" t="s">
        <v>100</v>
      </c>
      <c r="H169" s="26" t="s">
        <v>71</v>
      </c>
      <c r="I169" s="25">
        <v>6.0591666666666679</v>
      </c>
      <c r="J169" s="25">
        <v>2.9941666666666675</v>
      </c>
      <c r="K169">
        <v>568</v>
      </c>
      <c r="L169">
        <v>4.2243163015523808E-3</v>
      </c>
      <c r="M169">
        <v>5.2060236110680723E-5</v>
      </c>
      <c r="N169" s="25">
        <v>8.5919795534062513E-6</v>
      </c>
      <c r="O169" s="25">
        <v>1.7387220521240426E-5</v>
      </c>
    </row>
    <row r="170" spans="1:15" x14ac:dyDescent="0.25">
      <c r="A170" t="s">
        <v>40</v>
      </c>
      <c r="B170">
        <v>72</v>
      </c>
      <c r="C170">
        <v>24</v>
      </c>
      <c r="D170">
        <v>1440</v>
      </c>
      <c r="E170" t="s">
        <v>26</v>
      </c>
      <c r="F170">
        <v>34</v>
      </c>
      <c r="G170" t="s">
        <v>100</v>
      </c>
      <c r="H170" s="26" t="s">
        <v>71</v>
      </c>
      <c r="I170" s="25">
        <v>6.8391666666666682</v>
      </c>
      <c r="J170" s="25">
        <v>2.2758333333333347</v>
      </c>
      <c r="K170">
        <v>542</v>
      </c>
      <c r="L170">
        <v>4.0309497102841386E-3</v>
      </c>
      <c r="M170">
        <v>4.40032948078373E-5</v>
      </c>
      <c r="N170" s="25">
        <v>6.4340141061782317E-6</v>
      </c>
      <c r="O170" s="25">
        <v>1.9335025181034321E-5</v>
      </c>
    </row>
    <row r="171" spans="1:15" x14ac:dyDescent="0.25">
      <c r="A171" t="s">
        <v>40</v>
      </c>
      <c r="B171">
        <v>72</v>
      </c>
      <c r="C171">
        <v>24</v>
      </c>
      <c r="D171">
        <v>1440</v>
      </c>
      <c r="E171" t="s">
        <v>28</v>
      </c>
      <c r="F171">
        <v>52</v>
      </c>
      <c r="G171" t="s">
        <v>100</v>
      </c>
      <c r="H171" s="26" t="s">
        <v>71</v>
      </c>
      <c r="I171" s="25">
        <v>6.0991666666666653</v>
      </c>
      <c r="J171" s="25">
        <v>1.2858333333333318</v>
      </c>
      <c r="K171">
        <v>524</v>
      </c>
      <c r="L171">
        <v>3.8970805317138169E-3</v>
      </c>
      <c r="M171">
        <v>3.8425412367407228E-5</v>
      </c>
      <c r="N171" s="25">
        <v>6.300108599656877E-6</v>
      </c>
      <c r="O171" s="25">
        <v>2.9883664835313499E-5</v>
      </c>
    </row>
    <row r="172" spans="1:15" x14ac:dyDescent="0.25">
      <c r="A172" t="s">
        <v>40</v>
      </c>
      <c r="B172">
        <v>72</v>
      </c>
      <c r="C172">
        <v>24</v>
      </c>
      <c r="D172">
        <v>1440</v>
      </c>
      <c r="E172" t="s">
        <v>16</v>
      </c>
      <c r="F172">
        <v>11</v>
      </c>
      <c r="G172" t="s">
        <v>100</v>
      </c>
      <c r="H172" s="26" t="s">
        <v>73</v>
      </c>
      <c r="I172">
        <v>5.2191666666666698</v>
      </c>
      <c r="J172" s="25">
        <v>1.3350000000000009</v>
      </c>
      <c r="K172">
        <v>684</v>
      </c>
      <c r="L172">
        <v>5.0870287856722343E-3</v>
      </c>
      <c r="M172">
        <v>8.8006589615674614E-5</v>
      </c>
      <c r="N172" s="25">
        <v>1.6862191847167407E-5</v>
      </c>
      <c r="O172" s="25">
        <v>6.5922539037958471E-5</v>
      </c>
    </row>
    <row r="173" spans="1:15" x14ac:dyDescent="0.25">
      <c r="A173" t="s">
        <v>40</v>
      </c>
      <c r="B173">
        <v>72</v>
      </c>
      <c r="C173">
        <v>24</v>
      </c>
      <c r="D173">
        <v>1440</v>
      </c>
      <c r="E173" t="s">
        <v>20</v>
      </c>
      <c r="F173">
        <v>13</v>
      </c>
      <c r="G173" t="s">
        <v>100</v>
      </c>
      <c r="H173" s="26" t="s">
        <v>73</v>
      </c>
      <c r="I173" s="25">
        <v>7.4391666666666669</v>
      </c>
      <c r="J173" s="25">
        <v>3.54</v>
      </c>
      <c r="K173">
        <v>759</v>
      </c>
      <c r="L173">
        <v>5.6448170297152423E-3</v>
      </c>
      <c r="M173">
        <v>1.1124776645079995E-4</v>
      </c>
      <c r="N173" s="25">
        <v>1.4954331773379628E-5</v>
      </c>
      <c r="O173" s="25">
        <v>3.1425922726214675E-5</v>
      </c>
    </row>
    <row r="174" spans="1:15" x14ac:dyDescent="0.25">
      <c r="A174" t="s">
        <v>40</v>
      </c>
      <c r="B174">
        <v>72</v>
      </c>
      <c r="C174">
        <v>24</v>
      </c>
      <c r="D174">
        <v>1440</v>
      </c>
      <c r="E174" t="s">
        <v>24</v>
      </c>
      <c r="F174">
        <v>26</v>
      </c>
      <c r="G174" t="s">
        <v>100</v>
      </c>
      <c r="H174" s="26" t="s">
        <v>73</v>
      </c>
      <c r="I174" s="25">
        <v>5.328333333333334</v>
      </c>
      <c r="J174" s="25">
        <v>2.4650000000000007</v>
      </c>
      <c r="K174">
        <v>659</v>
      </c>
      <c r="L174">
        <v>4.9010993709912316E-3</v>
      </c>
      <c r="M174">
        <v>8.0259530670632835E-5</v>
      </c>
      <c r="N174" s="25">
        <v>1.5062783360143789E-5</v>
      </c>
      <c r="O174" s="25">
        <v>3.2559647330885521E-5</v>
      </c>
    </row>
    <row r="175" spans="1:15" x14ac:dyDescent="0.25">
      <c r="A175" t="s">
        <v>40</v>
      </c>
      <c r="B175">
        <v>72</v>
      </c>
      <c r="C175">
        <v>24</v>
      </c>
      <c r="D175">
        <v>1440</v>
      </c>
      <c r="E175" t="s">
        <v>26</v>
      </c>
      <c r="F175">
        <v>34</v>
      </c>
      <c r="G175" t="s">
        <v>100</v>
      </c>
      <c r="H175" s="26" t="s">
        <v>73</v>
      </c>
      <c r="I175" s="25">
        <v>6.0258333333333338</v>
      </c>
      <c r="J175" s="25">
        <v>3.2008333333333328</v>
      </c>
      <c r="K175">
        <v>594</v>
      </c>
      <c r="L175">
        <v>4.4176828928206239E-3</v>
      </c>
      <c r="M175">
        <v>6.0117177413524187E-5</v>
      </c>
      <c r="N175" s="25">
        <v>9.976574871557049E-6</v>
      </c>
      <c r="O175" s="25">
        <v>1.8781726867021357E-5</v>
      </c>
    </row>
    <row r="176" spans="1:15" x14ac:dyDescent="0.25">
      <c r="A176" t="s">
        <v>40</v>
      </c>
      <c r="B176">
        <v>72</v>
      </c>
      <c r="C176">
        <v>24</v>
      </c>
      <c r="D176">
        <v>1440</v>
      </c>
      <c r="E176" t="s">
        <v>28</v>
      </c>
      <c r="F176">
        <v>52</v>
      </c>
      <c r="G176" t="s">
        <v>100</v>
      </c>
      <c r="H176" s="26" t="s">
        <v>73</v>
      </c>
      <c r="I176" s="25">
        <v>5.3408333333333333</v>
      </c>
      <c r="J176" s="25">
        <v>1.8925000000000003</v>
      </c>
      <c r="K176">
        <v>784</v>
      </c>
      <c r="L176">
        <v>5.830746444396245E-3</v>
      </c>
      <c r="M176">
        <v>1.1899482539584173E-4</v>
      </c>
      <c r="N176" s="25">
        <v>2.2280198232955231E-5</v>
      </c>
      <c r="O176" s="25">
        <v>6.287705437032587E-5</v>
      </c>
    </row>
    <row r="177" spans="1:15" x14ac:dyDescent="0.25">
      <c r="A177" t="s">
        <v>40</v>
      </c>
      <c r="B177">
        <v>72</v>
      </c>
      <c r="C177">
        <v>24</v>
      </c>
      <c r="D177">
        <v>1440</v>
      </c>
      <c r="E177" t="s">
        <v>16</v>
      </c>
      <c r="F177">
        <v>11</v>
      </c>
      <c r="G177" t="s">
        <v>100</v>
      </c>
      <c r="H177" s="26" t="s">
        <v>74</v>
      </c>
      <c r="I177" s="25">
        <v>5.105833333333333</v>
      </c>
      <c r="J177" s="25">
        <v>2.3541666666666656</v>
      </c>
      <c r="K177">
        <v>815</v>
      </c>
      <c r="L177">
        <v>6.0612989186006874E-3</v>
      </c>
      <c r="M177">
        <v>1.2860117848769351E-4</v>
      </c>
      <c r="N177" s="25">
        <v>2.5187108566220373E-5</v>
      </c>
      <c r="O177" s="25">
        <v>5.4627049269108769E-5</v>
      </c>
    </row>
    <row r="178" spans="1:15" x14ac:dyDescent="0.25">
      <c r="A178" t="s">
        <v>40</v>
      </c>
      <c r="B178">
        <v>72</v>
      </c>
      <c r="C178">
        <v>24</v>
      </c>
      <c r="D178">
        <v>1440</v>
      </c>
      <c r="E178" t="s">
        <v>20</v>
      </c>
      <c r="F178">
        <v>13</v>
      </c>
      <c r="G178" t="s">
        <v>100</v>
      </c>
      <c r="H178" s="26" t="s">
        <v>74</v>
      </c>
      <c r="I178" s="25">
        <v>6.0483333333333338</v>
      </c>
      <c r="J178" s="25">
        <v>2.8416666666666672</v>
      </c>
      <c r="K178">
        <v>1800</v>
      </c>
      <c r="L178">
        <v>1.3386917857032195E-2</v>
      </c>
      <c r="M178">
        <v>4.3383530092233965E-4</v>
      </c>
      <c r="N178" s="25">
        <v>7.1728074002040175E-5</v>
      </c>
      <c r="O178" s="25">
        <v>1.5266931410756819E-4</v>
      </c>
    </row>
    <row r="179" spans="1:15" x14ac:dyDescent="0.25">
      <c r="A179" t="s">
        <v>40</v>
      </c>
      <c r="B179">
        <v>72</v>
      </c>
      <c r="C179">
        <v>24</v>
      </c>
      <c r="D179">
        <v>1440</v>
      </c>
      <c r="E179" t="s">
        <v>24</v>
      </c>
      <c r="F179">
        <v>26</v>
      </c>
      <c r="G179" t="s">
        <v>100</v>
      </c>
      <c r="H179" s="26" t="s">
        <v>74</v>
      </c>
      <c r="I179" s="25">
        <v>5.8375000000000004</v>
      </c>
      <c r="J179" s="25">
        <v>2.7099999999999995</v>
      </c>
      <c r="K179">
        <v>1405</v>
      </c>
      <c r="L179">
        <v>1.0449233105072352E-2</v>
      </c>
      <c r="M179">
        <v>3.1143176959067957E-4</v>
      </c>
      <c r="N179" s="25">
        <v>5.3350196075491146E-5</v>
      </c>
      <c r="O179" s="25">
        <v>1.1491947217368252E-4</v>
      </c>
    </row>
    <row r="180" spans="1:15" x14ac:dyDescent="0.25">
      <c r="A180" t="s">
        <v>40</v>
      </c>
      <c r="B180">
        <v>72</v>
      </c>
      <c r="C180">
        <v>24</v>
      </c>
      <c r="D180">
        <v>1440</v>
      </c>
      <c r="E180" t="s">
        <v>26</v>
      </c>
      <c r="F180">
        <v>34</v>
      </c>
      <c r="G180" t="s">
        <v>100</v>
      </c>
      <c r="H180" s="26" t="s">
        <v>74</v>
      </c>
      <c r="I180" s="25">
        <v>6.4700000000000015</v>
      </c>
      <c r="J180" s="25">
        <v>3.6675000000000022</v>
      </c>
      <c r="K180">
        <v>1485</v>
      </c>
      <c r="L180">
        <v>1.1044207232051561E-2</v>
      </c>
      <c r="M180">
        <v>3.3622235821481323E-4</v>
      </c>
      <c r="N180" s="25">
        <v>5.1966361393325059E-5</v>
      </c>
      <c r="O180" s="25">
        <v>9.1676171292382562E-5</v>
      </c>
    </row>
    <row r="181" spans="1:15" x14ac:dyDescent="0.25">
      <c r="A181" t="s">
        <v>40</v>
      </c>
      <c r="B181">
        <v>72</v>
      </c>
      <c r="C181">
        <v>24</v>
      </c>
      <c r="D181">
        <v>1440</v>
      </c>
      <c r="E181" t="s">
        <v>28</v>
      </c>
      <c r="F181">
        <v>52</v>
      </c>
      <c r="G181" t="s">
        <v>100</v>
      </c>
      <c r="H181" s="26" t="s">
        <v>74</v>
      </c>
      <c r="I181" s="25">
        <v>6.6941666666666668</v>
      </c>
      <c r="J181" s="25">
        <v>3.253333333333333</v>
      </c>
      <c r="K181">
        <v>1600</v>
      </c>
      <c r="L181">
        <v>1.1899482539584174E-2</v>
      </c>
      <c r="M181">
        <v>3.7185882936200543E-4</v>
      </c>
      <c r="N181" s="25">
        <v>5.5549681966190279E-5</v>
      </c>
      <c r="O181" s="25">
        <v>1.143008696809443E-4</v>
      </c>
    </row>
    <row r="182" spans="1:15" x14ac:dyDescent="0.25">
      <c r="A182" t="s">
        <v>41</v>
      </c>
      <c r="B182">
        <v>96</v>
      </c>
      <c r="C182">
        <v>24</v>
      </c>
      <c r="D182">
        <v>1440</v>
      </c>
      <c r="E182" t="s">
        <v>16</v>
      </c>
      <c r="F182">
        <v>11</v>
      </c>
      <c r="G182" t="s">
        <v>100</v>
      </c>
      <c r="H182" s="26" t="s">
        <v>72</v>
      </c>
      <c r="I182" s="25">
        <v>5.1991666666666658</v>
      </c>
      <c r="J182" s="25">
        <v>2.5483333333333325</v>
      </c>
      <c r="K182">
        <v>625</v>
      </c>
      <c r="L182">
        <v>4.6482353670250671E-3</v>
      </c>
      <c r="M182">
        <v>6.9723530505375994E-5</v>
      </c>
      <c r="N182" s="25">
        <v>1.3410520372888477E-5</v>
      </c>
      <c r="O182" s="25">
        <v>2.7360443625392812E-5</v>
      </c>
    </row>
    <row r="183" spans="1:15" x14ac:dyDescent="0.25">
      <c r="A183" t="s">
        <v>41</v>
      </c>
      <c r="B183">
        <v>96</v>
      </c>
      <c r="C183">
        <v>24</v>
      </c>
      <c r="D183">
        <v>1440</v>
      </c>
      <c r="E183" t="s">
        <v>20</v>
      </c>
      <c r="F183">
        <v>13</v>
      </c>
      <c r="G183" t="s">
        <v>100</v>
      </c>
      <c r="H183" s="26" t="s">
        <v>72</v>
      </c>
      <c r="I183" s="25">
        <v>6.5549999999999997</v>
      </c>
      <c r="J183" s="25">
        <v>3</v>
      </c>
      <c r="K183">
        <v>728</v>
      </c>
      <c r="L183">
        <v>5.4142645555107982E-3</v>
      </c>
      <c r="M183">
        <v>1.0164141335894812E-4</v>
      </c>
      <c r="N183" s="25">
        <v>1.5505936439198799E-5</v>
      </c>
      <c r="O183" s="25">
        <v>3.388047111964937E-5</v>
      </c>
    </row>
    <row r="184" spans="1:15" x14ac:dyDescent="0.25">
      <c r="A184" t="s">
        <v>41</v>
      </c>
      <c r="B184">
        <v>96</v>
      </c>
      <c r="C184">
        <v>24</v>
      </c>
      <c r="D184">
        <v>1440</v>
      </c>
      <c r="E184" t="s">
        <v>24</v>
      </c>
      <c r="F184">
        <v>26</v>
      </c>
      <c r="G184" t="s">
        <v>100</v>
      </c>
      <c r="H184" s="26" t="s">
        <v>72</v>
      </c>
      <c r="I184" s="25">
        <v>5.9900000000000011</v>
      </c>
      <c r="J184" s="25">
        <v>2.6733333333333338</v>
      </c>
      <c r="K184">
        <v>668</v>
      </c>
      <c r="L184">
        <v>4.9680339602763916E-3</v>
      </c>
      <c r="M184">
        <v>8.3048471890847844E-5</v>
      </c>
      <c r="N184" s="25">
        <v>1.3864519514331858E-5</v>
      </c>
      <c r="O184" s="25">
        <v>3.1065513176127618E-5</v>
      </c>
    </row>
    <row r="185" spans="1:15" x14ac:dyDescent="0.25">
      <c r="A185" t="s">
        <v>41</v>
      </c>
      <c r="B185">
        <v>96</v>
      </c>
      <c r="C185">
        <v>24</v>
      </c>
      <c r="D185">
        <v>1440</v>
      </c>
      <c r="E185" t="s">
        <v>26</v>
      </c>
      <c r="F185">
        <v>34</v>
      </c>
      <c r="G185" t="s">
        <v>100</v>
      </c>
      <c r="H185" s="26" t="s">
        <v>72</v>
      </c>
      <c r="I185" s="25">
        <v>7.3041666666666671</v>
      </c>
      <c r="J185" s="25">
        <v>3.4625000000000017</v>
      </c>
      <c r="K185">
        <v>649</v>
      </c>
      <c r="L185">
        <v>4.8267276051188303E-3</v>
      </c>
      <c r="M185">
        <v>7.7160707092616121E-5</v>
      </c>
      <c r="N185" s="25">
        <v>1.0563930235155658E-5</v>
      </c>
      <c r="O185" s="25">
        <v>2.2284680748769989E-5</v>
      </c>
    </row>
    <row r="186" spans="1:15" x14ac:dyDescent="0.25">
      <c r="A186" t="s">
        <v>41</v>
      </c>
      <c r="B186">
        <v>96</v>
      </c>
      <c r="C186">
        <v>24</v>
      </c>
      <c r="D186">
        <v>1440</v>
      </c>
      <c r="E186" t="s">
        <v>28</v>
      </c>
      <c r="F186">
        <v>52</v>
      </c>
      <c r="G186" t="s">
        <v>100</v>
      </c>
      <c r="H186" s="26" t="s">
        <v>72</v>
      </c>
      <c r="I186" s="25">
        <v>5.1616666666666653</v>
      </c>
      <c r="J186" s="25">
        <v>2.4741666666666653</v>
      </c>
      <c r="K186">
        <v>627</v>
      </c>
      <c r="L186">
        <v>4.6631097201995479E-3</v>
      </c>
      <c r="M186">
        <v>7.034329522097935E-5</v>
      </c>
      <c r="N186" s="25">
        <v>1.3628019739292095E-5</v>
      </c>
      <c r="O186" s="25">
        <v>2.8431106185643404E-5</v>
      </c>
    </row>
    <row r="187" spans="1:15" x14ac:dyDescent="0.25">
      <c r="A187" t="s">
        <v>41</v>
      </c>
      <c r="B187">
        <v>96</v>
      </c>
      <c r="C187">
        <v>24</v>
      </c>
      <c r="D187">
        <v>1440</v>
      </c>
      <c r="E187" t="s">
        <v>16</v>
      </c>
      <c r="F187">
        <v>11</v>
      </c>
      <c r="G187" t="s">
        <v>100</v>
      </c>
      <c r="H187" s="26" t="s">
        <v>71</v>
      </c>
      <c r="I187" s="25">
        <v>8.9049999999999994</v>
      </c>
      <c r="J187">
        <v>5.8783333333333303</v>
      </c>
      <c r="K187">
        <v>616</v>
      </c>
      <c r="L187">
        <v>4.5813007777399072E-3</v>
      </c>
      <c r="M187">
        <v>6.6934589285160985E-5</v>
      </c>
      <c r="N187" s="25">
        <v>7.5165176064189769E-6</v>
      </c>
      <c r="O187" s="25">
        <v>1.1386661063537456E-5</v>
      </c>
    </row>
    <row r="188" spans="1:15" x14ac:dyDescent="0.25">
      <c r="A188" t="s">
        <v>41</v>
      </c>
      <c r="B188">
        <v>96</v>
      </c>
      <c r="C188">
        <v>24</v>
      </c>
      <c r="D188">
        <v>1440</v>
      </c>
      <c r="E188" t="s">
        <v>20</v>
      </c>
      <c r="F188">
        <v>13</v>
      </c>
      <c r="G188" t="s">
        <v>100</v>
      </c>
      <c r="H188" s="26" t="s">
        <v>71</v>
      </c>
      <c r="I188" s="25">
        <v>5.7299999999999995</v>
      </c>
      <c r="J188" s="25">
        <v>2.9883333333333328</v>
      </c>
      <c r="K188">
        <v>521</v>
      </c>
      <c r="L188">
        <v>3.8747690019520966E-3</v>
      </c>
      <c r="M188">
        <v>3.7495765294002214E-5</v>
      </c>
      <c r="N188" s="25">
        <v>6.5437635766146977E-6</v>
      </c>
      <c r="O188" s="25">
        <v>1.2547383812828406E-5</v>
      </c>
    </row>
    <row r="189" spans="1:15" x14ac:dyDescent="0.25">
      <c r="A189" t="s">
        <v>41</v>
      </c>
      <c r="B189">
        <v>96</v>
      </c>
      <c r="C189">
        <v>24</v>
      </c>
      <c r="D189">
        <v>1440</v>
      </c>
      <c r="E189" t="s">
        <v>24</v>
      </c>
      <c r="F189">
        <v>26</v>
      </c>
      <c r="G189" t="s">
        <v>100</v>
      </c>
      <c r="H189" s="26" t="s">
        <v>71</v>
      </c>
      <c r="I189" s="25">
        <v>6.0591666666666679</v>
      </c>
      <c r="J189" s="25">
        <v>2.9941666666666675</v>
      </c>
      <c r="K189">
        <v>570</v>
      </c>
      <c r="L189">
        <v>4.2391906547268616E-3</v>
      </c>
      <c r="M189">
        <v>5.2680000826284093E-5</v>
      </c>
      <c r="N189" s="25">
        <v>8.6942650242801402E-6</v>
      </c>
      <c r="O189" s="25">
        <v>1.7594211241731394E-5</v>
      </c>
    </row>
    <row r="190" spans="1:15" x14ac:dyDescent="0.25">
      <c r="A190" t="s">
        <v>41</v>
      </c>
      <c r="B190">
        <v>96</v>
      </c>
      <c r="C190">
        <v>24</v>
      </c>
      <c r="D190">
        <v>1440</v>
      </c>
      <c r="E190" t="s">
        <v>26</v>
      </c>
      <c r="F190">
        <v>34</v>
      </c>
      <c r="G190" t="s">
        <v>100</v>
      </c>
      <c r="H190" s="26" t="s">
        <v>71</v>
      </c>
      <c r="I190" s="25">
        <v>6.8391666666666682</v>
      </c>
      <c r="J190" s="25">
        <v>2.2758333333333347</v>
      </c>
      <c r="K190">
        <v>618</v>
      </c>
      <c r="L190">
        <v>4.5961751309143871E-3</v>
      </c>
      <c r="M190">
        <v>6.7554354000764314E-5</v>
      </c>
      <c r="N190" s="25">
        <v>9.8775709517384131E-6</v>
      </c>
      <c r="O190" s="25">
        <v>2.9683348517362553E-5</v>
      </c>
    </row>
    <row r="191" spans="1:15" x14ac:dyDescent="0.25">
      <c r="A191" t="s">
        <v>41</v>
      </c>
      <c r="B191">
        <v>96</v>
      </c>
      <c r="C191">
        <v>24</v>
      </c>
      <c r="D191">
        <v>1440</v>
      </c>
      <c r="E191" t="s">
        <v>28</v>
      </c>
      <c r="F191">
        <v>52</v>
      </c>
      <c r="G191" t="s">
        <v>100</v>
      </c>
      <c r="H191" s="26" t="s">
        <v>71</v>
      </c>
      <c r="I191" s="25">
        <v>6.0991666666666653</v>
      </c>
      <c r="J191" s="25">
        <v>1.2858333333333318</v>
      </c>
      <c r="K191">
        <v>538</v>
      </c>
      <c r="L191">
        <v>4.0012010039351788E-3</v>
      </c>
      <c r="M191">
        <v>4.2763765376630642E-5</v>
      </c>
      <c r="N191" s="25">
        <v>7.0114111834891081E-6</v>
      </c>
      <c r="O191" s="25">
        <v>3.3257626994139229E-5</v>
      </c>
    </row>
    <row r="192" spans="1:15" x14ac:dyDescent="0.25">
      <c r="A192" t="s">
        <v>41</v>
      </c>
      <c r="B192">
        <v>96</v>
      </c>
      <c r="C192">
        <v>24</v>
      </c>
      <c r="D192">
        <v>1440</v>
      </c>
      <c r="E192" t="s">
        <v>16</v>
      </c>
      <c r="F192">
        <v>11</v>
      </c>
      <c r="G192" t="s">
        <v>100</v>
      </c>
      <c r="H192" s="26" t="s">
        <v>73</v>
      </c>
      <c r="I192">
        <v>5.2191666666666698</v>
      </c>
      <c r="J192" s="25">
        <v>1.3350000000000009</v>
      </c>
      <c r="K192">
        <v>661</v>
      </c>
      <c r="L192">
        <v>4.9159737241657106E-3</v>
      </c>
      <c r="M192">
        <v>8.0879295386236138E-5</v>
      </c>
      <c r="N192" s="25">
        <v>1.5496591803206658E-5</v>
      </c>
      <c r="O192" s="25">
        <v>6.0583741862349125E-5</v>
      </c>
    </row>
    <row r="193" spans="1:15" x14ac:dyDescent="0.25">
      <c r="A193" t="s">
        <v>41</v>
      </c>
      <c r="B193">
        <v>96</v>
      </c>
      <c r="C193">
        <v>24</v>
      </c>
      <c r="D193">
        <v>1440</v>
      </c>
      <c r="E193" t="s">
        <v>20</v>
      </c>
      <c r="F193">
        <v>13</v>
      </c>
      <c r="G193" t="s">
        <v>100</v>
      </c>
      <c r="H193" s="26" t="s">
        <v>73</v>
      </c>
      <c r="I193" s="25">
        <v>7.4391666666666669</v>
      </c>
      <c r="J193" s="25">
        <v>3.54</v>
      </c>
      <c r="K193">
        <v>667</v>
      </c>
      <c r="L193">
        <v>4.960596783689152E-3</v>
      </c>
      <c r="M193">
        <v>8.2738589533046193E-5</v>
      </c>
      <c r="N193" s="25">
        <v>1.1122023909449471E-5</v>
      </c>
      <c r="O193" s="25">
        <v>2.3372482918939601E-5</v>
      </c>
    </row>
    <row r="194" spans="1:15" x14ac:dyDescent="0.25">
      <c r="A194" t="s">
        <v>41</v>
      </c>
      <c r="B194">
        <v>96</v>
      </c>
      <c r="C194">
        <v>24</v>
      </c>
      <c r="D194">
        <v>1440</v>
      </c>
      <c r="E194" t="s">
        <v>24</v>
      </c>
      <c r="F194">
        <v>26</v>
      </c>
      <c r="G194" t="s">
        <v>100</v>
      </c>
      <c r="H194" s="26" t="s">
        <v>73</v>
      </c>
      <c r="I194" s="25">
        <v>5.328333333333334</v>
      </c>
      <c r="J194" s="25">
        <v>2.4650000000000007</v>
      </c>
      <c r="K194">
        <v>628</v>
      </c>
      <c r="L194">
        <v>4.6705468967867874E-3</v>
      </c>
      <c r="M194">
        <v>7.0653177578781001E-5</v>
      </c>
      <c r="N194" s="25">
        <v>1.3259901954103408E-5</v>
      </c>
      <c r="O194" s="25">
        <v>2.8662546685103847E-5</v>
      </c>
    </row>
    <row r="195" spans="1:15" x14ac:dyDescent="0.25">
      <c r="A195" t="s">
        <v>41</v>
      </c>
      <c r="B195">
        <v>96</v>
      </c>
      <c r="C195">
        <v>24</v>
      </c>
      <c r="D195">
        <v>1440</v>
      </c>
      <c r="E195" t="s">
        <v>26</v>
      </c>
      <c r="F195">
        <v>34</v>
      </c>
      <c r="G195" t="s">
        <v>100</v>
      </c>
      <c r="H195" s="26" t="s">
        <v>73</v>
      </c>
      <c r="I195" s="25">
        <v>6.0258333333333338</v>
      </c>
      <c r="J195" s="25">
        <v>3.2008333333333328</v>
      </c>
      <c r="K195">
        <v>574</v>
      </c>
      <c r="L195">
        <v>4.2689393610758223E-3</v>
      </c>
      <c r="M195">
        <v>5.3919530257490785E-5</v>
      </c>
      <c r="N195" s="25">
        <v>8.9480619982006557E-6</v>
      </c>
      <c r="O195" s="25">
        <v>1.6845466365266584E-5</v>
      </c>
    </row>
    <row r="196" spans="1:15" x14ac:dyDescent="0.25">
      <c r="A196" t="s">
        <v>41</v>
      </c>
      <c r="B196">
        <v>96</v>
      </c>
      <c r="C196">
        <v>24</v>
      </c>
      <c r="D196">
        <v>1440</v>
      </c>
      <c r="E196" t="s">
        <v>28</v>
      </c>
      <c r="F196">
        <v>52</v>
      </c>
      <c r="G196" t="s">
        <v>100</v>
      </c>
      <c r="H196" s="26" t="s">
        <v>73</v>
      </c>
      <c r="I196" s="25">
        <v>5.3408333333333333</v>
      </c>
      <c r="J196" s="25">
        <v>1.8925000000000003</v>
      </c>
      <c r="K196">
        <v>698</v>
      </c>
      <c r="L196">
        <v>5.1911492578935953E-3</v>
      </c>
      <c r="M196">
        <v>9.2344942624898E-5</v>
      </c>
      <c r="N196" s="25">
        <v>1.7290362170366297E-5</v>
      </c>
      <c r="O196" s="25">
        <v>4.87952140686383E-5</v>
      </c>
    </row>
    <row r="197" spans="1:15" x14ac:dyDescent="0.25">
      <c r="A197" t="s">
        <v>41</v>
      </c>
      <c r="B197">
        <v>96</v>
      </c>
      <c r="C197">
        <v>24</v>
      </c>
      <c r="D197">
        <v>1440</v>
      </c>
      <c r="E197" t="s">
        <v>16</v>
      </c>
      <c r="F197">
        <v>11</v>
      </c>
      <c r="G197" t="s">
        <v>100</v>
      </c>
      <c r="H197" s="26" t="s">
        <v>74</v>
      </c>
      <c r="I197" s="25">
        <v>5.105833333333333</v>
      </c>
      <c r="J197" s="25">
        <v>2.3541666666666656</v>
      </c>
      <c r="K197">
        <v>821</v>
      </c>
      <c r="L197">
        <v>6.1059219781241288E-3</v>
      </c>
      <c r="M197">
        <v>1.3046047263450355E-4</v>
      </c>
      <c r="N197" s="25">
        <v>2.5551259533442839E-5</v>
      </c>
      <c r="O197" s="25">
        <v>5.5416837933240473E-5</v>
      </c>
    </row>
    <row r="198" spans="1:15" x14ac:dyDescent="0.25">
      <c r="A198" t="s">
        <v>41</v>
      </c>
      <c r="B198">
        <v>96</v>
      </c>
      <c r="C198">
        <v>24</v>
      </c>
      <c r="D198">
        <v>1440</v>
      </c>
      <c r="E198" t="s">
        <v>20</v>
      </c>
      <c r="F198">
        <v>13</v>
      </c>
      <c r="G198" t="s">
        <v>100</v>
      </c>
      <c r="H198" s="26" t="s">
        <v>74</v>
      </c>
      <c r="I198" s="25">
        <v>6.0483333333333338</v>
      </c>
      <c r="J198" s="25">
        <v>2.8416666666666672</v>
      </c>
      <c r="K198">
        <v>1409</v>
      </c>
      <c r="L198">
        <v>1.0478981811421314E-2</v>
      </c>
      <c r="M198">
        <v>3.1267129902188629E-4</v>
      </c>
      <c r="N198" s="25">
        <v>5.1695447620041821E-5</v>
      </c>
      <c r="O198" s="25">
        <v>1.1003095566752594E-4</v>
      </c>
    </row>
    <row r="199" spans="1:15" x14ac:dyDescent="0.25">
      <c r="A199" t="s">
        <v>41</v>
      </c>
      <c r="B199">
        <v>96</v>
      </c>
      <c r="C199">
        <v>24</v>
      </c>
      <c r="D199">
        <v>1440</v>
      </c>
      <c r="E199" t="s">
        <v>24</v>
      </c>
      <c r="F199">
        <v>26</v>
      </c>
      <c r="G199" t="s">
        <v>100</v>
      </c>
      <c r="H199" s="26" t="s">
        <v>74</v>
      </c>
      <c r="I199" s="25">
        <v>5.8375000000000004</v>
      </c>
      <c r="J199" s="25">
        <v>2.7099999999999995</v>
      </c>
      <c r="K199">
        <v>2081</v>
      </c>
      <c r="L199">
        <v>1.5476764478046667E-2</v>
      </c>
      <c r="M199">
        <v>5.2091224346460937E-4</v>
      </c>
      <c r="N199" s="25">
        <v>8.9235502092438435E-5</v>
      </c>
      <c r="O199" s="25">
        <v>1.9221854002384112E-4</v>
      </c>
    </row>
    <row r="200" spans="1:15" x14ac:dyDescent="0.25">
      <c r="A200" t="s">
        <v>41</v>
      </c>
      <c r="B200">
        <v>96</v>
      </c>
      <c r="C200">
        <v>24</v>
      </c>
      <c r="D200">
        <v>1440</v>
      </c>
      <c r="E200" t="s">
        <v>26</v>
      </c>
      <c r="F200">
        <v>34</v>
      </c>
      <c r="G200" t="s">
        <v>100</v>
      </c>
      <c r="H200" s="26" t="s">
        <v>74</v>
      </c>
      <c r="I200" s="25">
        <v>6.4700000000000015</v>
      </c>
      <c r="J200" s="25">
        <v>3.6675000000000022</v>
      </c>
      <c r="K200">
        <v>1135</v>
      </c>
      <c r="L200">
        <v>8.441195426517523E-3</v>
      </c>
      <c r="M200">
        <v>2.2776353298422833E-4</v>
      </c>
      <c r="N200" s="25">
        <v>3.5203019008381493E-5</v>
      </c>
      <c r="O200" s="25">
        <v>6.2103212810968837E-5</v>
      </c>
    </row>
    <row r="201" spans="1:15" x14ac:dyDescent="0.25">
      <c r="A201" t="s">
        <v>41</v>
      </c>
      <c r="B201">
        <v>96</v>
      </c>
      <c r="C201">
        <v>24</v>
      </c>
      <c r="D201">
        <v>1440</v>
      </c>
      <c r="E201" t="s">
        <v>28</v>
      </c>
      <c r="F201">
        <v>52</v>
      </c>
      <c r="G201" t="s">
        <v>100</v>
      </c>
      <c r="H201" s="26" t="s">
        <v>74</v>
      </c>
      <c r="I201" s="25">
        <v>6.6941666666666668</v>
      </c>
      <c r="J201" s="25">
        <v>3.253333333333333</v>
      </c>
      <c r="K201">
        <v>1840</v>
      </c>
      <c r="L201">
        <v>1.36844049205218E-2</v>
      </c>
      <c r="M201">
        <v>4.4623059523440657E-4</v>
      </c>
      <c r="N201" s="25">
        <v>6.6659618359428345E-5</v>
      </c>
      <c r="O201" s="25">
        <v>1.3716104361713319E-4</v>
      </c>
    </row>
    <row r="202" spans="1:15" x14ac:dyDescent="0.25">
      <c r="A202" t="s">
        <v>42</v>
      </c>
      <c r="B202">
        <v>120</v>
      </c>
      <c r="C202">
        <v>24</v>
      </c>
      <c r="D202">
        <v>1440</v>
      </c>
      <c r="E202" t="s">
        <v>16</v>
      </c>
      <c r="F202">
        <v>11</v>
      </c>
      <c r="G202" t="s">
        <v>100</v>
      </c>
      <c r="H202" s="26" t="s">
        <v>72</v>
      </c>
      <c r="I202" s="25">
        <v>5.1991666666666658</v>
      </c>
      <c r="J202" s="25">
        <v>2.5483333333333325</v>
      </c>
      <c r="K202">
        <v>619</v>
      </c>
      <c r="L202">
        <v>4.6036123075016266E-3</v>
      </c>
      <c r="M202">
        <v>6.7864236358565965E-5</v>
      </c>
      <c r="N202" s="25">
        <v>1.3052906496278116E-5</v>
      </c>
      <c r="O202" s="25">
        <v>2.6630831795382336E-5</v>
      </c>
    </row>
    <row r="203" spans="1:15" x14ac:dyDescent="0.25">
      <c r="A203" t="s">
        <v>42</v>
      </c>
      <c r="B203">
        <v>120</v>
      </c>
      <c r="C203">
        <v>24</v>
      </c>
      <c r="D203">
        <v>1440</v>
      </c>
      <c r="E203" t="s">
        <v>20</v>
      </c>
      <c r="F203">
        <v>13</v>
      </c>
      <c r="G203" t="s">
        <v>100</v>
      </c>
      <c r="H203" s="26" t="s">
        <v>72</v>
      </c>
      <c r="I203" s="25">
        <v>6.5549999999999997</v>
      </c>
      <c r="J203" s="25">
        <v>3</v>
      </c>
      <c r="K203">
        <v>680</v>
      </c>
      <c r="L203">
        <v>5.0572800793232736E-3</v>
      </c>
      <c r="M203">
        <v>8.6767060184467928E-5</v>
      </c>
      <c r="N203" s="25">
        <v>1.3236775009072148E-5</v>
      </c>
      <c r="O203" s="25">
        <v>2.8922353394822644E-5</v>
      </c>
    </row>
    <row r="204" spans="1:15" x14ac:dyDescent="0.25">
      <c r="A204" t="s">
        <v>42</v>
      </c>
      <c r="B204">
        <v>120</v>
      </c>
      <c r="C204">
        <v>24</v>
      </c>
      <c r="D204">
        <v>1440</v>
      </c>
      <c r="E204" t="s">
        <v>24</v>
      </c>
      <c r="F204">
        <v>26</v>
      </c>
      <c r="G204" t="s">
        <v>100</v>
      </c>
      <c r="H204" s="26" t="s">
        <v>72</v>
      </c>
      <c r="I204" s="25">
        <v>5.9900000000000011</v>
      </c>
      <c r="J204" s="25">
        <v>2.6733333333333338</v>
      </c>
      <c r="K204">
        <v>672</v>
      </c>
      <c r="L204">
        <v>4.9977826666253531E-3</v>
      </c>
      <c r="M204">
        <v>8.428800132205457E-5</v>
      </c>
      <c r="N204" s="25">
        <v>1.4071452641411445E-5</v>
      </c>
      <c r="O204" s="25">
        <v>3.1529177551890734E-5</v>
      </c>
    </row>
    <row r="205" spans="1:15" x14ac:dyDescent="0.25">
      <c r="A205" t="s">
        <v>42</v>
      </c>
      <c r="B205">
        <v>120</v>
      </c>
      <c r="C205">
        <v>24</v>
      </c>
      <c r="D205">
        <v>1440</v>
      </c>
      <c r="E205" t="s">
        <v>26</v>
      </c>
      <c r="F205">
        <v>34</v>
      </c>
      <c r="G205" t="s">
        <v>100</v>
      </c>
      <c r="H205" s="26" t="s">
        <v>72</v>
      </c>
      <c r="I205" s="25">
        <v>7.3041666666666671</v>
      </c>
      <c r="J205" s="25">
        <v>3.4625000000000017</v>
      </c>
      <c r="K205">
        <v>656</v>
      </c>
      <c r="L205">
        <v>4.8787878412295113E-3</v>
      </c>
      <c r="M205">
        <v>7.9329883597227828E-5</v>
      </c>
      <c r="N205" s="25">
        <v>1.086090819357369E-5</v>
      </c>
      <c r="O205" s="25">
        <v>2.2911157717610915E-5</v>
      </c>
    </row>
    <row r="206" spans="1:15" x14ac:dyDescent="0.25">
      <c r="A206" t="s">
        <v>42</v>
      </c>
      <c r="B206">
        <v>120</v>
      </c>
      <c r="C206">
        <v>24</v>
      </c>
      <c r="D206">
        <v>1440</v>
      </c>
      <c r="E206" t="s">
        <v>28</v>
      </c>
      <c r="F206">
        <v>52</v>
      </c>
      <c r="G206" t="s">
        <v>100</v>
      </c>
      <c r="H206" s="26" t="s">
        <v>72</v>
      </c>
      <c r="I206" s="25">
        <v>5.1616666666666653</v>
      </c>
      <c r="J206" s="25">
        <v>2.4741666666666653</v>
      </c>
      <c r="K206">
        <v>654</v>
      </c>
      <c r="L206">
        <v>4.8639134880550314E-3</v>
      </c>
      <c r="M206">
        <v>7.8710118881624499E-5</v>
      </c>
      <c r="N206" s="25">
        <v>1.5248973628987638E-5</v>
      </c>
      <c r="O206" s="25">
        <v>3.1812779608605408E-5</v>
      </c>
    </row>
    <row r="207" spans="1:15" x14ac:dyDescent="0.25">
      <c r="A207" t="s">
        <v>42</v>
      </c>
      <c r="B207">
        <v>120</v>
      </c>
      <c r="C207">
        <v>24</v>
      </c>
      <c r="D207">
        <v>1440</v>
      </c>
      <c r="E207" t="s">
        <v>16</v>
      </c>
      <c r="F207">
        <v>11</v>
      </c>
      <c r="G207" t="s">
        <v>100</v>
      </c>
      <c r="H207" s="26" t="s">
        <v>71</v>
      </c>
      <c r="I207" s="25">
        <v>8.9049999999999994</v>
      </c>
      <c r="J207">
        <v>5.8783333333333303</v>
      </c>
      <c r="K207">
        <v>557</v>
      </c>
      <c r="L207">
        <v>4.1425073590927409E-3</v>
      </c>
      <c r="M207">
        <v>4.8651530174862399E-5</v>
      </c>
      <c r="N207" s="25">
        <v>5.4633947417026845E-6</v>
      </c>
      <c r="O207" s="25">
        <v>8.2764156804415805E-6</v>
      </c>
    </row>
    <row r="208" spans="1:15" x14ac:dyDescent="0.25">
      <c r="A208" t="s">
        <v>42</v>
      </c>
      <c r="B208">
        <v>120</v>
      </c>
      <c r="C208">
        <v>24</v>
      </c>
      <c r="D208">
        <v>1440</v>
      </c>
      <c r="E208" t="s">
        <v>20</v>
      </c>
      <c r="F208">
        <v>13</v>
      </c>
      <c r="G208" t="s">
        <v>100</v>
      </c>
      <c r="H208" s="26" t="s">
        <v>71</v>
      </c>
      <c r="I208" s="25">
        <v>5.7299999999999995</v>
      </c>
      <c r="J208" s="25">
        <v>2.9883333333333328</v>
      </c>
      <c r="K208">
        <v>506</v>
      </c>
      <c r="L208">
        <v>3.7632113531434952E-3</v>
      </c>
      <c r="M208">
        <v>3.2847529926977156E-5</v>
      </c>
      <c r="N208" s="25">
        <v>5.73255321587734E-6</v>
      </c>
      <c r="O208" s="25">
        <v>1.0991923009585218E-5</v>
      </c>
    </row>
    <row r="209" spans="1:15" x14ac:dyDescent="0.25">
      <c r="A209" t="s">
        <v>42</v>
      </c>
      <c r="B209">
        <v>120</v>
      </c>
      <c r="C209">
        <v>24</v>
      </c>
      <c r="D209">
        <v>1440</v>
      </c>
      <c r="E209" t="s">
        <v>24</v>
      </c>
      <c r="F209">
        <v>26</v>
      </c>
      <c r="G209" t="s">
        <v>100</v>
      </c>
      <c r="H209" s="26" t="s">
        <v>71</v>
      </c>
      <c r="I209" s="25">
        <v>6.0591666666666679</v>
      </c>
      <c r="J209" s="25">
        <v>2.9941666666666675</v>
      </c>
      <c r="K209">
        <v>574</v>
      </c>
      <c r="L209">
        <v>4.2689393610758223E-3</v>
      </c>
      <c r="M209">
        <v>5.3919530257490785E-5</v>
      </c>
      <c r="N209" s="25">
        <v>8.8988359660279094E-6</v>
      </c>
      <c r="O209" s="25">
        <v>1.8008192682713309E-5</v>
      </c>
    </row>
    <row r="210" spans="1:15" x14ac:dyDescent="0.25">
      <c r="A210" t="s">
        <v>42</v>
      </c>
      <c r="B210">
        <v>120</v>
      </c>
      <c r="C210">
        <v>24</v>
      </c>
      <c r="D210">
        <v>1440</v>
      </c>
      <c r="E210" t="s">
        <v>26</v>
      </c>
      <c r="F210">
        <v>34</v>
      </c>
      <c r="G210" t="s">
        <v>100</v>
      </c>
      <c r="H210" s="26" t="s">
        <v>71</v>
      </c>
      <c r="I210" s="25">
        <v>6.8391666666666682</v>
      </c>
      <c r="J210" s="25">
        <v>2.2758333333333347</v>
      </c>
      <c r="K210">
        <v>518</v>
      </c>
      <c r="L210">
        <v>3.8524574721903759E-3</v>
      </c>
      <c r="M210">
        <v>3.6566118220597186E-5</v>
      </c>
      <c r="N210" s="25">
        <v>5.346575102317121E-6</v>
      </c>
      <c r="O210" s="25">
        <v>1.6067133601141191E-5</v>
      </c>
    </row>
    <row r="211" spans="1:15" x14ac:dyDescent="0.25">
      <c r="A211" t="s">
        <v>42</v>
      </c>
      <c r="B211">
        <v>120</v>
      </c>
      <c r="C211">
        <v>24</v>
      </c>
      <c r="D211">
        <v>1440</v>
      </c>
      <c r="E211" t="s">
        <v>28</v>
      </c>
      <c r="F211">
        <v>52</v>
      </c>
      <c r="G211" t="s">
        <v>100</v>
      </c>
      <c r="H211" s="26" t="s">
        <v>71</v>
      </c>
      <c r="I211" s="25">
        <v>6.0991666666666653</v>
      </c>
      <c r="J211" s="25">
        <v>1.2858333333333318</v>
      </c>
      <c r="K211">
        <v>544</v>
      </c>
      <c r="L211">
        <v>4.0458240634586194E-3</v>
      </c>
      <c r="M211">
        <v>4.4623059523440663E-5</v>
      </c>
      <c r="N211" s="25">
        <v>7.3162551479886337E-6</v>
      </c>
      <c r="O211" s="25">
        <v>3.4703610776493106E-5</v>
      </c>
    </row>
    <row r="212" spans="1:15" x14ac:dyDescent="0.25">
      <c r="A212" t="s">
        <v>42</v>
      </c>
      <c r="B212">
        <v>120</v>
      </c>
      <c r="C212">
        <v>24</v>
      </c>
      <c r="D212">
        <v>1440</v>
      </c>
      <c r="E212" t="s">
        <v>16</v>
      </c>
      <c r="F212">
        <v>11</v>
      </c>
      <c r="G212" t="s">
        <v>100</v>
      </c>
      <c r="H212" s="26" t="s">
        <v>73</v>
      </c>
      <c r="I212">
        <v>5.2191666666666698</v>
      </c>
      <c r="J212" s="25">
        <v>1.3350000000000009</v>
      </c>
      <c r="K212">
        <v>630</v>
      </c>
      <c r="L212">
        <v>4.6854212499612673E-3</v>
      </c>
      <c r="M212">
        <v>7.127294229438433E-5</v>
      </c>
      <c r="N212" s="25">
        <v>1.36560004396074E-5</v>
      </c>
      <c r="O212" s="25">
        <v>5.3387971756093096E-5</v>
      </c>
    </row>
    <row r="213" spans="1:15" x14ac:dyDescent="0.25">
      <c r="A213" t="s">
        <v>42</v>
      </c>
      <c r="B213">
        <v>120</v>
      </c>
      <c r="C213">
        <v>24</v>
      </c>
      <c r="D213">
        <v>1440</v>
      </c>
      <c r="E213" t="s">
        <v>20</v>
      </c>
      <c r="F213">
        <v>13</v>
      </c>
      <c r="G213" t="s">
        <v>100</v>
      </c>
      <c r="H213" s="26" t="s">
        <v>73</v>
      </c>
      <c r="I213" s="25">
        <v>7.4391666666666669</v>
      </c>
      <c r="J213" s="25">
        <v>3.54</v>
      </c>
      <c r="K213">
        <v>641</v>
      </c>
      <c r="L213">
        <v>4.767230192420909E-3</v>
      </c>
      <c r="M213">
        <v>7.4681648230202736E-5</v>
      </c>
      <c r="N213" s="25">
        <v>1.0038980382686601E-5</v>
      </c>
      <c r="O213" s="25">
        <v>2.1096510799492299E-5</v>
      </c>
    </row>
    <row r="214" spans="1:15" x14ac:dyDescent="0.25">
      <c r="A214" t="s">
        <v>42</v>
      </c>
      <c r="B214">
        <v>120</v>
      </c>
      <c r="C214">
        <v>24</v>
      </c>
      <c r="D214">
        <v>1440</v>
      </c>
      <c r="E214" t="s">
        <v>24</v>
      </c>
      <c r="F214">
        <v>26</v>
      </c>
      <c r="G214" t="s">
        <v>100</v>
      </c>
      <c r="H214" s="26" t="s">
        <v>73</v>
      </c>
      <c r="I214" s="25">
        <v>5.328333333333334</v>
      </c>
      <c r="J214" s="25">
        <v>2.4650000000000007</v>
      </c>
      <c r="K214">
        <v>613</v>
      </c>
      <c r="L214">
        <v>4.5589892479781869E-3</v>
      </c>
      <c r="M214">
        <v>6.6004942211755977E-5</v>
      </c>
      <c r="N214" s="25">
        <v>1.2387539983438718E-5</v>
      </c>
      <c r="O214" s="25">
        <v>2.6776852824241767E-5</v>
      </c>
    </row>
    <row r="215" spans="1:15" x14ac:dyDescent="0.25">
      <c r="A215" t="s">
        <v>42</v>
      </c>
      <c r="B215">
        <v>120</v>
      </c>
      <c r="C215">
        <v>24</v>
      </c>
      <c r="D215">
        <v>1440</v>
      </c>
      <c r="E215" t="s">
        <v>26</v>
      </c>
      <c r="F215">
        <v>34</v>
      </c>
      <c r="G215" t="s">
        <v>100</v>
      </c>
      <c r="H215" s="26" t="s">
        <v>73</v>
      </c>
      <c r="I215" s="25">
        <v>6.0258333333333338</v>
      </c>
      <c r="J215" s="25">
        <v>3.2008333333333328</v>
      </c>
      <c r="K215">
        <v>629</v>
      </c>
      <c r="L215">
        <v>4.6779840733740278E-3</v>
      </c>
      <c r="M215">
        <v>7.0963059936582679E-5</v>
      </c>
      <c r="N215" s="25">
        <v>1.1776472399930745E-5</v>
      </c>
      <c r="O215" s="25">
        <v>2.2170182745092224E-5</v>
      </c>
    </row>
    <row r="216" spans="1:15" x14ac:dyDescent="0.25">
      <c r="A216" t="s">
        <v>42</v>
      </c>
      <c r="B216">
        <v>120</v>
      </c>
      <c r="C216">
        <v>24</v>
      </c>
      <c r="D216">
        <v>1440</v>
      </c>
      <c r="E216" t="s">
        <v>28</v>
      </c>
      <c r="F216">
        <v>52</v>
      </c>
      <c r="G216" t="s">
        <v>100</v>
      </c>
      <c r="H216" s="26" t="s">
        <v>73</v>
      </c>
      <c r="I216" s="25">
        <v>5.3408333333333333</v>
      </c>
      <c r="J216" s="25">
        <v>1.8925000000000003</v>
      </c>
      <c r="K216">
        <v>652</v>
      </c>
      <c r="L216">
        <v>4.8490391348805506E-3</v>
      </c>
      <c r="M216">
        <v>7.8090354166021129E-5</v>
      </c>
      <c r="N216" s="25">
        <v>1.4621380090376869E-5</v>
      </c>
      <c r="O216" s="25">
        <v>4.1263066930526349E-5</v>
      </c>
    </row>
    <row r="217" spans="1:15" x14ac:dyDescent="0.25">
      <c r="A217" t="s">
        <v>42</v>
      </c>
      <c r="B217">
        <v>120</v>
      </c>
      <c r="C217">
        <v>24</v>
      </c>
      <c r="D217">
        <v>1440</v>
      </c>
      <c r="E217" t="s">
        <v>16</v>
      </c>
      <c r="F217">
        <v>11</v>
      </c>
      <c r="G217" t="s">
        <v>100</v>
      </c>
      <c r="H217" s="26" t="s">
        <v>74</v>
      </c>
      <c r="I217" s="25">
        <v>5.105833333333333</v>
      </c>
      <c r="J217" s="25">
        <v>2.3541666666666656</v>
      </c>
      <c r="K217">
        <v>761</v>
      </c>
      <c r="L217">
        <v>5.6596913828897222E-3</v>
      </c>
      <c r="M217">
        <v>1.1186753116640328E-4</v>
      </c>
      <c r="N217" s="25">
        <v>2.1909749861218207E-5</v>
      </c>
      <c r="O217" s="25">
        <v>4.7518951291923538E-5</v>
      </c>
    </row>
    <row r="218" spans="1:15" x14ac:dyDescent="0.25">
      <c r="A218" t="s">
        <v>42</v>
      </c>
      <c r="B218">
        <v>120</v>
      </c>
      <c r="C218">
        <v>24</v>
      </c>
      <c r="D218">
        <v>1440</v>
      </c>
      <c r="E218" t="s">
        <v>20</v>
      </c>
      <c r="F218">
        <v>13</v>
      </c>
      <c r="G218" t="s">
        <v>100</v>
      </c>
      <c r="H218" s="26" t="s">
        <v>74</v>
      </c>
      <c r="I218" s="25">
        <v>6.0483333333333338</v>
      </c>
      <c r="J218" s="25">
        <v>2.8416666666666672</v>
      </c>
      <c r="K218">
        <v>1304</v>
      </c>
      <c r="L218">
        <v>9.6980782697611012E-3</v>
      </c>
      <c r="M218">
        <v>2.8013365145271074E-4</v>
      </c>
      <c r="N218" s="25">
        <v>4.6315842069888793E-5</v>
      </c>
      <c r="O218" s="25">
        <v>9.8580757109458306E-5</v>
      </c>
    </row>
    <row r="219" spans="1:15" x14ac:dyDescent="0.25">
      <c r="A219" t="s">
        <v>42</v>
      </c>
      <c r="B219">
        <v>120</v>
      </c>
      <c r="C219">
        <v>24</v>
      </c>
      <c r="D219">
        <v>1440</v>
      </c>
      <c r="E219" t="s">
        <v>24</v>
      </c>
      <c r="F219">
        <v>26</v>
      </c>
      <c r="G219" t="s">
        <v>100</v>
      </c>
      <c r="H219" s="26" t="s">
        <v>74</v>
      </c>
      <c r="I219" s="25">
        <v>5.8375000000000004</v>
      </c>
      <c r="J219" s="25">
        <v>2.7099999999999995</v>
      </c>
      <c r="K219">
        <v>2040</v>
      </c>
      <c r="L219">
        <v>1.517184023796982E-2</v>
      </c>
      <c r="M219">
        <v>5.0820706679474074E-4</v>
      </c>
      <c r="N219" s="25">
        <v>8.705902643164723E-5</v>
      </c>
      <c r="O219" s="25">
        <v>1.8753028295008886E-4</v>
      </c>
    </row>
    <row r="220" spans="1:15" x14ac:dyDescent="0.25">
      <c r="A220" t="s">
        <v>42</v>
      </c>
      <c r="B220">
        <v>120</v>
      </c>
      <c r="C220">
        <v>24</v>
      </c>
      <c r="D220">
        <v>1440</v>
      </c>
      <c r="E220" t="s">
        <v>26</v>
      </c>
      <c r="F220">
        <v>34</v>
      </c>
      <c r="G220" t="s">
        <v>100</v>
      </c>
      <c r="H220" s="26" t="s">
        <v>74</v>
      </c>
      <c r="I220" s="25">
        <v>6.4700000000000015</v>
      </c>
      <c r="J220" s="25">
        <v>3.6675000000000022</v>
      </c>
      <c r="K220">
        <v>1000</v>
      </c>
      <c r="L220">
        <v>7.4371765872401083E-3</v>
      </c>
      <c r="M220">
        <v>1.8592941468100269E-4</v>
      </c>
      <c r="N220" s="25">
        <v>2.873715837418897E-5</v>
      </c>
      <c r="O220" s="25">
        <v>5.06965002538521E-5</v>
      </c>
    </row>
    <row r="221" spans="1:15" x14ac:dyDescent="0.25">
      <c r="A221" t="s">
        <v>42</v>
      </c>
      <c r="B221">
        <v>120</v>
      </c>
      <c r="C221">
        <v>24</v>
      </c>
      <c r="D221">
        <v>1440</v>
      </c>
      <c r="E221" t="s">
        <v>28</v>
      </c>
      <c r="F221">
        <v>52</v>
      </c>
      <c r="G221" t="s">
        <v>100</v>
      </c>
      <c r="H221" s="26" t="s">
        <v>74</v>
      </c>
      <c r="I221" s="25">
        <v>6.6941666666666668</v>
      </c>
      <c r="J221" s="25">
        <v>3.253333333333333</v>
      </c>
      <c r="K221">
        <v>1699</v>
      </c>
      <c r="L221">
        <v>1.2635763021720942E-2</v>
      </c>
      <c r="M221">
        <v>4.0253718278437082E-4</v>
      </c>
      <c r="N221" s="25">
        <v>6.0132530728400965E-5</v>
      </c>
      <c r="O221" s="25">
        <v>1.237306914296222E-4</v>
      </c>
    </row>
    <row r="222" spans="1:15" x14ac:dyDescent="0.25">
      <c r="A222" t="s">
        <v>43</v>
      </c>
      <c r="B222">
        <v>144</v>
      </c>
      <c r="C222">
        <v>24</v>
      </c>
      <c r="D222">
        <v>1440</v>
      </c>
      <c r="E222" t="s">
        <v>16</v>
      </c>
      <c r="F222">
        <v>11</v>
      </c>
      <c r="G222" t="s">
        <v>100</v>
      </c>
      <c r="H222" s="26" t="s">
        <v>72</v>
      </c>
      <c r="I222" s="25">
        <v>5.1991666666666658</v>
      </c>
      <c r="J222" s="25">
        <v>2.5483333333333325</v>
      </c>
      <c r="K222">
        <v>599</v>
      </c>
      <c r="L222">
        <v>4.4548687757568241E-3</v>
      </c>
      <c r="M222">
        <v>6.1666589202532523E-5</v>
      </c>
      <c r="N222" s="25">
        <v>1.1860860240910249E-5</v>
      </c>
      <c r="O222" s="25">
        <v>2.419879236201408E-5</v>
      </c>
    </row>
    <row r="223" spans="1:15" x14ac:dyDescent="0.25">
      <c r="A223" t="s">
        <v>43</v>
      </c>
      <c r="B223">
        <v>144</v>
      </c>
      <c r="C223">
        <v>24</v>
      </c>
      <c r="D223">
        <v>1440</v>
      </c>
      <c r="E223" t="s">
        <v>20</v>
      </c>
      <c r="F223">
        <v>13</v>
      </c>
      <c r="G223" t="s">
        <v>100</v>
      </c>
      <c r="H223" s="26" t="s">
        <v>72</v>
      </c>
      <c r="I223" s="25">
        <v>6.5549999999999997</v>
      </c>
      <c r="J223" s="25">
        <v>3</v>
      </c>
      <c r="K223">
        <v>635</v>
      </c>
      <c r="L223">
        <v>4.7226071328974684E-3</v>
      </c>
      <c r="M223">
        <v>7.2822354083392708E-5</v>
      </c>
      <c r="N223" s="25">
        <v>1.1109436168328407E-5</v>
      </c>
      <c r="O223" s="25">
        <v>2.4274118027797569E-5</v>
      </c>
    </row>
    <row r="224" spans="1:15" x14ac:dyDescent="0.25">
      <c r="A224" t="s">
        <v>43</v>
      </c>
      <c r="B224">
        <v>144</v>
      </c>
      <c r="C224">
        <v>24</v>
      </c>
      <c r="D224">
        <v>1440</v>
      </c>
      <c r="E224" t="s">
        <v>24</v>
      </c>
      <c r="F224">
        <v>26</v>
      </c>
      <c r="G224" t="s">
        <v>100</v>
      </c>
      <c r="H224" s="26" t="s">
        <v>72</v>
      </c>
      <c r="I224" s="25">
        <v>5.9900000000000011</v>
      </c>
      <c r="J224" s="25">
        <v>2.6733333333333338</v>
      </c>
      <c r="K224">
        <v>603</v>
      </c>
      <c r="L224">
        <v>4.4846174821057856E-3</v>
      </c>
      <c r="M224">
        <v>6.2906118633739263E-5</v>
      </c>
      <c r="N224" s="25">
        <v>1.050185619928869E-5</v>
      </c>
      <c r="O224" s="25">
        <v>2.3530967069977277E-5</v>
      </c>
    </row>
    <row r="225" spans="1:15" x14ac:dyDescent="0.25">
      <c r="A225" t="s">
        <v>43</v>
      </c>
      <c r="B225">
        <v>144</v>
      </c>
      <c r="C225">
        <v>24</v>
      </c>
      <c r="D225">
        <v>1440</v>
      </c>
      <c r="E225" t="s">
        <v>26</v>
      </c>
      <c r="F225">
        <v>34</v>
      </c>
      <c r="G225" t="s">
        <v>100</v>
      </c>
      <c r="H225" s="26" t="s">
        <v>72</v>
      </c>
      <c r="I225" s="25">
        <v>7.3041666666666671</v>
      </c>
      <c r="J225" s="25">
        <v>3.4625000000000017</v>
      </c>
      <c r="K225">
        <v>662</v>
      </c>
      <c r="L225">
        <v>4.9234109007529519E-3</v>
      </c>
      <c r="M225">
        <v>8.1189177744037856E-5</v>
      </c>
      <c r="N225" s="25">
        <v>1.1115460729360573E-5</v>
      </c>
      <c r="O225" s="25">
        <v>2.3448137976617419E-5</v>
      </c>
    </row>
    <row r="226" spans="1:15" x14ac:dyDescent="0.25">
      <c r="A226" t="s">
        <v>43</v>
      </c>
      <c r="B226">
        <v>144</v>
      </c>
      <c r="C226">
        <v>24</v>
      </c>
      <c r="D226">
        <v>1440</v>
      </c>
      <c r="E226" t="s">
        <v>28</v>
      </c>
      <c r="F226">
        <v>52</v>
      </c>
      <c r="G226" t="s">
        <v>100</v>
      </c>
      <c r="H226" s="26" t="s">
        <v>72</v>
      </c>
      <c r="I226" s="25">
        <v>5.1616666666666653</v>
      </c>
      <c r="J226" s="25">
        <v>2.4741666666666653</v>
      </c>
      <c r="K226">
        <v>615</v>
      </c>
      <c r="L226">
        <v>4.5738636011526668E-3</v>
      </c>
      <c r="M226">
        <v>6.6624706927359307E-5</v>
      </c>
      <c r="N226" s="25">
        <v>1.2907595788316304E-5</v>
      </c>
      <c r="O226" s="25">
        <v>2.6928140219882523E-5</v>
      </c>
    </row>
    <row r="227" spans="1:15" x14ac:dyDescent="0.25">
      <c r="A227" t="s">
        <v>43</v>
      </c>
      <c r="B227">
        <v>144</v>
      </c>
      <c r="C227">
        <v>24</v>
      </c>
      <c r="D227">
        <v>1440</v>
      </c>
      <c r="E227" t="s">
        <v>16</v>
      </c>
      <c r="F227">
        <v>11</v>
      </c>
      <c r="G227" t="s">
        <v>100</v>
      </c>
      <c r="H227" s="26" t="s">
        <v>71</v>
      </c>
      <c r="I227" s="25">
        <v>8.9049999999999994</v>
      </c>
      <c r="J227">
        <v>5.8783333333333303</v>
      </c>
      <c r="K227">
        <v>609</v>
      </c>
      <c r="L227">
        <v>4.5292405416292253E-3</v>
      </c>
      <c r="M227">
        <v>6.4765412780549251E-5</v>
      </c>
      <c r="N227" s="25">
        <v>7.2729267580628026E-6</v>
      </c>
      <c r="O227" s="25">
        <v>1.1017648899441329E-5</v>
      </c>
    </row>
    <row r="228" spans="1:15" x14ac:dyDescent="0.25">
      <c r="A228" t="s">
        <v>43</v>
      </c>
      <c r="B228">
        <v>144</v>
      </c>
      <c r="C228">
        <v>24</v>
      </c>
      <c r="D228">
        <v>1440</v>
      </c>
      <c r="E228" t="s">
        <v>20</v>
      </c>
      <c r="F228">
        <v>13</v>
      </c>
      <c r="G228" t="s">
        <v>100</v>
      </c>
      <c r="H228" s="26" t="s">
        <v>71</v>
      </c>
      <c r="I228" s="25">
        <v>5.7299999999999995</v>
      </c>
      <c r="J228" s="25">
        <v>2.9883333333333328</v>
      </c>
      <c r="K228">
        <v>519</v>
      </c>
      <c r="L228">
        <v>3.8598946487776163E-3</v>
      </c>
      <c r="M228">
        <v>3.6876000578398871E-5</v>
      </c>
      <c r="N228" s="25">
        <v>6.4356021951830492E-6</v>
      </c>
      <c r="O228" s="25">
        <v>1.2339989039062648E-5</v>
      </c>
    </row>
    <row r="229" spans="1:15" x14ac:dyDescent="0.25">
      <c r="A229" t="s">
        <v>43</v>
      </c>
      <c r="B229">
        <v>144</v>
      </c>
      <c r="C229">
        <v>24</v>
      </c>
      <c r="D229">
        <v>1440</v>
      </c>
      <c r="E229" t="s">
        <v>24</v>
      </c>
      <c r="F229">
        <v>26</v>
      </c>
      <c r="G229" t="s">
        <v>100</v>
      </c>
      <c r="H229" s="26" t="s">
        <v>71</v>
      </c>
      <c r="I229" s="25">
        <v>6.0591666666666679</v>
      </c>
      <c r="J229" s="25">
        <v>2.9941666666666675</v>
      </c>
      <c r="K229">
        <v>634</v>
      </c>
      <c r="L229">
        <v>4.7151699563102289E-3</v>
      </c>
      <c r="M229">
        <v>7.2512471725591057E-5</v>
      </c>
      <c r="N229" s="25">
        <v>1.1967400092244431E-5</v>
      </c>
      <c r="O229" s="25">
        <v>2.4217914297442039E-5</v>
      </c>
    </row>
    <row r="230" spans="1:15" x14ac:dyDescent="0.25">
      <c r="A230" t="s">
        <v>43</v>
      </c>
      <c r="B230">
        <v>144</v>
      </c>
      <c r="C230">
        <v>24</v>
      </c>
      <c r="D230">
        <v>1440</v>
      </c>
      <c r="E230" t="s">
        <v>26</v>
      </c>
      <c r="F230">
        <v>34</v>
      </c>
      <c r="G230" t="s">
        <v>100</v>
      </c>
      <c r="H230" s="26" t="s">
        <v>71</v>
      </c>
      <c r="I230" s="25">
        <v>6.8391666666666682</v>
      </c>
      <c r="J230" s="25">
        <v>2.2758333333333347</v>
      </c>
      <c r="K230">
        <v>560</v>
      </c>
      <c r="L230">
        <v>4.1648188888544603E-3</v>
      </c>
      <c r="M230">
        <v>4.9581177248267372E-5</v>
      </c>
      <c r="N230" s="25">
        <v>7.249593359074063E-6</v>
      </c>
      <c r="O230" s="25">
        <v>2.1785943865954161E-5</v>
      </c>
    </row>
    <row r="231" spans="1:15" x14ac:dyDescent="0.25">
      <c r="A231" t="s">
        <v>43</v>
      </c>
      <c r="B231">
        <v>144</v>
      </c>
      <c r="C231">
        <v>24</v>
      </c>
      <c r="D231">
        <v>1440</v>
      </c>
      <c r="E231" t="s">
        <v>28</v>
      </c>
      <c r="F231">
        <v>52</v>
      </c>
      <c r="G231" t="s">
        <v>100</v>
      </c>
      <c r="H231" s="26" t="s">
        <v>71</v>
      </c>
      <c r="I231" s="25">
        <v>6.0991666666666653</v>
      </c>
      <c r="J231" s="25">
        <v>1.2858333333333318</v>
      </c>
      <c r="K231">
        <v>533</v>
      </c>
      <c r="L231">
        <v>3.9640151209989778E-3</v>
      </c>
      <c r="M231">
        <v>4.1214353587622264E-5</v>
      </c>
      <c r="N231" s="25">
        <v>6.7573745464061655E-6</v>
      </c>
      <c r="O231" s="25">
        <v>3.2052640508844311E-5</v>
      </c>
    </row>
    <row r="232" spans="1:15" x14ac:dyDescent="0.25">
      <c r="A232" t="s">
        <v>43</v>
      </c>
      <c r="B232">
        <v>144</v>
      </c>
      <c r="C232">
        <v>24</v>
      </c>
      <c r="D232">
        <v>1440</v>
      </c>
      <c r="E232" t="s">
        <v>16</v>
      </c>
      <c r="F232">
        <v>11</v>
      </c>
      <c r="G232" t="s">
        <v>100</v>
      </c>
      <c r="H232" s="26" t="s">
        <v>73</v>
      </c>
      <c r="I232">
        <v>5.2191666666666698</v>
      </c>
      <c r="J232" s="25">
        <v>1.3350000000000009</v>
      </c>
      <c r="K232">
        <v>620</v>
      </c>
      <c r="L232">
        <v>4.611049484088867E-3</v>
      </c>
      <c r="M232">
        <v>6.8174118716367643E-5</v>
      </c>
      <c r="N232" s="25">
        <v>1.3062261290059257E-5</v>
      </c>
      <c r="O232" s="25">
        <v>5.106675559278472E-5</v>
      </c>
    </row>
    <row r="233" spans="1:15" x14ac:dyDescent="0.25">
      <c r="A233" t="s">
        <v>43</v>
      </c>
      <c r="B233">
        <v>144</v>
      </c>
      <c r="C233">
        <v>24</v>
      </c>
      <c r="D233">
        <v>1440</v>
      </c>
      <c r="E233" t="s">
        <v>20</v>
      </c>
      <c r="F233">
        <v>13</v>
      </c>
      <c r="G233" t="s">
        <v>100</v>
      </c>
      <c r="H233" s="26" t="s">
        <v>73</v>
      </c>
      <c r="I233" s="25">
        <v>7.4391666666666669</v>
      </c>
      <c r="J233" s="25">
        <v>3.54</v>
      </c>
      <c r="K233">
        <v>654</v>
      </c>
      <c r="L233">
        <v>4.8639134880550314E-3</v>
      </c>
      <c r="M233">
        <v>7.8710118881624499E-5</v>
      </c>
      <c r="N233" s="25">
        <v>1.058050214606804E-5</v>
      </c>
      <c r="O233" s="25">
        <v>2.2234496859215959E-5</v>
      </c>
    </row>
    <row r="234" spans="1:15" x14ac:dyDescent="0.25">
      <c r="A234" t="s">
        <v>43</v>
      </c>
      <c r="B234">
        <v>144</v>
      </c>
      <c r="C234">
        <v>24</v>
      </c>
      <c r="D234">
        <v>1440</v>
      </c>
      <c r="E234" t="s">
        <v>24</v>
      </c>
      <c r="F234">
        <v>26</v>
      </c>
      <c r="G234" t="s">
        <v>100</v>
      </c>
      <c r="H234" s="26" t="s">
        <v>73</v>
      </c>
      <c r="I234" s="25">
        <v>5.328333333333334</v>
      </c>
      <c r="J234" s="25">
        <v>2.4650000000000007</v>
      </c>
      <c r="K234">
        <v>661</v>
      </c>
      <c r="L234">
        <v>4.9159737241657106E-3</v>
      </c>
      <c r="M234">
        <v>8.0879295386236138E-5</v>
      </c>
      <c r="N234" s="25">
        <v>1.5179098289565741E-5</v>
      </c>
      <c r="O234" s="25">
        <v>3.2811073179000452E-5</v>
      </c>
    </row>
    <row r="235" spans="1:15" x14ac:dyDescent="0.25">
      <c r="A235" t="s">
        <v>43</v>
      </c>
      <c r="B235">
        <v>144</v>
      </c>
      <c r="C235">
        <v>24</v>
      </c>
      <c r="D235">
        <v>1440</v>
      </c>
      <c r="E235" t="s">
        <v>26</v>
      </c>
      <c r="F235">
        <v>34</v>
      </c>
      <c r="G235" t="s">
        <v>100</v>
      </c>
      <c r="H235" s="26" t="s">
        <v>73</v>
      </c>
      <c r="I235" s="25">
        <v>6.0258333333333338</v>
      </c>
      <c r="J235" s="25">
        <v>3.2008333333333328</v>
      </c>
      <c r="K235">
        <v>598</v>
      </c>
      <c r="L235">
        <v>4.4474315991695846E-3</v>
      </c>
      <c r="M235">
        <v>6.1356706844730886E-5</v>
      </c>
      <c r="N235" s="25">
        <v>1.018227744622833E-5</v>
      </c>
      <c r="O235" s="25">
        <v>1.9168978967372319E-5</v>
      </c>
    </row>
    <row r="236" spans="1:15" x14ac:dyDescent="0.25">
      <c r="A236" t="s">
        <v>43</v>
      </c>
      <c r="B236">
        <v>144</v>
      </c>
      <c r="C236">
        <v>24</v>
      </c>
      <c r="D236">
        <v>1440</v>
      </c>
      <c r="E236" t="s">
        <v>28</v>
      </c>
      <c r="F236">
        <v>52</v>
      </c>
      <c r="G236" t="s">
        <v>100</v>
      </c>
      <c r="H236" s="26" t="s">
        <v>73</v>
      </c>
      <c r="I236" s="25">
        <v>5.3408333333333333</v>
      </c>
      <c r="J236" s="25">
        <v>1.8925000000000003</v>
      </c>
      <c r="K236">
        <v>608</v>
      </c>
      <c r="L236">
        <v>4.5218033650419858E-3</v>
      </c>
      <c r="M236">
        <v>6.44555304227476E-5</v>
      </c>
      <c r="N236" s="25">
        <v>1.2068440709517417E-5</v>
      </c>
      <c r="O236" s="25">
        <v>3.4058404450593179E-5</v>
      </c>
    </row>
    <row r="237" spans="1:15" x14ac:dyDescent="0.25">
      <c r="A237" t="s">
        <v>43</v>
      </c>
      <c r="B237">
        <v>144</v>
      </c>
      <c r="C237">
        <v>24</v>
      </c>
      <c r="D237">
        <v>1440</v>
      </c>
      <c r="E237" t="s">
        <v>16</v>
      </c>
      <c r="F237">
        <v>11</v>
      </c>
      <c r="G237" t="s">
        <v>100</v>
      </c>
      <c r="H237" s="26" t="s">
        <v>74</v>
      </c>
      <c r="I237" s="25">
        <v>5.105833333333333</v>
      </c>
      <c r="J237" s="25">
        <v>2.3541666666666656</v>
      </c>
      <c r="K237">
        <v>669</v>
      </c>
      <c r="L237">
        <v>4.9754711368636319E-3</v>
      </c>
      <c r="M237">
        <v>8.3358354248649522E-5</v>
      </c>
      <c r="N237" s="25">
        <v>1.6326101697140434E-5</v>
      </c>
      <c r="O237" s="25">
        <v>3.5408858441904235E-5</v>
      </c>
    </row>
    <row r="238" spans="1:15" x14ac:dyDescent="0.25">
      <c r="A238" t="s">
        <v>43</v>
      </c>
      <c r="B238">
        <v>144</v>
      </c>
      <c r="C238">
        <v>24</v>
      </c>
      <c r="D238">
        <v>1440</v>
      </c>
      <c r="E238" t="s">
        <v>20</v>
      </c>
      <c r="F238">
        <v>13</v>
      </c>
      <c r="G238" t="s">
        <v>100</v>
      </c>
      <c r="H238" s="26" t="s">
        <v>74</v>
      </c>
      <c r="I238" s="25">
        <v>6.0483333333333338</v>
      </c>
      <c r="J238" s="25">
        <v>2.8416666666666672</v>
      </c>
      <c r="K238">
        <v>990</v>
      </c>
      <c r="L238">
        <v>7.3628048213677071E-3</v>
      </c>
      <c r="M238">
        <v>1.8283059110298601E-4</v>
      </c>
      <c r="N238" s="25">
        <v>3.0228259758002647E-5</v>
      </c>
      <c r="O238" s="25">
        <v>6.433921094533231E-5</v>
      </c>
    </row>
    <row r="239" spans="1:15" x14ac:dyDescent="0.25">
      <c r="A239" t="s">
        <v>43</v>
      </c>
      <c r="B239">
        <v>144</v>
      </c>
      <c r="C239">
        <v>24</v>
      </c>
      <c r="D239">
        <v>1440</v>
      </c>
      <c r="E239" t="s">
        <v>24</v>
      </c>
      <c r="F239">
        <v>26</v>
      </c>
      <c r="G239" t="s">
        <v>100</v>
      </c>
      <c r="H239" s="26" t="s">
        <v>74</v>
      </c>
      <c r="I239" s="25">
        <v>5.8375000000000004</v>
      </c>
      <c r="J239" s="25">
        <v>2.7099999999999995</v>
      </c>
      <c r="K239">
        <v>1880</v>
      </c>
      <c r="L239">
        <v>1.3981891984011405E-2</v>
      </c>
      <c r="M239">
        <v>4.5862588954647342E-4</v>
      </c>
      <c r="N239" s="25">
        <v>7.8565462877340194E-5</v>
      </c>
      <c r="O239" s="25">
        <v>1.6923464558910462E-4</v>
      </c>
    </row>
    <row r="240" spans="1:15" x14ac:dyDescent="0.25">
      <c r="A240" t="s">
        <v>43</v>
      </c>
      <c r="B240">
        <v>144</v>
      </c>
      <c r="C240">
        <v>24</v>
      </c>
      <c r="D240">
        <v>1440</v>
      </c>
      <c r="E240" t="s">
        <v>26</v>
      </c>
      <c r="F240">
        <v>34</v>
      </c>
      <c r="G240" t="s">
        <v>100</v>
      </c>
      <c r="H240" s="26" t="s">
        <v>74</v>
      </c>
      <c r="I240" s="25">
        <v>6.4700000000000015</v>
      </c>
      <c r="J240" s="25">
        <v>3.6675000000000022</v>
      </c>
      <c r="K240">
        <v>848</v>
      </c>
      <c r="L240">
        <v>6.3067257459796106E-3</v>
      </c>
      <c r="M240">
        <v>1.3882729629514863E-4</v>
      </c>
      <c r="N240" s="25">
        <v>2.1457078252727758E-5</v>
      </c>
      <c r="O240" s="25">
        <v>3.7853386856209554E-5</v>
      </c>
    </row>
    <row r="241" spans="1:15" x14ac:dyDescent="0.25">
      <c r="A241" t="s">
        <v>43</v>
      </c>
      <c r="B241">
        <v>144</v>
      </c>
      <c r="C241">
        <v>24</v>
      </c>
      <c r="D241">
        <v>1440</v>
      </c>
      <c r="E241" t="s">
        <v>28</v>
      </c>
      <c r="F241">
        <v>52</v>
      </c>
      <c r="G241" t="s">
        <v>100</v>
      </c>
      <c r="H241" s="26" t="s">
        <v>74</v>
      </c>
      <c r="I241" s="25">
        <v>6.6941666666666668</v>
      </c>
      <c r="J241" s="25">
        <v>3.253333333333333</v>
      </c>
      <c r="K241">
        <v>1512</v>
      </c>
      <c r="L241">
        <v>1.1245010999907042E-2</v>
      </c>
      <c r="M241">
        <v>3.4458918187545829E-4</v>
      </c>
      <c r="N241" s="25">
        <v>5.1476038622002982E-5</v>
      </c>
      <c r="O241" s="25">
        <v>1.059188059043417E-4</v>
      </c>
    </row>
    <row r="242" spans="1:15" x14ac:dyDescent="0.25">
      <c r="A242" t="s">
        <v>44</v>
      </c>
      <c r="B242">
        <v>171</v>
      </c>
      <c r="C242">
        <v>27</v>
      </c>
      <c r="D242">
        <v>1620</v>
      </c>
      <c r="E242" t="s">
        <v>16</v>
      </c>
      <c r="F242">
        <v>11</v>
      </c>
      <c r="G242" t="s">
        <v>100</v>
      </c>
      <c r="H242" s="26" t="s">
        <v>72</v>
      </c>
      <c r="I242" s="25">
        <v>5.1991666666666658</v>
      </c>
      <c r="J242" s="25">
        <v>2.5483333333333325</v>
      </c>
      <c r="K242">
        <v>611</v>
      </c>
      <c r="L242">
        <v>4.5441148948037061E-3</v>
      </c>
      <c r="M242">
        <v>5.8120157774357875E-5</v>
      </c>
      <c r="N242" s="25">
        <v>1.1178744883671976E-5</v>
      </c>
      <c r="O242" s="25">
        <v>2.2807125352920037E-5</v>
      </c>
    </row>
    <row r="243" spans="1:15" x14ac:dyDescent="0.25">
      <c r="A243" t="s">
        <v>44</v>
      </c>
      <c r="B243">
        <v>171</v>
      </c>
      <c r="C243">
        <v>27</v>
      </c>
      <c r="D243">
        <v>1620</v>
      </c>
      <c r="E243" t="s">
        <v>20</v>
      </c>
      <c r="F243">
        <v>13</v>
      </c>
      <c r="G243" t="s">
        <v>100</v>
      </c>
      <c r="H243" s="26" t="s">
        <v>72</v>
      </c>
      <c r="I243" s="25">
        <v>6.5549999999999997</v>
      </c>
      <c r="J243" s="25">
        <v>3</v>
      </c>
      <c r="K243">
        <v>708</v>
      </c>
      <c r="L243">
        <v>5.2655210237659966E-3</v>
      </c>
      <c r="M243">
        <v>8.4838903291479745E-5</v>
      </c>
      <c r="N243" s="25">
        <v>1.2942624453314989E-5</v>
      </c>
      <c r="O243" s="25">
        <v>2.8279634430493249E-5</v>
      </c>
    </row>
    <row r="244" spans="1:15" x14ac:dyDescent="0.25">
      <c r="A244" t="s">
        <v>44</v>
      </c>
      <c r="B244">
        <v>171</v>
      </c>
      <c r="C244">
        <v>27</v>
      </c>
      <c r="D244">
        <v>1620</v>
      </c>
      <c r="E244" t="s">
        <v>24</v>
      </c>
      <c r="F244">
        <v>26</v>
      </c>
      <c r="G244" t="s">
        <v>100</v>
      </c>
      <c r="H244" s="26" t="s">
        <v>72</v>
      </c>
      <c r="I244" s="25">
        <v>5.9900000000000011</v>
      </c>
      <c r="J244" s="25">
        <v>2.6733333333333338</v>
      </c>
      <c r="K244">
        <v>634</v>
      </c>
      <c r="L244">
        <v>4.7151699563102289E-3</v>
      </c>
      <c r="M244">
        <v>6.4455530422747614E-5</v>
      </c>
      <c r="N244" s="25">
        <v>1.0760522608138163E-5</v>
      </c>
      <c r="O244" s="25">
        <v>2.4110547539681148E-5</v>
      </c>
    </row>
    <row r="245" spans="1:15" x14ac:dyDescent="0.25">
      <c r="A245" t="s">
        <v>44</v>
      </c>
      <c r="B245">
        <v>171</v>
      </c>
      <c r="C245">
        <v>27</v>
      </c>
      <c r="D245">
        <v>1620</v>
      </c>
      <c r="E245" t="s">
        <v>26</v>
      </c>
      <c r="F245">
        <v>34</v>
      </c>
      <c r="G245" t="s">
        <v>100</v>
      </c>
      <c r="H245" s="26" t="s">
        <v>72</v>
      </c>
      <c r="I245" s="25">
        <v>7.3041666666666671</v>
      </c>
      <c r="J245" s="25">
        <v>3.4625000000000017</v>
      </c>
      <c r="K245">
        <v>667</v>
      </c>
      <c r="L245">
        <v>4.960596783689152E-3</v>
      </c>
      <c r="M245">
        <v>7.3545412918263277E-5</v>
      </c>
      <c r="N245" s="25">
        <v>1.0068966971125605E-5</v>
      </c>
      <c r="O245" s="25">
        <v>2.1240552467368447E-5</v>
      </c>
    </row>
    <row r="246" spans="1:15" x14ac:dyDescent="0.25">
      <c r="A246" t="s">
        <v>44</v>
      </c>
      <c r="B246">
        <v>171</v>
      </c>
      <c r="C246">
        <v>27</v>
      </c>
      <c r="D246">
        <v>1620</v>
      </c>
      <c r="E246" t="s">
        <v>28</v>
      </c>
      <c r="F246">
        <v>52</v>
      </c>
      <c r="G246" t="s">
        <v>100</v>
      </c>
      <c r="H246" s="26" t="s">
        <v>72</v>
      </c>
      <c r="I246" s="25">
        <v>5.1616666666666653</v>
      </c>
      <c r="J246" s="25">
        <v>2.4741666666666653</v>
      </c>
      <c r="K246">
        <v>614</v>
      </c>
      <c r="L246">
        <v>4.5664264245654264E-3</v>
      </c>
      <c r="M246">
        <v>5.8946510728495663E-5</v>
      </c>
      <c r="N246" s="25">
        <v>1.1420053741394062E-5</v>
      </c>
      <c r="O246" s="25">
        <v>2.3824793827616987E-5</v>
      </c>
    </row>
    <row r="247" spans="1:15" x14ac:dyDescent="0.25">
      <c r="A247" t="s">
        <v>44</v>
      </c>
      <c r="B247">
        <v>171</v>
      </c>
      <c r="C247">
        <v>27</v>
      </c>
      <c r="D247">
        <v>1620</v>
      </c>
      <c r="E247" t="s">
        <v>16</v>
      </c>
      <c r="F247">
        <v>11</v>
      </c>
      <c r="G247" t="s">
        <v>100</v>
      </c>
      <c r="H247" s="26" t="s">
        <v>71</v>
      </c>
      <c r="I247" s="25">
        <v>8.9049999999999994</v>
      </c>
      <c r="J247">
        <v>5.8783333333333303</v>
      </c>
      <c r="K247">
        <v>950</v>
      </c>
      <c r="L247">
        <v>7.0653177578781021E-3</v>
      </c>
      <c r="M247">
        <v>1.5149804159192811E-4</v>
      </c>
      <c r="N247" s="25">
        <v>1.7012694170907143E-5</v>
      </c>
      <c r="O247" s="25">
        <v>2.5772278127348145E-5</v>
      </c>
    </row>
    <row r="248" spans="1:15" x14ac:dyDescent="0.25">
      <c r="A248" t="s">
        <v>44</v>
      </c>
      <c r="B248">
        <v>171</v>
      </c>
      <c r="C248">
        <v>27</v>
      </c>
      <c r="D248">
        <v>1620</v>
      </c>
      <c r="E248" t="s">
        <v>20</v>
      </c>
      <c r="F248">
        <v>13</v>
      </c>
      <c r="G248" t="s">
        <v>100</v>
      </c>
      <c r="H248" s="26" t="s">
        <v>71</v>
      </c>
      <c r="I248" s="25">
        <v>5.7299999999999995</v>
      </c>
      <c r="J248" s="25">
        <v>2.9883333333333328</v>
      </c>
      <c r="K248">
        <v>537</v>
      </c>
      <c r="L248">
        <v>3.9937638273479384E-3</v>
      </c>
      <c r="M248">
        <v>3.7736784905625744E-5</v>
      </c>
      <c r="N248" s="25">
        <v>6.5858263360603396E-6</v>
      </c>
      <c r="O248" s="25">
        <v>1.2628037335959536E-5</v>
      </c>
    </row>
    <row r="249" spans="1:15" x14ac:dyDescent="0.25">
      <c r="A249" t="s">
        <v>44</v>
      </c>
      <c r="B249">
        <v>171</v>
      </c>
      <c r="C249">
        <v>27</v>
      </c>
      <c r="D249">
        <v>1620</v>
      </c>
      <c r="E249" t="s">
        <v>24</v>
      </c>
      <c r="F249">
        <v>26</v>
      </c>
      <c r="G249" t="s">
        <v>100</v>
      </c>
      <c r="H249" s="26" t="s">
        <v>71</v>
      </c>
      <c r="I249" s="25">
        <v>6.0591666666666679</v>
      </c>
      <c r="J249" s="25">
        <v>2.9941666666666675</v>
      </c>
      <c r="K249">
        <v>631</v>
      </c>
      <c r="L249">
        <v>4.6928584265485086E-3</v>
      </c>
      <c r="M249">
        <v>6.3629177468609819E-5</v>
      </c>
      <c r="N249" s="25">
        <v>1.0501308343052093E-5</v>
      </c>
      <c r="O249" s="25">
        <v>2.1251047303738313E-5</v>
      </c>
    </row>
    <row r="250" spans="1:15" x14ac:dyDescent="0.25">
      <c r="A250" t="s">
        <v>44</v>
      </c>
      <c r="B250">
        <v>171</v>
      </c>
      <c r="C250">
        <v>27</v>
      </c>
      <c r="D250">
        <v>1620</v>
      </c>
      <c r="E250" t="s">
        <v>26</v>
      </c>
      <c r="F250">
        <v>34</v>
      </c>
      <c r="G250" t="s">
        <v>100</v>
      </c>
      <c r="H250" s="26" t="s">
        <v>71</v>
      </c>
      <c r="I250" s="25">
        <v>6.8391666666666682</v>
      </c>
      <c r="J250" s="25">
        <v>2.2758333333333347</v>
      </c>
      <c r="K250">
        <v>560</v>
      </c>
      <c r="L250">
        <v>4.1648188888544603E-3</v>
      </c>
      <c r="M250">
        <v>4.4072157554015442E-5</v>
      </c>
      <c r="N250" s="25">
        <v>6.4440829858436112E-6</v>
      </c>
      <c r="O250" s="25">
        <v>1.9365283436403696E-5</v>
      </c>
    </row>
    <row r="251" spans="1:15" x14ac:dyDescent="0.25">
      <c r="A251" t="s">
        <v>44</v>
      </c>
      <c r="B251">
        <v>171</v>
      </c>
      <c r="C251">
        <v>27</v>
      </c>
      <c r="D251">
        <v>1620</v>
      </c>
      <c r="E251" t="s">
        <v>28</v>
      </c>
      <c r="F251">
        <v>52</v>
      </c>
      <c r="G251" t="s">
        <v>100</v>
      </c>
      <c r="H251" s="26" t="s">
        <v>71</v>
      </c>
      <c r="I251" s="25">
        <v>6.0991666666666653</v>
      </c>
      <c r="J251" s="25">
        <v>1.2858333333333318</v>
      </c>
      <c r="K251">
        <v>550</v>
      </c>
      <c r="L251">
        <v>4.0904471229820591E-3</v>
      </c>
      <c r="M251">
        <v>4.131764770688947E-5</v>
      </c>
      <c r="N251" s="25">
        <v>6.7743103222116918E-6</v>
      </c>
      <c r="O251" s="25">
        <v>3.2132972941197291E-5</v>
      </c>
    </row>
    <row r="252" spans="1:15" x14ac:dyDescent="0.25">
      <c r="A252" t="s">
        <v>44</v>
      </c>
      <c r="B252">
        <v>171</v>
      </c>
      <c r="C252">
        <v>27</v>
      </c>
      <c r="D252">
        <v>1620</v>
      </c>
      <c r="E252" t="s">
        <v>16</v>
      </c>
      <c r="F252">
        <v>11</v>
      </c>
      <c r="G252" t="s">
        <v>100</v>
      </c>
      <c r="H252" s="26" t="s">
        <v>73</v>
      </c>
      <c r="I252">
        <v>5.2191666666666698</v>
      </c>
      <c r="J252" s="25">
        <v>1.3350000000000009</v>
      </c>
      <c r="K252">
        <v>779</v>
      </c>
      <c r="L252">
        <v>5.7935605614600439E-3</v>
      </c>
      <c r="M252">
        <v>1.0439592320607409E-4</v>
      </c>
      <c r="N252" s="25">
        <v>2.0002412238110943E-5</v>
      </c>
      <c r="O252" s="25">
        <v>7.8199193412789529E-5</v>
      </c>
    </row>
    <row r="253" spans="1:15" x14ac:dyDescent="0.25">
      <c r="A253" t="s">
        <v>44</v>
      </c>
      <c r="B253">
        <v>171</v>
      </c>
      <c r="C253">
        <v>27</v>
      </c>
      <c r="D253">
        <v>1620</v>
      </c>
      <c r="E253" t="s">
        <v>20</v>
      </c>
      <c r="F253">
        <v>13</v>
      </c>
      <c r="G253" t="s">
        <v>100</v>
      </c>
      <c r="H253" s="26" t="s">
        <v>73</v>
      </c>
      <c r="I253" s="25">
        <v>7.4391666666666669</v>
      </c>
      <c r="J253" s="25">
        <v>3.54</v>
      </c>
      <c r="K253">
        <v>636</v>
      </c>
      <c r="L253">
        <v>4.7300443094847096E-3</v>
      </c>
      <c r="M253">
        <v>6.5006432392172828E-5</v>
      </c>
      <c r="N253" s="25">
        <v>8.7384024723431607E-6</v>
      </c>
      <c r="O253" s="25">
        <v>1.8363398980839781E-5</v>
      </c>
    </row>
    <row r="254" spans="1:15" x14ac:dyDescent="0.25">
      <c r="A254" t="s">
        <v>44</v>
      </c>
      <c r="B254">
        <v>171</v>
      </c>
      <c r="C254">
        <v>27</v>
      </c>
      <c r="D254">
        <v>1620</v>
      </c>
      <c r="E254" t="s">
        <v>24</v>
      </c>
      <c r="F254">
        <v>26</v>
      </c>
      <c r="G254" t="s">
        <v>100</v>
      </c>
      <c r="H254" s="26" t="s">
        <v>73</v>
      </c>
      <c r="I254" s="25">
        <v>5.328333333333334</v>
      </c>
      <c r="J254" s="25">
        <v>2.4650000000000007</v>
      </c>
      <c r="K254">
        <v>647</v>
      </c>
      <c r="L254">
        <v>4.8118532519443504E-3</v>
      </c>
      <c r="M254">
        <v>6.8036393224011374E-5</v>
      </c>
      <c r="N254" s="25">
        <v>1.2768794474321807E-5</v>
      </c>
      <c r="O254" s="25">
        <v>2.7600970881951867E-5</v>
      </c>
    </row>
    <row r="255" spans="1:15" x14ac:dyDescent="0.25">
      <c r="A255" t="s">
        <v>44</v>
      </c>
      <c r="B255">
        <v>171</v>
      </c>
      <c r="C255">
        <v>27</v>
      </c>
      <c r="D255">
        <v>1620</v>
      </c>
      <c r="E255" t="s">
        <v>26</v>
      </c>
      <c r="F255">
        <v>34</v>
      </c>
      <c r="G255" t="s">
        <v>100</v>
      </c>
      <c r="H255" s="26" t="s">
        <v>73</v>
      </c>
      <c r="I255" s="25">
        <v>6.0258333333333338</v>
      </c>
      <c r="J255" s="25">
        <v>3.2008333333333328</v>
      </c>
      <c r="K255">
        <v>632</v>
      </c>
      <c r="L255">
        <v>4.7002956031357481E-3</v>
      </c>
      <c r="M255">
        <v>6.3904628453322399E-5</v>
      </c>
      <c r="N255" s="25">
        <v>1.0605110516385959E-5</v>
      </c>
      <c r="O255" s="25">
        <v>1.996499717364928E-5</v>
      </c>
    </row>
    <row r="256" spans="1:15" x14ac:dyDescent="0.25">
      <c r="A256" t="s">
        <v>44</v>
      </c>
      <c r="B256">
        <v>171</v>
      </c>
      <c r="C256">
        <v>27</v>
      </c>
      <c r="D256">
        <v>1620</v>
      </c>
      <c r="E256" t="s">
        <v>28</v>
      </c>
      <c r="F256">
        <v>52</v>
      </c>
      <c r="G256" t="s">
        <v>100</v>
      </c>
      <c r="H256" s="26" t="s">
        <v>73</v>
      </c>
      <c r="I256" s="25">
        <v>5.3408333333333333</v>
      </c>
      <c r="J256" s="25">
        <v>1.8925000000000003</v>
      </c>
      <c r="K256">
        <v>614</v>
      </c>
      <c r="L256">
        <v>4.5664264245654264E-3</v>
      </c>
      <c r="M256">
        <v>5.8946510728495663E-5</v>
      </c>
      <c r="N256" s="25">
        <v>1.1036950050584302E-5</v>
      </c>
      <c r="O256" s="25">
        <v>3.1147429711226236E-5</v>
      </c>
    </row>
    <row r="257" spans="1:15" x14ac:dyDescent="0.25">
      <c r="A257" t="s">
        <v>44</v>
      </c>
      <c r="B257">
        <v>171</v>
      </c>
      <c r="C257">
        <v>27</v>
      </c>
      <c r="D257">
        <v>1620</v>
      </c>
      <c r="E257" t="s">
        <v>16</v>
      </c>
      <c r="F257">
        <v>11</v>
      </c>
      <c r="G257" t="s">
        <v>100</v>
      </c>
      <c r="H257" s="26" t="s">
        <v>74</v>
      </c>
      <c r="I257" s="25">
        <v>5.105833333333333</v>
      </c>
      <c r="J257" s="25">
        <v>2.3541666666666656</v>
      </c>
      <c r="K257">
        <v>755</v>
      </c>
      <c r="L257">
        <v>5.6150683233662816E-3</v>
      </c>
      <c r="M257">
        <v>9.7785099572971789E-5</v>
      </c>
      <c r="N257" s="25">
        <v>1.9151643461329551E-5</v>
      </c>
      <c r="O257" s="25">
        <v>4.1537033446926088E-5</v>
      </c>
    </row>
    <row r="258" spans="1:15" x14ac:dyDescent="0.25">
      <c r="A258" t="s">
        <v>44</v>
      </c>
      <c r="B258">
        <v>171</v>
      </c>
      <c r="C258">
        <v>27</v>
      </c>
      <c r="D258">
        <v>1620</v>
      </c>
      <c r="E258" t="s">
        <v>20</v>
      </c>
      <c r="F258">
        <v>13</v>
      </c>
      <c r="G258" t="s">
        <v>100</v>
      </c>
      <c r="H258" s="26" t="s">
        <v>74</v>
      </c>
      <c r="I258" s="25">
        <v>6.0483333333333338</v>
      </c>
      <c r="J258" s="25">
        <v>2.8416666666666672</v>
      </c>
      <c r="K258">
        <v>980</v>
      </c>
      <c r="L258">
        <v>7.2884330554953058E-3</v>
      </c>
      <c r="M258">
        <v>1.59761571133306E-4</v>
      </c>
      <c r="N258" s="25">
        <v>2.641414788646558E-5</v>
      </c>
      <c r="O258" s="25">
        <v>5.6221080750723507E-5</v>
      </c>
    </row>
    <row r="259" spans="1:15" x14ac:dyDescent="0.25">
      <c r="A259" t="s">
        <v>44</v>
      </c>
      <c r="B259">
        <v>171</v>
      </c>
      <c r="C259">
        <v>27</v>
      </c>
      <c r="D259">
        <v>1620</v>
      </c>
      <c r="E259" t="s">
        <v>24</v>
      </c>
      <c r="F259">
        <v>26</v>
      </c>
      <c r="G259" t="s">
        <v>100</v>
      </c>
      <c r="H259" s="26" t="s">
        <v>74</v>
      </c>
      <c r="I259" s="25">
        <v>5.8375000000000004</v>
      </c>
      <c r="J259" s="25">
        <v>2.7099999999999995</v>
      </c>
      <c r="K259">
        <v>2735</v>
      </c>
      <c r="L259">
        <v>2.0340677966101693E-2</v>
      </c>
      <c r="M259">
        <v>6.4317804930391295E-4</v>
      </c>
      <c r="N259" s="25">
        <v>1.1018039388503862E-4</v>
      </c>
      <c r="O259" s="25">
        <v>2.3733507354387935E-4</v>
      </c>
    </row>
    <row r="260" spans="1:15" x14ac:dyDescent="0.25">
      <c r="A260" t="s">
        <v>44</v>
      </c>
      <c r="B260">
        <v>171</v>
      </c>
      <c r="C260">
        <v>27</v>
      </c>
      <c r="D260">
        <v>1620</v>
      </c>
      <c r="E260" t="s">
        <v>26</v>
      </c>
      <c r="F260">
        <v>34</v>
      </c>
      <c r="G260" t="s">
        <v>100</v>
      </c>
      <c r="H260" s="26" t="s">
        <v>74</v>
      </c>
      <c r="I260" s="25">
        <v>6.4700000000000015</v>
      </c>
      <c r="J260" s="25">
        <v>3.6675000000000022</v>
      </c>
      <c r="K260">
        <v>836</v>
      </c>
      <c r="L260">
        <v>6.2174796269327303E-3</v>
      </c>
      <c r="M260">
        <v>1.200966293346921E-4</v>
      </c>
      <c r="N260" s="25">
        <v>1.8562075631327985E-5</v>
      </c>
      <c r="O260" s="25">
        <v>3.2746183867673353E-5</v>
      </c>
    </row>
    <row r="261" spans="1:15" x14ac:dyDescent="0.25">
      <c r="A261" t="s">
        <v>44</v>
      </c>
      <c r="B261">
        <v>171</v>
      </c>
      <c r="C261">
        <v>27</v>
      </c>
      <c r="D261">
        <v>1620</v>
      </c>
      <c r="E261" t="s">
        <v>28</v>
      </c>
      <c r="F261">
        <v>52</v>
      </c>
      <c r="G261" t="s">
        <v>100</v>
      </c>
      <c r="H261" s="26" t="s">
        <v>74</v>
      </c>
      <c r="I261" s="25">
        <v>6.6941666666666668</v>
      </c>
      <c r="J261" s="25">
        <v>3.253333333333333</v>
      </c>
      <c r="K261">
        <v>1669</v>
      </c>
      <c r="L261">
        <v>1.2412647724103741E-2</v>
      </c>
      <c r="M261">
        <v>3.4954729960028514E-4</v>
      </c>
      <c r="N261" s="25">
        <v>5.2216701048218869E-5</v>
      </c>
      <c r="O261" s="25">
        <v>1.0744281750008766E-4</v>
      </c>
    </row>
    <row r="262" spans="1:15" x14ac:dyDescent="0.25">
      <c r="A262" t="s">
        <v>45</v>
      </c>
      <c r="B262">
        <v>192</v>
      </c>
      <c r="C262">
        <v>21</v>
      </c>
      <c r="D262">
        <v>1260</v>
      </c>
      <c r="E262" t="s">
        <v>16</v>
      </c>
      <c r="F262">
        <v>11</v>
      </c>
      <c r="G262" t="s">
        <v>100</v>
      </c>
      <c r="H262" s="26" t="s">
        <v>72</v>
      </c>
      <c r="I262" s="25">
        <v>5.1991666666666658</v>
      </c>
      <c r="J262" s="25">
        <v>2.5483333333333325</v>
      </c>
      <c r="K262">
        <v>588</v>
      </c>
      <c r="L262">
        <v>4.3730598332971833E-3</v>
      </c>
      <c r="M262">
        <v>6.6580438019101895E-5</v>
      </c>
      <c r="N262" s="25">
        <v>1.2805982629094773E-5</v>
      </c>
      <c r="O262" s="25">
        <v>2.6127052198470341E-5</v>
      </c>
    </row>
    <row r="263" spans="1:15" x14ac:dyDescent="0.25">
      <c r="A263" t="s">
        <v>45</v>
      </c>
      <c r="B263">
        <v>192</v>
      </c>
      <c r="C263">
        <v>21</v>
      </c>
      <c r="D263">
        <v>1260</v>
      </c>
      <c r="E263" t="s">
        <v>20</v>
      </c>
      <c r="F263">
        <v>13</v>
      </c>
      <c r="G263" t="s">
        <v>100</v>
      </c>
      <c r="H263" s="26" t="s">
        <v>72</v>
      </c>
      <c r="I263" s="25">
        <v>6.5549999999999997</v>
      </c>
      <c r="J263" s="25">
        <v>3</v>
      </c>
      <c r="K263">
        <v>656</v>
      </c>
      <c r="L263">
        <v>4.8787878412295113E-3</v>
      </c>
      <c r="M263">
        <v>9.0662724111117523E-5</v>
      </c>
      <c r="N263" s="25">
        <v>1.3831079193152941E-5</v>
      </c>
      <c r="O263" s="25">
        <v>3.0220908037039174E-5</v>
      </c>
    </row>
    <row r="264" spans="1:15" x14ac:dyDescent="0.25">
      <c r="A264" t="s">
        <v>45</v>
      </c>
      <c r="B264">
        <v>192</v>
      </c>
      <c r="C264">
        <v>21</v>
      </c>
      <c r="D264">
        <v>1260</v>
      </c>
      <c r="E264" t="s">
        <v>24</v>
      </c>
      <c r="F264">
        <v>26</v>
      </c>
      <c r="G264" t="s">
        <v>100</v>
      </c>
      <c r="H264" s="26" t="s">
        <v>72</v>
      </c>
      <c r="I264" s="25">
        <v>5.9900000000000011</v>
      </c>
      <c r="J264" s="25">
        <v>2.6733333333333338</v>
      </c>
      <c r="K264">
        <v>618</v>
      </c>
      <c r="L264">
        <v>4.5961751309143871E-3</v>
      </c>
      <c r="M264">
        <v>7.7204976000873506E-5</v>
      </c>
      <c r="N264" s="25">
        <v>1.2888977629528129E-5</v>
      </c>
      <c r="O264" s="25">
        <v>2.8879666833244448E-5</v>
      </c>
    </row>
    <row r="265" spans="1:15" x14ac:dyDescent="0.25">
      <c r="A265" t="s">
        <v>45</v>
      </c>
      <c r="B265">
        <v>192</v>
      </c>
      <c r="C265">
        <v>21</v>
      </c>
      <c r="D265">
        <v>1260</v>
      </c>
      <c r="E265" t="s">
        <v>26</v>
      </c>
      <c r="F265">
        <v>34</v>
      </c>
      <c r="G265" t="s">
        <v>100</v>
      </c>
      <c r="H265" s="26" t="s">
        <v>72</v>
      </c>
      <c r="I265" s="25">
        <v>7.3041666666666671</v>
      </c>
      <c r="J265" s="25">
        <v>3.4625000000000017</v>
      </c>
      <c r="K265">
        <v>620</v>
      </c>
      <c r="L265">
        <v>4.611049484088867E-3</v>
      </c>
      <c r="M265">
        <v>7.7913278532991604E-5</v>
      </c>
      <c r="N265" s="25">
        <v>1.0666963404402728E-5</v>
      </c>
      <c r="O265" s="25">
        <v>2.2502029901225002E-5</v>
      </c>
    </row>
    <row r="266" spans="1:15" x14ac:dyDescent="0.25">
      <c r="A266" t="s">
        <v>45</v>
      </c>
      <c r="B266">
        <v>192</v>
      </c>
      <c r="C266">
        <v>21</v>
      </c>
      <c r="D266">
        <v>1260</v>
      </c>
      <c r="E266" t="s">
        <v>28</v>
      </c>
      <c r="F266">
        <v>52</v>
      </c>
      <c r="G266" t="s">
        <v>100</v>
      </c>
      <c r="H266" s="26" t="s">
        <v>72</v>
      </c>
      <c r="I266" s="25">
        <v>5.1616666666666653</v>
      </c>
      <c r="J266" s="25">
        <v>2.4741666666666653</v>
      </c>
      <c r="K266">
        <v>620</v>
      </c>
      <c r="L266">
        <v>4.611049484088867E-3</v>
      </c>
      <c r="M266">
        <v>7.7913278532991604E-5</v>
      </c>
      <c r="N266" s="25">
        <v>1.5094597068064247E-5</v>
      </c>
      <c r="O266" s="25">
        <v>3.1490715473085209E-5</v>
      </c>
    </row>
    <row r="267" spans="1:15" x14ac:dyDescent="0.25">
      <c r="A267" t="s">
        <v>45</v>
      </c>
      <c r="B267">
        <v>192</v>
      </c>
      <c r="C267">
        <v>21</v>
      </c>
      <c r="D267">
        <v>1260</v>
      </c>
      <c r="E267" t="s">
        <v>16</v>
      </c>
      <c r="F267">
        <v>11</v>
      </c>
      <c r="G267" t="s">
        <v>100</v>
      </c>
      <c r="H267" s="26" t="s">
        <v>71</v>
      </c>
      <c r="I267" s="25">
        <v>8.9049999999999994</v>
      </c>
      <c r="J267">
        <v>5.8783333333333303</v>
      </c>
      <c r="K267">
        <v>921</v>
      </c>
      <c r="L267">
        <v>6.8496396368481396E-3</v>
      </c>
      <c r="M267">
        <v>1.8451280961676649E-4</v>
      </c>
      <c r="N267" s="25">
        <v>2.0720135835684055E-5</v>
      </c>
      <c r="O267" s="25">
        <v>3.1388626529645579E-5</v>
      </c>
    </row>
    <row r="268" spans="1:15" x14ac:dyDescent="0.25">
      <c r="A268" t="s">
        <v>45</v>
      </c>
      <c r="B268">
        <v>192</v>
      </c>
      <c r="C268">
        <v>21</v>
      </c>
      <c r="D268">
        <v>1260</v>
      </c>
      <c r="E268" t="s">
        <v>20</v>
      </c>
      <c r="F268">
        <v>13</v>
      </c>
      <c r="G268" t="s">
        <v>100</v>
      </c>
      <c r="H268" s="26" t="s">
        <v>71</v>
      </c>
      <c r="I268" s="25">
        <v>5.7299999999999995</v>
      </c>
      <c r="J268" s="25">
        <v>2.9883333333333328</v>
      </c>
      <c r="K268">
        <v>542</v>
      </c>
      <c r="L268">
        <v>4.0309497102841386E-3</v>
      </c>
      <c r="M268">
        <v>5.0289479780385484E-5</v>
      </c>
      <c r="N268" s="25">
        <v>8.7765235218822837E-6</v>
      </c>
      <c r="O268" s="25">
        <v>1.6828604499850135E-5</v>
      </c>
    </row>
    <row r="269" spans="1:15" x14ac:dyDescent="0.25">
      <c r="A269" t="s">
        <v>45</v>
      </c>
      <c r="B269">
        <v>192</v>
      </c>
      <c r="C269">
        <v>21</v>
      </c>
      <c r="D269">
        <v>1260</v>
      </c>
      <c r="E269" t="s">
        <v>24</v>
      </c>
      <c r="F269">
        <v>26</v>
      </c>
      <c r="G269" t="s">
        <v>100</v>
      </c>
      <c r="H269" s="26" t="s">
        <v>71</v>
      </c>
      <c r="I269" s="25">
        <v>6.0591666666666679</v>
      </c>
      <c r="J269" s="25">
        <v>2.9941666666666675</v>
      </c>
      <c r="K269">
        <v>611</v>
      </c>
      <c r="L269">
        <v>4.5441148948037061E-3</v>
      </c>
      <c r="M269">
        <v>7.4725917138460134E-5</v>
      </c>
      <c r="N269" s="25">
        <v>1.2332705345365445E-5</v>
      </c>
      <c r="O269" s="25">
        <v>2.495716687062403E-5</v>
      </c>
    </row>
    <row r="270" spans="1:15" x14ac:dyDescent="0.25">
      <c r="A270" t="s">
        <v>45</v>
      </c>
      <c r="B270">
        <v>192</v>
      </c>
      <c r="C270">
        <v>21</v>
      </c>
      <c r="D270">
        <v>1260</v>
      </c>
      <c r="E270" t="s">
        <v>26</v>
      </c>
      <c r="F270">
        <v>34</v>
      </c>
      <c r="G270" t="s">
        <v>100</v>
      </c>
      <c r="H270" s="26" t="s">
        <v>71</v>
      </c>
      <c r="I270" s="25">
        <v>6.8391666666666682</v>
      </c>
      <c r="J270" s="25">
        <v>2.2758333333333347</v>
      </c>
      <c r="K270">
        <v>536</v>
      </c>
      <c r="L270">
        <v>3.986326650760698E-3</v>
      </c>
      <c r="M270">
        <v>4.8164572184031175E-5</v>
      </c>
      <c r="N270" s="25">
        <v>7.0424621202433777E-6</v>
      </c>
      <c r="O270" s="25">
        <v>2.1163488326926903E-5</v>
      </c>
    </row>
    <row r="271" spans="1:15" x14ac:dyDescent="0.25">
      <c r="A271" t="s">
        <v>45</v>
      </c>
      <c r="B271">
        <v>192</v>
      </c>
      <c r="C271">
        <v>21</v>
      </c>
      <c r="D271">
        <v>1260</v>
      </c>
      <c r="E271" t="s">
        <v>28</v>
      </c>
      <c r="F271">
        <v>52</v>
      </c>
      <c r="G271" t="s">
        <v>100</v>
      </c>
      <c r="H271" s="26" t="s">
        <v>71</v>
      </c>
      <c r="I271" s="25">
        <v>6.0991666666666653</v>
      </c>
      <c r="J271" s="25">
        <v>1.2858333333333318</v>
      </c>
      <c r="K271">
        <v>538</v>
      </c>
      <c r="L271">
        <v>4.0012010039351788E-3</v>
      </c>
      <c r="M271">
        <v>4.8872874716149308E-5</v>
      </c>
      <c r="N271" s="25">
        <v>8.0130413525589819E-6</v>
      </c>
      <c r="O271" s="25">
        <v>3.8008716564730552E-5</v>
      </c>
    </row>
    <row r="272" spans="1:15" x14ac:dyDescent="0.25">
      <c r="A272" t="s">
        <v>45</v>
      </c>
      <c r="B272">
        <v>192</v>
      </c>
      <c r="C272">
        <v>21</v>
      </c>
      <c r="D272">
        <v>1260</v>
      </c>
      <c r="E272" t="s">
        <v>16</v>
      </c>
      <c r="F272">
        <v>11</v>
      </c>
      <c r="G272" t="s">
        <v>100</v>
      </c>
      <c r="H272" s="26" t="s">
        <v>73</v>
      </c>
      <c r="I272">
        <v>5.2191666666666698</v>
      </c>
      <c r="J272" s="25">
        <v>1.3350000000000009</v>
      </c>
      <c r="K272">
        <v>822</v>
      </c>
      <c r="L272">
        <v>6.1133591547113683E-3</v>
      </c>
      <c r="M272">
        <v>1.4945183427692024E-4</v>
      </c>
      <c r="N272" s="25">
        <v>2.863519098392211E-5</v>
      </c>
      <c r="O272" s="25">
        <v>1.1194893953327352E-4</v>
      </c>
    </row>
    <row r="273" spans="1:15" x14ac:dyDescent="0.25">
      <c r="A273" t="s">
        <v>45</v>
      </c>
      <c r="B273">
        <v>192</v>
      </c>
      <c r="C273">
        <v>21</v>
      </c>
      <c r="D273">
        <v>1260</v>
      </c>
      <c r="E273" t="s">
        <v>20</v>
      </c>
      <c r="F273">
        <v>13</v>
      </c>
      <c r="G273" t="s">
        <v>100</v>
      </c>
      <c r="H273" s="26" t="s">
        <v>73</v>
      </c>
      <c r="I273" s="25">
        <v>7.4391666666666669</v>
      </c>
      <c r="J273" s="25">
        <v>3.54</v>
      </c>
      <c r="K273">
        <v>726</v>
      </c>
      <c r="L273">
        <v>5.3993902023363191E-3</v>
      </c>
      <c r="M273">
        <v>1.1545331273525122E-4</v>
      </c>
      <c r="N273" s="25">
        <v>1.5519656691195415E-5</v>
      </c>
      <c r="O273" s="25">
        <v>3.2613930151200909E-5</v>
      </c>
    </row>
    <row r="274" spans="1:15" x14ac:dyDescent="0.25">
      <c r="A274" t="s">
        <v>45</v>
      </c>
      <c r="B274">
        <v>192</v>
      </c>
      <c r="C274">
        <v>21</v>
      </c>
      <c r="D274">
        <v>1260</v>
      </c>
      <c r="E274" t="s">
        <v>24</v>
      </c>
      <c r="F274">
        <v>26</v>
      </c>
      <c r="G274" t="s">
        <v>100</v>
      </c>
      <c r="H274" s="26" t="s">
        <v>73</v>
      </c>
      <c r="I274" s="25">
        <v>5.328333333333334</v>
      </c>
      <c r="J274" s="25">
        <v>2.4650000000000007</v>
      </c>
      <c r="K274">
        <v>648</v>
      </c>
      <c r="L274">
        <v>4.8192904285315891E-3</v>
      </c>
      <c r="M274">
        <v>8.7829513982645035E-5</v>
      </c>
      <c r="N274" s="25">
        <v>1.6483487140940574E-5</v>
      </c>
      <c r="O274" s="25">
        <v>3.5630634475718054E-5</v>
      </c>
    </row>
    <row r="275" spans="1:15" x14ac:dyDescent="0.25">
      <c r="A275" t="s">
        <v>45</v>
      </c>
      <c r="B275">
        <v>192</v>
      </c>
      <c r="C275">
        <v>21</v>
      </c>
      <c r="D275">
        <v>1260</v>
      </c>
      <c r="E275" t="s">
        <v>26</v>
      </c>
      <c r="F275">
        <v>34</v>
      </c>
      <c r="G275" t="s">
        <v>100</v>
      </c>
      <c r="H275" s="26" t="s">
        <v>73</v>
      </c>
      <c r="I275" s="25">
        <v>6.0258333333333338</v>
      </c>
      <c r="J275" s="25">
        <v>3.2008333333333328</v>
      </c>
      <c r="K275">
        <v>698</v>
      </c>
      <c r="L275">
        <v>5.1911492578935953E-3</v>
      </c>
      <c r="M275">
        <v>1.0553707728559771E-4</v>
      </c>
      <c r="N275" s="25">
        <v>1.7514104929154645E-5</v>
      </c>
      <c r="O275" s="25">
        <v>3.2971750258452817E-5</v>
      </c>
    </row>
    <row r="276" spans="1:15" x14ac:dyDescent="0.25">
      <c r="A276" t="s">
        <v>45</v>
      </c>
      <c r="B276">
        <v>192</v>
      </c>
      <c r="C276">
        <v>21</v>
      </c>
      <c r="D276">
        <v>1260</v>
      </c>
      <c r="E276" t="s">
        <v>28</v>
      </c>
      <c r="F276">
        <v>52</v>
      </c>
      <c r="G276" t="s">
        <v>100</v>
      </c>
      <c r="H276" s="26" t="s">
        <v>73</v>
      </c>
      <c r="I276" s="25">
        <v>5.3408333333333333</v>
      </c>
      <c r="J276" s="25">
        <v>1.8925000000000003</v>
      </c>
      <c r="K276">
        <v>608</v>
      </c>
      <c r="L276">
        <v>4.5218033650419858E-3</v>
      </c>
      <c r="M276">
        <v>7.3663463340282973E-5</v>
      </c>
      <c r="N276" s="25">
        <v>1.3792503668019905E-5</v>
      </c>
      <c r="O276" s="25">
        <v>3.8923890800677918E-5</v>
      </c>
    </row>
    <row r="277" spans="1:15" x14ac:dyDescent="0.25">
      <c r="A277" t="s">
        <v>45</v>
      </c>
      <c r="B277">
        <v>192</v>
      </c>
      <c r="C277">
        <v>21</v>
      </c>
      <c r="D277">
        <v>1260</v>
      </c>
      <c r="E277" t="s">
        <v>16</v>
      </c>
      <c r="F277">
        <v>11</v>
      </c>
      <c r="G277" t="s">
        <v>100</v>
      </c>
      <c r="H277" s="26" t="s">
        <v>74</v>
      </c>
      <c r="I277" s="25">
        <v>5.105833333333333</v>
      </c>
      <c r="J277" s="25">
        <v>2.3541666666666656</v>
      </c>
      <c r="K277">
        <v>703</v>
      </c>
      <c r="L277">
        <v>5.2283351408297964E-3</v>
      </c>
      <c r="M277">
        <v>1.07307833615893E-4</v>
      </c>
      <c r="N277" s="25">
        <v>2.1016712965410739E-5</v>
      </c>
      <c r="O277" s="25">
        <v>4.5582088615600587E-5</v>
      </c>
    </row>
    <row r="278" spans="1:15" x14ac:dyDescent="0.25">
      <c r="A278" t="s">
        <v>45</v>
      </c>
      <c r="B278">
        <v>192</v>
      </c>
      <c r="C278">
        <v>21</v>
      </c>
      <c r="D278">
        <v>1260</v>
      </c>
      <c r="E278" t="s">
        <v>20</v>
      </c>
      <c r="F278">
        <v>13</v>
      </c>
      <c r="G278" t="s">
        <v>100</v>
      </c>
      <c r="H278" s="26" t="s">
        <v>74</v>
      </c>
      <c r="I278" s="25">
        <v>6.0483333333333338</v>
      </c>
      <c r="J278" s="25">
        <v>2.8416666666666672</v>
      </c>
      <c r="K278">
        <v>882</v>
      </c>
      <c r="L278">
        <v>6.559589749945775E-3</v>
      </c>
      <c r="M278">
        <v>1.7070091024046341E-4</v>
      </c>
      <c r="N278" s="25">
        <v>2.8222801362435393E-5</v>
      </c>
      <c r="O278" s="25">
        <v>6.0070701550896205E-5</v>
      </c>
    </row>
    <row r="279" spans="1:15" x14ac:dyDescent="0.25">
      <c r="A279" t="s">
        <v>45</v>
      </c>
      <c r="B279">
        <v>192</v>
      </c>
      <c r="C279">
        <v>21</v>
      </c>
      <c r="D279">
        <v>1260</v>
      </c>
      <c r="E279" t="s">
        <v>24</v>
      </c>
      <c r="F279">
        <v>26</v>
      </c>
      <c r="G279" t="s">
        <v>100</v>
      </c>
      <c r="H279" s="26" t="s">
        <v>74</v>
      </c>
      <c r="I279" s="25">
        <v>5.8375000000000004</v>
      </c>
      <c r="J279" s="25">
        <v>2.7099999999999995</v>
      </c>
      <c r="K279">
        <v>2454</v>
      </c>
      <c r="L279">
        <v>1.8250831345087225E-2</v>
      </c>
      <c r="M279">
        <v>7.2742670048529432E-4</v>
      </c>
      <c r="N279" s="25">
        <v>1.2461271100390481E-4</v>
      </c>
      <c r="O279" s="25">
        <v>2.6842313671044077E-4</v>
      </c>
    </row>
    <row r="280" spans="1:15" x14ac:dyDescent="0.25">
      <c r="A280" t="s">
        <v>45</v>
      </c>
      <c r="B280">
        <v>192</v>
      </c>
      <c r="C280">
        <v>21</v>
      </c>
      <c r="D280">
        <v>1260</v>
      </c>
      <c r="E280" t="s">
        <v>26</v>
      </c>
      <c r="F280">
        <v>34</v>
      </c>
      <c r="G280" t="s">
        <v>100</v>
      </c>
      <c r="H280" s="26" t="s">
        <v>74</v>
      </c>
      <c r="I280" s="25">
        <v>6.4700000000000015</v>
      </c>
      <c r="J280" s="25">
        <v>3.6675000000000022</v>
      </c>
      <c r="K280">
        <v>762</v>
      </c>
      <c r="L280">
        <v>5.6671285594769626E-3</v>
      </c>
      <c r="M280">
        <v>1.282027583133771E-4</v>
      </c>
      <c r="N280" s="25">
        <v>1.9814954917059824E-5</v>
      </c>
      <c r="O280" s="25">
        <v>3.4956443984560876E-5</v>
      </c>
    </row>
    <row r="281" spans="1:15" x14ac:dyDescent="0.25">
      <c r="A281" t="s">
        <v>45</v>
      </c>
      <c r="B281">
        <v>192</v>
      </c>
      <c r="C281">
        <v>21</v>
      </c>
      <c r="D281">
        <v>1260</v>
      </c>
      <c r="E281" t="s">
        <v>28</v>
      </c>
      <c r="F281">
        <v>52</v>
      </c>
      <c r="G281" t="s">
        <v>100</v>
      </c>
      <c r="H281" s="26" t="s">
        <v>74</v>
      </c>
      <c r="I281" s="25">
        <v>6.6941666666666668</v>
      </c>
      <c r="J281" s="25">
        <v>3.253333333333333</v>
      </c>
      <c r="K281">
        <v>1640</v>
      </c>
      <c r="L281">
        <v>1.2196969603073777E-2</v>
      </c>
      <c r="M281">
        <v>4.3914756991322542E-4</v>
      </c>
      <c r="N281" s="25">
        <v>6.5601529179119941E-5</v>
      </c>
      <c r="O281" s="25">
        <v>1.3498388419463898E-4</v>
      </c>
    </row>
    <row r="282" spans="1:15" x14ac:dyDescent="0.25">
      <c r="A282" t="s">
        <v>15</v>
      </c>
      <c r="B282">
        <v>8.3000000000000004E-2</v>
      </c>
      <c r="C282">
        <v>8.3000000000000004E-2</v>
      </c>
      <c r="D282">
        <v>5</v>
      </c>
      <c r="E282" t="s">
        <v>19</v>
      </c>
      <c r="F282">
        <v>11</v>
      </c>
      <c r="G282" t="s">
        <v>99</v>
      </c>
      <c r="H282" s="26" t="s">
        <v>72</v>
      </c>
      <c r="I282" s="25">
        <v>6.0416666666666661</v>
      </c>
      <c r="J282" s="25">
        <v>2.4325000000000001</v>
      </c>
      <c r="K282">
        <v>748</v>
      </c>
      <c r="L282">
        <v>5.5630080872556007E-3</v>
      </c>
      <c r="M282">
        <v>3.1182378944091049E-2</v>
      </c>
      <c r="N282" s="25">
        <v>5.1612213424702428E-3</v>
      </c>
      <c r="O282" s="25">
        <v>1.2819066369616052E-2</v>
      </c>
    </row>
    <row r="283" spans="1:15" x14ac:dyDescent="0.25">
      <c r="A283" t="s">
        <v>15</v>
      </c>
      <c r="B283">
        <v>8.3000000000000004E-2</v>
      </c>
      <c r="C283">
        <v>8.3000000000000004E-2</v>
      </c>
      <c r="D283">
        <v>5</v>
      </c>
      <c r="E283" t="s">
        <v>22</v>
      </c>
      <c r="F283">
        <v>13</v>
      </c>
      <c r="G283" t="s">
        <v>99</v>
      </c>
      <c r="H283" s="26" t="s">
        <v>72</v>
      </c>
      <c r="I283" s="25">
        <v>6.3808333333333334</v>
      </c>
      <c r="J283" s="25">
        <v>2.9816666666666669</v>
      </c>
      <c r="K283">
        <v>740</v>
      </c>
      <c r="L283">
        <v>5.5035106745576802E-3</v>
      </c>
      <c r="M283">
        <v>3.0465542646525744E-2</v>
      </c>
      <c r="N283" s="25">
        <v>4.7745397904963944E-3</v>
      </c>
      <c r="O283" s="25">
        <v>1.0217621904927582E-2</v>
      </c>
    </row>
    <row r="284" spans="1:15" x14ac:dyDescent="0.25">
      <c r="A284" t="s">
        <v>15</v>
      </c>
      <c r="B284">
        <v>8.3000000000000004E-2</v>
      </c>
      <c r="C284">
        <v>8.3000000000000004E-2</v>
      </c>
      <c r="D284">
        <v>5</v>
      </c>
      <c r="E284" t="s">
        <v>25</v>
      </c>
      <c r="F284">
        <v>26</v>
      </c>
      <c r="G284" t="s">
        <v>99</v>
      </c>
      <c r="H284" s="26" t="s">
        <v>72</v>
      </c>
      <c r="I284" s="25">
        <v>7.1525000000000007</v>
      </c>
      <c r="J284" s="25">
        <v>3.1116666666666677</v>
      </c>
      <c r="K284">
        <v>717</v>
      </c>
      <c r="L284">
        <v>5.3324556130511565E-3</v>
      </c>
      <c r="M284">
        <v>2.8404638291025457E-2</v>
      </c>
      <c r="N284" s="25">
        <v>3.9712881217791613E-3</v>
      </c>
      <c r="O284" s="25">
        <v>9.128432230645564E-3</v>
      </c>
    </row>
    <row r="285" spans="1:15" x14ac:dyDescent="0.25">
      <c r="A285" t="s">
        <v>15</v>
      </c>
      <c r="B285">
        <v>8.3000000000000004E-2</v>
      </c>
      <c r="C285">
        <v>8.3000000000000004E-2</v>
      </c>
      <c r="D285">
        <v>5</v>
      </c>
      <c r="E285" t="s">
        <v>27</v>
      </c>
      <c r="F285">
        <v>34</v>
      </c>
      <c r="G285" t="s">
        <v>99</v>
      </c>
      <c r="H285" s="26" t="s">
        <v>72</v>
      </c>
      <c r="I285" s="25">
        <v>7.9249999999999998</v>
      </c>
      <c r="J285" s="25">
        <v>4.3525</v>
      </c>
      <c r="K285">
        <v>683</v>
      </c>
      <c r="L285">
        <v>5.0795916090849939E-3</v>
      </c>
      <c r="M285">
        <v>2.5358084026372896E-2</v>
      </c>
      <c r="N285" s="25">
        <v>3.1997582367662963E-3</v>
      </c>
      <c r="O285" s="25">
        <v>5.8260962725727502E-3</v>
      </c>
    </row>
    <row r="286" spans="1:15" x14ac:dyDescent="0.25">
      <c r="A286" t="s">
        <v>15</v>
      </c>
      <c r="B286">
        <v>8.3000000000000004E-2</v>
      </c>
      <c r="C286">
        <v>8.3000000000000004E-2</v>
      </c>
      <c r="D286">
        <v>5</v>
      </c>
      <c r="E286" t="s">
        <v>29</v>
      </c>
      <c r="F286">
        <v>52</v>
      </c>
      <c r="G286" t="s">
        <v>99</v>
      </c>
      <c r="H286" s="26" t="s">
        <v>72</v>
      </c>
      <c r="I286" s="25">
        <v>7.2575000000000003</v>
      </c>
      <c r="J286" s="25">
        <v>4.0183333333333335</v>
      </c>
      <c r="K286">
        <v>594</v>
      </c>
      <c r="L286">
        <v>4.4176828928206239E-3</v>
      </c>
      <c r="M286">
        <v>1.73832802159588E-2</v>
      </c>
      <c r="N286" s="25">
        <v>2.3952160132220185E-3</v>
      </c>
      <c r="O286" s="25">
        <v>4.325992587961543E-3</v>
      </c>
    </row>
    <row r="287" spans="1:15" x14ac:dyDescent="0.25">
      <c r="A287" t="s">
        <v>15</v>
      </c>
      <c r="B287">
        <v>8.3000000000000004E-2</v>
      </c>
      <c r="C287">
        <v>8.3000000000000004E-2</v>
      </c>
      <c r="D287">
        <v>5</v>
      </c>
      <c r="E287" t="s">
        <v>19</v>
      </c>
      <c r="F287">
        <v>11</v>
      </c>
      <c r="G287" t="s">
        <v>99</v>
      </c>
      <c r="H287" s="26" t="s">
        <v>71</v>
      </c>
      <c r="I287" s="25">
        <v>5.7408333333333328</v>
      </c>
      <c r="J287" s="25">
        <v>2.4849999999999994</v>
      </c>
      <c r="K287">
        <v>481</v>
      </c>
      <c r="L287">
        <v>3.577281938462492E-3</v>
      </c>
      <c r="M287">
        <v>7.2579675128487779E-3</v>
      </c>
      <c r="N287" s="25">
        <v>1.2642707236781151E-3</v>
      </c>
      <c r="O287" s="25">
        <v>2.9207112727761687E-3</v>
      </c>
    </row>
    <row r="288" spans="1:15" x14ac:dyDescent="0.25">
      <c r="A288" t="s">
        <v>15</v>
      </c>
      <c r="B288">
        <v>8.3000000000000004E-2</v>
      </c>
      <c r="C288">
        <v>8.3000000000000004E-2</v>
      </c>
      <c r="D288">
        <v>5</v>
      </c>
      <c r="E288" t="s">
        <v>22</v>
      </c>
      <c r="F288">
        <v>13</v>
      </c>
      <c r="G288" t="s">
        <v>99</v>
      </c>
      <c r="H288" s="26" t="s">
        <v>71</v>
      </c>
      <c r="I288" s="25">
        <v>6.7200000000000006</v>
      </c>
      <c r="J288" s="25">
        <v>3.4916666666666663</v>
      </c>
      <c r="K288">
        <v>542</v>
      </c>
      <c r="L288">
        <v>4.0309497102841386E-3</v>
      </c>
      <c r="M288">
        <v>1.272384428178428E-2</v>
      </c>
      <c r="N288" s="25">
        <v>1.8934292085988509E-3</v>
      </c>
      <c r="O288" s="25">
        <v>3.6440604148308205E-3</v>
      </c>
    </row>
    <row r="289" spans="1:15" x14ac:dyDescent="0.25">
      <c r="A289" t="s">
        <v>15</v>
      </c>
      <c r="B289">
        <v>8.3000000000000004E-2</v>
      </c>
      <c r="C289">
        <v>8.3000000000000004E-2</v>
      </c>
      <c r="D289">
        <v>5</v>
      </c>
      <c r="E289" t="s">
        <v>25</v>
      </c>
      <c r="F289">
        <v>26</v>
      </c>
      <c r="G289" t="s">
        <v>99</v>
      </c>
      <c r="H289" s="26" t="s">
        <v>71</v>
      </c>
      <c r="I289" s="25">
        <v>6.7266666666666666</v>
      </c>
      <c r="J289" s="25">
        <v>2.2149999999999999</v>
      </c>
      <c r="K289">
        <v>487</v>
      </c>
      <c r="L289">
        <v>3.6219049979859322E-3</v>
      </c>
      <c r="M289">
        <v>7.7955947360227561E-3</v>
      </c>
      <c r="N289" s="25">
        <v>1.1589090291411431E-3</v>
      </c>
      <c r="O289" s="25">
        <v>3.5194558627642241E-3</v>
      </c>
    </row>
    <row r="290" spans="1:15" x14ac:dyDescent="0.25">
      <c r="A290" t="s">
        <v>15</v>
      </c>
      <c r="B290">
        <v>8.3000000000000004E-2</v>
      </c>
      <c r="C290">
        <v>8.3000000000000004E-2</v>
      </c>
      <c r="D290">
        <v>5</v>
      </c>
      <c r="E290" t="s">
        <v>27</v>
      </c>
      <c r="F290">
        <v>34</v>
      </c>
      <c r="G290" t="s">
        <v>99</v>
      </c>
      <c r="H290" s="26" t="s">
        <v>71</v>
      </c>
      <c r="I290" s="25">
        <v>8.1258333333333344</v>
      </c>
      <c r="J290" s="25">
        <v>4.1108333333333338</v>
      </c>
      <c r="K290">
        <v>504</v>
      </c>
      <c r="L290">
        <v>3.7483369999690144E-3</v>
      </c>
      <c r="M290">
        <v>9.3188718683490483E-3</v>
      </c>
      <c r="N290" s="25">
        <v>1.1468204534938833E-3</v>
      </c>
      <c r="O290" s="25">
        <v>2.2669057859353043E-3</v>
      </c>
    </row>
    <row r="291" spans="1:15" x14ac:dyDescent="0.25">
      <c r="A291" t="s">
        <v>15</v>
      </c>
      <c r="B291">
        <v>8.3000000000000004E-2</v>
      </c>
      <c r="C291">
        <v>8.3000000000000004E-2</v>
      </c>
      <c r="D291">
        <v>5</v>
      </c>
      <c r="E291" t="s">
        <v>29</v>
      </c>
      <c r="F291">
        <v>52</v>
      </c>
      <c r="G291" t="s">
        <v>99</v>
      </c>
      <c r="H291" s="26" t="s">
        <v>71</v>
      </c>
      <c r="I291" s="25">
        <v>11.799999999999999</v>
      </c>
      <c r="J291" s="25">
        <v>7.8374999999999995</v>
      </c>
      <c r="K291">
        <v>509</v>
      </c>
      <c r="L291">
        <v>3.785522882905215E-3</v>
      </c>
      <c r="M291">
        <v>9.7668945543273687E-3</v>
      </c>
      <c r="N291" s="25">
        <v>8.2770292833282797E-4</v>
      </c>
      <c r="O291" s="25">
        <v>1.2461747437738271E-3</v>
      </c>
    </row>
    <row r="292" spans="1:15" x14ac:dyDescent="0.25">
      <c r="A292" t="s">
        <v>15</v>
      </c>
      <c r="B292">
        <v>8.3000000000000004E-2</v>
      </c>
      <c r="C292">
        <v>8.3000000000000004E-2</v>
      </c>
      <c r="D292">
        <v>5</v>
      </c>
      <c r="E292" t="s">
        <v>19</v>
      </c>
      <c r="F292">
        <v>11</v>
      </c>
      <c r="G292" t="s">
        <v>99</v>
      </c>
      <c r="H292" s="26" t="s">
        <v>73</v>
      </c>
      <c r="I292" s="25">
        <v>6.34</v>
      </c>
      <c r="J292" s="25">
        <v>1.868333333333333</v>
      </c>
      <c r="K292">
        <v>532</v>
      </c>
      <c r="L292">
        <v>3.9565779444117374E-3</v>
      </c>
      <c r="M292">
        <v>1.1827798909827637E-2</v>
      </c>
      <c r="N292" s="25">
        <v>1.8655834242630343E-3</v>
      </c>
      <c r="O292" s="25">
        <v>6.330668461995168E-3</v>
      </c>
    </row>
    <row r="293" spans="1:15" x14ac:dyDescent="0.25">
      <c r="A293" t="s">
        <v>15</v>
      </c>
      <c r="B293">
        <v>8.3000000000000004E-2</v>
      </c>
      <c r="C293">
        <v>8.3000000000000004E-2</v>
      </c>
      <c r="D293">
        <v>5</v>
      </c>
      <c r="E293" t="s">
        <v>22</v>
      </c>
      <c r="F293">
        <v>13</v>
      </c>
      <c r="G293" t="s">
        <v>99</v>
      </c>
      <c r="H293" s="26" t="s">
        <v>73</v>
      </c>
      <c r="I293" s="25">
        <v>6.0541666666666671</v>
      </c>
      <c r="J293" s="25">
        <v>1.9583333333333335</v>
      </c>
      <c r="K293">
        <v>564</v>
      </c>
      <c r="L293">
        <v>4.194567595203421E-3</v>
      </c>
      <c r="M293">
        <v>1.4695144100088885E-2</v>
      </c>
      <c r="N293" s="25">
        <v>2.4272777591337457E-3</v>
      </c>
      <c r="O293" s="25">
        <v>7.5039033702581533E-3</v>
      </c>
    </row>
    <row r="294" spans="1:15" x14ac:dyDescent="0.25">
      <c r="A294" t="s">
        <v>15</v>
      </c>
      <c r="B294">
        <v>8.3000000000000004E-2</v>
      </c>
      <c r="C294">
        <v>8.3000000000000004E-2</v>
      </c>
      <c r="D294">
        <v>5</v>
      </c>
      <c r="E294" t="s">
        <v>25</v>
      </c>
      <c r="F294">
        <v>26</v>
      </c>
      <c r="G294" t="s">
        <v>99</v>
      </c>
      <c r="H294" s="26" t="s">
        <v>73</v>
      </c>
      <c r="I294" s="25">
        <v>6.270833333333333</v>
      </c>
      <c r="J294" s="25">
        <v>3.3374999999999999</v>
      </c>
      <c r="K294">
        <v>544</v>
      </c>
      <c r="L294">
        <v>4.0458240634586194E-3</v>
      </c>
      <c r="M294">
        <v>1.2903053356175613E-2</v>
      </c>
      <c r="N294" s="25">
        <v>2.0576297710844832E-3</v>
      </c>
      <c r="O294" s="25">
        <v>3.8660834025994345E-3</v>
      </c>
    </row>
    <row r="295" spans="1:15" x14ac:dyDescent="0.25">
      <c r="A295" t="s">
        <v>15</v>
      </c>
      <c r="B295">
        <v>8.3000000000000004E-2</v>
      </c>
      <c r="C295">
        <v>8.3000000000000004E-2</v>
      </c>
      <c r="D295">
        <v>5</v>
      </c>
      <c r="E295" t="s">
        <v>27</v>
      </c>
      <c r="F295">
        <v>34</v>
      </c>
      <c r="G295" t="s">
        <v>99</v>
      </c>
      <c r="H295" s="26" t="s">
        <v>73</v>
      </c>
      <c r="I295" s="25">
        <v>7.3316666666666661</v>
      </c>
      <c r="J295" s="25">
        <v>3.6174999999999997</v>
      </c>
      <c r="K295">
        <v>623</v>
      </c>
      <c r="L295">
        <v>4.6333610138505872E-3</v>
      </c>
      <c r="M295">
        <v>1.9981811794633056E-2</v>
      </c>
      <c r="N295" s="25">
        <v>2.7254119292520651E-3</v>
      </c>
      <c r="O295" s="25">
        <v>5.5236521892558553E-3</v>
      </c>
    </row>
    <row r="296" spans="1:15" x14ac:dyDescent="0.25">
      <c r="A296" t="s">
        <v>15</v>
      </c>
      <c r="B296">
        <v>8.3000000000000004E-2</v>
      </c>
      <c r="C296">
        <v>8.3000000000000004E-2</v>
      </c>
      <c r="D296">
        <v>5</v>
      </c>
      <c r="E296" t="s">
        <v>29</v>
      </c>
      <c r="F296">
        <v>52</v>
      </c>
      <c r="G296" t="s">
        <v>99</v>
      </c>
      <c r="H296" s="26" t="s">
        <v>73</v>
      </c>
      <c r="I296" s="25">
        <v>5.916666666666667</v>
      </c>
      <c r="J296" s="25">
        <v>3.1008333333333327</v>
      </c>
      <c r="K296">
        <v>517</v>
      </c>
      <c r="L296">
        <v>3.8450202956031359E-3</v>
      </c>
      <c r="M296">
        <v>1.048373085189268E-2</v>
      </c>
      <c r="N296" s="25">
        <v>1.7718981721508754E-3</v>
      </c>
      <c r="O296" s="25">
        <v>3.3809398071140066E-3</v>
      </c>
    </row>
    <row r="297" spans="1:15" x14ac:dyDescent="0.25">
      <c r="A297" t="s">
        <v>15</v>
      </c>
      <c r="B297">
        <v>8.3000000000000004E-2</v>
      </c>
      <c r="C297">
        <v>8.3000000000000004E-2</v>
      </c>
      <c r="D297">
        <v>5</v>
      </c>
      <c r="E297" t="s">
        <v>19</v>
      </c>
      <c r="F297">
        <v>11</v>
      </c>
      <c r="G297" t="s">
        <v>99</v>
      </c>
      <c r="H297" s="26" t="s">
        <v>74</v>
      </c>
      <c r="I297" s="25">
        <v>10.093333333333334</v>
      </c>
      <c r="J297" s="25">
        <v>6.274166666666666</v>
      </c>
      <c r="K297">
        <v>475</v>
      </c>
      <c r="L297">
        <v>3.532658878939051E-3</v>
      </c>
      <c r="M297">
        <v>6.7203402896747902E-3</v>
      </c>
      <c r="N297" s="25">
        <v>6.6581971165866484E-4</v>
      </c>
      <c r="O297" s="25">
        <v>1.0711128101487247E-3</v>
      </c>
    </row>
    <row r="298" spans="1:15" x14ac:dyDescent="0.25">
      <c r="A298" t="s">
        <v>15</v>
      </c>
      <c r="B298">
        <v>8.3000000000000004E-2</v>
      </c>
      <c r="C298">
        <v>8.3000000000000004E-2</v>
      </c>
      <c r="D298">
        <v>5</v>
      </c>
      <c r="E298" t="s">
        <v>22</v>
      </c>
      <c r="F298">
        <v>13</v>
      </c>
      <c r="G298" t="s">
        <v>99</v>
      </c>
      <c r="H298" s="26" t="s">
        <v>74</v>
      </c>
      <c r="I298" s="25">
        <v>5.84</v>
      </c>
      <c r="J298" s="25">
        <v>2.54</v>
      </c>
      <c r="K298">
        <v>529</v>
      </c>
      <c r="L298">
        <v>3.9342664146500171E-3</v>
      </c>
      <c r="M298">
        <v>1.1558985298240647E-2</v>
      </c>
      <c r="N298" s="25">
        <v>1.9792783044932614E-3</v>
      </c>
      <c r="O298" s="25">
        <v>4.5507816134805696E-3</v>
      </c>
    </row>
    <row r="299" spans="1:15" x14ac:dyDescent="0.25">
      <c r="A299" t="s">
        <v>15</v>
      </c>
      <c r="B299">
        <v>8.3000000000000004E-2</v>
      </c>
      <c r="C299">
        <v>8.3000000000000004E-2</v>
      </c>
      <c r="D299">
        <v>5</v>
      </c>
      <c r="E299" t="s">
        <v>25</v>
      </c>
      <c r="F299">
        <v>26</v>
      </c>
      <c r="G299" t="s">
        <v>99</v>
      </c>
      <c r="H299" s="26" t="s">
        <v>74</v>
      </c>
      <c r="I299" s="25">
        <v>9.9691666666666681</v>
      </c>
      <c r="J299" s="25">
        <v>6.1066666666666682</v>
      </c>
      <c r="K299">
        <v>525</v>
      </c>
      <c r="L299">
        <v>3.9045177083010568E-3</v>
      </c>
      <c r="M299">
        <v>1.1200567149457993E-2</v>
      </c>
      <c r="N299" s="25">
        <v>1.1235209044010356E-3</v>
      </c>
      <c r="O299" s="25">
        <v>1.8341540091907189E-3</v>
      </c>
    </row>
    <row r="300" spans="1:15" x14ac:dyDescent="0.25">
      <c r="A300" t="s">
        <v>15</v>
      </c>
      <c r="B300">
        <v>8.3000000000000004E-2</v>
      </c>
      <c r="C300">
        <v>8.3000000000000004E-2</v>
      </c>
      <c r="D300">
        <v>5</v>
      </c>
      <c r="E300" t="s">
        <v>27</v>
      </c>
      <c r="F300">
        <v>34</v>
      </c>
      <c r="G300" t="s">
        <v>99</v>
      </c>
      <c r="H300" s="26" t="s">
        <v>74</v>
      </c>
      <c r="I300" s="25">
        <v>8.0608333333333331</v>
      </c>
      <c r="J300" s="25">
        <v>4.9749999999999996</v>
      </c>
      <c r="K300">
        <v>502</v>
      </c>
      <c r="L300">
        <v>3.7334626467945341E-3</v>
      </c>
      <c r="M300">
        <v>9.1396627939577188E-3</v>
      </c>
      <c r="N300" s="25">
        <v>1.133835971544429E-3</v>
      </c>
      <c r="O300" s="25">
        <v>1.8371181495392401E-3</v>
      </c>
    </row>
    <row r="301" spans="1:15" x14ac:dyDescent="0.25">
      <c r="A301" t="s">
        <v>15</v>
      </c>
      <c r="B301">
        <v>8.3000000000000004E-2</v>
      </c>
      <c r="C301">
        <v>8.3000000000000004E-2</v>
      </c>
      <c r="D301">
        <v>5</v>
      </c>
      <c r="E301" t="s">
        <v>29</v>
      </c>
      <c r="F301">
        <v>52</v>
      </c>
      <c r="G301" t="s">
        <v>99</v>
      </c>
      <c r="H301" s="26" t="s">
        <v>74</v>
      </c>
      <c r="I301" s="25">
        <v>7.5983333333333336</v>
      </c>
      <c r="J301" s="25">
        <v>4.2150000000000007</v>
      </c>
      <c r="K301">
        <v>504</v>
      </c>
      <c r="L301">
        <v>3.7483369999690144E-3</v>
      </c>
      <c r="M301">
        <v>9.3188718683490483E-3</v>
      </c>
      <c r="N301" s="25">
        <v>1.2264363064289161E-3</v>
      </c>
      <c r="O301" s="25">
        <v>2.2108830055395127E-3</v>
      </c>
    </row>
    <row r="302" spans="1:15" x14ac:dyDescent="0.25">
      <c r="A302" t="s">
        <v>33</v>
      </c>
      <c r="B302">
        <v>2</v>
      </c>
      <c r="C302">
        <v>2</v>
      </c>
      <c r="D302">
        <v>120</v>
      </c>
      <c r="E302" t="s">
        <v>19</v>
      </c>
      <c r="F302">
        <v>11</v>
      </c>
      <c r="G302" t="s">
        <v>99</v>
      </c>
      <c r="H302" s="26" t="s">
        <v>72</v>
      </c>
      <c r="I302" s="25">
        <v>6.0416666666666661</v>
      </c>
      <c r="J302" s="25">
        <v>2.4325000000000001</v>
      </c>
      <c r="K302">
        <v>823</v>
      </c>
      <c r="L302">
        <v>6.1207963312986096E-3</v>
      </c>
      <c r="M302">
        <v>1.5729628482012831E-3</v>
      </c>
      <c r="N302" s="25">
        <v>2.6035247142641932E-4</v>
      </c>
      <c r="O302" s="25">
        <v>6.4664454191214107E-4</v>
      </c>
    </row>
    <row r="303" spans="1:15" x14ac:dyDescent="0.25">
      <c r="A303" t="s">
        <v>33</v>
      </c>
      <c r="B303">
        <v>2</v>
      </c>
      <c r="C303">
        <v>2</v>
      </c>
      <c r="D303">
        <v>120</v>
      </c>
      <c r="E303" t="s">
        <v>22</v>
      </c>
      <c r="F303">
        <v>13</v>
      </c>
      <c r="G303" t="s">
        <v>99</v>
      </c>
      <c r="H303" s="26" t="s">
        <v>72</v>
      </c>
      <c r="I303" s="25">
        <v>6.3808333333333334</v>
      </c>
      <c r="J303" s="25">
        <v>2.9816666666666669</v>
      </c>
      <c r="K303">
        <v>838</v>
      </c>
      <c r="L303">
        <v>6.2323539801072102E-3</v>
      </c>
      <c r="M303">
        <v>1.6287416726055834E-3</v>
      </c>
      <c r="N303" s="25">
        <v>2.5525532285839103E-4</v>
      </c>
      <c r="O303" s="25">
        <v>5.4625209813490775E-4</v>
      </c>
    </row>
    <row r="304" spans="1:15" x14ac:dyDescent="0.25">
      <c r="A304" t="s">
        <v>33</v>
      </c>
      <c r="B304">
        <v>2</v>
      </c>
      <c r="C304">
        <v>2</v>
      </c>
      <c r="D304">
        <v>120</v>
      </c>
      <c r="E304" t="s">
        <v>25</v>
      </c>
      <c r="F304">
        <v>26</v>
      </c>
      <c r="G304" t="s">
        <v>99</v>
      </c>
      <c r="H304" s="26" t="s">
        <v>72</v>
      </c>
      <c r="I304" s="25">
        <v>7.1525000000000007</v>
      </c>
      <c r="J304" s="25">
        <v>3.1116666666666677</v>
      </c>
      <c r="K304">
        <v>820</v>
      </c>
      <c r="L304">
        <v>6.0984848015368884E-3</v>
      </c>
      <c r="M304">
        <v>1.5618070833204225E-3</v>
      </c>
      <c r="N304" s="25">
        <v>2.1835820808394581E-4</v>
      </c>
      <c r="O304" s="25">
        <v>5.0191979110458123E-4</v>
      </c>
    </row>
    <row r="305" spans="1:15" x14ac:dyDescent="0.25">
      <c r="A305" t="s">
        <v>33</v>
      </c>
      <c r="B305">
        <v>2</v>
      </c>
      <c r="C305">
        <v>2</v>
      </c>
      <c r="D305">
        <v>120</v>
      </c>
      <c r="E305" t="s">
        <v>27</v>
      </c>
      <c r="F305">
        <v>34</v>
      </c>
      <c r="G305" t="s">
        <v>99</v>
      </c>
      <c r="H305" s="26" t="s">
        <v>72</v>
      </c>
      <c r="I305" s="25">
        <v>7.9249999999999998</v>
      </c>
      <c r="J305" s="25">
        <v>4.3525</v>
      </c>
      <c r="K305">
        <v>692</v>
      </c>
      <c r="L305">
        <v>5.1465261983701547E-3</v>
      </c>
      <c r="M305">
        <v>1.0858277817370557E-3</v>
      </c>
      <c r="N305" s="25">
        <v>1.3701296930436035E-4</v>
      </c>
      <c r="O305" s="25">
        <v>2.494722071768077E-4</v>
      </c>
    </row>
    <row r="306" spans="1:15" x14ac:dyDescent="0.25">
      <c r="A306" t="s">
        <v>33</v>
      </c>
      <c r="B306">
        <v>2</v>
      </c>
      <c r="C306">
        <v>2</v>
      </c>
      <c r="D306">
        <v>120</v>
      </c>
      <c r="E306" t="s">
        <v>29</v>
      </c>
      <c r="F306">
        <v>52</v>
      </c>
      <c r="G306" t="s">
        <v>99</v>
      </c>
      <c r="H306" s="26" t="s">
        <v>72</v>
      </c>
      <c r="I306" s="25">
        <v>7.2575000000000003</v>
      </c>
      <c r="J306" s="25">
        <v>4.0183333333333335</v>
      </c>
      <c r="K306">
        <v>624</v>
      </c>
      <c r="L306">
        <v>4.6407981904378276E-3</v>
      </c>
      <c r="M306">
        <v>8.3296377777089211E-4</v>
      </c>
      <c r="N306" s="25">
        <v>1.1477282504593759E-4</v>
      </c>
      <c r="O306" s="25">
        <v>2.0729086132830163E-4</v>
      </c>
    </row>
    <row r="307" spans="1:15" x14ac:dyDescent="0.25">
      <c r="A307" t="s">
        <v>33</v>
      </c>
      <c r="B307">
        <v>2</v>
      </c>
      <c r="C307">
        <v>2</v>
      </c>
      <c r="D307">
        <v>120</v>
      </c>
      <c r="E307" t="s">
        <v>19</v>
      </c>
      <c r="F307">
        <v>11</v>
      </c>
      <c r="G307" t="s">
        <v>99</v>
      </c>
      <c r="H307" s="26" t="s">
        <v>71</v>
      </c>
      <c r="I307" s="25">
        <v>5.7408333333333328</v>
      </c>
      <c r="J307" s="25">
        <v>2.4849999999999994</v>
      </c>
      <c r="K307">
        <v>464</v>
      </c>
      <c r="L307">
        <v>3.4508499364794098E-3</v>
      </c>
      <c r="M307">
        <v>2.3798965079168321E-4</v>
      </c>
      <c r="N307" s="25">
        <v>4.1455593112210755E-5</v>
      </c>
      <c r="O307" s="25">
        <v>9.5770483215969123E-5</v>
      </c>
    </row>
    <row r="308" spans="1:15" x14ac:dyDescent="0.25">
      <c r="A308" t="s">
        <v>33</v>
      </c>
      <c r="B308">
        <v>2</v>
      </c>
      <c r="C308">
        <v>2</v>
      </c>
      <c r="D308">
        <v>120</v>
      </c>
      <c r="E308" t="s">
        <v>22</v>
      </c>
      <c r="F308">
        <v>13</v>
      </c>
      <c r="G308" t="s">
        <v>99</v>
      </c>
      <c r="H308" s="26" t="s">
        <v>71</v>
      </c>
      <c r="I308" s="25">
        <v>6.7200000000000006</v>
      </c>
      <c r="J308" s="25">
        <v>3.4916666666666663</v>
      </c>
      <c r="K308">
        <v>543</v>
      </c>
      <c r="L308">
        <v>4.0383868868713781E-3</v>
      </c>
      <c r="M308">
        <v>5.3175812598766736E-4</v>
      </c>
      <c r="N308" s="25">
        <v>7.9130673510069543E-5</v>
      </c>
      <c r="O308" s="25">
        <v>1.5229349670291191E-4</v>
      </c>
    </row>
    <row r="309" spans="1:15" x14ac:dyDescent="0.25">
      <c r="A309" t="s">
        <v>33</v>
      </c>
      <c r="B309">
        <v>2</v>
      </c>
      <c r="C309">
        <v>2</v>
      </c>
      <c r="D309">
        <v>120</v>
      </c>
      <c r="E309" t="s">
        <v>25</v>
      </c>
      <c r="F309">
        <v>26</v>
      </c>
      <c r="G309" t="s">
        <v>99</v>
      </c>
      <c r="H309" s="26" t="s">
        <v>71</v>
      </c>
      <c r="I309" s="25">
        <v>6.7266666666666666</v>
      </c>
      <c r="J309" s="25">
        <v>2.2149999999999999</v>
      </c>
      <c r="K309">
        <v>434</v>
      </c>
      <c r="L309">
        <v>3.2277346388622065E-3</v>
      </c>
      <c r="M309">
        <v>1.2643200198308156E-4</v>
      </c>
      <c r="N309" s="25">
        <v>1.8795639541587944E-5</v>
      </c>
      <c r="O309" s="25">
        <v>5.7079910601842696E-5</v>
      </c>
    </row>
    <row r="310" spans="1:15" x14ac:dyDescent="0.25">
      <c r="A310" t="s">
        <v>33</v>
      </c>
      <c r="B310">
        <v>2</v>
      </c>
      <c r="C310">
        <v>2</v>
      </c>
      <c r="D310">
        <v>120</v>
      </c>
      <c r="E310" t="s">
        <v>27</v>
      </c>
      <c r="F310">
        <v>34</v>
      </c>
      <c r="G310" t="s">
        <v>99</v>
      </c>
      <c r="H310" s="26" t="s">
        <v>71</v>
      </c>
      <c r="I310" s="25">
        <v>8.1258333333333344</v>
      </c>
      <c r="J310" s="25">
        <v>4.1108333333333338</v>
      </c>
      <c r="K310">
        <v>452</v>
      </c>
      <c r="L310">
        <v>3.3616038174325283E-3</v>
      </c>
      <c r="M310">
        <v>1.9336659126824242E-4</v>
      </c>
      <c r="N310" s="25">
        <v>2.3796524409998038E-5</v>
      </c>
      <c r="O310" s="25">
        <v>4.7038295058157485E-5</v>
      </c>
    </row>
    <row r="311" spans="1:15" x14ac:dyDescent="0.25">
      <c r="A311" t="s">
        <v>33</v>
      </c>
      <c r="B311">
        <v>2</v>
      </c>
      <c r="C311">
        <v>2</v>
      </c>
      <c r="D311">
        <v>120</v>
      </c>
      <c r="E311" t="s">
        <v>29</v>
      </c>
      <c r="F311">
        <v>52</v>
      </c>
      <c r="G311" t="s">
        <v>99</v>
      </c>
      <c r="H311" s="26" t="s">
        <v>71</v>
      </c>
      <c r="I311" s="25">
        <v>11.799999999999999</v>
      </c>
      <c r="J311" s="25">
        <v>7.8374999999999995</v>
      </c>
      <c r="K311">
        <v>505</v>
      </c>
      <c r="L311">
        <v>3.7557741765562543E-3</v>
      </c>
      <c r="M311">
        <v>3.9045177083010547E-4</v>
      </c>
      <c r="N311" s="25">
        <v>3.3089133121195383E-5</v>
      </c>
      <c r="O311" s="25">
        <v>4.9818407761416967E-5</v>
      </c>
    </row>
    <row r="312" spans="1:15" x14ac:dyDescent="0.25">
      <c r="A312" t="s">
        <v>33</v>
      </c>
      <c r="B312">
        <v>2</v>
      </c>
      <c r="C312">
        <v>2</v>
      </c>
      <c r="D312">
        <v>120</v>
      </c>
      <c r="E312" t="s">
        <v>19</v>
      </c>
      <c r="F312">
        <v>11</v>
      </c>
      <c r="G312" t="s">
        <v>99</v>
      </c>
      <c r="H312" s="26" t="s">
        <v>73</v>
      </c>
      <c r="I312" s="25">
        <v>6.34</v>
      </c>
      <c r="J312" s="25">
        <v>1.868333333333333</v>
      </c>
      <c r="K312">
        <v>515</v>
      </c>
      <c r="L312">
        <v>3.8301459424286556E-3</v>
      </c>
      <c r="M312">
        <v>4.2763765376630609E-4</v>
      </c>
      <c r="N312" s="25">
        <v>6.7450734032540398E-5</v>
      </c>
      <c r="O312" s="25">
        <v>2.2888723662781776E-4</v>
      </c>
    </row>
    <row r="313" spans="1:15" x14ac:dyDescent="0.25">
      <c r="A313" t="s">
        <v>33</v>
      </c>
      <c r="B313">
        <v>2</v>
      </c>
      <c r="C313">
        <v>2</v>
      </c>
      <c r="D313">
        <v>120</v>
      </c>
      <c r="E313" t="s">
        <v>22</v>
      </c>
      <c r="F313">
        <v>13</v>
      </c>
      <c r="G313" t="s">
        <v>99</v>
      </c>
      <c r="H313" s="26" t="s">
        <v>73</v>
      </c>
      <c r="I313" s="25">
        <v>6.0541666666666671</v>
      </c>
      <c r="J313" s="25">
        <v>1.9583333333333335</v>
      </c>
      <c r="K313">
        <v>580</v>
      </c>
      <c r="L313">
        <v>4.3135624205992628E-3</v>
      </c>
      <c r="M313">
        <v>6.6934589285160971E-4</v>
      </c>
      <c r="N313" s="25">
        <v>1.1055954183371392E-4</v>
      </c>
      <c r="O313" s="25">
        <v>3.4179364741358792E-4</v>
      </c>
    </row>
    <row r="314" spans="1:15" x14ac:dyDescent="0.25">
      <c r="A314" t="s">
        <v>33</v>
      </c>
      <c r="B314">
        <v>2</v>
      </c>
      <c r="C314">
        <v>2</v>
      </c>
      <c r="D314">
        <v>120</v>
      </c>
      <c r="E314" t="s">
        <v>25</v>
      </c>
      <c r="F314">
        <v>26</v>
      </c>
      <c r="G314" t="s">
        <v>99</v>
      </c>
      <c r="H314" s="26" t="s">
        <v>73</v>
      </c>
      <c r="I314" s="25">
        <v>6.270833333333333</v>
      </c>
      <c r="J314" s="25">
        <v>3.3374999999999999</v>
      </c>
      <c r="K314">
        <v>681</v>
      </c>
      <c r="L314">
        <v>5.0647172559105131E-3</v>
      </c>
      <c r="M314">
        <v>1.0449233105072348E-3</v>
      </c>
      <c r="N314" s="25">
        <v>1.6663228871876171E-4</v>
      </c>
      <c r="O314" s="25">
        <v>3.1308563610703668E-4</v>
      </c>
    </row>
    <row r="315" spans="1:15" x14ac:dyDescent="0.25">
      <c r="A315" t="s">
        <v>33</v>
      </c>
      <c r="B315">
        <v>2</v>
      </c>
      <c r="C315">
        <v>2</v>
      </c>
      <c r="D315">
        <v>120</v>
      </c>
      <c r="E315" t="s">
        <v>27</v>
      </c>
      <c r="F315">
        <v>34</v>
      </c>
      <c r="G315" t="s">
        <v>99</v>
      </c>
      <c r="H315" s="26" t="s">
        <v>73</v>
      </c>
      <c r="I315" s="25">
        <v>7.3316666666666661</v>
      </c>
      <c r="J315" s="25">
        <v>3.6174999999999997</v>
      </c>
      <c r="K315">
        <v>540</v>
      </c>
      <c r="L315">
        <v>4.0160753571096578E-3</v>
      </c>
      <c r="M315">
        <v>5.2060236110680722E-4</v>
      </c>
      <c r="N315" s="25">
        <v>7.1007369098450635E-5</v>
      </c>
      <c r="O315" s="25">
        <v>1.4391219380976012E-4</v>
      </c>
    </row>
    <row r="316" spans="1:15" x14ac:dyDescent="0.25">
      <c r="A316" t="s">
        <v>33</v>
      </c>
      <c r="B316">
        <v>2</v>
      </c>
      <c r="C316">
        <v>2</v>
      </c>
      <c r="D316">
        <v>120</v>
      </c>
      <c r="E316" t="s">
        <v>29</v>
      </c>
      <c r="F316">
        <v>52</v>
      </c>
      <c r="G316" t="s">
        <v>99</v>
      </c>
      <c r="H316" s="26" t="s">
        <v>73</v>
      </c>
      <c r="I316" s="25">
        <v>5.916666666666667</v>
      </c>
      <c r="J316" s="25">
        <v>3.1008333333333327</v>
      </c>
      <c r="K316">
        <v>634</v>
      </c>
      <c r="L316">
        <v>4.7151699563102289E-3</v>
      </c>
      <c r="M316">
        <v>8.7014966070709274E-4</v>
      </c>
      <c r="N316" s="25">
        <v>1.470675482885227E-4</v>
      </c>
      <c r="O316" s="25">
        <v>2.8061800399046264E-4</v>
      </c>
    </row>
    <row r="317" spans="1:15" x14ac:dyDescent="0.25">
      <c r="A317" t="s">
        <v>33</v>
      </c>
      <c r="B317">
        <v>2</v>
      </c>
      <c r="C317">
        <v>2</v>
      </c>
      <c r="D317">
        <v>120</v>
      </c>
      <c r="E317" t="s">
        <v>19</v>
      </c>
      <c r="F317">
        <v>11</v>
      </c>
      <c r="G317" t="s">
        <v>99</v>
      </c>
      <c r="H317" s="26" t="s">
        <v>74</v>
      </c>
      <c r="I317" s="25">
        <v>10.093333333333334</v>
      </c>
      <c r="J317" s="25">
        <v>6.274166666666666</v>
      </c>
      <c r="K317">
        <v>482</v>
      </c>
      <c r="L317">
        <v>3.5847191150497316E-3</v>
      </c>
      <c r="M317">
        <v>3.0492424007684408E-4</v>
      </c>
      <c r="N317" s="25">
        <v>3.0210459716992478E-5</v>
      </c>
      <c r="O317" s="25">
        <v>4.8599958572481462E-5</v>
      </c>
    </row>
    <row r="318" spans="1:15" x14ac:dyDescent="0.25">
      <c r="A318" t="s">
        <v>33</v>
      </c>
      <c r="B318">
        <v>2</v>
      </c>
      <c r="C318">
        <v>2</v>
      </c>
      <c r="D318">
        <v>120</v>
      </c>
      <c r="E318" t="s">
        <v>22</v>
      </c>
      <c r="F318">
        <v>13</v>
      </c>
      <c r="G318" t="s">
        <v>99</v>
      </c>
      <c r="H318" s="26" t="s">
        <v>74</v>
      </c>
      <c r="I318" s="25">
        <v>5.84</v>
      </c>
      <c r="J318" s="25">
        <v>2.54</v>
      </c>
      <c r="K318">
        <v>535</v>
      </c>
      <c r="L318">
        <v>3.9788894741734577E-3</v>
      </c>
      <c r="M318">
        <v>5.0200941963870712E-4</v>
      </c>
      <c r="N318" s="25">
        <v>8.5960517061422456E-5</v>
      </c>
      <c r="O318" s="25">
        <v>1.9764150379476659E-4</v>
      </c>
    </row>
    <row r="319" spans="1:15" x14ac:dyDescent="0.25">
      <c r="A319" t="s">
        <v>33</v>
      </c>
      <c r="B319">
        <v>2</v>
      </c>
      <c r="C319">
        <v>2</v>
      </c>
      <c r="D319">
        <v>120</v>
      </c>
      <c r="E319" t="s">
        <v>25</v>
      </c>
      <c r="F319">
        <v>26</v>
      </c>
      <c r="G319" t="s">
        <v>99</v>
      </c>
      <c r="H319" s="26" t="s">
        <v>74</v>
      </c>
      <c r="I319" s="25">
        <v>9.9691666666666681</v>
      </c>
      <c r="J319" s="25">
        <v>6.1066666666666682</v>
      </c>
      <c r="K319">
        <v>510</v>
      </c>
      <c r="L319">
        <v>3.792960059492455E-3</v>
      </c>
      <c r="M319">
        <v>4.0904471229820578E-4</v>
      </c>
      <c r="N319" s="25">
        <v>4.1030983428725808E-5</v>
      </c>
      <c r="O319" s="25">
        <v>6.6983304415645027E-5</v>
      </c>
    </row>
    <row r="320" spans="1:15" x14ac:dyDescent="0.25">
      <c r="A320" t="s">
        <v>33</v>
      </c>
      <c r="B320">
        <v>2</v>
      </c>
      <c r="C320">
        <v>2</v>
      </c>
      <c r="D320">
        <v>120</v>
      </c>
      <c r="E320" t="s">
        <v>27</v>
      </c>
      <c r="F320">
        <v>34</v>
      </c>
      <c r="G320" t="s">
        <v>99</v>
      </c>
      <c r="H320" s="26" t="s">
        <v>74</v>
      </c>
      <c r="I320" s="25">
        <v>8.0608333333333331</v>
      </c>
      <c r="J320" s="25">
        <v>4.9749999999999996</v>
      </c>
      <c r="K320">
        <v>496</v>
      </c>
      <c r="L320">
        <v>3.6888395872710939E-3</v>
      </c>
      <c r="M320">
        <v>3.5698447618752525E-4</v>
      </c>
      <c r="N320" s="25">
        <v>4.4286299123853022E-5</v>
      </c>
      <c r="O320" s="25">
        <v>7.1755673605532715E-5</v>
      </c>
    </row>
    <row r="321" spans="1:15" x14ac:dyDescent="0.25">
      <c r="A321" t="s">
        <v>33</v>
      </c>
      <c r="B321">
        <v>2</v>
      </c>
      <c r="C321">
        <v>2</v>
      </c>
      <c r="D321">
        <v>120</v>
      </c>
      <c r="E321" t="s">
        <v>29</v>
      </c>
      <c r="F321">
        <v>52</v>
      </c>
      <c r="G321" t="s">
        <v>99</v>
      </c>
      <c r="H321" s="26" t="s">
        <v>74</v>
      </c>
      <c r="I321" s="25">
        <v>7.5983333333333336</v>
      </c>
      <c r="J321" s="25">
        <v>4.2150000000000007</v>
      </c>
      <c r="K321">
        <v>500</v>
      </c>
      <c r="L321">
        <v>3.7185882936200542E-3</v>
      </c>
      <c r="M321">
        <v>3.7185882936200537E-4</v>
      </c>
      <c r="N321" s="25">
        <v>4.89395256892308E-5</v>
      </c>
      <c r="O321" s="25">
        <v>8.8222735317201737E-5</v>
      </c>
    </row>
    <row r="322" spans="1:15" x14ac:dyDescent="0.25">
      <c r="A322" t="s">
        <v>34</v>
      </c>
      <c r="B322">
        <v>4</v>
      </c>
      <c r="C322">
        <v>2</v>
      </c>
      <c r="D322">
        <v>120</v>
      </c>
      <c r="E322" t="s">
        <v>19</v>
      </c>
      <c r="F322">
        <v>11</v>
      </c>
      <c r="G322" t="s">
        <v>99</v>
      </c>
      <c r="H322" s="26" t="s">
        <v>72</v>
      </c>
      <c r="I322" s="25">
        <v>6.0416666666666661</v>
      </c>
      <c r="J322" s="25">
        <v>2.4325000000000001</v>
      </c>
      <c r="K322">
        <v>814</v>
      </c>
      <c r="L322">
        <v>6.0538617420134487E-3</v>
      </c>
      <c r="M322">
        <v>1.5394955535587027E-3</v>
      </c>
      <c r="N322" s="25">
        <v>2.5481305714075079E-4</v>
      </c>
      <c r="O322" s="25">
        <v>6.328861474033721E-4</v>
      </c>
    </row>
    <row r="323" spans="1:15" x14ac:dyDescent="0.25">
      <c r="A323" t="s">
        <v>34</v>
      </c>
      <c r="B323">
        <v>4</v>
      </c>
      <c r="C323">
        <v>2</v>
      </c>
      <c r="D323">
        <v>120</v>
      </c>
      <c r="E323" t="s">
        <v>22</v>
      </c>
      <c r="F323">
        <v>13</v>
      </c>
      <c r="G323" t="s">
        <v>99</v>
      </c>
      <c r="H323" s="26" t="s">
        <v>72</v>
      </c>
      <c r="I323" s="25">
        <v>6.3808333333333334</v>
      </c>
      <c r="J323" s="25">
        <v>2.9816666666666669</v>
      </c>
      <c r="K323">
        <v>562</v>
      </c>
      <c r="L323">
        <v>4.1796932420289411E-3</v>
      </c>
      <c r="M323">
        <v>6.0241130356644885E-4</v>
      </c>
      <c r="N323" s="25">
        <v>9.4409502975021371E-5</v>
      </c>
      <c r="O323" s="25">
        <v>2.0203844725537689E-4</v>
      </c>
    </row>
    <row r="324" spans="1:15" x14ac:dyDescent="0.25">
      <c r="A324" t="s">
        <v>34</v>
      </c>
      <c r="B324">
        <v>4</v>
      </c>
      <c r="C324">
        <v>2</v>
      </c>
      <c r="D324">
        <v>120</v>
      </c>
      <c r="E324" t="s">
        <v>25</v>
      </c>
      <c r="F324">
        <v>26</v>
      </c>
      <c r="G324" t="s">
        <v>99</v>
      </c>
      <c r="H324" s="26" t="s">
        <v>72</v>
      </c>
      <c r="I324" s="25">
        <v>7.1525000000000007</v>
      </c>
      <c r="J324" s="25">
        <v>3.1116666666666677</v>
      </c>
      <c r="K324">
        <v>784</v>
      </c>
      <c r="L324">
        <v>5.830746444396245E-3</v>
      </c>
      <c r="M324">
        <v>1.4279379047501008E-3</v>
      </c>
      <c r="N324" s="25">
        <v>1.9964179024817904E-4</v>
      </c>
      <c r="O324" s="25">
        <v>4.5889809472418863E-4</v>
      </c>
    </row>
    <row r="325" spans="1:15" x14ac:dyDescent="0.25">
      <c r="A325" t="s">
        <v>34</v>
      </c>
      <c r="B325">
        <v>4</v>
      </c>
      <c r="C325">
        <v>2</v>
      </c>
      <c r="D325">
        <v>120</v>
      </c>
      <c r="E325" t="s">
        <v>27</v>
      </c>
      <c r="F325">
        <v>34</v>
      </c>
      <c r="G325" t="s">
        <v>99</v>
      </c>
      <c r="H325" s="26" t="s">
        <v>72</v>
      </c>
      <c r="I325" s="25">
        <v>7.9249999999999998</v>
      </c>
      <c r="J325" s="25">
        <v>4.3525</v>
      </c>
      <c r="K325">
        <v>751</v>
      </c>
      <c r="L325">
        <v>5.585319617017321E-3</v>
      </c>
      <c r="M325">
        <v>1.3052244910606388E-3</v>
      </c>
      <c r="N325" s="25">
        <v>1.6469709666380299E-4</v>
      </c>
      <c r="O325" s="25">
        <v>2.9987926273650515E-4</v>
      </c>
    </row>
    <row r="326" spans="1:15" x14ac:dyDescent="0.25">
      <c r="A326" t="s">
        <v>34</v>
      </c>
      <c r="B326">
        <v>4</v>
      </c>
      <c r="C326">
        <v>2</v>
      </c>
      <c r="D326">
        <v>120</v>
      </c>
      <c r="E326" t="s">
        <v>29</v>
      </c>
      <c r="F326">
        <v>52</v>
      </c>
      <c r="G326" t="s">
        <v>99</v>
      </c>
      <c r="H326" s="26" t="s">
        <v>72</v>
      </c>
      <c r="I326" s="25">
        <v>7.2575000000000003</v>
      </c>
      <c r="J326" s="25">
        <v>4.0183333333333335</v>
      </c>
      <c r="K326">
        <v>550</v>
      </c>
      <c r="L326">
        <v>4.0904471229820591E-3</v>
      </c>
      <c r="M326">
        <v>5.5778824404300784E-4</v>
      </c>
      <c r="N326" s="25">
        <v>7.6856802486118881E-5</v>
      </c>
      <c r="O326" s="25">
        <v>1.3881084463948765E-4</v>
      </c>
    </row>
    <row r="327" spans="1:15" x14ac:dyDescent="0.25">
      <c r="A327" t="s">
        <v>34</v>
      </c>
      <c r="B327">
        <v>4</v>
      </c>
      <c r="C327">
        <v>2</v>
      </c>
      <c r="D327">
        <v>120</v>
      </c>
      <c r="E327" t="s">
        <v>19</v>
      </c>
      <c r="F327">
        <v>11</v>
      </c>
      <c r="G327" t="s">
        <v>99</v>
      </c>
      <c r="H327" s="26" t="s">
        <v>71</v>
      </c>
      <c r="I327" s="25">
        <v>5.7408333333333328</v>
      </c>
      <c r="J327" s="25">
        <v>2.4849999999999994</v>
      </c>
      <c r="K327">
        <v>480</v>
      </c>
      <c r="L327">
        <v>3.5698447618752517E-3</v>
      </c>
      <c r="M327">
        <v>2.9748706348960412E-4</v>
      </c>
      <c r="N327" s="25">
        <v>5.1819491390263461E-5</v>
      </c>
      <c r="O327" s="25">
        <v>1.1971310401996145E-4</v>
      </c>
    </row>
    <row r="328" spans="1:15" x14ac:dyDescent="0.25">
      <c r="A328" t="s">
        <v>34</v>
      </c>
      <c r="B328">
        <v>4</v>
      </c>
      <c r="C328">
        <v>2</v>
      </c>
      <c r="D328">
        <v>120</v>
      </c>
      <c r="E328" t="s">
        <v>22</v>
      </c>
      <c r="F328">
        <v>13</v>
      </c>
      <c r="G328" t="s">
        <v>99</v>
      </c>
      <c r="H328" s="26" t="s">
        <v>71</v>
      </c>
      <c r="I328" s="25">
        <v>6.7200000000000006</v>
      </c>
      <c r="J328" s="25">
        <v>3.4916666666666663</v>
      </c>
      <c r="K328">
        <v>554</v>
      </c>
      <c r="L328">
        <v>4.1201958293310198E-3</v>
      </c>
      <c r="M328">
        <v>5.7266259721748818E-4</v>
      </c>
      <c r="N328" s="25">
        <v>8.5217648395459537E-5</v>
      </c>
      <c r="O328" s="25">
        <v>1.6400838106467444E-4</v>
      </c>
    </row>
    <row r="329" spans="1:15" x14ac:dyDescent="0.25">
      <c r="A329" t="s">
        <v>34</v>
      </c>
      <c r="B329">
        <v>4</v>
      </c>
      <c r="C329">
        <v>2</v>
      </c>
      <c r="D329">
        <v>120</v>
      </c>
      <c r="E329" t="s">
        <v>25</v>
      </c>
      <c r="F329">
        <v>26</v>
      </c>
      <c r="G329" t="s">
        <v>99</v>
      </c>
      <c r="H329" s="26" t="s">
        <v>71</v>
      </c>
      <c r="I329" s="25">
        <v>6.7266666666666666</v>
      </c>
      <c r="J329" s="25">
        <v>2.2149999999999999</v>
      </c>
      <c r="K329">
        <v>461</v>
      </c>
      <c r="L329">
        <v>3.42853840671769E-3</v>
      </c>
      <c r="M329">
        <v>2.2683388591082329E-4</v>
      </c>
      <c r="N329" s="25">
        <v>3.3721588589319615E-5</v>
      </c>
      <c r="O329" s="25">
        <v>1.0240807490330623E-4</v>
      </c>
    </row>
    <row r="330" spans="1:15" x14ac:dyDescent="0.25">
      <c r="A330" t="s">
        <v>34</v>
      </c>
      <c r="B330">
        <v>4</v>
      </c>
      <c r="C330">
        <v>2</v>
      </c>
      <c r="D330">
        <v>120</v>
      </c>
      <c r="E330" t="s">
        <v>27</v>
      </c>
      <c r="F330">
        <v>34</v>
      </c>
      <c r="G330" t="s">
        <v>99</v>
      </c>
      <c r="H330" s="26" t="s">
        <v>71</v>
      </c>
      <c r="I330" s="25">
        <v>8.1258333333333344</v>
      </c>
      <c r="J330" s="25">
        <v>4.1108333333333338</v>
      </c>
      <c r="K330">
        <v>489</v>
      </c>
      <c r="L330">
        <v>3.636779351160413E-3</v>
      </c>
      <c r="M330">
        <v>3.3095435813218477E-4</v>
      </c>
      <c r="N330" s="25">
        <v>4.072866677865057E-5</v>
      </c>
      <c r="O330" s="25">
        <v>8.0507851157231238E-5</v>
      </c>
    </row>
    <row r="331" spans="1:15" x14ac:dyDescent="0.25">
      <c r="A331" t="s">
        <v>34</v>
      </c>
      <c r="B331">
        <v>4</v>
      </c>
      <c r="C331">
        <v>2</v>
      </c>
      <c r="D331">
        <v>120</v>
      </c>
      <c r="E331" t="s">
        <v>29</v>
      </c>
      <c r="F331">
        <v>52</v>
      </c>
      <c r="G331" t="s">
        <v>99</v>
      </c>
      <c r="H331" s="26" t="s">
        <v>71</v>
      </c>
      <c r="I331" s="25">
        <v>11.799999999999999</v>
      </c>
      <c r="J331" s="25">
        <v>7.8374999999999995</v>
      </c>
      <c r="K331">
        <v>508</v>
      </c>
      <c r="L331">
        <v>3.7780857063179746E-3</v>
      </c>
      <c r="M331">
        <v>4.0160753571096561E-4</v>
      </c>
      <c r="N331" s="25">
        <v>3.4034536924658109E-5</v>
      </c>
      <c r="O331" s="25">
        <v>5.1241790840314594E-5</v>
      </c>
    </row>
    <row r="332" spans="1:15" x14ac:dyDescent="0.25">
      <c r="A332" t="s">
        <v>34</v>
      </c>
      <c r="B332">
        <v>4</v>
      </c>
      <c r="C332">
        <v>2</v>
      </c>
      <c r="D332">
        <v>120</v>
      </c>
      <c r="E332" t="s">
        <v>19</v>
      </c>
      <c r="F332">
        <v>11</v>
      </c>
      <c r="G332" t="s">
        <v>99</v>
      </c>
      <c r="H332" s="26" t="s">
        <v>73</v>
      </c>
      <c r="I332" s="25">
        <v>6.34</v>
      </c>
      <c r="J332" s="25">
        <v>1.868333333333333</v>
      </c>
      <c r="K332">
        <v>530</v>
      </c>
      <c r="L332">
        <v>3.9417035912372575E-3</v>
      </c>
      <c r="M332">
        <v>4.8341647817060703E-4</v>
      </c>
      <c r="N332" s="25">
        <v>7.6248655862871776E-5</v>
      </c>
      <c r="O332" s="25">
        <v>2.5874209357927233E-4</v>
      </c>
    </row>
    <row r="333" spans="1:15" x14ac:dyDescent="0.25">
      <c r="A333" t="s">
        <v>34</v>
      </c>
      <c r="B333">
        <v>4</v>
      </c>
      <c r="C333">
        <v>2</v>
      </c>
      <c r="D333">
        <v>120</v>
      </c>
      <c r="E333" t="s">
        <v>22</v>
      </c>
      <c r="F333">
        <v>13</v>
      </c>
      <c r="G333" t="s">
        <v>99</v>
      </c>
      <c r="H333" s="26" t="s">
        <v>73</v>
      </c>
      <c r="I333" s="25">
        <v>6.0541666666666671</v>
      </c>
      <c r="J333" s="25">
        <v>1.9583333333333335</v>
      </c>
      <c r="K333">
        <v>578</v>
      </c>
      <c r="L333">
        <v>4.2986880674247821E-3</v>
      </c>
      <c r="M333">
        <v>6.6190871626436933E-4</v>
      </c>
      <c r="N333" s="25">
        <v>1.0933110248000594E-4</v>
      </c>
      <c r="O333" s="25">
        <v>3.3799594022010344E-4</v>
      </c>
    </row>
    <row r="334" spans="1:15" x14ac:dyDescent="0.25">
      <c r="A334" t="s">
        <v>34</v>
      </c>
      <c r="B334">
        <v>4</v>
      </c>
      <c r="C334">
        <v>2</v>
      </c>
      <c r="D334">
        <v>120</v>
      </c>
      <c r="E334" t="s">
        <v>25</v>
      </c>
      <c r="F334">
        <v>26</v>
      </c>
      <c r="G334" t="s">
        <v>99</v>
      </c>
      <c r="H334" s="26" t="s">
        <v>73</v>
      </c>
      <c r="I334" s="25">
        <v>6.270833333333333</v>
      </c>
      <c r="J334" s="25">
        <v>3.3374999999999999</v>
      </c>
      <c r="K334">
        <v>656</v>
      </c>
      <c r="L334">
        <v>4.8787878412295113E-3</v>
      </c>
      <c r="M334">
        <v>9.5195860316673393E-4</v>
      </c>
      <c r="N334" s="25">
        <v>1.5180735200001074E-4</v>
      </c>
      <c r="O334" s="25">
        <v>2.8523104214733602E-4</v>
      </c>
    </row>
    <row r="335" spans="1:15" x14ac:dyDescent="0.25">
      <c r="A335" t="s">
        <v>34</v>
      </c>
      <c r="B335">
        <v>4</v>
      </c>
      <c r="C335">
        <v>2</v>
      </c>
      <c r="D335">
        <v>120</v>
      </c>
      <c r="E335" t="s">
        <v>27</v>
      </c>
      <c r="F335">
        <v>34</v>
      </c>
      <c r="G335" t="s">
        <v>99</v>
      </c>
      <c r="H335" s="26" t="s">
        <v>73</v>
      </c>
      <c r="I335" s="25">
        <v>7.3316666666666661</v>
      </c>
      <c r="J335" s="25">
        <v>3.6174999999999997</v>
      </c>
      <c r="K335">
        <v>604</v>
      </c>
      <c r="L335">
        <v>4.4920546586930251E-3</v>
      </c>
      <c r="M335">
        <v>7.5859201189849086E-4</v>
      </c>
      <c r="N335" s="25">
        <v>1.0346788068631384E-4</v>
      </c>
      <c r="O335" s="25">
        <v>2.0970062526565056E-4</v>
      </c>
    </row>
    <row r="336" spans="1:15" x14ac:dyDescent="0.25">
      <c r="A336" t="s">
        <v>34</v>
      </c>
      <c r="B336">
        <v>4</v>
      </c>
      <c r="C336">
        <v>2</v>
      </c>
      <c r="D336">
        <v>120</v>
      </c>
      <c r="E336" t="s">
        <v>29</v>
      </c>
      <c r="F336">
        <v>52</v>
      </c>
      <c r="G336" t="s">
        <v>99</v>
      </c>
      <c r="H336" s="26" t="s">
        <v>73</v>
      </c>
      <c r="I336" s="25">
        <v>5.916666666666667</v>
      </c>
      <c r="J336" s="25">
        <v>3.1008333333333327</v>
      </c>
      <c r="K336">
        <v>617</v>
      </c>
      <c r="L336">
        <v>4.5887379543271467E-3</v>
      </c>
      <c r="M336">
        <v>8.0693365971555163E-4</v>
      </c>
      <c r="N336" s="25">
        <v>1.363831537547411E-4</v>
      </c>
      <c r="O336" s="25">
        <v>2.6023122592277938E-4</v>
      </c>
    </row>
    <row r="337" spans="1:15" x14ac:dyDescent="0.25">
      <c r="A337" t="s">
        <v>34</v>
      </c>
      <c r="B337">
        <v>4</v>
      </c>
      <c r="C337">
        <v>2</v>
      </c>
      <c r="D337">
        <v>120</v>
      </c>
      <c r="E337" t="s">
        <v>19</v>
      </c>
      <c r="F337">
        <v>11</v>
      </c>
      <c r="G337" t="s">
        <v>99</v>
      </c>
      <c r="H337" s="26" t="s">
        <v>74</v>
      </c>
      <c r="I337" s="25">
        <v>10.093333333333334</v>
      </c>
      <c r="J337" s="25">
        <v>6.274166666666666</v>
      </c>
      <c r="K337">
        <v>480</v>
      </c>
      <c r="L337">
        <v>3.5698447618752517E-3</v>
      </c>
      <c r="M337">
        <v>2.9748706348960412E-4</v>
      </c>
      <c r="N337" s="25">
        <v>2.9473619236090234E-5</v>
      </c>
      <c r="O337" s="25">
        <v>4.741459372925023E-5</v>
      </c>
    </row>
    <row r="338" spans="1:15" x14ac:dyDescent="0.25">
      <c r="A338" t="s">
        <v>34</v>
      </c>
      <c r="B338">
        <v>4</v>
      </c>
      <c r="C338">
        <v>2</v>
      </c>
      <c r="D338">
        <v>120</v>
      </c>
      <c r="E338" t="s">
        <v>22</v>
      </c>
      <c r="F338">
        <v>13</v>
      </c>
      <c r="G338" t="s">
        <v>99</v>
      </c>
      <c r="H338" s="26" t="s">
        <v>74</v>
      </c>
      <c r="I338" s="25">
        <v>5.84</v>
      </c>
      <c r="J338" s="25">
        <v>2.54</v>
      </c>
      <c r="K338">
        <v>520</v>
      </c>
      <c r="L338">
        <v>3.8673318253648562E-3</v>
      </c>
      <c r="M338">
        <v>4.462305952344064E-4</v>
      </c>
      <c r="N338" s="25">
        <v>7.6409348499042199E-5</v>
      </c>
      <c r="O338" s="25">
        <v>1.7568133670645922E-4</v>
      </c>
    </row>
    <row r="339" spans="1:15" x14ac:dyDescent="0.25">
      <c r="A339" t="s">
        <v>34</v>
      </c>
      <c r="B339">
        <v>4</v>
      </c>
      <c r="C339">
        <v>2</v>
      </c>
      <c r="D339">
        <v>120</v>
      </c>
      <c r="E339" t="s">
        <v>25</v>
      </c>
      <c r="F339">
        <v>26</v>
      </c>
      <c r="G339" t="s">
        <v>99</v>
      </c>
      <c r="H339" s="26" t="s">
        <v>74</v>
      </c>
      <c r="I339" s="25">
        <v>9.9691666666666681</v>
      </c>
      <c r="J339" s="25">
        <v>6.1066666666666682</v>
      </c>
      <c r="K339">
        <v>510</v>
      </c>
      <c r="L339">
        <v>3.792960059492455E-3</v>
      </c>
      <c r="M339">
        <v>4.0904471229820578E-4</v>
      </c>
      <c r="N339" s="25">
        <v>4.1030983428725808E-5</v>
      </c>
      <c r="O339" s="25">
        <v>6.6983304415645027E-5</v>
      </c>
    </row>
    <row r="340" spans="1:15" x14ac:dyDescent="0.25">
      <c r="A340" t="s">
        <v>34</v>
      </c>
      <c r="B340">
        <v>4</v>
      </c>
      <c r="C340">
        <v>2</v>
      </c>
      <c r="D340">
        <v>120</v>
      </c>
      <c r="E340" t="s">
        <v>27</v>
      </c>
      <c r="F340">
        <v>34</v>
      </c>
      <c r="G340" t="s">
        <v>99</v>
      </c>
      <c r="H340" s="26" t="s">
        <v>74</v>
      </c>
      <c r="I340" s="25">
        <v>8.0608333333333331</v>
      </c>
      <c r="J340" s="25">
        <v>4.9749999999999996</v>
      </c>
      <c r="K340">
        <v>515</v>
      </c>
      <c r="L340">
        <v>3.8301459424286556E-3</v>
      </c>
      <c r="M340">
        <v>4.2763765376630609E-4</v>
      </c>
      <c r="N340" s="25">
        <v>5.3051295825448912E-5</v>
      </c>
      <c r="O340" s="25">
        <v>8.5957317339961035E-5</v>
      </c>
    </row>
    <row r="341" spans="1:15" x14ac:dyDescent="0.25">
      <c r="A341" t="s">
        <v>34</v>
      </c>
      <c r="B341">
        <v>4</v>
      </c>
      <c r="C341">
        <v>2</v>
      </c>
      <c r="D341">
        <v>120</v>
      </c>
      <c r="E341" t="s">
        <v>29</v>
      </c>
      <c r="F341">
        <v>52</v>
      </c>
      <c r="G341" t="s">
        <v>99</v>
      </c>
      <c r="H341" s="26" t="s">
        <v>74</v>
      </c>
      <c r="I341" s="25">
        <v>7.5983333333333336</v>
      </c>
      <c r="J341" s="25">
        <v>4.2150000000000007</v>
      </c>
      <c r="K341">
        <v>492</v>
      </c>
      <c r="L341">
        <v>3.6590908809221328E-3</v>
      </c>
      <c r="M341">
        <v>3.421101230130447E-4</v>
      </c>
      <c r="N341" s="25">
        <v>4.5024363634092301E-5</v>
      </c>
      <c r="O341" s="25">
        <v>8.1164916491825544E-5</v>
      </c>
    </row>
    <row r="342" spans="1:15" x14ac:dyDescent="0.25">
      <c r="A342" t="s">
        <v>35</v>
      </c>
      <c r="B342">
        <v>8</v>
      </c>
      <c r="C342">
        <v>4</v>
      </c>
      <c r="D342">
        <v>240</v>
      </c>
      <c r="E342" t="s">
        <v>19</v>
      </c>
      <c r="F342">
        <v>11</v>
      </c>
      <c r="G342" t="s">
        <v>99</v>
      </c>
      <c r="H342" s="26" t="s">
        <v>72</v>
      </c>
      <c r="I342" s="25">
        <v>6.0416666666666661</v>
      </c>
      <c r="J342" s="25">
        <v>2.4325000000000001</v>
      </c>
      <c r="K342">
        <v>767</v>
      </c>
      <c r="L342">
        <v>5.7043144424131628E-3</v>
      </c>
      <c r="M342">
        <v>6.8236095187927984E-4</v>
      </c>
      <c r="N342" s="25">
        <v>1.1294250238001875E-4</v>
      </c>
      <c r="O342" s="25">
        <v>2.8051837692878923E-4</v>
      </c>
    </row>
    <row r="343" spans="1:15" x14ac:dyDescent="0.25">
      <c r="A343" t="s">
        <v>35</v>
      </c>
      <c r="B343">
        <v>8</v>
      </c>
      <c r="C343">
        <v>4</v>
      </c>
      <c r="D343">
        <v>240</v>
      </c>
      <c r="E343" t="s">
        <v>22</v>
      </c>
      <c r="F343">
        <v>13</v>
      </c>
      <c r="G343" t="s">
        <v>99</v>
      </c>
      <c r="H343" s="26" t="s">
        <v>72</v>
      </c>
      <c r="I343" s="25">
        <v>6.3808333333333334</v>
      </c>
      <c r="J343" s="25">
        <v>2.9816666666666669</v>
      </c>
      <c r="K343">
        <v>819</v>
      </c>
      <c r="L343">
        <v>6.0910476249496489E-3</v>
      </c>
      <c r="M343">
        <v>7.7904424751340138E-4</v>
      </c>
      <c r="N343" s="25">
        <v>1.2209130168683318E-4</v>
      </c>
      <c r="O343" s="25">
        <v>2.6127811543210776E-4</v>
      </c>
    </row>
    <row r="344" spans="1:15" x14ac:dyDescent="0.25">
      <c r="A344" t="s">
        <v>35</v>
      </c>
      <c r="B344">
        <v>8</v>
      </c>
      <c r="C344">
        <v>4</v>
      </c>
      <c r="D344">
        <v>240</v>
      </c>
      <c r="E344" t="s">
        <v>25</v>
      </c>
      <c r="F344">
        <v>26</v>
      </c>
      <c r="G344" t="s">
        <v>99</v>
      </c>
      <c r="H344" s="26" t="s">
        <v>72</v>
      </c>
      <c r="I344" s="25">
        <v>7.1525000000000007</v>
      </c>
      <c r="J344" s="25">
        <v>3.1116666666666677</v>
      </c>
      <c r="K344">
        <v>765</v>
      </c>
      <c r="L344">
        <v>5.6894400892386829E-3</v>
      </c>
      <c r="M344">
        <v>6.7864236358565987E-4</v>
      </c>
      <c r="N344" s="25">
        <v>9.4881840417428847E-5</v>
      </c>
      <c r="O344" s="25">
        <v>2.1809609970615735E-4</v>
      </c>
    </row>
    <row r="345" spans="1:15" x14ac:dyDescent="0.25">
      <c r="A345" t="s">
        <v>35</v>
      </c>
      <c r="B345">
        <v>8</v>
      </c>
      <c r="C345">
        <v>4</v>
      </c>
      <c r="D345">
        <v>240</v>
      </c>
      <c r="E345" t="s">
        <v>27</v>
      </c>
      <c r="F345">
        <v>34</v>
      </c>
      <c r="G345" t="s">
        <v>99</v>
      </c>
      <c r="H345" s="26" t="s">
        <v>72</v>
      </c>
      <c r="I345" s="25">
        <v>7.9249999999999998</v>
      </c>
      <c r="J345" s="25">
        <v>4.3525</v>
      </c>
      <c r="K345">
        <v>733</v>
      </c>
      <c r="L345">
        <v>5.4514504384469992E-3</v>
      </c>
      <c r="M345">
        <v>6.1914495088773896E-4</v>
      </c>
      <c r="N345" s="25">
        <v>7.8125545853342454E-5</v>
      </c>
      <c r="O345" s="25">
        <v>1.42250419503214E-4</v>
      </c>
    </row>
    <row r="346" spans="1:15" x14ac:dyDescent="0.25">
      <c r="A346" t="s">
        <v>35</v>
      </c>
      <c r="B346">
        <v>8</v>
      </c>
      <c r="C346">
        <v>4</v>
      </c>
      <c r="D346">
        <v>240</v>
      </c>
      <c r="E346" t="s">
        <v>29</v>
      </c>
      <c r="F346">
        <v>52</v>
      </c>
      <c r="G346" t="s">
        <v>99</v>
      </c>
      <c r="H346" s="26" t="s">
        <v>72</v>
      </c>
      <c r="I346" s="25">
        <v>7.2575000000000003</v>
      </c>
      <c r="J346" s="25">
        <v>4.0183333333333335</v>
      </c>
      <c r="K346">
        <v>631</v>
      </c>
      <c r="L346">
        <v>4.6928584265485086E-3</v>
      </c>
      <c r="M346">
        <v>4.294969479131163E-4</v>
      </c>
      <c r="N346" s="25">
        <v>5.9179737914311581E-5</v>
      </c>
      <c r="O346" s="25">
        <v>1.0688435037240554E-4</v>
      </c>
    </row>
    <row r="347" spans="1:15" x14ac:dyDescent="0.25">
      <c r="A347" t="s">
        <v>35</v>
      </c>
      <c r="B347">
        <v>8</v>
      </c>
      <c r="C347">
        <v>4</v>
      </c>
      <c r="D347">
        <v>240</v>
      </c>
      <c r="E347" t="s">
        <v>19</v>
      </c>
      <c r="F347">
        <v>11</v>
      </c>
      <c r="G347" t="s">
        <v>99</v>
      </c>
      <c r="H347" s="26" t="s">
        <v>71</v>
      </c>
      <c r="I347" s="25">
        <v>5.7408333333333328</v>
      </c>
      <c r="J347" s="25">
        <v>2.4849999999999994</v>
      </c>
      <c r="K347">
        <v>483</v>
      </c>
      <c r="L347">
        <v>3.5921562916369724E-3</v>
      </c>
      <c r="M347">
        <v>1.5432141418523224E-4</v>
      </c>
      <c r="N347" s="25">
        <v>2.6881361158699188E-5</v>
      </c>
      <c r="O347" s="25">
        <v>6.2101172710355044E-5</v>
      </c>
    </row>
    <row r="348" spans="1:15" x14ac:dyDescent="0.25">
      <c r="A348" t="s">
        <v>35</v>
      </c>
      <c r="B348">
        <v>8</v>
      </c>
      <c r="C348">
        <v>4</v>
      </c>
      <c r="D348">
        <v>240</v>
      </c>
      <c r="E348" t="s">
        <v>22</v>
      </c>
      <c r="F348">
        <v>13</v>
      </c>
      <c r="G348" t="s">
        <v>99</v>
      </c>
      <c r="H348" s="26" t="s">
        <v>71</v>
      </c>
      <c r="I348" s="25">
        <v>6.7200000000000006</v>
      </c>
      <c r="J348" s="25">
        <v>3.4916666666666663</v>
      </c>
      <c r="K348">
        <v>578</v>
      </c>
      <c r="L348">
        <v>4.2986880674247821E-3</v>
      </c>
      <c r="M348">
        <v>3.3095435813218466E-4</v>
      </c>
      <c r="N348" s="25">
        <v>4.9249160436337002E-5</v>
      </c>
      <c r="O348" s="25">
        <v>9.4784064381532609E-5</v>
      </c>
    </row>
    <row r="349" spans="1:15" x14ac:dyDescent="0.25">
      <c r="A349" t="s">
        <v>35</v>
      </c>
      <c r="B349">
        <v>8</v>
      </c>
      <c r="C349">
        <v>4</v>
      </c>
      <c r="D349">
        <v>240</v>
      </c>
      <c r="E349" t="s">
        <v>25</v>
      </c>
      <c r="F349">
        <v>26</v>
      </c>
      <c r="G349" t="s">
        <v>99</v>
      </c>
      <c r="H349" s="26" t="s">
        <v>71</v>
      </c>
      <c r="I349" s="25">
        <v>6.7266666666666666</v>
      </c>
      <c r="J349" s="25">
        <v>2.2149999999999999</v>
      </c>
      <c r="K349">
        <v>483</v>
      </c>
      <c r="L349">
        <v>3.5921562916369724E-3</v>
      </c>
      <c r="M349">
        <v>1.5432141418523224E-4</v>
      </c>
      <c r="N349" s="25">
        <v>2.2941736499291217E-5</v>
      </c>
      <c r="O349" s="25">
        <v>6.9671067352249325E-5</v>
      </c>
    </row>
    <row r="350" spans="1:15" x14ac:dyDescent="0.25">
      <c r="A350" t="s">
        <v>35</v>
      </c>
      <c r="B350">
        <v>8</v>
      </c>
      <c r="C350">
        <v>4</v>
      </c>
      <c r="D350">
        <v>240</v>
      </c>
      <c r="E350" t="s">
        <v>27</v>
      </c>
      <c r="F350">
        <v>34</v>
      </c>
      <c r="G350" t="s">
        <v>99</v>
      </c>
      <c r="H350" s="26" t="s">
        <v>71</v>
      </c>
      <c r="I350" s="25">
        <v>8.1258333333333344</v>
      </c>
      <c r="J350" s="25">
        <v>4.1108333333333338</v>
      </c>
      <c r="K350">
        <v>494</v>
      </c>
      <c r="L350">
        <v>3.6739652340966136E-3</v>
      </c>
      <c r="M350">
        <v>1.7477364980014254E-4</v>
      </c>
      <c r="N350" s="25">
        <v>2.1508397062882886E-5</v>
      </c>
      <c r="O350" s="25">
        <v>4.2515382071796275E-5</v>
      </c>
    </row>
    <row r="351" spans="1:15" x14ac:dyDescent="0.25">
      <c r="A351" t="s">
        <v>35</v>
      </c>
      <c r="B351">
        <v>8</v>
      </c>
      <c r="C351">
        <v>4</v>
      </c>
      <c r="D351">
        <v>240</v>
      </c>
      <c r="E351" t="s">
        <v>29</v>
      </c>
      <c r="F351">
        <v>52</v>
      </c>
      <c r="G351" t="s">
        <v>99</v>
      </c>
      <c r="H351" s="26" t="s">
        <v>71</v>
      </c>
      <c r="I351" s="25">
        <v>11.799999999999999</v>
      </c>
      <c r="J351" s="25">
        <v>7.8374999999999995</v>
      </c>
      <c r="K351">
        <v>526</v>
      </c>
      <c r="L351">
        <v>3.9119548848882968E-3</v>
      </c>
      <c r="M351">
        <v>2.3427106249806335E-4</v>
      </c>
      <c r="N351" s="25">
        <v>1.9853479872717234E-5</v>
      </c>
      <c r="O351" s="25">
        <v>2.9891044656850191E-5</v>
      </c>
    </row>
    <row r="352" spans="1:15" x14ac:dyDescent="0.25">
      <c r="A352" t="s">
        <v>35</v>
      </c>
      <c r="B352">
        <v>8</v>
      </c>
      <c r="C352">
        <v>4</v>
      </c>
      <c r="D352">
        <v>240</v>
      </c>
      <c r="E352" t="s">
        <v>19</v>
      </c>
      <c r="F352">
        <v>11</v>
      </c>
      <c r="G352" t="s">
        <v>99</v>
      </c>
      <c r="H352" s="26" t="s">
        <v>73</v>
      </c>
      <c r="I352" s="25">
        <v>6.34</v>
      </c>
      <c r="J352" s="25">
        <v>1.868333333333333</v>
      </c>
      <c r="K352">
        <v>581</v>
      </c>
      <c r="L352">
        <v>4.3209995971865024E-3</v>
      </c>
      <c r="M352">
        <v>3.3653224057261474E-4</v>
      </c>
      <c r="N352" s="25">
        <v>5.3080795042999168E-5</v>
      </c>
      <c r="O352" s="25">
        <v>1.8012430360710873E-4</v>
      </c>
    </row>
    <row r="353" spans="1:15" x14ac:dyDescent="0.25">
      <c r="A353" t="s">
        <v>35</v>
      </c>
      <c r="B353">
        <v>8</v>
      </c>
      <c r="C353">
        <v>4</v>
      </c>
      <c r="D353">
        <v>240</v>
      </c>
      <c r="E353" t="s">
        <v>22</v>
      </c>
      <c r="F353">
        <v>13</v>
      </c>
      <c r="G353" t="s">
        <v>99</v>
      </c>
      <c r="H353" s="26" t="s">
        <v>73</v>
      </c>
      <c r="I353" s="25">
        <v>6.0541666666666671</v>
      </c>
      <c r="J353" s="25">
        <v>1.9583333333333335</v>
      </c>
      <c r="K353">
        <v>568</v>
      </c>
      <c r="L353">
        <v>4.2243163015523808E-3</v>
      </c>
      <c r="M353">
        <v>3.1236141666408435E-4</v>
      </c>
      <c r="N353" s="25">
        <v>5.1594452855733132E-5</v>
      </c>
      <c r="O353" s="25">
        <v>1.5950370212634092E-4</v>
      </c>
    </row>
    <row r="354" spans="1:15" x14ac:dyDescent="0.25">
      <c r="A354" t="s">
        <v>35</v>
      </c>
      <c r="B354">
        <v>8</v>
      </c>
      <c r="C354">
        <v>4</v>
      </c>
      <c r="D354">
        <v>240</v>
      </c>
      <c r="E354" t="s">
        <v>25</v>
      </c>
      <c r="F354">
        <v>26</v>
      </c>
      <c r="G354" t="s">
        <v>99</v>
      </c>
      <c r="H354" s="26" t="s">
        <v>73</v>
      </c>
      <c r="I354" s="25">
        <v>6.270833333333333</v>
      </c>
      <c r="J354" s="25">
        <v>3.3374999999999999</v>
      </c>
      <c r="K354">
        <v>665</v>
      </c>
      <c r="L354">
        <v>4.9457224305146721E-3</v>
      </c>
      <c r="M354">
        <v>4.9271294890465718E-4</v>
      </c>
      <c r="N354" s="25">
        <v>7.8572164609380549E-5</v>
      </c>
      <c r="O354" s="25">
        <v>1.4762934798641413E-4</v>
      </c>
    </row>
    <row r="355" spans="1:15" x14ac:dyDescent="0.25">
      <c r="A355" t="s">
        <v>35</v>
      </c>
      <c r="B355">
        <v>8</v>
      </c>
      <c r="C355">
        <v>4</v>
      </c>
      <c r="D355">
        <v>240</v>
      </c>
      <c r="E355" t="s">
        <v>27</v>
      </c>
      <c r="F355">
        <v>34</v>
      </c>
      <c r="G355" t="s">
        <v>99</v>
      </c>
      <c r="H355" s="26" t="s">
        <v>73</v>
      </c>
      <c r="I355" s="25">
        <v>7.3316666666666661</v>
      </c>
      <c r="J355" s="25">
        <v>3.6174999999999997</v>
      </c>
      <c r="K355">
        <v>605</v>
      </c>
      <c r="L355">
        <v>4.4994918352802655E-3</v>
      </c>
      <c r="M355">
        <v>3.8115530009605553E-4</v>
      </c>
      <c r="N355" s="25">
        <v>5.1987538089937105E-5</v>
      </c>
      <c r="O355" s="25">
        <v>1.0536428475357444E-4</v>
      </c>
    </row>
    <row r="356" spans="1:15" x14ac:dyDescent="0.25">
      <c r="A356" t="s">
        <v>35</v>
      </c>
      <c r="B356">
        <v>8</v>
      </c>
      <c r="C356">
        <v>4</v>
      </c>
      <c r="D356">
        <v>240</v>
      </c>
      <c r="E356" t="s">
        <v>29</v>
      </c>
      <c r="F356">
        <v>52</v>
      </c>
      <c r="G356" t="s">
        <v>99</v>
      </c>
      <c r="H356" s="26" t="s">
        <v>73</v>
      </c>
      <c r="I356" s="25">
        <v>5.916666666666667</v>
      </c>
      <c r="J356" s="25">
        <v>3.1008333333333327</v>
      </c>
      <c r="K356">
        <v>590</v>
      </c>
      <c r="L356">
        <v>4.3879341864716641E-3</v>
      </c>
      <c r="M356">
        <v>3.5326588789390517E-4</v>
      </c>
      <c r="N356" s="25">
        <v>5.9706910629955801E-5</v>
      </c>
      <c r="O356" s="25">
        <v>1.1392611273117073E-4</v>
      </c>
    </row>
    <row r="357" spans="1:15" x14ac:dyDescent="0.25">
      <c r="A357" t="s">
        <v>35</v>
      </c>
      <c r="B357">
        <v>8</v>
      </c>
      <c r="C357">
        <v>4</v>
      </c>
      <c r="D357">
        <v>240</v>
      </c>
      <c r="E357" t="s">
        <v>19</v>
      </c>
      <c r="F357">
        <v>11</v>
      </c>
      <c r="G357" t="s">
        <v>99</v>
      </c>
      <c r="H357" s="26" t="s">
        <v>74</v>
      </c>
      <c r="I357" s="25">
        <v>10.093333333333334</v>
      </c>
      <c r="J357" s="25">
        <v>6.274166666666666</v>
      </c>
      <c r="K357">
        <v>485</v>
      </c>
      <c r="L357">
        <v>3.6070306448114523E-3</v>
      </c>
      <c r="M357">
        <v>1.5804000247885222E-4</v>
      </c>
      <c r="N357" s="25">
        <v>1.5657860219172942E-5</v>
      </c>
      <c r="O357" s="25">
        <v>2.518900291866419E-5</v>
      </c>
    </row>
    <row r="358" spans="1:15" x14ac:dyDescent="0.25">
      <c r="A358" t="s">
        <v>35</v>
      </c>
      <c r="B358">
        <v>8</v>
      </c>
      <c r="C358">
        <v>4</v>
      </c>
      <c r="D358">
        <v>240</v>
      </c>
      <c r="E358" t="s">
        <v>22</v>
      </c>
      <c r="F358">
        <v>13</v>
      </c>
      <c r="G358" t="s">
        <v>99</v>
      </c>
      <c r="H358" s="26" t="s">
        <v>74</v>
      </c>
      <c r="I358" s="25">
        <v>5.84</v>
      </c>
      <c r="J358" s="25">
        <v>2.54</v>
      </c>
      <c r="K358">
        <v>649</v>
      </c>
      <c r="L358">
        <v>4.8267276051188303E-3</v>
      </c>
      <c r="M358">
        <v>4.6296424255569673E-4</v>
      </c>
      <c r="N358" s="25">
        <v>7.9274699067756292E-5</v>
      </c>
      <c r="O358" s="25">
        <v>1.8226938683295145E-4</v>
      </c>
    </row>
    <row r="359" spans="1:15" x14ac:dyDescent="0.25">
      <c r="A359" t="s">
        <v>35</v>
      </c>
      <c r="B359">
        <v>8</v>
      </c>
      <c r="C359">
        <v>4</v>
      </c>
      <c r="D359">
        <v>240</v>
      </c>
      <c r="E359" t="s">
        <v>25</v>
      </c>
      <c r="F359">
        <v>26</v>
      </c>
      <c r="G359" t="s">
        <v>99</v>
      </c>
      <c r="H359" s="26" t="s">
        <v>74</v>
      </c>
      <c r="I359" s="25">
        <v>9.9691666666666681</v>
      </c>
      <c r="J359" s="25">
        <v>6.1066666666666682</v>
      </c>
      <c r="K359">
        <v>556</v>
      </c>
      <c r="L359">
        <v>4.1350701825055005E-3</v>
      </c>
      <c r="M359">
        <v>2.9004988690236428E-4</v>
      </c>
      <c r="N359" s="25">
        <v>2.9094697340369229E-5</v>
      </c>
      <c r="O359" s="25">
        <v>4.7497252222002875E-5</v>
      </c>
    </row>
    <row r="360" spans="1:15" x14ac:dyDescent="0.25">
      <c r="A360" t="s">
        <v>35</v>
      </c>
      <c r="B360">
        <v>8</v>
      </c>
      <c r="C360">
        <v>4</v>
      </c>
      <c r="D360">
        <v>240</v>
      </c>
      <c r="E360" t="s">
        <v>27</v>
      </c>
      <c r="F360">
        <v>34</v>
      </c>
      <c r="G360" t="s">
        <v>99</v>
      </c>
      <c r="H360" s="26" t="s">
        <v>74</v>
      </c>
      <c r="I360" s="25">
        <v>8.0608333333333331</v>
      </c>
      <c r="J360" s="25">
        <v>4.9749999999999996</v>
      </c>
      <c r="K360">
        <v>506</v>
      </c>
      <c r="L360">
        <v>3.7632113531434952E-3</v>
      </c>
      <c r="M360">
        <v>1.9708517956186294E-4</v>
      </c>
      <c r="N360" s="25">
        <v>2.4449727641293863E-5</v>
      </c>
      <c r="O360" s="25">
        <v>3.9615111469721196E-5</v>
      </c>
    </row>
    <row r="361" spans="1:15" x14ac:dyDescent="0.25">
      <c r="A361" t="s">
        <v>35</v>
      </c>
      <c r="B361">
        <v>8</v>
      </c>
      <c r="C361">
        <v>4</v>
      </c>
      <c r="D361">
        <v>240</v>
      </c>
      <c r="E361" t="s">
        <v>29</v>
      </c>
      <c r="F361">
        <v>52</v>
      </c>
      <c r="G361" t="s">
        <v>99</v>
      </c>
      <c r="H361" s="26" t="s">
        <v>74</v>
      </c>
      <c r="I361" s="25">
        <v>7.5983333333333336</v>
      </c>
      <c r="J361" s="25">
        <v>4.2150000000000007</v>
      </c>
      <c r="K361">
        <v>559</v>
      </c>
      <c r="L361">
        <v>4.15738171226722E-3</v>
      </c>
      <c r="M361">
        <v>2.9562776934279414E-4</v>
      </c>
      <c r="N361" s="25">
        <v>3.8906922922938469E-5</v>
      </c>
      <c r="O361" s="25">
        <v>7.013707457717535E-5</v>
      </c>
    </row>
    <row r="362" spans="1:15" x14ac:dyDescent="0.25">
      <c r="A362" t="s">
        <v>36</v>
      </c>
      <c r="B362">
        <v>16</v>
      </c>
      <c r="C362">
        <v>8</v>
      </c>
      <c r="D362">
        <v>480</v>
      </c>
      <c r="E362" t="s">
        <v>19</v>
      </c>
      <c r="F362">
        <v>11</v>
      </c>
      <c r="G362" t="s">
        <v>99</v>
      </c>
      <c r="H362" s="26" t="s">
        <v>72</v>
      </c>
      <c r="I362" s="25">
        <v>6.0416666666666661</v>
      </c>
      <c r="J362" s="25">
        <v>2.4325000000000001</v>
      </c>
      <c r="K362">
        <v>729</v>
      </c>
      <c r="L362">
        <v>5.4217017320980386E-3</v>
      </c>
      <c r="M362">
        <v>3.0585388715024939E-4</v>
      </c>
      <c r="N362" s="25">
        <v>5.0624091666248182E-5</v>
      </c>
      <c r="O362" s="25">
        <v>1.257364387051385E-4</v>
      </c>
    </row>
    <row r="363" spans="1:15" x14ac:dyDescent="0.25">
      <c r="A363" t="s">
        <v>36</v>
      </c>
      <c r="B363">
        <v>16</v>
      </c>
      <c r="C363">
        <v>8</v>
      </c>
      <c r="D363">
        <v>480</v>
      </c>
      <c r="E363" t="s">
        <v>22</v>
      </c>
      <c r="F363">
        <v>13</v>
      </c>
      <c r="G363" t="s">
        <v>99</v>
      </c>
      <c r="H363" s="26" t="s">
        <v>72</v>
      </c>
      <c r="I363" s="25">
        <v>6.3808333333333334</v>
      </c>
      <c r="J363" s="25">
        <v>2.9816666666666669</v>
      </c>
      <c r="K363">
        <v>775</v>
      </c>
      <c r="L363">
        <v>5.7638118551110841E-3</v>
      </c>
      <c r="M363">
        <v>3.4861765252688009E-4</v>
      </c>
      <c r="N363" s="25">
        <v>5.4635129036470692E-5</v>
      </c>
      <c r="O363" s="25">
        <v>1.1692039771723199E-4</v>
      </c>
    </row>
    <row r="364" spans="1:15" x14ac:dyDescent="0.25">
      <c r="A364" t="s">
        <v>36</v>
      </c>
      <c r="B364">
        <v>16</v>
      </c>
      <c r="C364">
        <v>8</v>
      </c>
      <c r="D364">
        <v>480</v>
      </c>
      <c r="E364" t="s">
        <v>25</v>
      </c>
      <c r="F364">
        <v>26</v>
      </c>
      <c r="G364" t="s">
        <v>99</v>
      </c>
      <c r="H364" s="26" t="s">
        <v>72</v>
      </c>
      <c r="I364" s="25">
        <v>7.1525000000000007</v>
      </c>
      <c r="J364" s="25">
        <v>3.1116666666666677</v>
      </c>
      <c r="K364">
        <v>719</v>
      </c>
      <c r="L364">
        <v>5.3473299662256373E-3</v>
      </c>
      <c r="M364">
        <v>2.9655741641619924E-4</v>
      </c>
      <c r="N364" s="25">
        <v>4.1462064511177796E-5</v>
      </c>
      <c r="O364" s="25">
        <v>9.5305007953786552E-5</v>
      </c>
    </row>
    <row r="365" spans="1:15" x14ac:dyDescent="0.25">
      <c r="A365" t="s">
        <v>36</v>
      </c>
      <c r="B365">
        <v>16</v>
      </c>
      <c r="C365">
        <v>8</v>
      </c>
      <c r="D365">
        <v>480</v>
      </c>
      <c r="E365" t="s">
        <v>27</v>
      </c>
      <c r="F365">
        <v>34</v>
      </c>
      <c r="G365" t="s">
        <v>99</v>
      </c>
      <c r="H365" s="26" t="s">
        <v>72</v>
      </c>
      <c r="I365" s="25">
        <v>7.9249999999999998</v>
      </c>
      <c r="J365" s="25">
        <v>4.3525</v>
      </c>
      <c r="K365">
        <v>694</v>
      </c>
      <c r="L365">
        <v>5.1614005515446346E-3</v>
      </c>
      <c r="M365">
        <v>2.733162395810739E-4</v>
      </c>
      <c r="N365" s="25">
        <v>3.4487853574898917E-5</v>
      </c>
      <c r="O365" s="25">
        <v>6.2795230231148515E-5</v>
      </c>
    </row>
    <row r="366" spans="1:15" x14ac:dyDescent="0.25">
      <c r="A366" t="s">
        <v>36</v>
      </c>
      <c r="B366">
        <v>16</v>
      </c>
      <c r="C366">
        <v>8</v>
      </c>
      <c r="D366">
        <v>480</v>
      </c>
      <c r="E366" t="s">
        <v>29</v>
      </c>
      <c r="F366">
        <v>52</v>
      </c>
      <c r="G366" t="s">
        <v>99</v>
      </c>
      <c r="H366" s="26" t="s">
        <v>72</v>
      </c>
      <c r="I366" s="25">
        <v>7.2575000000000003</v>
      </c>
      <c r="J366" s="25">
        <v>4.0183333333333335</v>
      </c>
      <c r="K366">
        <v>664</v>
      </c>
      <c r="L366">
        <v>4.9382852539274318E-3</v>
      </c>
      <c r="M366">
        <v>2.4542682737892354E-4</v>
      </c>
      <c r="N366" s="25">
        <v>3.3816993093892321E-5</v>
      </c>
      <c r="O366" s="25">
        <v>6.1076771641374586E-5</v>
      </c>
    </row>
    <row r="367" spans="1:15" x14ac:dyDescent="0.25">
      <c r="A367" t="s">
        <v>36</v>
      </c>
      <c r="B367">
        <v>16</v>
      </c>
      <c r="C367">
        <v>8</v>
      </c>
      <c r="D367">
        <v>480</v>
      </c>
      <c r="E367" t="s">
        <v>19</v>
      </c>
      <c r="F367">
        <v>11</v>
      </c>
      <c r="G367" t="s">
        <v>99</v>
      </c>
      <c r="H367" s="26" t="s">
        <v>71</v>
      </c>
      <c r="I367" s="25">
        <v>5.7408333333333328</v>
      </c>
      <c r="J367" s="25">
        <v>2.4849999999999994</v>
      </c>
      <c r="K367">
        <v>491</v>
      </c>
      <c r="L367">
        <v>3.6516537043348933E-3</v>
      </c>
      <c r="M367">
        <v>8.4597883679856235E-5</v>
      </c>
      <c r="N367" s="25">
        <v>1.4736167864106183E-5</v>
      </c>
      <c r="O367" s="25">
        <v>3.404341395567656E-5</v>
      </c>
    </row>
    <row r="368" spans="1:15" x14ac:dyDescent="0.25">
      <c r="A368" t="s">
        <v>36</v>
      </c>
      <c r="B368">
        <v>16</v>
      </c>
      <c r="C368">
        <v>8</v>
      </c>
      <c r="D368">
        <v>480</v>
      </c>
      <c r="E368" t="s">
        <v>22</v>
      </c>
      <c r="F368">
        <v>13</v>
      </c>
      <c r="G368" t="s">
        <v>99</v>
      </c>
      <c r="H368" s="26" t="s">
        <v>71</v>
      </c>
      <c r="I368" s="25">
        <v>6.7200000000000006</v>
      </c>
      <c r="J368" s="25">
        <v>3.4916666666666663</v>
      </c>
      <c r="K368">
        <v>617</v>
      </c>
      <c r="L368">
        <v>4.5887379543271467E-3</v>
      </c>
      <c r="M368">
        <v>2.0173341492888791E-4</v>
      </c>
      <c r="N368" s="25">
        <v>3.0019853412036889E-5</v>
      </c>
      <c r="O368" s="25">
        <v>5.7775679693237594E-5</v>
      </c>
    </row>
    <row r="369" spans="1:15" x14ac:dyDescent="0.25">
      <c r="A369" t="s">
        <v>36</v>
      </c>
      <c r="B369">
        <v>16</v>
      </c>
      <c r="C369">
        <v>8</v>
      </c>
      <c r="D369">
        <v>480</v>
      </c>
      <c r="E369" t="s">
        <v>25</v>
      </c>
      <c r="F369">
        <v>26</v>
      </c>
      <c r="G369" t="s">
        <v>99</v>
      </c>
      <c r="H369" s="26" t="s">
        <v>71</v>
      </c>
      <c r="I369" s="25">
        <v>6.7266666666666666</v>
      </c>
      <c r="J369" s="25">
        <v>2.2149999999999999</v>
      </c>
      <c r="K369">
        <v>528</v>
      </c>
      <c r="L369">
        <v>3.9268292380627767E-3</v>
      </c>
      <c r="M369">
        <v>1.1899482539584166E-4</v>
      </c>
      <c r="N369" s="25">
        <v>1.7690013686200446E-5</v>
      </c>
      <c r="O369" s="25">
        <v>5.3722268801734389E-5</v>
      </c>
    </row>
    <row r="370" spans="1:15" x14ac:dyDescent="0.25">
      <c r="A370" t="s">
        <v>36</v>
      </c>
      <c r="B370">
        <v>16</v>
      </c>
      <c r="C370">
        <v>8</v>
      </c>
      <c r="D370">
        <v>480</v>
      </c>
      <c r="E370" t="s">
        <v>27</v>
      </c>
      <c r="F370">
        <v>34</v>
      </c>
      <c r="G370" t="s">
        <v>99</v>
      </c>
      <c r="H370" s="26" t="s">
        <v>71</v>
      </c>
      <c r="I370" s="25">
        <v>8.1258333333333344</v>
      </c>
      <c r="J370" s="25">
        <v>4.1108333333333338</v>
      </c>
      <c r="K370">
        <v>495</v>
      </c>
      <c r="L370">
        <v>3.6814024106838535E-3</v>
      </c>
      <c r="M370">
        <v>8.8316471973476265E-5</v>
      </c>
      <c r="N370" s="25">
        <v>1.0868604898797201E-5</v>
      </c>
      <c r="O370" s="25">
        <v>2.1483836685216198E-5</v>
      </c>
    </row>
    <row r="371" spans="1:15" x14ac:dyDescent="0.25">
      <c r="A371" t="s">
        <v>36</v>
      </c>
      <c r="B371">
        <v>16</v>
      </c>
      <c r="C371">
        <v>8</v>
      </c>
      <c r="D371">
        <v>480</v>
      </c>
      <c r="E371" t="s">
        <v>29</v>
      </c>
      <c r="F371">
        <v>52</v>
      </c>
      <c r="G371" t="s">
        <v>99</v>
      </c>
      <c r="H371" s="26" t="s">
        <v>71</v>
      </c>
      <c r="I371" s="25">
        <v>11.799999999999999</v>
      </c>
      <c r="J371" s="25">
        <v>7.8374999999999995</v>
      </c>
      <c r="K371">
        <v>529</v>
      </c>
      <c r="L371">
        <v>3.9342664146500171E-3</v>
      </c>
      <c r="M371">
        <v>1.1992447246924671E-4</v>
      </c>
      <c r="N371" s="25">
        <v>1.0163090887224298E-5</v>
      </c>
      <c r="O371" s="25">
        <v>1.53013680981495E-5</v>
      </c>
    </row>
    <row r="372" spans="1:15" x14ac:dyDescent="0.25">
      <c r="A372" t="s">
        <v>36</v>
      </c>
      <c r="B372">
        <v>16</v>
      </c>
      <c r="C372">
        <v>8</v>
      </c>
      <c r="D372">
        <v>480</v>
      </c>
      <c r="E372" t="s">
        <v>19</v>
      </c>
      <c r="F372">
        <v>11</v>
      </c>
      <c r="G372" t="s">
        <v>99</v>
      </c>
      <c r="H372" s="26" t="s">
        <v>73</v>
      </c>
      <c r="I372" s="25">
        <v>6.34</v>
      </c>
      <c r="J372" s="25">
        <v>1.868333333333333</v>
      </c>
      <c r="K372">
        <v>596</v>
      </c>
      <c r="L372">
        <v>4.4325572459951047E-3</v>
      </c>
      <c r="M372">
        <v>1.8221082638738266E-4</v>
      </c>
      <c r="N372" s="25">
        <v>2.8739877979082439E-5</v>
      </c>
      <c r="O372" s="25">
        <v>9.7525866041418035E-5</v>
      </c>
    </row>
    <row r="373" spans="1:15" x14ac:dyDescent="0.25">
      <c r="A373" t="s">
        <v>36</v>
      </c>
      <c r="B373">
        <v>16</v>
      </c>
      <c r="C373">
        <v>8</v>
      </c>
      <c r="D373">
        <v>480</v>
      </c>
      <c r="E373" t="s">
        <v>22</v>
      </c>
      <c r="F373">
        <v>13</v>
      </c>
      <c r="G373" t="s">
        <v>99</v>
      </c>
      <c r="H373" s="26" t="s">
        <v>73</v>
      </c>
      <c r="I373" s="25">
        <v>6.0541666666666671</v>
      </c>
      <c r="J373" s="25">
        <v>1.9583333333333335</v>
      </c>
      <c r="K373">
        <v>548</v>
      </c>
      <c r="L373">
        <v>4.0755727698075792E-3</v>
      </c>
      <c r="M373">
        <v>1.3758776686394197E-4</v>
      </c>
      <c r="N373" s="25">
        <v>2.2726128043596744E-5</v>
      </c>
      <c r="O373" s="25">
        <v>7.025758307945973E-5</v>
      </c>
    </row>
    <row r="374" spans="1:15" x14ac:dyDescent="0.25">
      <c r="A374" t="s">
        <v>36</v>
      </c>
      <c r="B374">
        <v>16</v>
      </c>
      <c r="C374">
        <v>8</v>
      </c>
      <c r="D374">
        <v>480</v>
      </c>
      <c r="E374" t="s">
        <v>25</v>
      </c>
      <c r="F374">
        <v>26</v>
      </c>
      <c r="G374" t="s">
        <v>99</v>
      </c>
      <c r="H374" s="26" t="s">
        <v>73</v>
      </c>
      <c r="I374" s="25">
        <v>6.270833333333333</v>
      </c>
      <c r="J374" s="25">
        <v>3.3374999999999999</v>
      </c>
      <c r="K374">
        <v>755</v>
      </c>
      <c r="L374">
        <v>5.6150683233662816E-3</v>
      </c>
      <c r="M374">
        <v>3.3002471105877978E-4</v>
      </c>
      <c r="N374" s="25">
        <v>5.262852535156621E-5</v>
      </c>
      <c r="O374" s="25">
        <v>9.8883808556937761E-5</v>
      </c>
    </row>
    <row r="375" spans="1:15" x14ac:dyDescent="0.25">
      <c r="A375" t="s">
        <v>36</v>
      </c>
      <c r="B375">
        <v>16</v>
      </c>
      <c r="C375">
        <v>8</v>
      </c>
      <c r="D375">
        <v>480</v>
      </c>
      <c r="E375" t="s">
        <v>27</v>
      </c>
      <c r="F375">
        <v>34</v>
      </c>
      <c r="G375" t="s">
        <v>99</v>
      </c>
      <c r="H375" s="26" t="s">
        <v>73</v>
      </c>
      <c r="I375" s="25">
        <v>7.3316666666666661</v>
      </c>
      <c r="J375" s="25">
        <v>3.6174999999999997</v>
      </c>
      <c r="K375">
        <v>606</v>
      </c>
      <c r="L375">
        <v>4.5069290118675059E-3</v>
      </c>
      <c r="M375">
        <v>1.9150729712143281E-4</v>
      </c>
      <c r="N375" s="25">
        <v>2.6120567918358649E-5</v>
      </c>
      <c r="O375" s="25">
        <v>5.2939128437161801E-5</v>
      </c>
    </row>
    <row r="376" spans="1:15" x14ac:dyDescent="0.25">
      <c r="A376" t="s">
        <v>36</v>
      </c>
      <c r="B376">
        <v>16</v>
      </c>
      <c r="C376">
        <v>8</v>
      </c>
      <c r="D376">
        <v>480</v>
      </c>
      <c r="E376" t="s">
        <v>29</v>
      </c>
      <c r="F376">
        <v>52</v>
      </c>
      <c r="G376" t="s">
        <v>99</v>
      </c>
      <c r="H376" s="26" t="s">
        <v>73</v>
      </c>
      <c r="I376" s="25">
        <v>5.916666666666667</v>
      </c>
      <c r="J376" s="25">
        <v>3.1008333333333327</v>
      </c>
      <c r="K376">
        <v>604</v>
      </c>
      <c r="L376">
        <v>4.4920546586930251E-3</v>
      </c>
      <c r="M376">
        <v>1.8964800297462272E-4</v>
      </c>
      <c r="N376" s="25">
        <v>3.2053183601344685E-5</v>
      </c>
      <c r="O376" s="25">
        <v>6.1160334203049529E-5</v>
      </c>
    </row>
    <row r="377" spans="1:15" x14ac:dyDescent="0.25">
      <c r="A377" t="s">
        <v>36</v>
      </c>
      <c r="B377">
        <v>16</v>
      </c>
      <c r="C377">
        <v>8</v>
      </c>
      <c r="D377">
        <v>480</v>
      </c>
      <c r="E377" t="s">
        <v>19</v>
      </c>
      <c r="F377">
        <v>11</v>
      </c>
      <c r="G377" t="s">
        <v>99</v>
      </c>
      <c r="H377" s="26" t="s">
        <v>74</v>
      </c>
      <c r="I377" s="25">
        <v>10.093333333333334</v>
      </c>
      <c r="J377" s="25">
        <v>6.274166666666666</v>
      </c>
      <c r="K377">
        <v>588</v>
      </c>
      <c r="L377">
        <v>4.3730598332971833E-3</v>
      </c>
      <c r="M377">
        <v>1.7477364980014249E-4</v>
      </c>
      <c r="N377" s="25">
        <v>1.7315751301203019E-5</v>
      </c>
      <c r="O377" s="25">
        <v>2.7856073815934521E-5</v>
      </c>
    </row>
    <row r="378" spans="1:15" x14ac:dyDescent="0.25">
      <c r="A378" t="s">
        <v>36</v>
      </c>
      <c r="B378">
        <v>16</v>
      </c>
      <c r="C378">
        <v>8</v>
      </c>
      <c r="D378">
        <v>480</v>
      </c>
      <c r="E378" t="s">
        <v>22</v>
      </c>
      <c r="F378">
        <v>13</v>
      </c>
      <c r="G378" t="s">
        <v>99</v>
      </c>
      <c r="H378" s="26" t="s">
        <v>74</v>
      </c>
      <c r="I378" s="25">
        <v>5.84</v>
      </c>
      <c r="J378" s="25">
        <v>2.54</v>
      </c>
      <c r="K378">
        <v>607</v>
      </c>
      <c r="L378">
        <v>4.5143661884547454E-3</v>
      </c>
      <c r="M378">
        <v>1.9243694419483775E-4</v>
      </c>
      <c r="N378" s="25">
        <v>3.2951531540211948E-5</v>
      </c>
      <c r="O378" s="25">
        <v>7.5762576454660533E-5</v>
      </c>
    </row>
    <row r="379" spans="1:15" x14ac:dyDescent="0.25">
      <c r="A379" t="s">
        <v>36</v>
      </c>
      <c r="B379">
        <v>16</v>
      </c>
      <c r="C379">
        <v>8</v>
      </c>
      <c r="D379">
        <v>480</v>
      </c>
      <c r="E379" t="s">
        <v>25</v>
      </c>
      <c r="F379">
        <v>26</v>
      </c>
      <c r="G379" t="s">
        <v>99</v>
      </c>
      <c r="H379" s="26" t="s">
        <v>74</v>
      </c>
      <c r="I379" s="25">
        <v>9.9691666666666681</v>
      </c>
      <c r="J379" s="25">
        <v>6.1066666666666682</v>
      </c>
      <c r="K379">
        <v>533</v>
      </c>
      <c r="L379">
        <v>3.9640151209989778E-3</v>
      </c>
      <c r="M379">
        <v>1.2364306076286679E-4</v>
      </c>
      <c r="N379" s="25">
        <v>1.2402547263683034E-5</v>
      </c>
      <c r="O379" s="25">
        <v>2.0247226107456347E-5</v>
      </c>
    </row>
    <row r="380" spans="1:15" x14ac:dyDescent="0.25">
      <c r="A380" t="s">
        <v>36</v>
      </c>
      <c r="B380">
        <v>16</v>
      </c>
      <c r="C380">
        <v>8</v>
      </c>
      <c r="D380">
        <v>480</v>
      </c>
      <c r="E380" t="s">
        <v>27</v>
      </c>
      <c r="F380">
        <v>34</v>
      </c>
      <c r="G380" t="s">
        <v>99</v>
      </c>
      <c r="H380" s="26" t="s">
        <v>74</v>
      </c>
      <c r="I380" s="25">
        <v>8.0608333333333331</v>
      </c>
      <c r="J380" s="25">
        <v>4.9749999999999996</v>
      </c>
      <c r="K380">
        <v>511</v>
      </c>
      <c r="L380">
        <v>3.8003972360796958E-3</v>
      </c>
      <c r="M380">
        <v>1.0319082514795655E-4</v>
      </c>
      <c r="N380" s="25">
        <v>1.2801508340488769E-5</v>
      </c>
      <c r="O380" s="25">
        <v>2.0741874401599307E-5</v>
      </c>
    </row>
    <row r="381" spans="1:15" x14ac:dyDescent="0.25">
      <c r="A381" t="s">
        <v>36</v>
      </c>
      <c r="B381">
        <v>16</v>
      </c>
      <c r="C381">
        <v>8</v>
      </c>
      <c r="D381">
        <v>480</v>
      </c>
      <c r="E381" t="s">
        <v>29</v>
      </c>
      <c r="F381">
        <v>52</v>
      </c>
      <c r="G381" t="s">
        <v>99</v>
      </c>
      <c r="H381" s="26" t="s">
        <v>74</v>
      </c>
      <c r="I381" s="25">
        <v>7.5983333333333336</v>
      </c>
      <c r="J381" s="25">
        <v>4.2150000000000007</v>
      </c>
      <c r="K381">
        <v>522</v>
      </c>
      <c r="L381">
        <v>3.8822061785393361E-3</v>
      </c>
      <c r="M381">
        <v>1.1341694295541159E-4</v>
      </c>
      <c r="N381" s="25">
        <v>1.4926555335215387E-5</v>
      </c>
      <c r="O381" s="25">
        <v>2.6907934271746516E-5</v>
      </c>
    </row>
    <row r="382" spans="1:15" x14ac:dyDescent="0.25">
      <c r="A382" t="s">
        <v>37</v>
      </c>
      <c r="B382">
        <v>24</v>
      </c>
      <c r="C382">
        <v>8</v>
      </c>
      <c r="D382">
        <v>480</v>
      </c>
      <c r="E382" t="s">
        <v>19</v>
      </c>
      <c r="F382">
        <v>11</v>
      </c>
      <c r="G382" t="s">
        <v>99</v>
      </c>
      <c r="H382" s="26" t="s">
        <v>72</v>
      </c>
      <c r="I382" s="25">
        <v>6.0416666666666661</v>
      </c>
      <c r="J382" s="25">
        <v>2.4325000000000001</v>
      </c>
      <c r="K382">
        <v>791</v>
      </c>
      <c r="L382">
        <v>5.882806680506926E-3</v>
      </c>
      <c r="M382">
        <v>3.6349200570136032E-4</v>
      </c>
      <c r="N382" s="25">
        <v>6.0164194047121716E-5</v>
      </c>
      <c r="O382" s="25">
        <v>1.4943145147024061E-4</v>
      </c>
    </row>
    <row r="383" spans="1:15" x14ac:dyDescent="0.25">
      <c r="A383" t="s">
        <v>37</v>
      </c>
      <c r="B383">
        <v>24</v>
      </c>
      <c r="C383">
        <v>8</v>
      </c>
      <c r="D383">
        <v>480</v>
      </c>
      <c r="E383" t="s">
        <v>22</v>
      </c>
      <c r="F383">
        <v>13</v>
      </c>
      <c r="G383" t="s">
        <v>99</v>
      </c>
      <c r="H383" s="26" t="s">
        <v>72</v>
      </c>
      <c r="I383" s="25">
        <v>6.3808333333333334</v>
      </c>
      <c r="J383" s="25">
        <v>2.9816666666666669</v>
      </c>
      <c r="K383">
        <v>742</v>
      </c>
      <c r="L383">
        <v>5.5183850277321601E-3</v>
      </c>
      <c r="M383">
        <v>3.1793929910451459E-4</v>
      </c>
      <c r="N383" s="25">
        <v>4.9827237681261265E-5</v>
      </c>
      <c r="O383" s="25">
        <v>1.0663140271811556E-4</v>
      </c>
    </row>
    <row r="384" spans="1:15" x14ac:dyDescent="0.25">
      <c r="A384" t="s">
        <v>37</v>
      </c>
      <c r="B384">
        <v>24</v>
      </c>
      <c r="C384">
        <v>8</v>
      </c>
      <c r="D384">
        <v>480</v>
      </c>
      <c r="E384" t="s">
        <v>25</v>
      </c>
      <c r="F384">
        <v>26</v>
      </c>
      <c r="G384" t="s">
        <v>99</v>
      </c>
      <c r="H384" s="26" t="s">
        <v>72</v>
      </c>
      <c r="I384" s="25">
        <v>7.1525000000000007</v>
      </c>
      <c r="J384" s="25">
        <v>3.1116666666666677</v>
      </c>
      <c r="K384">
        <v>773</v>
      </c>
      <c r="L384">
        <v>5.7489375019366034E-3</v>
      </c>
      <c r="M384">
        <v>3.4675835838006999E-4</v>
      </c>
      <c r="N384" s="25">
        <v>4.8480721199590347E-5</v>
      </c>
      <c r="O384" s="25">
        <v>1.1143814409643381E-4</v>
      </c>
    </row>
    <row r="385" spans="1:15" x14ac:dyDescent="0.25">
      <c r="A385" t="s">
        <v>37</v>
      </c>
      <c r="B385">
        <v>24</v>
      </c>
      <c r="C385">
        <v>8</v>
      </c>
      <c r="D385">
        <v>480</v>
      </c>
      <c r="E385" t="s">
        <v>27</v>
      </c>
      <c r="F385">
        <v>34</v>
      </c>
      <c r="G385" t="s">
        <v>99</v>
      </c>
      <c r="H385" s="26" t="s">
        <v>72</v>
      </c>
      <c r="I385" s="25">
        <v>7.9249999999999998</v>
      </c>
      <c r="J385" s="25">
        <v>4.3525</v>
      </c>
      <c r="K385">
        <v>690</v>
      </c>
      <c r="L385">
        <v>5.1316518451956748E-3</v>
      </c>
      <c r="M385">
        <v>2.6959765128745393E-4</v>
      </c>
      <c r="N385" s="25">
        <v>3.4018631077281251E-5</v>
      </c>
      <c r="O385" s="25">
        <v>6.1940873357255351E-5</v>
      </c>
    </row>
    <row r="386" spans="1:15" x14ac:dyDescent="0.25">
      <c r="A386" t="s">
        <v>37</v>
      </c>
      <c r="B386">
        <v>24</v>
      </c>
      <c r="C386">
        <v>8</v>
      </c>
      <c r="D386">
        <v>480</v>
      </c>
      <c r="E386" t="s">
        <v>29</v>
      </c>
      <c r="F386">
        <v>52</v>
      </c>
      <c r="G386" t="s">
        <v>99</v>
      </c>
      <c r="H386" s="26" t="s">
        <v>72</v>
      </c>
      <c r="I386" s="25">
        <v>7.2575000000000003</v>
      </c>
      <c r="J386" s="25">
        <v>4.0183333333333335</v>
      </c>
      <c r="K386">
        <v>665</v>
      </c>
      <c r="L386">
        <v>4.9457224305146721E-3</v>
      </c>
      <c r="M386">
        <v>2.4635647445232859E-4</v>
      </c>
      <c r="N386" s="25">
        <v>3.3945087764702523E-5</v>
      </c>
      <c r="O386" s="25">
        <v>6.1308123049107067E-5</v>
      </c>
    </row>
    <row r="387" spans="1:15" x14ac:dyDescent="0.25">
      <c r="A387" t="s">
        <v>37</v>
      </c>
      <c r="B387">
        <v>24</v>
      </c>
      <c r="C387">
        <v>8</v>
      </c>
      <c r="D387">
        <v>480</v>
      </c>
      <c r="E387" t="s">
        <v>19</v>
      </c>
      <c r="F387">
        <v>11</v>
      </c>
      <c r="G387" t="s">
        <v>99</v>
      </c>
      <c r="H387" s="26" t="s">
        <v>71</v>
      </c>
      <c r="I387" s="25">
        <v>5.7408333333333328</v>
      </c>
      <c r="J387" s="25">
        <v>2.4849999999999994</v>
      </c>
      <c r="K387">
        <v>568</v>
      </c>
      <c r="L387">
        <v>4.2243163015523808E-3</v>
      </c>
      <c r="M387">
        <v>1.5618070833204218E-4</v>
      </c>
      <c r="N387" s="25">
        <v>2.7205232979888319E-5</v>
      </c>
      <c r="O387" s="25">
        <v>6.2849379610479763E-5</v>
      </c>
    </row>
    <row r="388" spans="1:15" x14ac:dyDescent="0.25">
      <c r="A388" t="s">
        <v>37</v>
      </c>
      <c r="B388">
        <v>24</v>
      </c>
      <c r="C388">
        <v>8</v>
      </c>
      <c r="D388">
        <v>480</v>
      </c>
      <c r="E388" t="s">
        <v>22</v>
      </c>
      <c r="F388">
        <v>13</v>
      </c>
      <c r="G388" t="s">
        <v>99</v>
      </c>
      <c r="H388" s="26" t="s">
        <v>71</v>
      </c>
      <c r="I388" s="25">
        <v>6.7200000000000006</v>
      </c>
      <c r="J388" s="25">
        <v>3.4916666666666663</v>
      </c>
      <c r="K388">
        <v>598</v>
      </c>
      <c r="L388">
        <v>4.4474315991695846E-3</v>
      </c>
      <c r="M388">
        <v>1.8407012053419264E-4</v>
      </c>
      <c r="N388" s="25">
        <v>2.7391386984254855E-5</v>
      </c>
      <c r="O388" s="25">
        <v>5.2716979627931077E-5</v>
      </c>
    </row>
    <row r="389" spans="1:15" x14ac:dyDescent="0.25">
      <c r="A389" t="s">
        <v>37</v>
      </c>
      <c r="B389">
        <v>24</v>
      </c>
      <c r="C389">
        <v>8</v>
      </c>
      <c r="D389">
        <v>480</v>
      </c>
      <c r="E389" t="s">
        <v>25</v>
      </c>
      <c r="F389">
        <v>26</v>
      </c>
      <c r="G389" t="s">
        <v>99</v>
      </c>
      <c r="H389" s="26" t="s">
        <v>71</v>
      </c>
      <c r="I389" s="25">
        <v>6.7266666666666666</v>
      </c>
      <c r="J389" s="25">
        <v>2.2149999999999999</v>
      </c>
      <c r="K389">
        <v>578</v>
      </c>
      <c r="L389">
        <v>4.2986880674247821E-3</v>
      </c>
      <c r="M389">
        <v>1.6547717906609233E-4</v>
      </c>
      <c r="N389" s="25">
        <v>2.4600175282372497E-5</v>
      </c>
      <c r="O389" s="25">
        <v>7.4707530052411889E-5</v>
      </c>
    </row>
    <row r="390" spans="1:15" x14ac:dyDescent="0.25">
      <c r="A390" t="s">
        <v>37</v>
      </c>
      <c r="B390">
        <v>24</v>
      </c>
      <c r="C390">
        <v>8</v>
      </c>
      <c r="D390">
        <v>480</v>
      </c>
      <c r="E390" t="s">
        <v>27</v>
      </c>
      <c r="F390">
        <v>34</v>
      </c>
      <c r="G390" t="s">
        <v>99</v>
      </c>
      <c r="H390" s="26" t="s">
        <v>71</v>
      </c>
      <c r="I390" s="25">
        <v>8.1258333333333344</v>
      </c>
      <c r="J390" s="25">
        <v>4.1108333333333338</v>
      </c>
      <c r="K390">
        <v>491</v>
      </c>
      <c r="L390">
        <v>3.6516537043348933E-3</v>
      </c>
      <c r="M390">
        <v>8.4597883679856235E-5</v>
      </c>
      <c r="N390" s="25">
        <v>1.0410979429374164E-5</v>
      </c>
      <c r="O390" s="25">
        <v>2.0579254087943943E-5</v>
      </c>
    </row>
    <row r="391" spans="1:15" x14ac:dyDescent="0.25">
      <c r="A391" t="s">
        <v>37</v>
      </c>
      <c r="B391">
        <v>24</v>
      </c>
      <c r="C391">
        <v>8</v>
      </c>
      <c r="D391">
        <v>480</v>
      </c>
      <c r="E391" t="s">
        <v>29</v>
      </c>
      <c r="F391">
        <v>52</v>
      </c>
      <c r="G391" t="s">
        <v>99</v>
      </c>
      <c r="H391" s="26" t="s">
        <v>71</v>
      </c>
      <c r="I391" s="25">
        <v>11.799999999999999</v>
      </c>
      <c r="J391" s="25">
        <v>7.8374999999999995</v>
      </c>
      <c r="K391">
        <v>515</v>
      </c>
      <c r="L391">
        <v>3.8301459424286556E-3</v>
      </c>
      <c r="M391">
        <v>1.0690941344157652E-4</v>
      </c>
      <c r="N391" s="25">
        <v>9.0601197831844526E-6</v>
      </c>
      <c r="O391" s="25">
        <v>1.3640754506102268E-5</v>
      </c>
    </row>
    <row r="392" spans="1:15" x14ac:dyDescent="0.25">
      <c r="A392" t="s">
        <v>37</v>
      </c>
      <c r="B392">
        <v>24</v>
      </c>
      <c r="C392">
        <v>8</v>
      </c>
      <c r="D392">
        <v>480</v>
      </c>
      <c r="E392" t="s">
        <v>19</v>
      </c>
      <c r="F392">
        <v>11</v>
      </c>
      <c r="G392" t="s">
        <v>99</v>
      </c>
      <c r="H392" s="26" t="s">
        <v>73</v>
      </c>
      <c r="I392" s="25">
        <v>6.34</v>
      </c>
      <c r="J392" s="25">
        <v>1.868333333333333</v>
      </c>
      <c r="K392">
        <v>635</v>
      </c>
      <c r="L392">
        <v>4.7226071328974684E-3</v>
      </c>
      <c r="M392">
        <v>2.1846706225017812E-4</v>
      </c>
      <c r="N392" s="25">
        <v>3.4458527168797813E-5</v>
      </c>
      <c r="O392" s="25">
        <v>1.1693152305986343E-4</v>
      </c>
    </row>
    <row r="393" spans="1:15" x14ac:dyDescent="0.25">
      <c r="A393" t="s">
        <v>37</v>
      </c>
      <c r="B393">
        <v>24</v>
      </c>
      <c r="C393">
        <v>8</v>
      </c>
      <c r="D393">
        <v>480</v>
      </c>
      <c r="E393" t="s">
        <v>22</v>
      </c>
      <c r="F393">
        <v>13</v>
      </c>
      <c r="G393" t="s">
        <v>99</v>
      </c>
      <c r="H393" s="26" t="s">
        <v>73</v>
      </c>
      <c r="I393" s="25">
        <v>6.0541666666666671</v>
      </c>
      <c r="J393" s="25">
        <v>1.9583333333333335</v>
      </c>
      <c r="K393">
        <v>592</v>
      </c>
      <c r="L393">
        <v>4.402808539646144E-3</v>
      </c>
      <c r="M393">
        <v>1.7849223809376257E-4</v>
      </c>
      <c r="N393" s="25">
        <v>2.9482544488990374E-5</v>
      </c>
      <c r="O393" s="25">
        <v>9.1144972643623432E-5</v>
      </c>
    </row>
    <row r="394" spans="1:15" x14ac:dyDescent="0.25">
      <c r="A394" t="s">
        <v>37</v>
      </c>
      <c r="B394">
        <v>24</v>
      </c>
      <c r="C394">
        <v>8</v>
      </c>
      <c r="D394">
        <v>480</v>
      </c>
      <c r="E394" t="s">
        <v>25</v>
      </c>
      <c r="F394">
        <v>26</v>
      </c>
      <c r="G394" t="s">
        <v>99</v>
      </c>
      <c r="H394" s="26" t="s">
        <v>73</v>
      </c>
      <c r="I394" s="25">
        <v>6.270833333333333</v>
      </c>
      <c r="J394" s="25">
        <v>3.3374999999999999</v>
      </c>
      <c r="K394">
        <v>802</v>
      </c>
      <c r="L394">
        <v>5.9646156229665667E-3</v>
      </c>
      <c r="M394">
        <v>3.7371812350881541E-4</v>
      </c>
      <c r="N394" s="25">
        <v>5.9596245609379206E-5</v>
      </c>
      <c r="O394" s="25">
        <v>1.1197546771799713E-4</v>
      </c>
    </row>
    <row r="395" spans="1:15" x14ac:dyDescent="0.25">
      <c r="A395" t="s">
        <v>37</v>
      </c>
      <c r="B395">
        <v>24</v>
      </c>
      <c r="C395">
        <v>8</v>
      </c>
      <c r="D395">
        <v>480</v>
      </c>
      <c r="E395" t="s">
        <v>27</v>
      </c>
      <c r="F395">
        <v>34</v>
      </c>
      <c r="G395" t="s">
        <v>99</v>
      </c>
      <c r="H395" s="26" t="s">
        <v>73</v>
      </c>
      <c r="I395" s="25">
        <v>7.3316666666666661</v>
      </c>
      <c r="J395" s="25">
        <v>3.6174999999999997</v>
      </c>
      <c r="K395">
        <v>624</v>
      </c>
      <c r="L395">
        <v>4.6407981904378276E-3</v>
      </c>
      <c r="M395">
        <v>2.0824094444272303E-4</v>
      </c>
      <c r="N395" s="25">
        <v>2.8402947639380273E-5</v>
      </c>
      <c r="O395" s="25">
        <v>5.7564877523904086E-5</v>
      </c>
    </row>
    <row r="396" spans="1:15" x14ac:dyDescent="0.25">
      <c r="A396" t="s">
        <v>37</v>
      </c>
      <c r="B396">
        <v>24</v>
      </c>
      <c r="C396">
        <v>8</v>
      </c>
      <c r="D396">
        <v>480</v>
      </c>
      <c r="E396" t="s">
        <v>29</v>
      </c>
      <c r="F396">
        <v>52</v>
      </c>
      <c r="G396" t="s">
        <v>99</v>
      </c>
      <c r="H396" s="26" t="s">
        <v>73</v>
      </c>
      <c r="I396" s="25">
        <v>5.916666666666667</v>
      </c>
      <c r="J396" s="25">
        <v>3.1008333333333327</v>
      </c>
      <c r="K396">
        <v>611</v>
      </c>
      <c r="L396">
        <v>4.5441148948037061E-3</v>
      </c>
      <c r="M396">
        <v>1.9615553248845784E-4</v>
      </c>
      <c r="N396" s="25">
        <v>3.3153047744528084E-5</v>
      </c>
      <c r="O396" s="25">
        <v>6.3258973121781638E-5</v>
      </c>
    </row>
    <row r="397" spans="1:15" x14ac:dyDescent="0.25">
      <c r="A397" t="s">
        <v>37</v>
      </c>
      <c r="B397">
        <v>24</v>
      </c>
      <c r="C397">
        <v>8</v>
      </c>
      <c r="D397">
        <v>480</v>
      </c>
      <c r="E397" t="s">
        <v>19</v>
      </c>
      <c r="F397">
        <v>11</v>
      </c>
      <c r="G397" t="s">
        <v>99</v>
      </c>
      <c r="H397" s="26" t="s">
        <v>74</v>
      </c>
      <c r="I397" s="25">
        <v>10.093333333333334</v>
      </c>
      <c r="J397" s="25">
        <v>6.274166666666666</v>
      </c>
      <c r="K397">
        <v>645</v>
      </c>
      <c r="L397">
        <v>4.7969788987698696E-3</v>
      </c>
      <c r="M397">
        <v>2.2776353298422828E-4</v>
      </c>
      <c r="N397" s="25">
        <v>2.2565739727631598E-5</v>
      </c>
      <c r="O397" s="25">
        <v>3.630179832395723E-5</v>
      </c>
    </row>
    <row r="398" spans="1:15" x14ac:dyDescent="0.25">
      <c r="A398" t="s">
        <v>37</v>
      </c>
      <c r="B398">
        <v>24</v>
      </c>
      <c r="C398">
        <v>8</v>
      </c>
      <c r="D398">
        <v>480</v>
      </c>
      <c r="E398" t="s">
        <v>22</v>
      </c>
      <c r="F398">
        <v>13</v>
      </c>
      <c r="G398" t="s">
        <v>99</v>
      </c>
      <c r="H398" s="26" t="s">
        <v>74</v>
      </c>
      <c r="I398" s="25">
        <v>5.84</v>
      </c>
      <c r="J398" s="25">
        <v>2.54</v>
      </c>
      <c r="K398">
        <v>705</v>
      </c>
      <c r="L398">
        <v>5.2432094940042763E-3</v>
      </c>
      <c r="M398">
        <v>2.8354235738852911E-4</v>
      </c>
      <c r="N398" s="25">
        <v>4.8551773525433068E-5</v>
      </c>
      <c r="O398" s="25">
        <v>1.1163084936556264E-4</v>
      </c>
    </row>
    <row r="399" spans="1:15" x14ac:dyDescent="0.25">
      <c r="A399" t="s">
        <v>37</v>
      </c>
      <c r="B399">
        <v>24</v>
      </c>
      <c r="C399">
        <v>8</v>
      </c>
      <c r="D399">
        <v>480</v>
      </c>
      <c r="E399" t="s">
        <v>25</v>
      </c>
      <c r="F399">
        <v>26</v>
      </c>
      <c r="G399" t="s">
        <v>99</v>
      </c>
      <c r="H399" s="26" t="s">
        <v>74</v>
      </c>
      <c r="I399" s="25">
        <v>9.9691666666666681</v>
      </c>
      <c r="J399" s="25">
        <v>6.1066666666666682</v>
      </c>
      <c r="K399">
        <v>571</v>
      </c>
      <c r="L399">
        <v>4.2466278313141011E-3</v>
      </c>
      <c r="M399">
        <v>1.5896964955225721E-4</v>
      </c>
      <c r="N399" s="25">
        <v>1.594613219616389E-5</v>
      </c>
      <c r="O399" s="25">
        <v>2.6032147852443861E-5</v>
      </c>
    </row>
    <row r="400" spans="1:15" x14ac:dyDescent="0.25">
      <c r="A400" t="s">
        <v>37</v>
      </c>
      <c r="B400">
        <v>24</v>
      </c>
      <c r="C400">
        <v>8</v>
      </c>
      <c r="D400">
        <v>480</v>
      </c>
      <c r="E400" t="s">
        <v>27</v>
      </c>
      <c r="F400">
        <v>34</v>
      </c>
      <c r="G400" t="s">
        <v>99</v>
      </c>
      <c r="H400" s="26" t="s">
        <v>74</v>
      </c>
      <c r="I400" s="25">
        <v>8.0608333333333331</v>
      </c>
      <c r="J400" s="25">
        <v>4.9749999999999996</v>
      </c>
      <c r="K400">
        <v>536</v>
      </c>
      <c r="L400">
        <v>3.986326650760698E-3</v>
      </c>
      <c r="M400">
        <v>1.2643200198308183E-4</v>
      </c>
      <c r="N400" s="25">
        <v>1.5684730939697943E-5</v>
      </c>
      <c r="O400" s="25">
        <v>2.5413467735292831E-5</v>
      </c>
    </row>
    <row r="401" spans="1:15" x14ac:dyDescent="0.25">
      <c r="A401" t="s">
        <v>37</v>
      </c>
      <c r="B401">
        <v>24</v>
      </c>
      <c r="C401">
        <v>8</v>
      </c>
      <c r="D401">
        <v>480</v>
      </c>
      <c r="E401" t="s">
        <v>29</v>
      </c>
      <c r="F401">
        <v>52</v>
      </c>
      <c r="G401" t="s">
        <v>99</v>
      </c>
      <c r="H401" s="26" t="s">
        <v>74</v>
      </c>
      <c r="I401" s="25">
        <v>7.5983333333333336</v>
      </c>
      <c r="J401" s="25">
        <v>4.2150000000000007</v>
      </c>
      <c r="K401">
        <v>526</v>
      </c>
      <c r="L401">
        <v>3.9119548848882968E-3</v>
      </c>
      <c r="M401">
        <v>1.1713553124903167E-4</v>
      </c>
      <c r="N401" s="25">
        <v>1.5415950592107698E-5</v>
      </c>
      <c r="O401" s="25">
        <v>2.779016162491854E-5</v>
      </c>
    </row>
    <row r="402" spans="1:15" x14ac:dyDescent="0.25">
      <c r="A402" t="s">
        <v>38</v>
      </c>
      <c r="B402">
        <v>36</v>
      </c>
      <c r="C402">
        <v>12</v>
      </c>
      <c r="D402">
        <v>720</v>
      </c>
      <c r="E402" t="s">
        <v>19</v>
      </c>
      <c r="F402">
        <v>11</v>
      </c>
      <c r="G402" t="s">
        <v>99</v>
      </c>
      <c r="H402" s="26" t="s">
        <v>72</v>
      </c>
      <c r="I402" s="25">
        <v>6.0416666666666661</v>
      </c>
      <c r="J402" s="25">
        <v>2.4325000000000001</v>
      </c>
      <c r="K402">
        <v>819</v>
      </c>
      <c r="L402">
        <v>6.0910476249496489E-3</v>
      </c>
      <c r="M402">
        <v>2.5968141583780044E-4</v>
      </c>
      <c r="N402" s="25">
        <v>4.2981751586946285E-5</v>
      </c>
      <c r="O402" s="25">
        <v>1.0675494998470727E-4</v>
      </c>
    </row>
    <row r="403" spans="1:15" x14ac:dyDescent="0.25">
      <c r="A403" t="s">
        <v>38</v>
      </c>
      <c r="B403">
        <v>36</v>
      </c>
      <c r="C403">
        <v>12</v>
      </c>
      <c r="D403">
        <v>720</v>
      </c>
      <c r="E403" t="s">
        <v>22</v>
      </c>
      <c r="F403">
        <v>13</v>
      </c>
      <c r="G403" t="s">
        <v>99</v>
      </c>
      <c r="H403" s="26" t="s">
        <v>72</v>
      </c>
      <c r="I403" s="25">
        <v>6.3808333333333334</v>
      </c>
      <c r="J403" s="25">
        <v>2.9816666666666669</v>
      </c>
      <c r="K403">
        <v>690</v>
      </c>
      <c r="L403">
        <v>5.1316518451956748E-3</v>
      </c>
      <c r="M403">
        <v>1.7973176752496928E-4</v>
      </c>
      <c r="N403" s="25">
        <v>2.8167444303247114E-5</v>
      </c>
      <c r="O403" s="25">
        <v>6.0278960600884049E-5</v>
      </c>
    </row>
    <row r="404" spans="1:15" x14ac:dyDescent="0.25">
      <c r="A404" t="s">
        <v>38</v>
      </c>
      <c r="B404">
        <v>36</v>
      </c>
      <c r="C404">
        <v>12</v>
      </c>
      <c r="D404">
        <v>720</v>
      </c>
      <c r="E404" t="s">
        <v>25</v>
      </c>
      <c r="F404">
        <v>26</v>
      </c>
      <c r="G404" t="s">
        <v>99</v>
      </c>
      <c r="H404" s="26" t="s">
        <v>72</v>
      </c>
      <c r="I404" s="25">
        <v>7.1525000000000007</v>
      </c>
      <c r="J404" s="25">
        <v>3.1116666666666677</v>
      </c>
      <c r="K404">
        <v>693</v>
      </c>
      <c r="L404">
        <v>5.1539633749573951E-3</v>
      </c>
      <c r="M404">
        <v>1.815910616717793E-4</v>
      </c>
      <c r="N404" s="25">
        <v>2.5388474193887351E-5</v>
      </c>
      <c r="O404" s="25">
        <v>5.8358134441921557E-5</v>
      </c>
    </row>
    <row r="405" spans="1:15" x14ac:dyDescent="0.25">
      <c r="A405" t="s">
        <v>38</v>
      </c>
      <c r="B405">
        <v>36</v>
      </c>
      <c r="C405">
        <v>12</v>
      </c>
      <c r="D405">
        <v>720</v>
      </c>
      <c r="E405" t="s">
        <v>27</v>
      </c>
      <c r="F405">
        <v>34</v>
      </c>
      <c r="G405" t="s">
        <v>99</v>
      </c>
      <c r="H405" s="26" t="s">
        <v>72</v>
      </c>
      <c r="I405" s="25">
        <v>7.9249999999999998</v>
      </c>
      <c r="J405" s="25">
        <v>4.3525</v>
      </c>
      <c r="K405">
        <v>649</v>
      </c>
      <c r="L405">
        <v>4.8267276051188303E-3</v>
      </c>
      <c r="M405">
        <v>1.5432141418523224E-4</v>
      </c>
      <c r="N405" s="25">
        <v>1.9472733651133408E-5</v>
      </c>
      <c r="O405" s="25">
        <v>3.5455810266566853E-5</v>
      </c>
    </row>
    <row r="406" spans="1:15" x14ac:dyDescent="0.25">
      <c r="A406" t="s">
        <v>38</v>
      </c>
      <c r="B406">
        <v>36</v>
      </c>
      <c r="C406">
        <v>12</v>
      </c>
      <c r="D406">
        <v>720</v>
      </c>
      <c r="E406" t="s">
        <v>29</v>
      </c>
      <c r="F406">
        <v>52</v>
      </c>
      <c r="G406" t="s">
        <v>99</v>
      </c>
      <c r="H406" s="26" t="s">
        <v>72</v>
      </c>
      <c r="I406" s="25">
        <v>7.2575000000000003</v>
      </c>
      <c r="J406" s="25">
        <v>4.0183333333333335</v>
      </c>
      <c r="K406">
        <v>734</v>
      </c>
      <c r="L406">
        <v>5.4588876150342396E-3</v>
      </c>
      <c r="M406">
        <v>2.0700141501151634E-4</v>
      </c>
      <c r="N406" s="25">
        <v>2.85224133670708E-5</v>
      </c>
      <c r="O406" s="25">
        <v>5.1514246788432106E-5</v>
      </c>
    </row>
    <row r="407" spans="1:15" x14ac:dyDescent="0.25">
      <c r="A407" t="s">
        <v>38</v>
      </c>
      <c r="B407">
        <v>36</v>
      </c>
      <c r="C407">
        <v>12</v>
      </c>
      <c r="D407">
        <v>720</v>
      </c>
      <c r="E407" t="s">
        <v>19</v>
      </c>
      <c r="F407">
        <v>11</v>
      </c>
      <c r="G407" t="s">
        <v>99</v>
      </c>
      <c r="H407" s="26" t="s">
        <v>71</v>
      </c>
      <c r="I407" s="25">
        <v>5.7408333333333328</v>
      </c>
      <c r="J407" s="25">
        <v>2.4849999999999994</v>
      </c>
      <c r="K407">
        <v>551</v>
      </c>
      <c r="L407">
        <v>4.0978842995692995E-3</v>
      </c>
      <c r="M407">
        <v>9.3584472056104672E-5</v>
      </c>
      <c r="N407" s="25">
        <v>1.6301548333187055E-5</v>
      </c>
      <c r="O407" s="25">
        <v>3.7659747306279555E-5</v>
      </c>
    </row>
    <row r="408" spans="1:15" x14ac:dyDescent="0.25">
      <c r="A408" t="s">
        <v>38</v>
      </c>
      <c r="B408">
        <v>36</v>
      </c>
      <c r="C408">
        <v>12</v>
      </c>
      <c r="D408">
        <v>720</v>
      </c>
      <c r="E408" t="s">
        <v>22</v>
      </c>
      <c r="F408">
        <v>13</v>
      </c>
      <c r="G408" t="s">
        <v>99</v>
      </c>
      <c r="H408" s="26" t="s">
        <v>71</v>
      </c>
      <c r="I408" s="25">
        <v>6.7200000000000006</v>
      </c>
      <c r="J408" s="25">
        <v>3.4916666666666663</v>
      </c>
      <c r="K408">
        <v>556</v>
      </c>
      <c r="L408">
        <v>4.1350701825055005E-3</v>
      </c>
      <c r="M408">
        <v>9.6683295634121427E-5</v>
      </c>
      <c r="N408" s="25">
        <v>1.438739518364902E-5</v>
      </c>
      <c r="O408" s="25">
        <v>2.7689726673256736E-5</v>
      </c>
    </row>
    <row r="409" spans="1:15" x14ac:dyDescent="0.25">
      <c r="A409" t="s">
        <v>38</v>
      </c>
      <c r="B409">
        <v>36</v>
      </c>
      <c r="C409">
        <v>12</v>
      </c>
      <c r="D409">
        <v>720</v>
      </c>
      <c r="E409" t="s">
        <v>25</v>
      </c>
      <c r="F409">
        <v>26</v>
      </c>
      <c r="G409" t="s">
        <v>99</v>
      </c>
      <c r="H409" s="26" t="s">
        <v>71</v>
      </c>
      <c r="I409" s="25">
        <v>6.7266666666666666</v>
      </c>
      <c r="J409" s="25">
        <v>2.2149999999999999</v>
      </c>
      <c r="K409">
        <v>594</v>
      </c>
      <c r="L409">
        <v>4.4176828928206239E-3</v>
      </c>
      <c r="M409">
        <v>1.2023435482704837E-4</v>
      </c>
      <c r="N409" s="25">
        <v>1.7874284662098372E-5</v>
      </c>
      <c r="O409" s="25">
        <v>5.4281875768419133E-5</v>
      </c>
    </row>
    <row r="410" spans="1:15" x14ac:dyDescent="0.25">
      <c r="A410" t="s">
        <v>38</v>
      </c>
      <c r="B410">
        <v>36</v>
      </c>
      <c r="C410">
        <v>12</v>
      </c>
      <c r="D410">
        <v>720</v>
      </c>
      <c r="E410" t="s">
        <v>27</v>
      </c>
      <c r="F410">
        <v>34</v>
      </c>
      <c r="G410" t="s">
        <v>99</v>
      </c>
      <c r="H410" s="26" t="s">
        <v>71</v>
      </c>
      <c r="I410" s="25">
        <v>8.1258333333333344</v>
      </c>
      <c r="J410" s="25">
        <v>4.1108333333333338</v>
      </c>
      <c r="K410">
        <v>535</v>
      </c>
      <c r="L410">
        <v>3.9788894741734577E-3</v>
      </c>
      <c r="M410">
        <v>8.3668236606451187E-5</v>
      </c>
      <c r="N410" s="25">
        <v>1.0296573062018399E-5</v>
      </c>
      <c r="O410" s="25">
        <v>2.035310843862587E-5</v>
      </c>
    </row>
    <row r="411" spans="1:15" x14ac:dyDescent="0.25">
      <c r="A411" t="s">
        <v>38</v>
      </c>
      <c r="B411">
        <v>36</v>
      </c>
      <c r="C411">
        <v>12</v>
      </c>
      <c r="D411">
        <v>720</v>
      </c>
      <c r="E411" t="s">
        <v>29</v>
      </c>
      <c r="F411">
        <v>52</v>
      </c>
      <c r="G411" t="s">
        <v>99</v>
      </c>
      <c r="H411" s="26" t="s">
        <v>71</v>
      </c>
      <c r="I411" s="25">
        <v>11.799999999999999</v>
      </c>
      <c r="J411" s="25">
        <v>7.8374999999999995</v>
      </c>
      <c r="K411">
        <v>513</v>
      </c>
      <c r="L411">
        <v>3.8152715892541753E-3</v>
      </c>
      <c r="M411">
        <v>7.0033412863177658E-5</v>
      </c>
      <c r="N411" s="25">
        <v>5.935034988404887E-6</v>
      </c>
      <c r="O411" s="25">
        <v>8.9356826619684411E-6</v>
      </c>
    </row>
    <row r="412" spans="1:15" x14ac:dyDescent="0.25">
      <c r="A412" t="s">
        <v>38</v>
      </c>
      <c r="B412">
        <v>36</v>
      </c>
      <c r="C412">
        <v>12</v>
      </c>
      <c r="D412">
        <v>720</v>
      </c>
      <c r="E412" t="s">
        <v>19</v>
      </c>
      <c r="F412">
        <v>11</v>
      </c>
      <c r="G412" t="s">
        <v>99</v>
      </c>
      <c r="H412" s="26" t="s">
        <v>73</v>
      </c>
      <c r="I412" s="25">
        <v>6.34</v>
      </c>
      <c r="J412" s="25">
        <v>1.868333333333333</v>
      </c>
      <c r="K412">
        <v>838</v>
      </c>
      <c r="L412">
        <v>6.2323539801072102E-3</v>
      </c>
      <c r="M412">
        <v>2.7145694543426392E-4</v>
      </c>
      <c r="N412" s="25">
        <v>4.2816552907612603E-5</v>
      </c>
      <c r="O412" s="25">
        <v>1.4529363716374522E-4</v>
      </c>
    </row>
    <row r="413" spans="1:15" x14ac:dyDescent="0.25">
      <c r="A413" t="s">
        <v>38</v>
      </c>
      <c r="B413">
        <v>36</v>
      </c>
      <c r="C413">
        <v>12</v>
      </c>
      <c r="D413">
        <v>720</v>
      </c>
      <c r="E413" t="s">
        <v>22</v>
      </c>
      <c r="F413">
        <v>13</v>
      </c>
      <c r="G413" t="s">
        <v>99</v>
      </c>
      <c r="H413" s="26" t="s">
        <v>73</v>
      </c>
      <c r="I413" s="25">
        <v>6.0541666666666671</v>
      </c>
      <c r="J413" s="25">
        <v>1.9583333333333335</v>
      </c>
      <c r="K413">
        <v>577</v>
      </c>
      <c r="L413">
        <v>4.2912508908375434E-3</v>
      </c>
      <c r="M413">
        <v>1.0969835466179167E-4</v>
      </c>
      <c r="N413" s="25">
        <v>1.8119480467192017E-5</v>
      </c>
      <c r="O413" s="25">
        <v>5.6016181103893614E-5</v>
      </c>
    </row>
    <row r="414" spans="1:15" x14ac:dyDescent="0.25">
      <c r="A414" t="s">
        <v>38</v>
      </c>
      <c r="B414">
        <v>36</v>
      </c>
      <c r="C414">
        <v>12</v>
      </c>
      <c r="D414">
        <v>720</v>
      </c>
      <c r="E414" t="s">
        <v>25</v>
      </c>
      <c r="F414">
        <v>26</v>
      </c>
      <c r="G414" t="s">
        <v>99</v>
      </c>
      <c r="H414" s="26" t="s">
        <v>73</v>
      </c>
      <c r="I414" s="25">
        <v>6.270833333333333</v>
      </c>
      <c r="J414" s="25">
        <v>3.3374999999999999</v>
      </c>
      <c r="K414">
        <v>644</v>
      </c>
      <c r="L414">
        <v>4.7895417221826301E-3</v>
      </c>
      <c r="M414">
        <v>1.5122259060721557E-4</v>
      </c>
      <c r="N414" s="25">
        <v>2.4115230395835042E-5</v>
      </c>
      <c r="O414" s="25">
        <v>4.5310139507779947E-5</v>
      </c>
    </row>
    <row r="415" spans="1:15" x14ac:dyDescent="0.25">
      <c r="A415" t="s">
        <v>38</v>
      </c>
      <c r="B415">
        <v>36</v>
      </c>
      <c r="C415">
        <v>12</v>
      </c>
      <c r="D415">
        <v>720</v>
      </c>
      <c r="E415" t="s">
        <v>27</v>
      </c>
      <c r="F415">
        <v>34</v>
      </c>
      <c r="G415" t="s">
        <v>99</v>
      </c>
      <c r="H415" s="26" t="s">
        <v>73</v>
      </c>
      <c r="I415" s="25">
        <v>7.3316666666666661</v>
      </c>
      <c r="J415" s="25">
        <v>3.6174999999999997</v>
      </c>
      <c r="K415">
        <v>600</v>
      </c>
      <c r="L415">
        <v>4.4623059523440653E-3</v>
      </c>
      <c r="M415">
        <v>1.2395294312066848E-4</v>
      </c>
      <c r="N415" s="25">
        <v>1.690651645201207E-5</v>
      </c>
      <c r="O415" s="25">
        <v>3.4264808049942912E-5</v>
      </c>
    </row>
    <row r="416" spans="1:15" x14ac:dyDescent="0.25">
      <c r="A416" t="s">
        <v>38</v>
      </c>
      <c r="B416">
        <v>36</v>
      </c>
      <c r="C416">
        <v>12</v>
      </c>
      <c r="D416">
        <v>720</v>
      </c>
      <c r="E416" t="s">
        <v>29</v>
      </c>
      <c r="F416">
        <v>52</v>
      </c>
      <c r="G416" t="s">
        <v>99</v>
      </c>
      <c r="H416" s="26" t="s">
        <v>73</v>
      </c>
      <c r="I416" s="25">
        <v>5.916666666666667</v>
      </c>
      <c r="J416" s="25">
        <v>3.1008333333333327</v>
      </c>
      <c r="K416">
        <v>620</v>
      </c>
      <c r="L416">
        <v>4.611049484088867E-3</v>
      </c>
      <c r="M416">
        <v>1.3634823743273529E-4</v>
      </c>
      <c r="N416" s="25">
        <v>2.3044772523842583E-5</v>
      </c>
      <c r="O416" s="25">
        <v>4.3971482106767637E-5</v>
      </c>
    </row>
    <row r="417" spans="1:15" x14ac:dyDescent="0.25">
      <c r="A417" t="s">
        <v>38</v>
      </c>
      <c r="B417">
        <v>36</v>
      </c>
      <c r="C417">
        <v>12</v>
      </c>
      <c r="D417">
        <v>720</v>
      </c>
      <c r="E417" t="s">
        <v>19</v>
      </c>
      <c r="F417">
        <v>11</v>
      </c>
      <c r="G417" t="s">
        <v>99</v>
      </c>
      <c r="H417" s="26" t="s">
        <v>74</v>
      </c>
      <c r="I417" s="25">
        <v>10.093333333333334</v>
      </c>
      <c r="J417" s="25">
        <v>6.274166666666666</v>
      </c>
      <c r="K417">
        <v>631</v>
      </c>
      <c r="L417">
        <v>4.6928584265485086E-3</v>
      </c>
      <c r="M417">
        <v>1.431656493043721E-4</v>
      </c>
      <c r="N417" s="25">
        <v>1.4184179257368437E-5</v>
      </c>
      <c r="O417" s="25">
        <v>2.2818273232201693E-5</v>
      </c>
    </row>
    <row r="418" spans="1:15" x14ac:dyDescent="0.25">
      <c r="A418" t="s">
        <v>38</v>
      </c>
      <c r="B418">
        <v>36</v>
      </c>
      <c r="C418">
        <v>12</v>
      </c>
      <c r="D418">
        <v>720</v>
      </c>
      <c r="E418" t="s">
        <v>22</v>
      </c>
      <c r="F418">
        <v>13</v>
      </c>
      <c r="G418" t="s">
        <v>99</v>
      </c>
      <c r="H418" s="26" t="s">
        <v>74</v>
      </c>
      <c r="I418" s="25">
        <v>5.84</v>
      </c>
      <c r="J418" s="25">
        <v>2.54</v>
      </c>
      <c r="K418">
        <v>641</v>
      </c>
      <c r="L418">
        <v>4.767230192420909E-3</v>
      </c>
      <c r="M418">
        <v>1.4936329646040547E-4</v>
      </c>
      <c r="N418" s="25">
        <v>2.5575906928151622E-5</v>
      </c>
      <c r="O418" s="25">
        <v>5.8804447425356484E-5</v>
      </c>
    </row>
    <row r="419" spans="1:15" x14ac:dyDescent="0.25">
      <c r="A419" t="s">
        <v>38</v>
      </c>
      <c r="B419">
        <v>36</v>
      </c>
      <c r="C419">
        <v>12</v>
      </c>
      <c r="D419">
        <v>720</v>
      </c>
      <c r="E419" t="s">
        <v>25</v>
      </c>
      <c r="F419">
        <v>26</v>
      </c>
      <c r="G419" t="s">
        <v>99</v>
      </c>
      <c r="H419" s="26" t="s">
        <v>74</v>
      </c>
      <c r="I419" s="25">
        <v>9.9691666666666681</v>
      </c>
      <c r="J419" s="25">
        <v>6.1066666666666682</v>
      </c>
      <c r="K419">
        <v>670</v>
      </c>
      <c r="L419">
        <v>4.9829083134508723E-3</v>
      </c>
      <c r="M419">
        <v>1.673364732129024E-4</v>
      </c>
      <c r="N419" s="25">
        <v>1.6785402311751471E-5</v>
      </c>
      <c r="O419" s="25">
        <v>2.7402260897309337E-5</v>
      </c>
    </row>
    <row r="420" spans="1:15" x14ac:dyDescent="0.25">
      <c r="A420" t="s">
        <v>38</v>
      </c>
      <c r="B420">
        <v>36</v>
      </c>
      <c r="C420">
        <v>12</v>
      </c>
      <c r="D420">
        <v>720</v>
      </c>
      <c r="E420" t="s">
        <v>27</v>
      </c>
      <c r="F420">
        <v>34</v>
      </c>
      <c r="G420" t="s">
        <v>99</v>
      </c>
      <c r="H420" s="26" t="s">
        <v>74</v>
      </c>
      <c r="I420" s="25">
        <v>8.0608333333333331</v>
      </c>
      <c r="J420" s="25">
        <v>4.9749999999999996</v>
      </c>
      <c r="K420">
        <v>725</v>
      </c>
      <c r="L420">
        <v>5.3919530257490788E-3</v>
      </c>
      <c r="M420">
        <v>2.0142353257108627E-4</v>
      </c>
      <c r="N420" s="25">
        <v>2.4987929193146234E-5</v>
      </c>
      <c r="O420" s="25">
        <v>4.0487142225343977E-5</v>
      </c>
    </row>
    <row r="421" spans="1:15" x14ac:dyDescent="0.25">
      <c r="A421" t="s">
        <v>38</v>
      </c>
      <c r="B421">
        <v>36</v>
      </c>
      <c r="C421">
        <v>12</v>
      </c>
      <c r="D421">
        <v>720</v>
      </c>
      <c r="E421" t="s">
        <v>29</v>
      </c>
      <c r="F421">
        <v>52</v>
      </c>
      <c r="G421" t="s">
        <v>99</v>
      </c>
      <c r="H421" s="26" t="s">
        <v>74</v>
      </c>
      <c r="I421" s="25">
        <v>7.5983333333333336</v>
      </c>
      <c r="J421" s="25">
        <v>4.2150000000000007</v>
      </c>
      <c r="K421">
        <v>537</v>
      </c>
      <c r="L421">
        <v>3.9937638273479384E-3</v>
      </c>
      <c r="M421">
        <v>8.4907766037657913E-5</v>
      </c>
      <c r="N421" s="25">
        <v>1.1174525032374368E-5</v>
      </c>
      <c r="O421" s="25">
        <v>2.0144191230761067E-5</v>
      </c>
    </row>
    <row r="422" spans="1:15" x14ac:dyDescent="0.25">
      <c r="A422" t="s">
        <v>39</v>
      </c>
      <c r="B422">
        <v>48</v>
      </c>
      <c r="C422">
        <v>12</v>
      </c>
      <c r="D422">
        <v>720</v>
      </c>
      <c r="E422" t="s">
        <v>19</v>
      </c>
      <c r="F422">
        <v>11</v>
      </c>
      <c r="G422" t="s">
        <v>99</v>
      </c>
      <c r="H422" s="26" t="s">
        <v>72</v>
      </c>
      <c r="I422" s="25">
        <v>6.0416666666666661</v>
      </c>
      <c r="J422" s="25">
        <v>2.4325000000000001</v>
      </c>
      <c r="K422">
        <v>1043</v>
      </c>
      <c r="L422">
        <v>7.7569751804914327E-3</v>
      </c>
      <c r="M422">
        <v>3.9850871213294907E-4</v>
      </c>
      <c r="N422" s="25">
        <v>6.5960062697867445E-5</v>
      </c>
      <c r="O422" s="25">
        <v>1.6382680868774885E-4</v>
      </c>
    </row>
    <row r="423" spans="1:15" x14ac:dyDescent="0.25">
      <c r="A423" t="s">
        <v>39</v>
      </c>
      <c r="B423">
        <v>48</v>
      </c>
      <c r="C423">
        <v>12</v>
      </c>
      <c r="D423">
        <v>720</v>
      </c>
      <c r="E423" t="s">
        <v>22</v>
      </c>
      <c r="F423">
        <v>13</v>
      </c>
      <c r="G423" t="s">
        <v>99</v>
      </c>
      <c r="H423" s="26" t="s">
        <v>72</v>
      </c>
      <c r="I423" s="25">
        <v>6.3808333333333334</v>
      </c>
      <c r="J423" s="25">
        <v>2.9816666666666669</v>
      </c>
      <c r="K423">
        <v>968</v>
      </c>
      <c r="L423">
        <v>7.1991869364484247E-3</v>
      </c>
      <c r="M423">
        <v>3.520263584626984E-4</v>
      </c>
      <c r="N423" s="25">
        <v>5.5169339187049507E-5</v>
      </c>
      <c r="O423" s="25">
        <v>1.1806361938380046E-4</v>
      </c>
    </row>
    <row r="424" spans="1:15" x14ac:dyDescent="0.25">
      <c r="A424" t="s">
        <v>39</v>
      </c>
      <c r="B424">
        <v>48</v>
      </c>
      <c r="C424">
        <v>12</v>
      </c>
      <c r="D424">
        <v>720</v>
      </c>
      <c r="E424" t="s">
        <v>25</v>
      </c>
      <c r="F424">
        <v>26</v>
      </c>
      <c r="G424" t="s">
        <v>99</v>
      </c>
      <c r="H424" s="26" t="s">
        <v>72</v>
      </c>
      <c r="I424" s="25">
        <v>7.1525000000000007</v>
      </c>
      <c r="J424" s="25">
        <v>3.1116666666666677</v>
      </c>
      <c r="K424">
        <v>706</v>
      </c>
      <c r="L424">
        <v>5.2506466705915167E-3</v>
      </c>
      <c r="M424">
        <v>1.8964800297462277E-4</v>
      </c>
      <c r="N424" s="25">
        <v>2.6514925267336281E-5</v>
      </c>
      <c r="O424" s="25">
        <v>6.0947403205556309E-5</v>
      </c>
    </row>
    <row r="425" spans="1:15" x14ac:dyDescent="0.25">
      <c r="A425" t="s">
        <v>39</v>
      </c>
      <c r="B425">
        <v>48</v>
      </c>
      <c r="C425">
        <v>12</v>
      </c>
      <c r="D425">
        <v>720</v>
      </c>
      <c r="E425" t="s">
        <v>27</v>
      </c>
      <c r="F425">
        <v>34</v>
      </c>
      <c r="G425" t="s">
        <v>99</v>
      </c>
      <c r="H425" s="26" t="s">
        <v>72</v>
      </c>
      <c r="I425" s="25">
        <v>7.9249999999999998</v>
      </c>
      <c r="J425" s="25">
        <v>4.3525</v>
      </c>
      <c r="K425">
        <v>783</v>
      </c>
      <c r="L425">
        <v>5.8233092678090046E-3</v>
      </c>
      <c r="M425">
        <v>2.373698860760801E-4</v>
      </c>
      <c r="N425" s="25">
        <v>2.995203609792809E-5</v>
      </c>
      <c r="O425" s="25">
        <v>5.4536447116847813E-5</v>
      </c>
    </row>
    <row r="426" spans="1:15" x14ac:dyDescent="0.25">
      <c r="A426" t="s">
        <v>39</v>
      </c>
      <c r="B426">
        <v>48</v>
      </c>
      <c r="C426">
        <v>12</v>
      </c>
      <c r="D426">
        <v>720</v>
      </c>
      <c r="E426" t="s">
        <v>29</v>
      </c>
      <c r="F426">
        <v>52</v>
      </c>
      <c r="G426" t="s">
        <v>99</v>
      </c>
      <c r="H426" s="26" t="s">
        <v>72</v>
      </c>
      <c r="I426" s="25">
        <v>7.2575000000000003</v>
      </c>
      <c r="J426" s="25">
        <v>4.0183333333333335</v>
      </c>
      <c r="K426">
        <v>929</v>
      </c>
      <c r="L426">
        <v>6.9091370495460601E-3</v>
      </c>
      <c r="M426">
        <v>3.2785553455416802E-4</v>
      </c>
      <c r="N426" s="25">
        <v>4.5174720572396556E-5</v>
      </c>
      <c r="O426" s="25">
        <v>8.1589929793654417E-5</v>
      </c>
    </row>
    <row r="427" spans="1:15" x14ac:dyDescent="0.25">
      <c r="A427" t="s">
        <v>39</v>
      </c>
      <c r="B427">
        <v>48</v>
      </c>
      <c r="C427">
        <v>12</v>
      </c>
      <c r="D427">
        <v>720</v>
      </c>
      <c r="E427" t="s">
        <v>19</v>
      </c>
      <c r="F427">
        <v>11</v>
      </c>
      <c r="G427" t="s">
        <v>99</v>
      </c>
      <c r="H427" s="26" t="s">
        <v>71</v>
      </c>
      <c r="I427" s="25">
        <v>5.7408333333333328</v>
      </c>
      <c r="J427" s="25">
        <v>2.4849999999999994</v>
      </c>
      <c r="K427">
        <v>579</v>
      </c>
      <c r="L427">
        <v>4.3061252440120225E-3</v>
      </c>
      <c r="M427">
        <v>1.1093788409299826E-4</v>
      </c>
      <c r="N427" s="25">
        <v>1.9324351997619092E-5</v>
      </c>
      <c r="O427" s="25">
        <v>4.464301170744398E-5</v>
      </c>
    </row>
    <row r="428" spans="1:15" x14ac:dyDescent="0.25">
      <c r="A428" t="s">
        <v>39</v>
      </c>
      <c r="B428">
        <v>48</v>
      </c>
      <c r="C428">
        <v>12</v>
      </c>
      <c r="D428">
        <v>720</v>
      </c>
      <c r="E428" t="s">
        <v>22</v>
      </c>
      <c r="F428">
        <v>13</v>
      </c>
      <c r="G428" t="s">
        <v>99</v>
      </c>
      <c r="H428" s="26" t="s">
        <v>71</v>
      </c>
      <c r="I428" s="25">
        <v>6.7200000000000006</v>
      </c>
      <c r="J428" s="25">
        <v>3.4916666666666663</v>
      </c>
      <c r="K428">
        <v>645</v>
      </c>
      <c r="L428">
        <v>4.7969788987698696E-3</v>
      </c>
      <c r="M428">
        <v>1.5184235532281884E-4</v>
      </c>
      <c r="N428" s="25">
        <v>2.2595588589705183E-5</v>
      </c>
      <c r="O428" s="25">
        <v>4.3487070736845498E-5</v>
      </c>
    </row>
    <row r="429" spans="1:15" x14ac:dyDescent="0.25">
      <c r="A429" t="s">
        <v>39</v>
      </c>
      <c r="B429">
        <v>48</v>
      </c>
      <c r="C429">
        <v>12</v>
      </c>
      <c r="D429">
        <v>720</v>
      </c>
      <c r="E429" t="s">
        <v>25</v>
      </c>
      <c r="F429">
        <v>26</v>
      </c>
      <c r="G429" t="s">
        <v>99</v>
      </c>
      <c r="H429" s="26" t="s">
        <v>71</v>
      </c>
      <c r="I429" s="25">
        <v>6.7266666666666666</v>
      </c>
      <c r="J429" s="25">
        <v>2.2149999999999999</v>
      </c>
      <c r="K429">
        <v>637</v>
      </c>
      <c r="L429">
        <v>4.7374814860719492E-3</v>
      </c>
      <c r="M429">
        <v>1.4688423759799216E-4</v>
      </c>
      <c r="N429" s="25">
        <v>2.1836110643903689E-5</v>
      </c>
      <c r="O429" s="25">
        <v>6.631342555214093E-5</v>
      </c>
    </row>
    <row r="430" spans="1:15" x14ac:dyDescent="0.25">
      <c r="A430" t="s">
        <v>39</v>
      </c>
      <c r="B430">
        <v>48</v>
      </c>
      <c r="C430">
        <v>12</v>
      </c>
      <c r="D430">
        <v>720</v>
      </c>
      <c r="E430" t="s">
        <v>27</v>
      </c>
      <c r="F430">
        <v>34</v>
      </c>
      <c r="G430" t="s">
        <v>99</v>
      </c>
      <c r="H430" s="26" t="s">
        <v>71</v>
      </c>
      <c r="I430" s="25">
        <v>8.1258333333333344</v>
      </c>
      <c r="J430" s="25">
        <v>4.1108333333333338</v>
      </c>
      <c r="K430">
        <v>633</v>
      </c>
      <c r="L430">
        <v>4.7077327797229885E-3</v>
      </c>
      <c r="M430">
        <v>1.4440517873557876E-4</v>
      </c>
      <c r="N430" s="25">
        <v>1.7771122395928058E-5</v>
      </c>
      <c r="O430" s="25">
        <v>3.5127957527406137E-5</v>
      </c>
    </row>
    <row r="431" spans="1:15" x14ac:dyDescent="0.25">
      <c r="A431" t="s">
        <v>39</v>
      </c>
      <c r="B431">
        <v>48</v>
      </c>
      <c r="C431">
        <v>12</v>
      </c>
      <c r="D431">
        <v>720</v>
      </c>
      <c r="E431" t="s">
        <v>29</v>
      </c>
      <c r="F431">
        <v>52</v>
      </c>
      <c r="G431" t="s">
        <v>99</v>
      </c>
      <c r="H431" s="26" t="s">
        <v>71</v>
      </c>
      <c r="I431" s="25">
        <v>11.799999999999999</v>
      </c>
      <c r="J431" s="25">
        <v>7.8374999999999995</v>
      </c>
      <c r="K431">
        <v>521</v>
      </c>
      <c r="L431">
        <v>3.8747690019520966E-3</v>
      </c>
      <c r="M431">
        <v>7.4991530588004428E-5</v>
      </c>
      <c r="N431" s="25">
        <v>6.3552144566105452E-6</v>
      </c>
      <c r="O431" s="25">
        <v>9.5682973637007243E-6</v>
      </c>
    </row>
    <row r="432" spans="1:15" x14ac:dyDescent="0.25">
      <c r="A432" t="s">
        <v>39</v>
      </c>
      <c r="B432">
        <v>48</v>
      </c>
      <c r="C432">
        <v>12</v>
      </c>
      <c r="D432">
        <v>720</v>
      </c>
      <c r="E432" t="s">
        <v>19</v>
      </c>
      <c r="F432">
        <v>11</v>
      </c>
      <c r="G432" t="s">
        <v>99</v>
      </c>
      <c r="H432" s="26" t="s">
        <v>73</v>
      </c>
      <c r="I432" s="25">
        <v>6.34</v>
      </c>
      <c r="J432" s="25">
        <v>1.868333333333333</v>
      </c>
      <c r="K432">
        <v>1045</v>
      </c>
      <c r="L432">
        <v>7.7718495336659126E-3</v>
      </c>
      <c r="M432">
        <v>3.9974824156415579E-4</v>
      </c>
      <c r="N432" s="25">
        <v>6.3051773117374729E-5</v>
      </c>
      <c r="O432" s="25">
        <v>2.1395980815209055E-4</v>
      </c>
    </row>
    <row r="433" spans="1:15" x14ac:dyDescent="0.25">
      <c r="A433" t="s">
        <v>39</v>
      </c>
      <c r="B433">
        <v>48</v>
      </c>
      <c r="C433">
        <v>12</v>
      </c>
      <c r="D433">
        <v>720</v>
      </c>
      <c r="E433" t="s">
        <v>22</v>
      </c>
      <c r="F433">
        <v>13</v>
      </c>
      <c r="G433" t="s">
        <v>99</v>
      </c>
      <c r="H433" s="26" t="s">
        <v>73</v>
      </c>
      <c r="I433" s="25">
        <v>6.0541666666666671</v>
      </c>
      <c r="J433" s="25">
        <v>1.9583333333333335</v>
      </c>
      <c r="K433">
        <v>707</v>
      </c>
      <c r="L433">
        <v>5.2580838471787562E-3</v>
      </c>
      <c r="M433">
        <v>1.9026776769022607E-4</v>
      </c>
      <c r="N433" s="25">
        <v>3.1427573465694598E-5</v>
      </c>
      <c r="O433" s="25">
        <v>9.715800903330692E-5</v>
      </c>
    </row>
    <row r="434" spans="1:15" x14ac:dyDescent="0.25">
      <c r="A434" t="s">
        <v>39</v>
      </c>
      <c r="B434">
        <v>48</v>
      </c>
      <c r="C434">
        <v>12</v>
      </c>
      <c r="D434">
        <v>720</v>
      </c>
      <c r="E434" t="s">
        <v>25</v>
      </c>
      <c r="F434">
        <v>26</v>
      </c>
      <c r="G434" t="s">
        <v>99</v>
      </c>
      <c r="H434" s="26" t="s">
        <v>73</v>
      </c>
      <c r="I434" s="25">
        <v>6.270833333333333</v>
      </c>
      <c r="J434" s="25">
        <v>3.3374999999999999</v>
      </c>
      <c r="K434">
        <v>668</v>
      </c>
      <c r="L434">
        <v>4.9680339602763916E-3</v>
      </c>
      <c r="M434">
        <v>1.6609694378169569E-4</v>
      </c>
      <c r="N434" s="25">
        <v>2.6487220270835194E-5</v>
      </c>
      <c r="O434" s="25">
        <v>4.9766874541332043E-5</v>
      </c>
    </row>
    <row r="435" spans="1:15" x14ac:dyDescent="0.25">
      <c r="A435" t="s">
        <v>39</v>
      </c>
      <c r="B435">
        <v>48</v>
      </c>
      <c r="C435">
        <v>12</v>
      </c>
      <c r="D435">
        <v>720</v>
      </c>
      <c r="E435" t="s">
        <v>27</v>
      </c>
      <c r="F435">
        <v>34</v>
      </c>
      <c r="G435" t="s">
        <v>99</v>
      </c>
      <c r="H435" s="26" t="s">
        <v>73</v>
      </c>
      <c r="I435" s="25">
        <v>7.3316666666666661</v>
      </c>
      <c r="J435" s="25">
        <v>3.6174999999999997</v>
      </c>
      <c r="K435">
        <v>609</v>
      </c>
      <c r="L435">
        <v>4.5292405416292253E-3</v>
      </c>
      <c r="M435">
        <v>1.295308255610985E-4</v>
      </c>
      <c r="N435" s="25">
        <v>1.7667309692352606E-5</v>
      </c>
      <c r="O435" s="25">
        <v>3.5806724412190331E-5</v>
      </c>
    </row>
    <row r="436" spans="1:15" x14ac:dyDescent="0.25">
      <c r="A436" t="s">
        <v>39</v>
      </c>
      <c r="B436">
        <v>48</v>
      </c>
      <c r="C436">
        <v>12</v>
      </c>
      <c r="D436">
        <v>720</v>
      </c>
      <c r="E436" t="s">
        <v>29</v>
      </c>
      <c r="F436">
        <v>52</v>
      </c>
      <c r="G436" t="s">
        <v>99</v>
      </c>
      <c r="H436" s="26" t="s">
        <v>73</v>
      </c>
      <c r="I436" s="25">
        <v>5.916666666666667</v>
      </c>
      <c r="J436" s="25">
        <v>3.1008333333333327</v>
      </c>
      <c r="K436">
        <v>902</v>
      </c>
      <c r="L436">
        <v>6.7083332816905775E-3</v>
      </c>
      <c r="M436">
        <v>3.1112188723287786E-4</v>
      </c>
      <c r="N436" s="25">
        <v>5.2583980940768089E-5</v>
      </c>
      <c r="O436" s="25">
        <v>1.0033492735271527E-4</v>
      </c>
    </row>
    <row r="437" spans="1:15" x14ac:dyDescent="0.25">
      <c r="A437" t="s">
        <v>39</v>
      </c>
      <c r="B437">
        <v>48</v>
      </c>
      <c r="C437">
        <v>12</v>
      </c>
      <c r="D437">
        <v>720</v>
      </c>
      <c r="E437" t="s">
        <v>19</v>
      </c>
      <c r="F437">
        <v>11</v>
      </c>
      <c r="G437" t="s">
        <v>99</v>
      </c>
      <c r="H437" s="26" t="s">
        <v>74</v>
      </c>
      <c r="I437" s="25">
        <v>10.093333333333334</v>
      </c>
      <c r="J437" s="25">
        <v>6.274166666666666</v>
      </c>
      <c r="K437">
        <v>952</v>
      </c>
      <c r="L437">
        <v>7.0801921110525837E-3</v>
      </c>
      <c r="M437">
        <v>3.4211012301304497E-4</v>
      </c>
      <c r="N437" s="25">
        <v>3.3894662121503795E-5</v>
      </c>
      <c r="O437" s="25">
        <v>5.4526782788637803E-5</v>
      </c>
    </row>
    <row r="438" spans="1:15" x14ac:dyDescent="0.25">
      <c r="A438" t="s">
        <v>39</v>
      </c>
      <c r="B438">
        <v>48</v>
      </c>
      <c r="C438">
        <v>12</v>
      </c>
      <c r="D438">
        <v>720</v>
      </c>
      <c r="E438" t="s">
        <v>22</v>
      </c>
      <c r="F438">
        <v>13</v>
      </c>
      <c r="G438" t="s">
        <v>99</v>
      </c>
      <c r="H438" s="26" t="s">
        <v>74</v>
      </c>
      <c r="I438" s="25">
        <v>5.84</v>
      </c>
      <c r="J438" s="25">
        <v>2.54</v>
      </c>
      <c r="K438">
        <v>650</v>
      </c>
      <c r="L438">
        <v>4.8341647817060698E-3</v>
      </c>
      <c r="M438">
        <v>1.5494117890083554E-4</v>
      </c>
      <c r="N438" s="25">
        <v>2.653102378438965E-5</v>
      </c>
      <c r="O438" s="25">
        <v>6.1000464134187218E-5</v>
      </c>
    </row>
    <row r="439" spans="1:15" x14ac:dyDescent="0.25">
      <c r="A439" t="s">
        <v>39</v>
      </c>
      <c r="B439">
        <v>48</v>
      </c>
      <c r="C439">
        <v>12</v>
      </c>
      <c r="D439">
        <v>720</v>
      </c>
      <c r="E439" t="s">
        <v>25</v>
      </c>
      <c r="F439">
        <v>26</v>
      </c>
      <c r="G439" t="s">
        <v>99</v>
      </c>
      <c r="H439" s="26" t="s">
        <v>74</v>
      </c>
      <c r="I439" s="25">
        <v>9.9691666666666681</v>
      </c>
      <c r="J439" s="25">
        <v>6.1066666666666682</v>
      </c>
      <c r="K439">
        <v>883</v>
      </c>
      <c r="L439">
        <v>6.5670269265330154E-3</v>
      </c>
      <c r="M439">
        <v>2.9934635763641433E-4</v>
      </c>
      <c r="N439" s="25">
        <v>3.002721969102208E-5</v>
      </c>
      <c r="O439" s="25">
        <v>4.9019600049631158E-5</v>
      </c>
    </row>
    <row r="440" spans="1:15" x14ac:dyDescent="0.25">
      <c r="A440" t="s">
        <v>39</v>
      </c>
      <c r="B440">
        <v>48</v>
      </c>
      <c r="C440">
        <v>12</v>
      </c>
      <c r="D440">
        <v>720</v>
      </c>
      <c r="E440" t="s">
        <v>27</v>
      </c>
      <c r="F440">
        <v>34</v>
      </c>
      <c r="G440" t="s">
        <v>99</v>
      </c>
      <c r="H440" s="26" t="s">
        <v>74</v>
      </c>
      <c r="I440" s="25">
        <v>8.0608333333333331</v>
      </c>
      <c r="J440" s="25">
        <v>4.9749999999999996</v>
      </c>
      <c r="K440">
        <v>930</v>
      </c>
      <c r="L440">
        <v>6.9165742261333013E-3</v>
      </c>
      <c r="M440">
        <v>3.2847529926977151E-4</v>
      </c>
      <c r="N440" s="25">
        <v>4.07495460688231E-5</v>
      </c>
      <c r="O440" s="25">
        <v>6.6025185782868655E-5</v>
      </c>
    </row>
    <row r="441" spans="1:15" x14ac:dyDescent="0.25">
      <c r="A441" t="s">
        <v>39</v>
      </c>
      <c r="B441">
        <v>48</v>
      </c>
      <c r="C441">
        <v>12</v>
      </c>
      <c r="D441">
        <v>720</v>
      </c>
      <c r="E441" t="s">
        <v>29</v>
      </c>
      <c r="F441">
        <v>52</v>
      </c>
      <c r="G441" t="s">
        <v>99</v>
      </c>
      <c r="H441" s="26" t="s">
        <v>74</v>
      </c>
      <c r="I441" s="25">
        <v>7.5983333333333336</v>
      </c>
      <c r="J441" s="25">
        <v>4.2150000000000007</v>
      </c>
      <c r="K441">
        <v>620</v>
      </c>
      <c r="L441">
        <v>4.611049484088867E-3</v>
      </c>
      <c r="M441">
        <v>1.3634823743273529E-4</v>
      </c>
      <c r="N441" s="25">
        <v>1.7944492752717959E-5</v>
      </c>
      <c r="O441" s="25">
        <v>3.2348336282973963E-5</v>
      </c>
    </row>
    <row r="442" spans="1:15" x14ac:dyDescent="0.25">
      <c r="A442" t="s">
        <v>40</v>
      </c>
      <c r="B442">
        <v>72</v>
      </c>
      <c r="C442">
        <v>24</v>
      </c>
      <c r="D442">
        <v>1440</v>
      </c>
      <c r="E442" t="s">
        <v>19</v>
      </c>
      <c r="F442">
        <v>11</v>
      </c>
      <c r="G442" t="s">
        <v>99</v>
      </c>
      <c r="H442" s="26" t="s">
        <v>72</v>
      </c>
      <c r="I442" s="25">
        <v>6.0416666666666661</v>
      </c>
      <c r="J442" s="25">
        <v>2.4325000000000001</v>
      </c>
      <c r="K442">
        <v>1094</v>
      </c>
      <c r="L442">
        <v>8.1362711864406793E-3</v>
      </c>
      <c r="M442">
        <v>2.1505835631435984E-4</v>
      </c>
      <c r="N442" s="25">
        <v>3.5595865872721634E-5</v>
      </c>
      <c r="O442" s="25">
        <v>8.8410423973015348E-5</v>
      </c>
    </row>
    <row r="443" spans="1:15" x14ac:dyDescent="0.25">
      <c r="A443" t="s">
        <v>40</v>
      </c>
      <c r="B443">
        <v>72</v>
      </c>
      <c r="C443">
        <v>24</v>
      </c>
      <c r="D443">
        <v>1440</v>
      </c>
      <c r="E443" t="s">
        <v>22</v>
      </c>
      <c r="F443">
        <v>13</v>
      </c>
      <c r="G443" t="s">
        <v>99</v>
      </c>
      <c r="H443" s="26" t="s">
        <v>72</v>
      </c>
      <c r="I443" s="25">
        <v>6.3808333333333334</v>
      </c>
      <c r="J443" s="25">
        <v>2.9816666666666669</v>
      </c>
      <c r="K443">
        <v>1397</v>
      </c>
      <c r="L443">
        <v>1.0389735692374431E-2</v>
      </c>
      <c r="M443">
        <v>3.0895271072826615E-4</v>
      </c>
      <c r="N443" s="25">
        <v>4.8418865466098916E-5</v>
      </c>
      <c r="O443" s="25">
        <v>1.0361745468807137E-4</v>
      </c>
    </row>
    <row r="444" spans="1:15" x14ac:dyDescent="0.25">
      <c r="A444" t="s">
        <v>40</v>
      </c>
      <c r="B444">
        <v>72</v>
      </c>
      <c r="C444">
        <v>24</v>
      </c>
      <c r="D444">
        <v>1440</v>
      </c>
      <c r="E444" t="s">
        <v>25</v>
      </c>
      <c r="F444">
        <v>26</v>
      </c>
      <c r="G444" t="s">
        <v>99</v>
      </c>
      <c r="H444" s="26" t="s">
        <v>72</v>
      </c>
      <c r="I444" s="25">
        <v>7.1525000000000007</v>
      </c>
      <c r="J444" s="25">
        <v>3.1116666666666677</v>
      </c>
      <c r="K444">
        <v>675</v>
      </c>
      <c r="L444">
        <v>5.0200941963870734E-3</v>
      </c>
      <c r="M444">
        <v>8.5217648395459578E-5</v>
      </c>
      <c r="N444" s="25">
        <v>1.1914386353786728E-5</v>
      </c>
      <c r="O444" s="25">
        <v>2.738649653844442E-5</v>
      </c>
    </row>
    <row r="445" spans="1:15" x14ac:dyDescent="0.25">
      <c r="A445" t="s">
        <v>40</v>
      </c>
      <c r="B445">
        <v>72</v>
      </c>
      <c r="C445">
        <v>24</v>
      </c>
      <c r="D445">
        <v>1440</v>
      </c>
      <c r="E445" t="s">
        <v>27</v>
      </c>
      <c r="F445">
        <v>34</v>
      </c>
      <c r="G445" t="s">
        <v>99</v>
      </c>
      <c r="H445" s="26" t="s">
        <v>72</v>
      </c>
      <c r="I445" s="25">
        <v>7.9249999999999998</v>
      </c>
      <c r="J445" s="25">
        <v>4.3525</v>
      </c>
      <c r="K445">
        <v>652</v>
      </c>
      <c r="L445">
        <v>4.8490391348805506E-3</v>
      </c>
      <c r="M445">
        <v>7.8090354166021129E-5</v>
      </c>
      <c r="N445" s="25">
        <v>9.8536724499711204E-6</v>
      </c>
      <c r="O445" s="25">
        <v>1.7941494351756721E-5</v>
      </c>
    </row>
    <row r="446" spans="1:15" x14ac:dyDescent="0.25">
      <c r="A446" t="s">
        <v>40</v>
      </c>
      <c r="B446">
        <v>72</v>
      </c>
      <c r="C446">
        <v>24</v>
      </c>
      <c r="D446">
        <v>1440</v>
      </c>
      <c r="E446" t="s">
        <v>29</v>
      </c>
      <c r="F446">
        <v>52</v>
      </c>
      <c r="G446" t="s">
        <v>99</v>
      </c>
      <c r="H446" s="26" t="s">
        <v>72</v>
      </c>
      <c r="I446" s="25">
        <v>7.2575000000000003</v>
      </c>
      <c r="J446" s="25">
        <v>4.0183333333333335</v>
      </c>
      <c r="K446">
        <v>1238</v>
      </c>
      <c r="L446">
        <v>9.2072246150032531E-3</v>
      </c>
      <c r="M446">
        <v>2.5968141583780044E-4</v>
      </c>
      <c r="N446" s="25">
        <v>3.5781111379648697E-5</v>
      </c>
      <c r="O446" s="25">
        <v>6.462415989327261E-5</v>
      </c>
    </row>
    <row r="447" spans="1:15" x14ac:dyDescent="0.25">
      <c r="A447" t="s">
        <v>40</v>
      </c>
      <c r="B447">
        <v>72</v>
      </c>
      <c r="C447">
        <v>24</v>
      </c>
      <c r="D447">
        <v>1440</v>
      </c>
      <c r="E447" t="s">
        <v>19</v>
      </c>
      <c r="F447">
        <v>11</v>
      </c>
      <c r="G447" t="s">
        <v>99</v>
      </c>
      <c r="H447" s="26" t="s">
        <v>71</v>
      </c>
      <c r="I447" s="25">
        <v>5.7408333333333328</v>
      </c>
      <c r="J447" s="25">
        <v>2.4849999999999994</v>
      </c>
      <c r="K447">
        <v>551</v>
      </c>
      <c r="L447">
        <v>4.0978842995692995E-3</v>
      </c>
      <c r="M447">
        <v>4.6792236028052336E-5</v>
      </c>
      <c r="N447" s="25">
        <v>8.1507741665935275E-6</v>
      </c>
      <c r="O447" s="25">
        <v>1.8829873653139777E-5</v>
      </c>
    </row>
    <row r="448" spans="1:15" x14ac:dyDescent="0.25">
      <c r="A448" t="s">
        <v>40</v>
      </c>
      <c r="B448">
        <v>72</v>
      </c>
      <c r="C448">
        <v>24</v>
      </c>
      <c r="D448">
        <v>1440</v>
      </c>
      <c r="E448" t="s">
        <v>22</v>
      </c>
      <c r="F448">
        <v>13</v>
      </c>
      <c r="G448" t="s">
        <v>99</v>
      </c>
      <c r="H448" s="26" t="s">
        <v>71</v>
      </c>
      <c r="I448" s="25">
        <v>6.7200000000000006</v>
      </c>
      <c r="J448" s="25">
        <v>3.4916666666666663</v>
      </c>
      <c r="K448">
        <v>610</v>
      </c>
      <c r="L448">
        <v>4.5366777182164657E-3</v>
      </c>
      <c r="M448">
        <v>6.5075295138350929E-5</v>
      </c>
      <c r="N448" s="25">
        <v>9.6838236813022215E-6</v>
      </c>
      <c r="O448" s="25">
        <v>1.8637316030076641E-5</v>
      </c>
    </row>
    <row r="449" spans="1:15" x14ac:dyDescent="0.25">
      <c r="A449" t="s">
        <v>40</v>
      </c>
      <c r="B449">
        <v>72</v>
      </c>
      <c r="C449">
        <v>24</v>
      </c>
      <c r="D449">
        <v>1440</v>
      </c>
      <c r="E449" t="s">
        <v>25</v>
      </c>
      <c r="F449">
        <v>26</v>
      </c>
      <c r="G449" t="s">
        <v>99</v>
      </c>
      <c r="H449" s="26" t="s">
        <v>71</v>
      </c>
      <c r="I449" s="25">
        <v>6.7266666666666666</v>
      </c>
      <c r="J449" s="25">
        <v>2.2149999999999999</v>
      </c>
      <c r="K449">
        <v>588</v>
      </c>
      <c r="L449">
        <v>4.3730598332971833E-3</v>
      </c>
      <c r="M449">
        <v>5.8257883266714165E-5</v>
      </c>
      <c r="N449" s="25">
        <v>8.6607358672023034E-6</v>
      </c>
      <c r="O449" s="25">
        <v>2.6301527434182468E-5</v>
      </c>
    </row>
    <row r="450" spans="1:15" x14ac:dyDescent="0.25">
      <c r="A450" t="s">
        <v>40</v>
      </c>
      <c r="B450">
        <v>72</v>
      </c>
      <c r="C450">
        <v>24</v>
      </c>
      <c r="D450">
        <v>1440</v>
      </c>
      <c r="E450" t="s">
        <v>27</v>
      </c>
      <c r="F450">
        <v>34</v>
      </c>
      <c r="G450" t="s">
        <v>99</v>
      </c>
      <c r="H450" s="26" t="s">
        <v>71</v>
      </c>
      <c r="I450" s="25">
        <v>8.1258333333333344</v>
      </c>
      <c r="J450" s="25">
        <v>4.1108333333333338</v>
      </c>
      <c r="K450">
        <v>599</v>
      </c>
      <c r="L450">
        <v>4.4548687757568241E-3</v>
      </c>
      <c r="M450">
        <v>6.1666589202532523E-5</v>
      </c>
      <c r="N450" s="25">
        <v>7.5889557012654108E-6</v>
      </c>
      <c r="O450" s="25">
        <v>1.5000994738098321E-5</v>
      </c>
    </row>
    <row r="451" spans="1:15" x14ac:dyDescent="0.25">
      <c r="A451" t="s">
        <v>40</v>
      </c>
      <c r="B451">
        <v>72</v>
      </c>
      <c r="C451">
        <v>24</v>
      </c>
      <c r="D451">
        <v>1440</v>
      </c>
      <c r="E451" t="s">
        <v>29</v>
      </c>
      <c r="F451">
        <v>52</v>
      </c>
      <c r="G451" t="s">
        <v>99</v>
      </c>
      <c r="H451" s="26" t="s">
        <v>71</v>
      </c>
      <c r="I451" s="25">
        <v>11.799999999999999</v>
      </c>
      <c r="J451" s="25">
        <v>7.8374999999999995</v>
      </c>
      <c r="K451">
        <v>513</v>
      </c>
      <c r="L451">
        <v>3.8152715892541753E-3</v>
      </c>
      <c r="M451">
        <v>3.5016706431588829E-5</v>
      </c>
      <c r="N451" s="25">
        <v>2.9675174942024435E-6</v>
      </c>
      <c r="O451" s="25">
        <v>4.4678413309842205E-6</v>
      </c>
    </row>
    <row r="452" spans="1:15" x14ac:dyDescent="0.25">
      <c r="A452" t="s">
        <v>40</v>
      </c>
      <c r="B452">
        <v>72</v>
      </c>
      <c r="C452">
        <v>24</v>
      </c>
      <c r="D452">
        <v>1440</v>
      </c>
      <c r="E452" t="s">
        <v>19</v>
      </c>
      <c r="F452">
        <v>11</v>
      </c>
      <c r="G452" t="s">
        <v>99</v>
      </c>
      <c r="H452" s="26" t="s">
        <v>73</v>
      </c>
      <c r="I452" s="25">
        <v>6.34</v>
      </c>
      <c r="J452" s="25">
        <v>1.868333333333333</v>
      </c>
      <c r="K452">
        <v>1020</v>
      </c>
      <c r="L452">
        <v>7.5859201189849099E-3</v>
      </c>
      <c r="M452">
        <v>1.9212706183703611E-4</v>
      </c>
      <c r="N452" s="25">
        <v>3.0303952971141345E-5</v>
      </c>
      <c r="O452" s="25">
        <v>1.0283339616612105E-4</v>
      </c>
    </row>
    <row r="453" spans="1:15" x14ac:dyDescent="0.25">
      <c r="A453" t="s">
        <v>40</v>
      </c>
      <c r="B453">
        <v>72</v>
      </c>
      <c r="C453">
        <v>24</v>
      </c>
      <c r="D453">
        <v>1440</v>
      </c>
      <c r="E453" t="s">
        <v>22</v>
      </c>
      <c r="F453">
        <v>13</v>
      </c>
      <c r="G453" t="s">
        <v>99</v>
      </c>
      <c r="H453" s="26" t="s">
        <v>73</v>
      </c>
      <c r="I453" s="25">
        <v>6.0541666666666671</v>
      </c>
      <c r="J453" s="25">
        <v>1.9583333333333335</v>
      </c>
      <c r="K453">
        <v>1566</v>
      </c>
      <c r="L453">
        <v>1.1646618535618009E-2</v>
      </c>
      <c r="M453">
        <v>3.6132282919674861E-4</v>
      </c>
      <c r="N453" s="25">
        <v>5.9681678600977053E-5</v>
      </c>
      <c r="O453" s="25">
        <v>1.8450527448344607E-4</v>
      </c>
    </row>
    <row r="454" spans="1:15" x14ac:dyDescent="0.25">
      <c r="A454" t="s">
        <v>40</v>
      </c>
      <c r="B454">
        <v>72</v>
      </c>
      <c r="C454">
        <v>24</v>
      </c>
      <c r="D454">
        <v>1440</v>
      </c>
      <c r="E454" t="s">
        <v>25</v>
      </c>
      <c r="F454">
        <v>26</v>
      </c>
      <c r="G454" t="s">
        <v>99</v>
      </c>
      <c r="H454" s="26" t="s">
        <v>73</v>
      </c>
      <c r="I454" s="25">
        <v>6.270833333333333</v>
      </c>
      <c r="J454" s="25">
        <v>3.3374999999999999</v>
      </c>
      <c r="K454">
        <v>629</v>
      </c>
      <c r="L454">
        <v>4.6779840733740278E-3</v>
      </c>
      <c r="M454">
        <v>7.0963059936582679E-5</v>
      </c>
      <c r="N454" s="25">
        <v>1.1316368361979963E-5</v>
      </c>
      <c r="O454" s="25">
        <v>2.1262340055904924E-5</v>
      </c>
    </row>
    <row r="455" spans="1:15" x14ac:dyDescent="0.25">
      <c r="A455" t="s">
        <v>40</v>
      </c>
      <c r="B455">
        <v>72</v>
      </c>
      <c r="C455">
        <v>24</v>
      </c>
      <c r="D455">
        <v>1440</v>
      </c>
      <c r="E455" t="s">
        <v>27</v>
      </c>
      <c r="F455">
        <v>34</v>
      </c>
      <c r="G455" t="s">
        <v>99</v>
      </c>
      <c r="H455" s="26" t="s">
        <v>73</v>
      </c>
      <c r="I455" s="25">
        <v>7.3316666666666661</v>
      </c>
      <c r="J455" s="25">
        <v>3.6174999999999997</v>
      </c>
      <c r="K455">
        <v>577</v>
      </c>
      <c r="L455">
        <v>4.2912508908375434E-3</v>
      </c>
      <c r="M455">
        <v>5.4849177330895834E-5</v>
      </c>
      <c r="N455" s="25">
        <v>7.4811335300153454E-6</v>
      </c>
      <c r="O455" s="25">
        <v>1.5162177562099748E-5</v>
      </c>
    </row>
    <row r="456" spans="1:15" x14ac:dyDescent="0.25">
      <c r="A456" t="s">
        <v>40</v>
      </c>
      <c r="B456">
        <v>72</v>
      </c>
      <c r="C456">
        <v>24</v>
      </c>
      <c r="D456">
        <v>1440</v>
      </c>
      <c r="E456" t="s">
        <v>29</v>
      </c>
      <c r="F456">
        <v>52</v>
      </c>
      <c r="G456" t="s">
        <v>99</v>
      </c>
      <c r="H456" s="26" t="s">
        <v>73</v>
      </c>
      <c r="I456" s="25">
        <v>5.916666666666667</v>
      </c>
      <c r="J456" s="25">
        <v>3.1008333333333327</v>
      </c>
      <c r="K456">
        <v>1222</v>
      </c>
      <c r="L456">
        <v>9.0882297896074122E-3</v>
      </c>
      <c r="M456">
        <v>2.547232981129737E-4</v>
      </c>
      <c r="N456" s="25">
        <v>4.3051825033178648E-5</v>
      </c>
      <c r="O456" s="25">
        <v>8.2146723390370469E-5</v>
      </c>
    </row>
    <row r="457" spans="1:15" x14ac:dyDescent="0.25">
      <c r="A457" t="s">
        <v>40</v>
      </c>
      <c r="B457">
        <v>72</v>
      </c>
      <c r="C457">
        <v>24</v>
      </c>
      <c r="D457">
        <v>1440</v>
      </c>
      <c r="E457" t="s">
        <v>19</v>
      </c>
      <c r="F457">
        <v>11</v>
      </c>
      <c r="G457" t="s">
        <v>99</v>
      </c>
      <c r="H457" s="26" t="s">
        <v>74</v>
      </c>
      <c r="I457" s="25">
        <v>10.093333333333334</v>
      </c>
      <c r="J457" s="25">
        <v>6.274166666666666</v>
      </c>
      <c r="K457">
        <v>2100</v>
      </c>
      <c r="L457">
        <v>1.5618070833204227E-2</v>
      </c>
      <c r="M457">
        <v>5.2680000826284105E-4</v>
      </c>
      <c r="N457" s="25">
        <v>5.2192867397243168E-5</v>
      </c>
      <c r="O457" s="25">
        <v>8.3963343062214022E-5</v>
      </c>
    </row>
    <row r="458" spans="1:15" x14ac:dyDescent="0.25">
      <c r="A458" t="s">
        <v>40</v>
      </c>
      <c r="B458">
        <v>72</v>
      </c>
      <c r="C458">
        <v>24</v>
      </c>
      <c r="D458">
        <v>1440</v>
      </c>
      <c r="E458" t="s">
        <v>22</v>
      </c>
      <c r="F458">
        <v>13</v>
      </c>
      <c r="G458" t="s">
        <v>99</v>
      </c>
      <c r="H458" s="26" t="s">
        <v>74</v>
      </c>
      <c r="I458" s="25">
        <v>5.84</v>
      </c>
      <c r="J458" s="25">
        <v>2.54</v>
      </c>
      <c r="K458">
        <v>1254</v>
      </c>
      <c r="L458">
        <v>9.3262194403990958E-3</v>
      </c>
      <c r="M458">
        <v>2.6463953356262718E-4</v>
      </c>
      <c r="N458" s="25">
        <v>4.5314988623737535E-5</v>
      </c>
      <c r="O458" s="25">
        <v>1.0418879274119181E-4</v>
      </c>
    </row>
    <row r="459" spans="1:15" x14ac:dyDescent="0.25">
      <c r="A459" t="s">
        <v>40</v>
      </c>
      <c r="B459">
        <v>72</v>
      </c>
      <c r="C459">
        <v>24</v>
      </c>
      <c r="D459">
        <v>1440</v>
      </c>
      <c r="E459" t="s">
        <v>25</v>
      </c>
      <c r="F459">
        <v>26</v>
      </c>
      <c r="G459" t="s">
        <v>99</v>
      </c>
      <c r="H459" s="26" t="s">
        <v>74</v>
      </c>
      <c r="I459" s="25">
        <v>9.9691666666666681</v>
      </c>
      <c r="J459" s="25">
        <v>6.1066666666666682</v>
      </c>
      <c r="K459">
        <v>2150</v>
      </c>
      <c r="L459">
        <v>1.5989929662566234E-2</v>
      </c>
      <c r="M459">
        <v>5.4229412615292461E-4</v>
      </c>
      <c r="N459" s="25">
        <v>5.4397137121416822E-5</v>
      </c>
      <c r="O459" s="25">
        <v>8.8803623278317328E-5</v>
      </c>
    </row>
    <row r="460" spans="1:15" x14ac:dyDescent="0.25">
      <c r="A460" t="s">
        <v>40</v>
      </c>
      <c r="B460">
        <v>72</v>
      </c>
      <c r="C460">
        <v>24</v>
      </c>
      <c r="D460">
        <v>1440</v>
      </c>
      <c r="E460" t="s">
        <v>27</v>
      </c>
      <c r="F460">
        <v>34</v>
      </c>
      <c r="G460" t="s">
        <v>99</v>
      </c>
      <c r="H460" s="26" t="s">
        <v>74</v>
      </c>
      <c r="I460" s="25">
        <v>8.0608333333333331</v>
      </c>
      <c r="J460" s="25">
        <v>4.9749999999999996</v>
      </c>
      <c r="K460">
        <v>1932</v>
      </c>
      <c r="L460">
        <v>1.436862516654789E-2</v>
      </c>
      <c r="M460">
        <v>4.7473977215216025E-4</v>
      </c>
      <c r="N460" s="25">
        <v>5.8894626959846204E-5</v>
      </c>
      <c r="O460" s="25">
        <v>9.542507982957996E-5</v>
      </c>
    </row>
    <row r="461" spans="1:15" x14ac:dyDescent="0.25">
      <c r="A461" t="s">
        <v>40</v>
      </c>
      <c r="B461">
        <v>72</v>
      </c>
      <c r="C461">
        <v>24</v>
      </c>
      <c r="D461">
        <v>1440</v>
      </c>
      <c r="E461" t="s">
        <v>29</v>
      </c>
      <c r="F461">
        <v>52</v>
      </c>
      <c r="G461" t="s">
        <v>99</v>
      </c>
      <c r="H461" s="26" t="s">
        <v>74</v>
      </c>
      <c r="I461" s="25">
        <v>7.5983333333333336</v>
      </c>
      <c r="J461" s="25">
        <v>4.2150000000000007</v>
      </c>
      <c r="K461">
        <v>1567</v>
      </c>
      <c r="L461">
        <v>1.165405571220525E-2</v>
      </c>
      <c r="M461">
        <v>3.6163271155455028E-4</v>
      </c>
      <c r="N461" s="25">
        <v>4.7593688732776956E-5</v>
      </c>
      <c r="O461" s="25">
        <v>8.5796610095978704E-5</v>
      </c>
    </row>
    <row r="462" spans="1:15" x14ac:dyDescent="0.25">
      <c r="A462" t="s">
        <v>41</v>
      </c>
      <c r="B462">
        <v>96</v>
      </c>
      <c r="C462">
        <v>24</v>
      </c>
      <c r="D462">
        <v>1440</v>
      </c>
      <c r="E462" t="s">
        <v>19</v>
      </c>
      <c r="F462">
        <v>11</v>
      </c>
      <c r="G462" t="s">
        <v>99</v>
      </c>
      <c r="H462" s="26" t="s">
        <v>72</v>
      </c>
      <c r="I462" s="25">
        <v>6.0416666666666661</v>
      </c>
      <c r="J462" s="25">
        <v>2.4325000000000001</v>
      </c>
      <c r="K462">
        <v>944</v>
      </c>
      <c r="L462">
        <v>7.0206946983546615E-3</v>
      </c>
      <c r="M462">
        <v>1.6857600264410911E-4</v>
      </c>
      <c r="N462" s="25">
        <v>2.7902234920404271E-5</v>
      </c>
      <c r="O462" s="25">
        <v>6.9301542710836225E-5</v>
      </c>
    </row>
    <row r="463" spans="1:15" x14ac:dyDescent="0.25">
      <c r="A463" t="s">
        <v>41</v>
      </c>
      <c r="B463">
        <v>96</v>
      </c>
      <c r="C463">
        <v>24</v>
      </c>
      <c r="D463">
        <v>1440</v>
      </c>
      <c r="E463" t="s">
        <v>22</v>
      </c>
      <c r="F463">
        <v>13</v>
      </c>
      <c r="G463" t="s">
        <v>99</v>
      </c>
      <c r="H463" s="26" t="s">
        <v>72</v>
      </c>
      <c r="I463" s="25">
        <v>6.3808333333333334</v>
      </c>
      <c r="J463" s="25">
        <v>2.9816666666666669</v>
      </c>
      <c r="K463">
        <v>1131</v>
      </c>
      <c r="L463">
        <v>8.4114467201685632E-3</v>
      </c>
      <c r="M463">
        <v>2.2652400355302168E-4</v>
      </c>
      <c r="N463" s="25">
        <v>3.5500692733920075E-5</v>
      </c>
      <c r="O463" s="25">
        <v>7.5972276205596979E-5</v>
      </c>
    </row>
    <row r="464" spans="1:15" x14ac:dyDescent="0.25">
      <c r="A464" t="s">
        <v>41</v>
      </c>
      <c r="B464">
        <v>96</v>
      </c>
      <c r="C464">
        <v>24</v>
      </c>
      <c r="D464">
        <v>1440</v>
      </c>
      <c r="E464" t="s">
        <v>25</v>
      </c>
      <c r="F464">
        <v>26</v>
      </c>
      <c r="G464" t="s">
        <v>99</v>
      </c>
      <c r="H464" s="26" t="s">
        <v>72</v>
      </c>
      <c r="I464" s="25">
        <v>7.1525000000000007</v>
      </c>
      <c r="J464" s="25">
        <v>3.1116666666666677</v>
      </c>
      <c r="K464">
        <v>625</v>
      </c>
      <c r="L464">
        <v>4.6482353670250671E-3</v>
      </c>
      <c r="M464">
        <v>6.9723530505375994E-5</v>
      </c>
      <c r="N464" s="25">
        <v>9.7481342894618651E-6</v>
      </c>
      <c r="O464" s="25">
        <v>2.2407133531454517E-5</v>
      </c>
    </row>
    <row r="465" spans="1:15" x14ac:dyDescent="0.25">
      <c r="A465" t="s">
        <v>41</v>
      </c>
      <c r="B465">
        <v>96</v>
      </c>
      <c r="C465">
        <v>24</v>
      </c>
      <c r="D465">
        <v>1440</v>
      </c>
      <c r="E465" t="s">
        <v>27</v>
      </c>
      <c r="F465">
        <v>34</v>
      </c>
      <c r="G465" t="s">
        <v>99</v>
      </c>
      <c r="H465" s="26" t="s">
        <v>72</v>
      </c>
      <c r="I465" s="25">
        <v>7.9249999999999998</v>
      </c>
      <c r="J465" s="25">
        <v>4.3525</v>
      </c>
      <c r="K465">
        <v>631</v>
      </c>
      <c r="L465">
        <v>4.6928584265485086E-3</v>
      </c>
      <c r="M465">
        <v>7.1582824652186049E-5</v>
      </c>
      <c r="N465" s="25">
        <v>9.0325330791401964E-6</v>
      </c>
      <c r="O465" s="25">
        <v>1.6446369822443663E-5</v>
      </c>
    </row>
    <row r="466" spans="1:15" x14ac:dyDescent="0.25">
      <c r="A466" t="s">
        <v>41</v>
      </c>
      <c r="B466">
        <v>96</v>
      </c>
      <c r="C466">
        <v>24</v>
      </c>
      <c r="D466">
        <v>1440</v>
      </c>
      <c r="E466" t="s">
        <v>29</v>
      </c>
      <c r="F466">
        <v>52</v>
      </c>
      <c r="G466" t="s">
        <v>99</v>
      </c>
      <c r="H466" s="26" t="s">
        <v>72</v>
      </c>
      <c r="I466" s="25">
        <v>7.2575000000000003</v>
      </c>
      <c r="J466" s="25">
        <v>4.0183333333333335</v>
      </c>
      <c r="K466">
        <v>1060</v>
      </c>
      <c r="L466">
        <v>7.8834071824745149E-3</v>
      </c>
      <c r="M466">
        <v>2.04522356149103E-4</v>
      </c>
      <c r="N466" s="25">
        <v>2.818082757824361E-5</v>
      </c>
      <c r="O466" s="25">
        <v>5.0897309701145497E-5</v>
      </c>
    </row>
    <row r="467" spans="1:15" x14ac:dyDescent="0.25">
      <c r="A467" t="s">
        <v>41</v>
      </c>
      <c r="B467">
        <v>96</v>
      </c>
      <c r="C467">
        <v>24</v>
      </c>
      <c r="D467">
        <v>1440</v>
      </c>
      <c r="E467" t="s">
        <v>19</v>
      </c>
      <c r="F467">
        <v>11</v>
      </c>
      <c r="G467" t="s">
        <v>99</v>
      </c>
      <c r="H467" s="26" t="s">
        <v>71</v>
      </c>
      <c r="I467" s="25">
        <v>5.7408333333333328</v>
      </c>
      <c r="J467" s="25">
        <v>2.4849999999999994</v>
      </c>
      <c r="K467">
        <v>559</v>
      </c>
      <c r="L467">
        <v>4.15738171226722E-3</v>
      </c>
      <c r="M467">
        <v>4.9271294890465687E-5</v>
      </c>
      <c r="N467" s="25">
        <v>8.582603261512386E-6</v>
      </c>
      <c r="O467" s="25">
        <v>1.9827482853306118E-5</v>
      </c>
    </row>
    <row r="468" spans="1:15" x14ac:dyDescent="0.25">
      <c r="A468" t="s">
        <v>41</v>
      </c>
      <c r="B468">
        <v>96</v>
      </c>
      <c r="C468">
        <v>24</v>
      </c>
      <c r="D468">
        <v>1440</v>
      </c>
      <c r="E468" t="s">
        <v>22</v>
      </c>
      <c r="F468">
        <v>13</v>
      </c>
      <c r="G468" t="s">
        <v>99</v>
      </c>
      <c r="H468" s="26" t="s">
        <v>71</v>
      </c>
      <c r="I468" s="25">
        <v>6.7200000000000006</v>
      </c>
      <c r="J468" s="25">
        <v>3.4916666666666663</v>
      </c>
      <c r="K468">
        <v>543</v>
      </c>
      <c r="L468">
        <v>4.0383868868713781E-3</v>
      </c>
      <c r="M468">
        <v>4.4313177165638944E-5</v>
      </c>
      <c r="N468" s="25">
        <v>6.5942227925057947E-6</v>
      </c>
      <c r="O468" s="25">
        <v>1.2691124725242659E-5</v>
      </c>
    </row>
    <row r="469" spans="1:15" x14ac:dyDescent="0.25">
      <c r="A469" t="s">
        <v>41</v>
      </c>
      <c r="B469">
        <v>96</v>
      </c>
      <c r="C469">
        <v>24</v>
      </c>
      <c r="D469">
        <v>1440</v>
      </c>
      <c r="E469" t="s">
        <v>25</v>
      </c>
      <c r="F469">
        <v>26</v>
      </c>
      <c r="G469" t="s">
        <v>99</v>
      </c>
      <c r="H469" s="26" t="s">
        <v>71</v>
      </c>
      <c r="I469" s="25">
        <v>6.7266666666666666</v>
      </c>
      <c r="J469" s="25">
        <v>2.2149999999999999</v>
      </c>
      <c r="K469">
        <v>625</v>
      </c>
      <c r="L469">
        <v>4.6482353670250671E-3</v>
      </c>
      <c r="M469">
        <v>6.9723530505375994E-5</v>
      </c>
      <c r="N469" s="25">
        <v>1.0365242394258077E-5</v>
      </c>
      <c r="O469" s="25">
        <v>3.1477891876016254E-5</v>
      </c>
    </row>
    <row r="470" spans="1:15" x14ac:dyDescent="0.25">
      <c r="A470" t="s">
        <v>41</v>
      </c>
      <c r="B470">
        <v>96</v>
      </c>
      <c r="C470">
        <v>24</v>
      </c>
      <c r="D470">
        <v>1440</v>
      </c>
      <c r="E470" t="s">
        <v>27</v>
      </c>
      <c r="F470">
        <v>34</v>
      </c>
      <c r="G470" t="s">
        <v>99</v>
      </c>
      <c r="H470" s="26" t="s">
        <v>71</v>
      </c>
      <c r="I470" s="25">
        <v>8.1258333333333344</v>
      </c>
      <c r="J470" s="25">
        <v>4.1108333333333338</v>
      </c>
      <c r="K470">
        <v>594</v>
      </c>
      <c r="L470">
        <v>4.4176828928206239E-3</v>
      </c>
      <c r="M470">
        <v>6.0117177413524187E-5</v>
      </c>
      <c r="N470" s="25">
        <v>7.3982784223391459E-6</v>
      </c>
      <c r="O470" s="25">
        <v>1.4624085322568217E-5</v>
      </c>
    </row>
    <row r="471" spans="1:15" x14ac:dyDescent="0.25">
      <c r="A471" t="s">
        <v>41</v>
      </c>
      <c r="B471">
        <v>96</v>
      </c>
      <c r="C471">
        <v>24</v>
      </c>
      <c r="D471">
        <v>1440</v>
      </c>
      <c r="E471" t="s">
        <v>29</v>
      </c>
      <c r="F471">
        <v>52</v>
      </c>
      <c r="G471" t="s">
        <v>99</v>
      </c>
      <c r="H471" s="26" t="s">
        <v>71</v>
      </c>
      <c r="I471" s="25">
        <v>11.799999999999999</v>
      </c>
      <c r="J471" s="25">
        <v>7.8374999999999995</v>
      </c>
      <c r="K471">
        <v>538</v>
      </c>
      <c r="L471">
        <v>4.0012010039351788E-3</v>
      </c>
      <c r="M471">
        <v>4.2763765376630642E-5</v>
      </c>
      <c r="N471" s="25">
        <v>3.6240479132737835E-6</v>
      </c>
      <c r="O471" s="25">
        <v>5.4563018024409113E-6</v>
      </c>
    </row>
    <row r="472" spans="1:15" x14ac:dyDescent="0.25">
      <c r="A472" t="s">
        <v>41</v>
      </c>
      <c r="B472">
        <v>96</v>
      </c>
      <c r="C472">
        <v>24</v>
      </c>
      <c r="D472">
        <v>1440</v>
      </c>
      <c r="E472" t="s">
        <v>19</v>
      </c>
      <c r="F472">
        <v>11</v>
      </c>
      <c r="G472" t="s">
        <v>99</v>
      </c>
      <c r="H472" s="26" t="s">
        <v>73</v>
      </c>
      <c r="I472" s="25">
        <v>6.34</v>
      </c>
      <c r="J472" s="25">
        <v>1.868333333333333</v>
      </c>
      <c r="K472">
        <v>834</v>
      </c>
      <c r="L472">
        <v>6.2026052737582512E-3</v>
      </c>
      <c r="M472">
        <v>1.3448894328592533E-4</v>
      </c>
      <c r="N472" s="25">
        <v>2.1212767079798948E-5</v>
      </c>
      <c r="O472" s="25">
        <v>7.1983377316284762E-5</v>
      </c>
    </row>
    <row r="473" spans="1:15" x14ac:dyDescent="0.25">
      <c r="A473" t="s">
        <v>41</v>
      </c>
      <c r="B473">
        <v>96</v>
      </c>
      <c r="C473">
        <v>24</v>
      </c>
      <c r="D473">
        <v>1440</v>
      </c>
      <c r="E473" t="s">
        <v>22</v>
      </c>
      <c r="F473">
        <v>13</v>
      </c>
      <c r="G473" t="s">
        <v>99</v>
      </c>
      <c r="H473" s="26" t="s">
        <v>73</v>
      </c>
      <c r="I473" s="25">
        <v>6.0541666666666671</v>
      </c>
      <c r="J473" s="25">
        <v>1.9583333333333335</v>
      </c>
      <c r="K473">
        <v>1202</v>
      </c>
      <c r="L473">
        <v>8.9394862578626097E-3</v>
      </c>
      <c r="M473">
        <v>2.485256509569403E-4</v>
      </c>
      <c r="N473" s="25">
        <v>4.1050348403073408E-5</v>
      </c>
      <c r="O473" s="25">
        <v>1.2690671538226738E-4</v>
      </c>
    </row>
    <row r="474" spans="1:15" x14ac:dyDescent="0.25">
      <c r="A474" t="s">
        <v>41</v>
      </c>
      <c r="B474">
        <v>96</v>
      </c>
      <c r="C474">
        <v>24</v>
      </c>
      <c r="D474">
        <v>1440</v>
      </c>
      <c r="E474" t="s">
        <v>25</v>
      </c>
      <c r="F474">
        <v>26</v>
      </c>
      <c r="G474" t="s">
        <v>99</v>
      </c>
      <c r="H474" s="26" t="s">
        <v>73</v>
      </c>
      <c r="I474" s="25">
        <v>6.270833333333333</v>
      </c>
      <c r="J474" s="25">
        <v>3.3374999999999999</v>
      </c>
      <c r="K474">
        <v>608</v>
      </c>
      <c r="L474">
        <v>4.5218033650419858E-3</v>
      </c>
      <c r="M474">
        <v>6.44555304227476E-5</v>
      </c>
      <c r="N474" s="25">
        <v>1.0278622791667391E-5</v>
      </c>
      <c r="O474" s="25">
        <v>1.9312518478725872E-5</v>
      </c>
    </row>
    <row r="475" spans="1:15" x14ac:dyDescent="0.25">
      <c r="A475" t="s">
        <v>41</v>
      </c>
      <c r="B475">
        <v>96</v>
      </c>
      <c r="C475">
        <v>24</v>
      </c>
      <c r="D475">
        <v>1440</v>
      </c>
      <c r="E475" t="s">
        <v>27</v>
      </c>
      <c r="F475">
        <v>34</v>
      </c>
      <c r="G475" t="s">
        <v>99</v>
      </c>
      <c r="H475" s="26" t="s">
        <v>73</v>
      </c>
      <c r="I475" s="25">
        <v>7.3316666666666661</v>
      </c>
      <c r="J475" s="25">
        <v>3.6174999999999997</v>
      </c>
      <c r="K475">
        <v>592</v>
      </c>
      <c r="L475">
        <v>4.402808539646144E-3</v>
      </c>
      <c r="M475">
        <v>5.9497412697920857E-5</v>
      </c>
      <c r="N475" s="25">
        <v>8.115127896965792E-6</v>
      </c>
      <c r="O475" s="25">
        <v>1.6447107863972596E-5</v>
      </c>
    </row>
    <row r="476" spans="1:15" x14ac:dyDescent="0.25">
      <c r="A476" t="s">
        <v>41</v>
      </c>
      <c r="B476">
        <v>96</v>
      </c>
      <c r="C476">
        <v>24</v>
      </c>
      <c r="D476">
        <v>1440</v>
      </c>
      <c r="E476" t="s">
        <v>29</v>
      </c>
      <c r="F476">
        <v>52</v>
      </c>
      <c r="G476" t="s">
        <v>99</v>
      </c>
      <c r="H476" s="26" t="s">
        <v>73</v>
      </c>
      <c r="I476" s="25">
        <v>5.916666666666667</v>
      </c>
      <c r="J476" s="25">
        <v>3.1008333333333327</v>
      </c>
      <c r="K476">
        <v>966</v>
      </c>
      <c r="L476">
        <v>7.1843125832739448E-3</v>
      </c>
      <c r="M476">
        <v>1.753934145157459E-4</v>
      </c>
      <c r="N476" s="25">
        <v>2.9643957382942967E-5</v>
      </c>
      <c r="O476" s="25">
        <v>5.6563315619160202E-5</v>
      </c>
    </row>
    <row r="477" spans="1:15" x14ac:dyDescent="0.25">
      <c r="A477" t="s">
        <v>41</v>
      </c>
      <c r="B477">
        <v>96</v>
      </c>
      <c r="C477">
        <v>24</v>
      </c>
      <c r="D477">
        <v>1440</v>
      </c>
      <c r="E477" t="s">
        <v>19</v>
      </c>
      <c r="F477">
        <v>11</v>
      </c>
      <c r="G477" t="s">
        <v>99</v>
      </c>
      <c r="H477" s="26" t="s">
        <v>74</v>
      </c>
      <c r="I477" s="25">
        <v>10.093333333333334</v>
      </c>
      <c r="J477" s="25">
        <v>6.274166666666666</v>
      </c>
      <c r="K477">
        <v>1945</v>
      </c>
      <c r="L477">
        <v>1.4465308462182009E-2</v>
      </c>
      <c r="M477">
        <v>4.7876824280358195E-4</v>
      </c>
      <c r="N477" s="25">
        <v>4.7434105958082755E-5</v>
      </c>
      <c r="O477" s="25">
        <v>7.6307861783012139E-5</v>
      </c>
    </row>
    <row r="478" spans="1:15" x14ac:dyDescent="0.25">
      <c r="A478" t="s">
        <v>41</v>
      </c>
      <c r="B478">
        <v>96</v>
      </c>
      <c r="C478">
        <v>24</v>
      </c>
      <c r="D478">
        <v>1440</v>
      </c>
      <c r="E478" t="s">
        <v>22</v>
      </c>
      <c r="F478">
        <v>13</v>
      </c>
      <c r="G478" t="s">
        <v>99</v>
      </c>
      <c r="H478" s="26" t="s">
        <v>74</v>
      </c>
      <c r="I478" s="25">
        <v>5.84</v>
      </c>
      <c r="J478" s="25">
        <v>2.54</v>
      </c>
      <c r="K478">
        <v>1575</v>
      </c>
      <c r="L478">
        <v>1.1713553124903169E-2</v>
      </c>
      <c r="M478">
        <v>3.6411177041696359E-4</v>
      </c>
      <c r="N478" s="25">
        <v>6.2347905893315688E-5</v>
      </c>
      <c r="O478" s="25">
        <v>1.4335109071534E-4</v>
      </c>
    </row>
    <row r="479" spans="1:15" x14ac:dyDescent="0.25">
      <c r="A479" t="s">
        <v>41</v>
      </c>
      <c r="B479">
        <v>96</v>
      </c>
      <c r="C479">
        <v>24</v>
      </c>
      <c r="D479">
        <v>1440</v>
      </c>
      <c r="E479" t="s">
        <v>25</v>
      </c>
      <c r="F479">
        <v>26</v>
      </c>
      <c r="G479" t="s">
        <v>99</v>
      </c>
      <c r="H479" s="26" t="s">
        <v>74</v>
      </c>
      <c r="I479" s="25">
        <v>9.9691666666666681</v>
      </c>
      <c r="J479" s="25">
        <v>6.1066666666666682</v>
      </c>
      <c r="K479">
        <v>2090</v>
      </c>
      <c r="L479">
        <v>1.5543699067331825E-2</v>
      </c>
      <c r="M479">
        <v>5.237011846848243E-4</v>
      </c>
      <c r="N479" s="25">
        <v>5.2532092420111099E-5</v>
      </c>
      <c r="O479" s="25">
        <v>8.5758927623060723E-5</v>
      </c>
    </row>
    <row r="480" spans="1:15" x14ac:dyDescent="0.25">
      <c r="A480" t="s">
        <v>41</v>
      </c>
      <c r="B480">
        <v>96</v>
      </c>
      <c r="C480">
        <v>24</v>
      </c>
      <c r="D480">
        <v>1440</v>
      </c>
      <c r="E480" t="s">
        <v>27</v>
      </c>
      <c r="F480">
        <v>34</v>
      </c>
      <c r="G480" t="s">
        <v>99</v>
      </c>
      <c r="H480" s="26" t="s">
        <v>74</v>
      </c>
      <c r="I480" s="25">
        <v>8.0608333333333331</v>
      </c>
      <c r="J480" s="25">
        <v>4.9749999999999996</v>
      </c>
      <c r="K480">
        <v>1950</v>
      </c>
      <c r="L480">
        <v>1.450249434511821E-2</v>
      </c>
      <c r="M480">
        <v>4.8031765459259027E-4</v>
      </c>
      <c r="N480" s="25">
        <v>5.95866003836564E-5</v>
      </c>
      <c r="O480" s="25">
        <v>9.6546262229666387E-5</v>
      </c>
    </row>
    <row r="481" spans="1:15" x14ac:dyDescent="0.25">
      <c r="A481" t="s">
        <v>41</v>
      </c>
      <c r="B481">
        <v>96</v>
      </c>
      <c r="C481">
        <v>24</v>
      </c>
      <c r="D481">
        <v>1440</v>
      </c>
      <c r="E481" t="s">
        <v>29</v>
      </c>
      <c r="F481">
        <v>52</v>
      </c>
      <c r="G481" t="s">
        <v>99</v>
      </c>
      <c r="H481" s="26" t="s">
        <v>74</v>
      </c>
      <c r="I481" s="25">
        <v>7.5983333333333336</v>
      </c>
      <c r="J481" s="25">
        <v>4.2150000000000007</v>
      </c>
      <c r="K481">
        <v>2435</v>
      </c>
      <c r="L481">
        <v>1.8109524989929661E-2</v>
      </c>
      <c r="M481">
        <v>6.3061059812640071E-4</v>
      </c>
      <c r="N481" s="25">
        <v>8.2993278981320558E-5</v>
      </c>
      <c r="O481" s="25">
        <v>1.4961105530875458E-4</v>
      </c>
    </row>
    <row r="482" spans="1:15" x14ac:dyDescent="0.25">
      <c r="A482" t="s">
        <v>42</v>
      </c>
      <c r="B482">
        <v>120</v>
      </c>
      <c r="C482">
        <v>24</v>
      </c>
      <c r="D482">
        <v>1440</v>
      </c>
      <c r="E482" t="s">
        <v>19</v>
      </c>
      <c r="F482">
        <v>11</v>
      </c>
      <c r="G482" t="s">
        <v>99</v>
      </c>
      <c r="H482" s="26" t="s">
        <v>72</v>
      </c>
      <c r="I482" s="25">
        <v>6.0416666666666661</v>
      </c>
      <c r="J482" s="25">
        <v>2.4325000000000001</v>
      </c>
      <c r="K482">
        <v>1005</v>
      </c>
      <c r="L482">
        <v>7.4743624701763076E-3</v>
      </c>
      <c r="M482">
        <v>1.8747882647001104E-4</v>
      </c>
      <c r="N482" s="25">
        <v>3.1030978174346656E-5</v>
      </c>
      <c r="O482" s="25">
        <v>7.7072487757455719E-5</v>
      </c>
    </row>
    <row r="483" spans="1:15" x14ac:dyDescent="0.25">
      <c r="A483" t="s">
        <v>42</v>
      </c>
      <c r="B483">
        <v>120</v>
      </c>
      <c r="C483">
        <v>24</v>
      </c>
      <c r="D483">
        <v>1440</v>
      </c>
      <c r="E483" t="s">
        <v>22</v>
      </c>
      <c r="F483">
        <v>13</v>
      </c>
      <c r="G483" t="s">
        <v>99</v>
      </c>
      <c r="H483" s="26" t="s">
        <v>72</v>
      </c>
      <c r="I483" s="25">
        <v>6.3808333333333334</v>
      </c>
      <c r="J483" s="25">
        <v>2.9816666666666669</v>
      </c>
      <c r="K483">
        <v>1022</v>
      </c>
      <c r="L483">
        <v>7.6007944721593916E-3</v>
      </c>
      <c r="M483">
        <v>1.927468265526395E-4</v>
      </c>
      <c r="N483" s="25">
        <v>3.0207155787275357E-5</v>
      </c>
      <c r="O483" s="25">
        <v>6.4643988782327389E-5</v>
      </c>
    </row>
    <row r="484" spans="1:15" x14ac:dyDescent="0.25">
      <c r="A484" t="s">
        <v>42</v>
      </c>
      <c r="B484">
        <v>120</v>
      </c>
      <c r="C484">
        <v>24</v>
      </c>
      <c r="D484">
        <v>1440</v>
      </c>
      <c r="E484" t="s">
        <v>25</v>
      </c>
      <c r="F484">
        <v>26</v>
      </c>
      <c r="G484" t="s">
        <v>99</v>
      </c>
      <c r="H484" s="26" t="s">
        <v>72</v>
      </c>
      <c r="I484" s="25">
        <v>7.1525000000000007</v>
      </c>
      <c r="J484" s="25">
        <v>3.1116666666666677</v>
      </c>
      <c r="K484">
        <v>660</v>
      </c>
      <c r="L484">
        <v>4.9085365475784711E-3</v>
      </c>
      <c r="M484">
        <v>8.0569413028434486E-5</v>
      </c>
      <c r="N484" s="25">
        <v>1.1264510734489266E-5</v>
      </c>
      <c r="O484" s="25">
        <v>2.5892687636347442E-5</v>
      </c>
    </row>
    <row r="485" spans="1:15" x14ac:dyDescent="0.25">
      <c r="A485" t="s">
        <v>42</v>
      </c>
      <c r="B485">
        <v>120</v>
      </c>
      <c r="C485">
        <v>24</v>
      </c>
      <c r="D485">
        <v>1440</v>
      </c>
      <c r="E485" t="s">
        <v>27</v>
      </c>
      <c r="F485">
        <v>34</v>
      </c>
      <c r="G485" t="s">
        <v>99</v>
      </c>
      <c r="H485" s="26" t="s">
        <v>72</v>
      </c>
      <c r="I485" s="25">
        <v>7.9249999999999998</v>
      </c>
      <c r="J485" s="25">
        <v>4.3525</v>
      </c>
      <c r="K485">
        <v>761</v>
      </c>
      <c r="L485">
        <v>5.6596913828897222E-3</v>
      </c>
      <c r="M485">
        <v>1.1186753116640328E-4</v>
      </c>
      <c r="N485" s="25">
        <v>1.4115776803331645E-5</v>
      </c>
      <c r="O485" s="25">
        <v>2.5701902622953079E-5</v>
      </c>
    </row>
    <row r="486" spans="1:15" x14ac:dyDescent="0.25">
      <c r="A486" t="s">
        <v>42</v>
      </c>
      <c r="B486">
        <v>120</v>
      </c>
      <c r="C486">
        <v>24</v>
      </c>
      <c r="D486">
        <v>1440</v>
      </c>
      <c r="E486" t="s">
        <v>29</v>
      </c>
      <c r="F486">
        <v>52</v>
      </c>
      <c r="G486" t="s">
        <v>99</v>
      </c>
      <c r="H486" s="26" t="s">
        <v>72</v>
      </c>
      <c r="I486" s="25">
        <v>7.2575000000000003</v>
      </c>
      <c r="J486" s="25">
        <v>4.0183333333333335</v>
      </c>
      <c r="K486">
        <v>916</v>
      </c>
      <c r="L486">
        <v>6.8124537539119394E-3</v>
      </c>
      <c r="M486">
        <v>1.5989929662566234E-4</v>
      </c>
      <c r="N486" s="25">
        <v>2.2032283379354093E-5</v>
      </c>
      <c r="O486" s="25">
        <v>3.9792442129986479E-5</v>
      </c>
    </row>
    <row r="487" spans="1:15" x14ac:dyDescent="0.25">
      <c r="A487" t="s">
        <v>42</v>
      </c>
      <c r="B487">
        <v>120</v>
      </c>
      <c r="C487">
        <v>24</v>
      </c>
      <c r="D487">
        <v>1440</v>
      </c>
      <c r="E487" t="s">
        <v>19</v>
      </c>
      <c r="F487">
        <v>11</v>
      </c>
      <c r="G487" t="s">
        <v>99</v>
      </c>
      <c r="H487" s="26" t="s">
        <v>71</v>
      </c>
      <c r="I487" s="25">
        <v>5.7408333333333328</v>
      </c>
      <c r="J487" s="25">
        <v>2.4849999999999994</v>
      </c>
      <c r="K487">
        <v>558</v>
      </c>
      <c r="L487">
        <v>4.1499445356799804E-3</v>
      </c>
      <c r="M487">
        <v>4.8961412532664043E-5</v>
      </c>
      <c r="N487" s="25">
        <v>8.5286246246475325E-6</v>
      </c>
      <c r="O487" s="25">
        <v>1.9702781703285332E-5</v>
      </c>
    </row>
    <row r="488" spans="1:15" x14ac:dyDescent="0.25">
      <c r="A488" t="s">
        <v>42</v>
      </c>
      <c r="B488">
        <v>120</v>
      </c>
      <c r="C488">
        <v>24</v>
      </c>
      <c r="D488">
        <v>1440</v>
      </c>
      <c r="E488" t="s">
        <v>22</v>
      </c>
      <c r="F488">
        <v>13</v>
      </c>
      <c r="G488" t="s">
        <v>99</v>
      </c>
      <c r="H488" s="26" t="s">
        <v>71</v>
      </c>
      <c r="I488" s="25">
        <v>6.7200000000000006</v>
      </c>
      <c r="J488" s="25">
        <v>3.4916666666666663</v>
      </c>
      <c r="K488">
        <v>552</v>
      </c>
      <c r="L488">
        <v>4.1053214761565399E-3</v>
      </c>
      <c r="M488">
        <v>4.7102118385854021E-5</v>
      </c>
      <c r="N488" s="25">
        <v>7.0092438074187527E-6</v>
      </c>
      <c r="O488" s="25">
        <v>1.3489866840817382E-5</v>
      </c>
    </row>
    <row r="489" spans="1:15" x14ac:dyDescent="0.25">
      <c r="A489" t="s">
        <v>42</v>
      </c>
      <c r="B489">
        <v>120</v>
      </c>
      <c r="C489">
        <v>24</v>
      </c>
      <c r="D489">
        <v>1440</v>
      </c>
      <c r="E489" t="s">
        <v>25</v>
      </c>
      <c r="F489">
        <v>26</v>
      </c>
      <c r="G489" t="s">
        <v>99</v>
      </c>
      <c r="H489" s="26" t="s">
        <v>71</v>
      </c>
      <c r="I489" s="25">
        <v>6.7266666666666666</v>
      </c>
      <c r="J489" s="25">
        <v>2.2149999999999999</v>
      </c>
      <c r="K489">
        <v>616</v>
      </c>
      <c r="L489">
        <v>4.5813007777399072E-3</v>
      </c>
      <c r="M489">
        <v>6.6934589285160985E-5</v>
      </c>
      <c r="N489" s="25">
        <v>9.9506326984877579E-6</v>
      </c>
      <c r="O489" s="25">
        <v>3.0218776200975616E-5</v>
      </c>
    </row>
    <row r="490" spans="1:15" x14ac:dyDescent="0.25">
      <c r="A490" t="s">
        <v>42</v>
      </c>
      <c r="B490">
        <v>120</v>
      </c>
      <c r="C490">
        <v>24</v>
      </c>
      <c r="D490">
        <v>1440</v>
      </c>
      <c r="E490" t="s">
        <v>27</v>
      </c>
      <c r="F490">
        <v>34</v>
      </c>
      <c r="G490" t="s">
        <v>99</v>
      </c>
      <c r="H490" s="26" t="s">
        <v>71</v>
      </c>
      <c r="I490" s="25">
        <v>8.1258333333333344</v>
      </c>
      <c r="J490" s="25">
        <v>4.1108333333333338</v>
      </c>
      <c r="K490">
        <v>564</v>
      </c>
      <c r="L490">
        <v>4.194567595203421E-3</v>
      </c>
      <c r="M490">
        <v>5.0820706679474065E-5</v>
      </c>
      <c r="N490" s="25">
        <v>6.2542147487815479E-6</v>
      </c>
      <c r="O490" s="25">
        <v>1.2362628829387568E-5</v>
      </c>
    </row>
    <row r="491" spans="1:15" x14ac:dyDescent="0.25">
      <c r="A491" t="s">
        <v>42</v>
      </c>
      <c r="B491">
        <v>120</v>
      </c>
      <c r="C491">
        <v>24</v>
      </c>
      <c r="D491">
        <v>1440</v>
      </c>
      <c r="E491" t="s">
        <v>29</v>
      </c>
      <c r="F491">
        <v>52</v>
      </c>
      <c r="G491" t="s">
        <v>99</v>
      </c>
      <c r="H491" s="26" t="s">
        <v>71</v>
      </c>
      <c r="I491" s="25">
        <v>11.799999999999999</v>
      </c>
      <c r="J491" s="25">
        <v>7.8374999999999995</v>
      </c>
      <c r="K491">
        <v>534</v>
      </c>
      <c r="L491">
        <v>3.9714522975862181E-3</v>
      </c>
      <c r="M491">
        <v>4.1524235945423949E-5</v>
      </c>
      <c r="N491" s="25">
        <v>3.5190030462223689E-6</v>
      </c>
      <c r="O491" s="25">
        <v>5.2981481270078409E-6</v>
      </c>
    </row>
    <row r="492" spans="1:15" x14ac:dyDescent="0.25">
      <c r="A492" t="s">
        <v>42</v>
      </c>
      <c r="B492">
        <v>120</v>
      </c>
      <c r="C492">
        <v>24</v>
      </c>
      <c r="D492">
        <v>1440</v>
      </c>
      <c r="E492" t="s">
        <v>19</v>
      </c>
      <c r="F492">
        <v>11</v>
      </c>
      <c r="G492" t="s">
        <v>99</v>
      </c>
      <c r="H492" s="26" t="s">
        <v>73</v>
      </c>
      <c r="I492" s="25">
        <v>6.34</v>
      </c>
      <c r="J492" s="25">
        <v>1.868333333333333</v>
      </c>
      <c r="K492">
        <v>925</v>
      </c>
      <c r="L492">
        <v>6.8793883431971002E-3</v>
      </c>
      <c r="M492">
        <v>1.6268823784587738E-4</v>
      </c>
      <c r="N492" s="25">
        <v>2.5660605338466465E-5</v>
      </c>
      <c r="O492" s="25">
        <v>8.7076666108408968E-5</v>
      </c>
    </row>
    <row r="493" spans="1:15" x14ac:dyDescent="0.25">
      <c r="A493" t="s">
        <v>42</v>
      </c>
      <c r="B493">
        <v>120</v>
      </c>
      <c r="C493">
        <v>24</v>
      </c>
      <c r="D493">
        <v>1440</v>
      </c>
      <c r="E493" t="s">
        <v>22</v>
      </c>
      <c r="F493">
        <v>13</v>
      </c>
      <c r="G493" t="s">
        <v>99</v>
      </c>
      <c r="H493" s="26" t="s">
        <v>73</v>
      </c>
      <c r="I493" s="25">
        <v>6.0541666666666671</v>
      </c>
      <c r="J493" s="25">
        <v>1.9583333333333335</v>
      </c>
      <c r="K493">
        <v>1100</v>
      </c>
      <c r="L493">
        <v>8.1808942459641182E-3</v>
      </c>
      <c r="M493">
        <v>2.169176504611698E-4</v>
      </c>
      <c r="N493" s="25">
        <v>3.5829481149814691E-5</v>
      </c>
      <c r="O493" s="25">
        <v>1.1076645980995903E-4</v>
      </c>
    </row>
    <row r="494" spans="1:15" x14ac:dyDescent="0.25">
      <c r="A494" t="s">
        <v>42</v>
      </c>
      <c r="B494">
        <v>120</v>
      </c>
      <c r="C494">
        <v>24</v>
      </c>
      <c r="D494">
        <v>1440</v>
      </c>
      <c r="E494" t="s">
        <v>25</v>
      </c>
      <c r="F494">
        <v>26</v>
      </c>
      <c r="G494" t="s">
        <v>99</v>
      </c>
      <c r="H494" s="26" t="s">
        <v>73</v>
      </c>
      <c r="I494" s="25">
        <v>6.270833333333333</v>
      </c>
      <c r="J494" s="25">
        <v>3.3374999999999999</v>
      </c>
      <c r="K494">
        <v>617</v>
      </c>
      <c r="L494">
        <v>4.5887379543271467E-3</v>
      </c>
      <c r="M494">
        <v>6.7244471642962636E-5</v>
      </c>
      <c r="N494" s="25">
        <v>1.0723370893229922E-5</v>
      </c>
      <c r="O494" s="25">
        <v>2.0148156297516895E-5</v>
      </c>
    </row>
    <row r="495" spans="1:15" x14ac:dyDescent="0.25">
      <c r="A495" t="s">
        <v>42</v>
      </c>
      <c r="B495">
        <v>120</v>
      </c>
      <c r="C495">
        <v>24</v>
      </c>
      <c r="D495">
        <v>1440</v>
      </c>
      <c r="E495" t="s">
        <v>27</v>
      </c>
      <c r="F495">
        <v>34</v>
      </c>
      <c r="G495" t="s">
        <v>99</v>
      </c>
      <c r="H495" s="26" t="s">
        <v>73</v>
      </c>
      <c r="I495" s="25">
        <v>7.3316666666666661</v>
      </c>
      <c r="J495" s="25">
        <v>3.6174999999999997</v>
      </c>
      <c r="K495">
        <v>581</v>
      </c>
      <c r="L495">
        <v>4.3209995971865024E-3</v>
      </c>
      <c r="M495">
        <v>5.6088706762102458E-5</v>
      </c>
      <c r="N495" s="25">
        <v>7.6501986945354576E-6</v>
      </c>
      <c r="O495" s="25">
        <v>1.550482564259916E-5</v>
      </c>
    </row>
    <row r="496" spans="1:15" x14ac:dyDescent="0.25">
      <c r="A496" t="s">
        <v>42</v>
      </c>
      <c r="B496">
        <v>120</v>
      </c>
      <c r="C496">
        <v>24</v>
      </c>
      <c r="D496">
        <v>1440</v>
      </c>
      <c r="E496" t="s">
        <v>29</v>
      </c>
      <c r="F496">
        <v>52</v>
      </c>
      <c r="G496" t="s">
        <v>99</v>
      </c>
      <c r="H496" s="26" t="s">
        <v>73</v>
      </c>
      <c r="I496" s="25">
        <v>5.916666666666667</v>
      </c>
      <c r="J496" s="25">
        <v>3.1008333333333327</v>
      </c>
      <c r="K496">
        <v>933</v>
      </c>
      <c r="L496">
        <v>6.9388857558950207E-3</v>
      </c>
      <c r="M496">
        <v>1.6516729670829075E-4</v>
      </c>
      <c r="N496" s="25">
        <v>2.7915599443654772E-5</v>
      </c>
      <c r="O496" s="25">
        <v>5.3265454461152629E-5</v>
      </c>
    </row>
    <row r="497" spans="1:15" x14ac:dyDescent="0.25">
      <c r="A497" t="s">
        <v>42</v>
      </c>
      <c r="B497">
        <v>120</v>
      </c>
      <c r="C497">
        <v>24</v>
      </c>
      <c r="D497">
        <v>1440</v>
      </c>
      <c r="E497" t="s">
        <v>19</v>
      </c>
      <c r="F497">
        <v>11</v>
      </c>
      <c r="G497" t="s">
        <v>99</v>
      </c>
      <c r="H497" s="26" t="s">
        <v>74</v>
      </c>
      <c r="I497" s="25">
        <v>10.093333333333334</v>
      </c>
      <c r="J497" s="25">
        <v>6.274166666666666</v>
      </c>
      <c r="K497">
        <v>2158</v>
      </c>
      <c r="L497">
        <v>1.6049427075264154E-2</v>
      </c>
      <c r="M497">
        <v>5.4477318501533793E-4</v>
      </c>
      <c r="N497" s="25">
        <v>5.3973565226090284E-5</v>
      </c>
      <c r="O497" s="25">
        <v>8.6827974766689539E-5</v>
      </c>
    </row>
    <row r="498" spans="1:15" x14ac:dyDescent="0.25">
      <c r="A498" t="s">
        <v>42</v>
      </c>
      <c r="B498">
        <v>120</v>
      </c>
      <c r="C498">
        <v>24</v>
      </c>
      <c r="D498">
        <v>1440</v>
      </c>
      <c r="E498" t="s">
        <v>22</v>
      </c>
      <c r="F498">
        <v>13</v>
      </c>
      <c r="G498" t="s">
        <v>99</v>
      </c>
      <c r="H498" s="26" t="s">
        <v>74</v>
      </c>
      <c r="I498" s="25">
        <v>5.84</v>
      </c>
      <c r="J498" s="25">
        <v>2.54</v>
      </c>
      <c r="K498">
        <v>2200</v>
      </c>
      <c r="L498">
        <v>1.6361788491928236E-2</v>
      </c>
      <c r="M498">
        <v>5.5778824404300806E-4</v>
      </c>
      <c r="N498" s="25">
        <v>9.5511685623802755E-5</v>
      </c>
      <c r="O498" s="25">
        <v>2.1960167088307404E-4</v>
      </c>
    </row>
    <row r="499" spans="1:15" x14ac:dyDescent="0.25">
      <c r="A499" t="s">
        <v>42</v>
      </c>
      <c r="B499">
        <v>120</v>
      </c>
      <c r="C499">
        <v>24</v>
      </c>
      <c r="D499">
        <v>1440</v>
      </c>
      <c r="E499" t="s">
        <v>25</v>
      </c>
      <c r="F499">
        <v>26</v>
      </c>
      <c r="G499" t="s">
        <v>99</v>
      </c>
      <c r="H499" s="26" t="s">
        <v>74</v>
      </c>
      <c r="I499" s="25">
        <v>9.9691666666666681</v>
      </c>
      <c r="J499" s="25">
        <v>6.1066666666666682</v>
      </c>
      <c r="K499">
        <v>2200</v>
      </c>
      <c r="L499">
        <v>1.6361788491928236E-2</v>
      </c>
      <c r="M499">
        <v>5.5778824404300806E-4</v>
      </c>
      <c r="N499" s="25">
        <v>5.595134103917158E-5</v>
      </c>
      <c r="O499" s="25">
        <v>9.13408696576978E-5</v>
      </c>
    </row>
    <row r="500" spans="1:15" x14ac:dyDescent="0.25">
      <c r="A500" t="s">
        <v>42</v>
      </c>
      <c r="B500">
        <v>120</v>
      </c>
      <c r="C500">
        <v>24</v>
      </c>
      <c r="D500">
        <v>1440</v>
      </c>
      <c r="E500" t="s">
        <v>27</v>
      </c>
      <c r="F500">
        <v>34</v>
      </c>
      <c r="G500" t="s">
        <v>99</v>
      </c>
      <c r="H500" s="26" t="s">
        <v>74</v>
      </c>
      <c r="I500" s="25">
        <v>8.0608333333333331</v>
      </c>
      <c r="J500" s="25">
        <v>4.9749999999999996</v>
      </c>
      <c r="K500">
        <v>2760</v>
      </c>
      <c r="L500">
        <v>2.0526607380782699E-2</v>
      </c>
      <c r="M500">
        <v>7.3132236441194405E-4</v>
      </c>
      <c r="N500" s="25">
        <v>9.0725404455115568E-5</v>
      </c>
      <c r="O500" s="25">
        <v>1.4699947023355661E-4</v>
      </c>
    </row>
    <row r="501" spans="1:15" x14ac:dyDescent="0.25">
      <c r="A501" t="s">
        <v>42</v>
      </c>
      <c r="B501">
        <v>120</v>
      </c>
      <c r="C501">
        <v>24</v>
      </c>
      <c r="D501">
        <v>1440</v>
      </c>
      <c r="E501" t="s">
        <v>29</v>
      </c>
      <c r="F501">
        <v>52</v>
      </c>
      <c r="G501" t="s">
        <v>99</v>
      </c>
      <c r="H501" s="26" t="s">
        <v>74</v>
      </c>
      <c r="I501" s="25">
        <v>7.5983333333333336</v>
      </c>
      <c r="J501" s="25">
        <v>4.2150000000000007</v>
      </c>
      <c r="K501">
        <v>2770</v>
      </c>
      <c r="L501">
        <v>2.06009791466551E-2</v>
      </c>
      <c r="M501">
        <v>7.344211879899607E-4</v>
      </c>
      <c r="N501" s="25">
        <v>9.6655563236230837E-5</v>
      </c>
      <c r="O501" s="25">
        <v>1.7423990225147345E-4</v>
      </c>
    </row>
    <row r="502" spans="1:15" x14ac:dyDescent="0.25">
      <c r="A502" t="s">
        <v>43</v>
      </c>
      <c r="B502">
        <v>144</v>
      </c>
      <c r="C502">
        <v>24</v>
      </c>
      <c r="D502">
        <v>1440</v>
      </c>
      <c r="E502" t="s">
        <v>19</v>
      </c>
      <c r="F502">
        <v>11</v>
      </c>
      <c r="G502" t="s">
        <v>99</v>
      </c>
      <c r="H502" s="26" t="s">
        <v>72</v>
      </c>
      <c r="I502" s="25">
        <v>6.0416666666666661</v>
      </c>
      <c r="J502" s="25">
        <v>2.4325000000000001</v>
      </c>
      <c r="K502">
        <v>870</v>
      </c>
      <c r="L502">
        <v>6.4703436308988947E-3</v>
      </c>
      <c r="M502">
        <v>1.4564470816678547E-4</v>
      </c>
      <c r="N502" s="25">
        <v>2.4106710317261047E-5</v>
      </c>
      <c r="O502" s="25">
        <v>5.9874494621494536E-5</v>
      </c>
    </row>
    <row r="503" spans="1:15" x14ac:dyDescent="0.25">
      <c r="A503" t="s">
        <v>43</v>
      </c>
      <c r="B503">
        <v>144</v>
      </c>
      <c r="C503">
        <v>24</v>
      </c>
      <c r="D503">
        <v>1440</v>
      </c>
      <c r="E503" t="s">
        <v>22</v>
      </c>
      <c r="F503">
        <v>13</v>
      </c>
      <c r="G503" t="s">
        <v>99</v>
      </c>
      <c r="H503" s="26" t="s">
        <v>72</v>
      </c>
      <c r="I503" s="25">
        <v>6.3808333333333334</v>
      </c>
      <c r="J503" s="25">
        <v>2.9816666666666669</v>
      </c>
      <c r="K503">
        <v>950</v>
      </c>
      <c r="L503">
        <v>7.0653177578781021E-3</v>
      </c>
      <c r="M503">
        <v>1.7043529679091913E-4</v>
      </c>
      <c r="N503" s="25">
        <v>2.6710507528941224E-5</v>
      </c>
      <c r="O503" s="25">
        <v>5.716108332842452E-5</v>
      </c>
    </row>
    <row r="504" spans="1:15" x14ac:dyDescent="0.25">
      <c r="A504" t="s">
        <v>43</v>
      </c>
      <c r="B504">
        <v>144</v>
      </c>
      <c r="C504">
        <v>24</v>
      </c>
      <c r="D504">
        <v>1440</v>
      </c>
      <c r="E504" t="s">
        <v>25</v>
      </c>
      <c r="F504">
        <v>26</v>
      </c>
      <c r="G504" t="s">
        <v>99</v>
      </c>
      <c r="H504" s="26" t="s">
        <v>72</v>
      </c>
      <c r="I504" s="25">
        <v>7.1525000000000007</v>
      </c>
      <c r="J504" s="25">
        <v>3.1116666666666677</v>
      </c>
      <c r="K504">
        <v>1687</v>
      </c>
      <c r="L504">
        <v>1.2546516902674063E-2</v>
      </c>
      <c r="M504">
        <v>3.9881859449075085E-4</v>
      </c>
      <c r="N504" s="25">
        <v>5.5759328135721888E-5</v>
      </c>
      <c r="O504" s="25">
        <v>1.2816880379991989E-4</v>
      </c>
    </row>
    <row r="505" spans="1:15" x14ac:dyDescent="0.25">
      <c r="A505" t="s">
        <v>43</v>
      </c>
      <c r="B505">
        <v>144</v>
      </c>
      <c r="C505">
        <v>24</v>
      </c>
      <c r="D505">
        <v>1440</v>
      </c>
      <c r="E505" t="s">
        <v>27</v>
      </c>
      <c r="F505">
        <v>34</v>
      </c>
      <c r="G505" t="s">
        <v>99</v>
      </c>
      <c r="H505" s="26" t="s">
        <v>72</v>
      </c>
      <c r="I505" s="25">
        <v>7.9249999999999998</v>
      </c>
      <c r="J505" s="25">
        <v>4.3525</v>
      </c>
      <c r="K505">
        <v>622</v>
      </c>
      <c r="L505">
        <v>4.6259238372633469E-3</v>
      </c>
      <c r="M505">
        <v>6.8793883431970973E-5</v>
      </c>
      <c r="N505" s="25">
        <v>8.6806162059269367E-6</v>
      </c>
      <c r="O505" s="25">
        <v>1.5805602167023773E-5</v>
      </c>
    </row>
    <row r="506" spans="1:15" x14ac:dyDescent="0.25">
      <c r="A506" t="s">
        <v>43</v>
      </c>
      <c r="B506">
        <v>144</v>
      </c>
      <c r="C506">
        <v>24</v>
      </c>
      <c r="D506">
        <v>1440</v>
      </c>
      <c r="E506" t="s">
        <v>29</v>
      </c>
      <c r="F506">
        <v>52</v>
      </c>
      <c r="G506" t="s">
        <v>99</v>
      </c>
      <c r="H506" s="26" t="s">
        <v>72</v>
      </c>
      <c r="I506" s="25">
        <v>7.2575000000000003</v>
      </c>
      <c r="J506" s="25">
        <v>4.0183333333333335</v>
      </c>
      <c r="K506">
        <v>803</v>
      </c>
      <c r="L506">
        <v>5.9720527995538071E-3</v>
      </c>
      <c r="M506">
        <v>1.2488259019407348E-4</v>
      </c>
      <c r="N506" s="25">
        <v>1.7207384112169958E-5</v>
      </c>
      <c r="O506" s="25">
        <v>3.1078205772063081E-5</v>
      </c>
    </row>
    <row r="507" spans="1:15" x14ac:dyDescent="0.25">
      <c r="A507" t="s">
        <v>43</v>
      </c>
      <c r="B507">
        <v>144</v>
      </c>
      <c r="C507">
        <v>24</v>
      </c>
      <c r="D507">
        <v>1440</v>
      </c>
      <c r="E507" t="s">
        <v>19</v>
      </c>
      <c r="F507">
        <v>11</v>
      </c>
      <c r="G507" t="s">
        <v>99</v>
      </c>
      <c r="H507" s="26" t="s">
        <v>71</v>
      </c>
      <c r="I507" s="25">
        <v>5.7408333333333328</v>
      </c>
      <c r="J507" s="25">
        <v>2.4849999999999994</v>
      </c>
      <c r="K507">
        <v>735</v>
      </c>
      <c r="L507">
        <v>5.46632479162148E-3</v>
      </c>
      <c r="M507">
        <v>1.0381058986355986E-4</v>
      </c>
      <c r="N507" s="25">
        <v>1.8082843349727368E-5</v>
      </c>
      <c r="O507" s="25">
        <v>4.1774885256965752E-5</v>
      </c>
    </row>
    <row r="508" spans="1:15" x14ac:dyDescent="0.25">
      <c r="A508" t="s">
        <v>43</v>
      </c>
      <c r="B508">
        <v>144</v>
      </c>
      <c r="C508">
        <v>24</v>
      </c>
      <c r="D508">
        <v>1440</v>
      </c>
      <c r="E508" t="s">
        <v>22</v>
      </c>
      <c r="F508">
        <v>13</v>
      </c>
      <c r="G508" t="s">
        <v>99</v>
      </c>
      <c r="H508" s="26" t="s">
        <v>71</v>
      </c>
      <c r="I508" s="25">
        <v>6.7200000000000006</v>
      </c>
      <c r="J508" s="25">
        <v>3.4916666666666663</v>
      </c>
      <c r="K508">
        <v>553</v>
      </c>
      <c r="L508">
        <v>4.1127586527437794E-3</v>
      </c>
      <c r="M508">
        <v>4.7412000743655665E-5</v>
      </c>
      <c r="N508" s="25">
        <v>7.0553572535201876E-6</v>
      </c>
      <c r="O508" s="25">
        <v>1.357861596477012E-5</v>
      </c>
    </row>
    <row r="509" spans="1:15" x14ac:dyDescent="0.25">
      <c r="A509" t="s">
        <v>43</v>
      </c>
      <c r="B509">
        <v>144</v>
      </c>
      <c r="C509">
        <v>24</v>
      </c>
      <c r="D509">
        <v>1440</v>
      </c>
      <c r="E509" t="s">
        <v>25</v>
      </c>
      <c r="F509">
        <v>26</v>
      </c>
      <c r="G509" t="s">
        <v>99</v>
      </c>
      <c r="H509" s="26" t="s">
        <v>71</v>
      </c>
      <c r="I509" s="25">
        <v>6.7266666666666666</v>
      </c>
      <c r="J509" s="25">
        <v>2.2149999999999999</v>
      </c>
      <c r="K509">
        <v>631</v>
      </c>
      <c r="L509">
        <v>4.6928584265485086E-3</v>
      </c>
      <c r="M509">
        <v>7.1582824652186049E-5</v>
      </c>
      <c r="N509" s="25">
        <v>1.0641648858104963E-5</v>
      </c>
      <c r="O509" s="25">
        <v>3.2317302326043366E-5</v>
      </c>
    </row>
    <row r="510" spans="1:15" x14ac:dyDescent="0.25">
      <c r="A510" t="s">
        <v>43</v>
      </c>
      <c r="B510">
        <v>144</v>
      </c>
      <c r="C510">
        <v>24</v>
      </c>
      <c r="D510">
        <v>1440</v>
      </c>
      <c r="E510" t="s">
        <v>27</v>
      </c>
      <c r="F510">
        <v>34</v>
      </c>
      <c r="G510" t="s">
        <v>99</v>
      </c>
      <c r="H510" s="26" t="s">
        <v>71</v>
      </c>
      <c r="I510" s="25">
        <v>8.1258333333333344</v>
      </c>
      <c r="J510" s="25">
        <v>4.1108333333333338</v>
      </c>
      <c r="K510">
        <v>593</v>
      </c>
      <c r="L510">
        <v>4.4102457162333844E-3</v>
      </c>
      <c r="M510">
        <v>5.9807295055722542E-5</v>
      </c>
      <c r="N510" s="25">
        <v>7.3601429665538963E-6</v>
      </c>
      <c r="O510" s="25">
        <v>1.4548703439462203E-5</v>
      </c>
    </row>
    <row r="511" spans="1:15" x14ac:dyDescent="0.25">
      <c r="A511" t="s">
        <v>43</v>
      </c>
      <c r="B511">
        <v>144</v>
      </c>
      <c r="C511">
        <v>24</v>
      </c>
      <c r="D511">
        <v>1440</v>
      </c>
      <c r="E511" t="s">
        <v>29</v>
      </c>
      <c r="F511">
        <v>52</v>
      </c>
      <c r="G511" t="s">
        <v>99</v>
      </c>
      <c r="H511" s="26" t="s">
        <v>71</v>
      </c>
      <c r="I511" s="25">
        <v>11.799999999999999</v>
      </c>
      <c r="J511" s="25">
        <v>7.8374999999999995</v>
      </c>
      <c r="K511">
        <v>575</v>
      </c>
      <c r="L511">
        <v>4.2763765376630626E-3</v>
      </c>
      <c r="M511">
        <v>5.422941261529247E-5</v>
      </c>
      <c r="N511" s="25">
        <v>4.5957129334993625E-6</v>
      </c>
      <c r="O511" s="25">
        <v>6.9192233001968073E-6</v>
      </c>
    </row>
    <row r="512" spans="1:15" x14ac:dyDescent="0.25">
      <c r="A512" t="s">
        <v>43</v>
      </c>
      <c r="B512">
        <v>144</v>
      </c>
      <c r="C512">
        <v>24</v>
      </c>
      <c r="D512">
        <v>1440</v>
      </c>
      <c r="E512" t="s">
        <v>19</v>
      </c>
      <c r="F512">
        <v>11</v>
      </c>
      <c r="G512" t="s">
        <v>99</v>
      </c>
      <c r="H512" s="26" t="s">
        <v>73</v>
      </c>
      <c r="I512" s="25">
        <v>6.34</v>
      </c>
      <c r="J512" s="25">
        <v>1.868333333333333</v>
      </c>
      <c r="K512">
        <v>1155</v>
      </c>
      <c r="L512">
        <v>8.5899389582623255E-3</v>
      </c>
      <c r="M512">
        <v>2.3396118014026176E-4</v>
      </c>
      <c r="N512" s="25">
        <v>3.6902394343889865E-5</v>
      </c>
      <c r="O512" s="25">
        <v>1.2522453887971194E-4</v>
      </c>
    </row>
    <row r="513" spans="1:15" x14ac:dyDescent="0.25">
      <c r="A513" t="s">
        <v>43</v>
      </c>
      <c r="B513">
        <v>144</v>
      </c>
      <c r="C513">
        <v>24</v>
      </c>
      <c r="D513">
        <v>1440</v>
      </c>
      <c r="E513" t="s">
        <v>22</v>
      </c>
      <c r="F513">
        <v>13</v>
      </c>
      <c r="G513" t="s">
        <v>99</v>
      </c>
      <c r="H513" s="26" t="s">
        <v>73</v>
      </c>
      <c r="I513" s="25">
        <v>6.0541666666666671</v>
      </c>
      <c r="J513" s="25">
        <v>1.9583333333333335</v>
      </c>
      <c r="K513">
        <v>974</v>
      </c>
      <c r="L513">
        <v>7.2438099959718644E-3</v>
      </c>
      <c r="M513">
        <v>1.7787247337815922E-4</v>
      </c>
      <c r="N513" s="25">
        <v>2.9380174542848043E-5</v>
      </c>
      <c r="O513" s="25">
        <v>9.0828497044166396E-5</v>
      </c>
    </row>
    <row r="514" spans="1:15" x14ac:dyDescent="0.25">
      <c r="A514" t="s">
        <v>43</v>
      </c>
      <c r="B514">
        <v>144</v>
      </c>
      <c r="C514">
        <v>24</v>
      </c>
      <c r="D514">
        <v>1440</v>
      </c>
      <c r="E514" t="s">
        <v>25</v>
      </c>
      <c r="F514">
        <v>26</v>
      </c>
      <c r="G514" t="s">
        <v>99</v>
      </c>
      <c r="H514" s="26" t="s">
        <v>73</v>
      </c>
      <c r="I514" s="25">
        <v>6.270833333333333</v>
      </c>
      <c r="J514" s="25">
        <v>3.3374999999999999</v>
      </c>
      <c r="K514">
        <v>1008</v>
      </c>
      <c r="L514">
        <v>7.4966739999380288E-3</v>
      </c>
      <c r="M514">
        <v>1.8840847354341608E-4</v>
      </c>
      <c r="N514" s="25">
        <v>3.0045205083335457E-5</v>
      </c>
      <c r="O514" s="25">
        <v>5.6451977091660252E-5</v>
      </c>
    </row>
    <row r="515" spans="1:15" x14ac:dyDescent="0.25">
      <c r="A515" t="s">
        <v>43</v>
      </c>
      <c r="B515">
        <v>144</v>
      </c>
      <c r="C515">
        <v>24</v>
      </c>
      <c r="D515">
        <v>1440</v>
      </c>
      <c r="E515" t="s">
        <v>27</v>
      </c>
      <c r="F515">
        <v>34</v>
      </c>
      <c r="G515" t="s">
        <v>99</v>
      </c>
      <c r="H515" s="26" t="s">
        <v>73</v>
      </c>
      <c r="I515" s="25">
        <v>7.3316666666666661</v>
      </c>
      <c r="J515" s="25">
        <v>3.6174999999999997</v>
      </c>
      <c r="K515">
        <v>613</v>
      </c>
      <c r="L515">
        <v>4.5589892479781869E-3</v>
      </c>
      <c r="M515">
        <v>6.6004942211755977E-5</v>
      </c>
      <c r="N515" s="25">
        <v>9.0027200106964294E-6</v>
      </c>
      <c r="O515" s="25">
        <v>1.8246010286594606E-5</v>
      </c>
    </row>
    <row r="516" spans="1:15" x14ac:dyDescent="0.25">
      <c r="A516" t="s">
        <v>43</v>
      </c>
      <c r="B516">
        <v>144</v>
      </c>
      <c r="C516">
        <v>24</v>
      </c>
      <c r="D516">
        <v>1440</v>
      </c>
      <c r="E516" t="s">
        <v>29</v>
      </c>
      <c r="F516">
        <v>52</v>
      </c>
      <c r="G516" t="s">
        <v>99</v>
      </c>
      <c r="H516" s="26" t="s">
        <v>73</v>
      </c>
      <c r="I516" s="25">
        <v>5.916666666666667</v>
      </c>
      <c r="J516" s="25">
        <v>3.1008333333333327</v>
      </c>
      <c r="K516">
        <v>744</v>
      </c>
      <c r="L516">
        <v>5.5332593809066409E-3</v>
      </c>
      <c r="M516">
        <v>1.065995310837749E-4</v>
      </c>
      <c r="N516" s="25">
        <v>1.8016822155004207E-5</v>
      </c>
      <c r="O516" s="25">
        <v>3.4377704192563805E-5</v>
      </c>
    </row>
    <row r="517" spans="1:15" x14ac:dyDescent="0.25">
      <c r="A517" t="s">
        <v>43</v>
      </c>
      <c r="B517">
        <v>144</v>
      </c>
      <c r="C517">
        <v>24</v>
      </c>
      <c r="D517">
        <v>1440</v>
      </c>
      <c r="E517" t="s">
        <v>19</v>
      </c>
      <c r="F517">
        <v>11</v>
      </c>
      <c r="G517" t="s">
        <v>99</v>
      </c>
      <c r="H517" s="26" t="s">
        <v>74</v>
      </c>
      <c r="I517" s="25">
        <v>10.093333333333334</v>
      </c>
      <c r="J517" s="25">
        <v>6.274166666666666</v>
      </c>
      <c r="K517">
        <v>1963</v>
      </c>
      <c r="L517">
        <v>1.4599177640752333E-2</v>
      </c>
      <c r="M517">
        <v>4.8434612524401208E-4</v>
      </c>
      <c r="N517" s="25">
        <v>4.7986736318759448E-5</v>
      </c>
      <c r="O517" s="25">
        <v>7.7196885415435588E-5</v>
      </c>
    </row>
    <row r="518" spans="1:15" x14ac:dyDescent="0.25">
      <c r="A518" t="s">
        <v>43</v>
      </c>
      <c r="B518">
        <v>144</v>
      </c>
      <c r="C518">
        <v>24</v>
      </c>
      <c r="D518">
        <v>1440</v>
      </c>
      <c r="E518" t="s">
        <v>22</v>
      </c>
      <c r="F518">
        <v>13</v>
      </c>
      <c r="G518" t="s">
        <v>99</v>
      </c>
      <c r="H518" s="26" t="s">
        <v>74</v>
      </c>
      <c r="I518" s="25">
        <v>5.84</v>
      </c>
      <c r="J518" s="25">
        <v>2.54</v>
      </c>
      <c r="K518">
        <v>1610</v>
      </c>
      <c r="L518">
        <v>1.1973854305456572E-2</v>
      </c>
      <c r="M518">
        <v>3.7495765294002207E-4</v>
      </c>
      <c r="N518" s="25">
        <v>6.4205077558222959E-5</v>
      </c>
      <c r="O518" s="25">
        <v>1.4762112320473311E-4</v>
      </c>
    </row>
    <row r="519" spans="1:15" x14ac:dyDescent="0.25">
      <c r="A519" t="s">
        <v>43</v>
      </c>
      <c r="B519">
        <v>144</v>
      </c>
      <c r="C519">
        <v>24</v>
      </c>
      <c r="D519">
        <v>1440</v>
      </c>
      <c r="E519" t="s">
        <v>25</v>
      </c>
      <c r="F519">
        <v>26</v>
      </c>
      <c r="G519" t="s">
        <v>99</v>
      </c>
      <c r="H519" s="26" t="s">
        <v>74</v>
      </c>
      <c r="I519" s="25">
        <v>9.9691666666666681</v>
      </c>
      <c r="J519" s="25">
        <v>6.1066666666666682</v>
      </c>
      <c r="K519">
        <v>1960</v>
      </c>
      <c r="L519">
        <v>1.4576866110990612E-2</v>
      </c>
      <c r="M519">
        <v>4.8341647817060703E-4</v>
      </c>
      <c r="N519" s="25">
        <v>4.8491162233948701E-5</v>
      </c>
      <c r="O519" s="25">
        <v>7.9162087036671434E-5</v>
      </c>
    </row>
    <row r="520" spans="1:15" x14ac:dyDescent="0.25">
      <c r="A520" t="s">
        <v>43</v>
      </c>
      <c r="B520">
        <v>144</v>
      </c>
      <c r="C520">
        <v>24</v>
      </c>
      <c r="D520">
        <v>1440</v>
      </c>
      <c r="E520" t="s">
        <v>27</v>
      </c>
      <c r="F520">
        <v>34</v>
      </c>
      <c r="G520" t="s">
        <v>99</v>
      </c>
      <c r="H520" s="26" t="s">
        <v>74</v>
      </c>
      <c r="I520" s="25">
        <v>8.0608333333333331</v>
      </c>
      <c r="J520" s="25">
        <v>4.9749999999999996</v>
      </c>
      <c r="K520">
        <v>2172</v>
      </c>
      <c r="L520">
        <v>1.6153547547485513E-2</v>
      </c>
      <c r="M520">
        <v>5.4911153802456123E-4</v>
      </c>
      <c r="N520" s="25">
        <v>6.8120939277315572E-5</v>
      </c>
      <c r="O520" s="25">
        <v>1.1037417849739925E-4</v>
      </c>
    </row>
    <row r="521" spans="1:15" x14ac:dyDescent="0.25">
      <c r="A521" t="s">
        <v>43</v>
      </c>
      <c r="B521">
        <v>144</v>
      </c>
      <c r="C521">
        <v>24</v>
      </c>
      <c r="D521">
        <v>1440</v>
      </c>
      <c r="E521" t="s">
        <v>29</v>
      </c>
      <c r="F521">
        <v>52</v>
      </c>
      <c r="G521" t="s">
        <v>99</v>
      </c>
      <c r="H521" s="26" t="s">
        <v>74</v>
      </c>
      <c r="I521" s="25">
        <v>7.5983333333333336</v>
      </c>
      <c r="J521" s="25">
        <v>4.2150000000000007</v>
      </c>
      <c r="K521">
        <v>2280</v>
      </c>
      <c r="L521">
        <v>1.6956762618907446E-2</v>
      </c>
      <c r="M521">
        <v>5.8257883266714177E-4</v>
      </c>
      <c r="N521" s="25">
        <v>7.6671923579794916E-5</v>
      </c>
      <c r="O521" s="25">
        <v>1.3821561866361604E-4</v>
      </c>
    </row>
    <row r="522" spans="1:15" x14ac:dyDescent="0.25">
      <c r="A522" t="s">
        <v>44</v>
      </c>
      <c r="B522">
        <v>171</v>
      </c>
      <c r="C522">
        <v>27</v>
      </c>
      <c r="D522">
        <v>1620</v>
      </c>
      <c r="E522" t="s">
        <v>19</v>
      </c>
      <c r="F522">
        <v>11</v>
      </c>
      <c r="G522" t="s">
        <v>99</v>
      </c>
      <c r="H522" s="26" t="s">
        <v>72</v>
      </c>
      <c r="I522" s="25">
        <v>6.0416666666666661</v>
      </c>
      <c r="J522" s="25">
        <v>2.4325000000000001</v>
      </c>
      <c r="K522">
        <v>2354</v>
      </c>
      <c r="L522">
        <v>1.7507113686363214E-2</v>
      </c>
      <c r="M522">
        <v>5.3823122412841376E-4</v>
      </c>
      <c r="N522" s="25">
        <v>8.908654744194435E-5</v>
      </c>
      <c r="O522" s="25">
        <v>2.2126669028917317E-4</v>
      </c>
    </row>
    <row r="523" spans="1:15" x14ac:dyDescent="0.25">
      <c r="A523" t="s">
        <v>44</v>
      </c>
      <c r="B523">
        <v>171</v>
      </c>
      <c r="C523">
        <v>27</v>
      </c>
      <c r="D523">
        <v>1620</v>
      </c>
      <c r="E523" t="s">
        <v>22</v>
      </c>
      <c r="F523">
        <v>13</v>
      </c>
      <c r="G523" t="s">
        <v>99</v>
      </c>
      <c r="H523" s="26" t="s">
        <v>72</v>
      </c>
      <c r="I523" s="25">
        <v>6.3808333333333334</v>
      </c>
      <c r="J523" s="25">
        <v>2.9816666666666669</v>
      </c>
      <c r="K523">
        <v>1014</v>
      </c>
      <c r="L523">
        <v>7.5412970594614694E-3</v>
      </c>
      <c r="M523">
        <v>1.691269046135343E-4</v>
      </c>
      <c r="N523" s="25">
        <v>2.6505457168112988E-5</v>
      </c>
      <c r="O523" s="25">
        <v>5.672227097155985E-5</v>
      </c>
    </row>
    <row r="524" spans="1:15" x14ac:dyDescent="0.25">
      <c r="A524" t="s">
        <v>44</v>
      </c>
      <c r="B524">
        <v>171</v>
      </c>
      <c r="C524">
        <v>27</v>
      </c>
      <c r="D524">
        <v>1620</v>
      </c>
      <c r="E524" t="s">
        <v>25</v>
      </c>
      <c r="F524">
        <v>26</v>
      </c>
      <c r="G524" t="s">
        <v>99</v>
      </c>
      <c r="H524" s="26" t="s">
        <v>72</v>
      </c>
      <c r="I524" s="25">
        <v>7.1525000000000007</v>
      </c>
      <c r="J524" s="25">
        <v>3.1116666666666677</v>
      </c>
      <c r="K524">
        <v>659</v>
      </c>
      <c r="L524">
        <v>4.9010993709912316E-3</v>
      </c>
      <c r="M524">
        <v>7.1341805040562526E-5</v>
      </c>
      <c r="N524" s="25">
        <v>9.9743872828469101E-6</v>
      </c>
      <c r="O524" s="25">
        <v>2.2927200334406805E-5</v>
      </c>
    </row>
    <row r="525" spans="1:15" x14ac:dyDescent="0.25">
      <c r="A525" t="s">
        <v>44</v>
      </c>
      <c r="B525">
        <v>171</v>
      </c>
      <c r="C525">
        <v>27</v>
      </c>
      <c r="D525">
        <v>1620</v>
      </c>
      <c r="E525" t="s">
        <v>27</v>
      </c>
      <c r="F525">
        <v>34</v>
      </c>
      <c r="G525" t="s">
        <v>99</v>
      </c>
      <c r="H525" s="26" t="s">
        <v>72</v>
      </c>
      <c r="I525" s="25">
        <v>7.9249999999999998</v>
      </c>
      <c r="J525" s="25">
        <v>4.3525</v>
      </c>
      <c r="K525">
        <v>635</v>
      </c>
      <c r="L525">
        <v>4.7226071328974684E-3</v>
      </c>
      <c r="M525">
        <v>6.473098140746018E-5</v>
      </c>
      <c r="N525" s="25">
        <v>8.1679471807520727E-6</v>
      </c>
      <c r="O525" s="25">
        <v>1.4872138175177525E-5</v>
      </c>
    </row>
    <row r="526" spans="1:15" x14ac:dyDescent="0.25">
      <c r="A526" t="s">
        <v>44</v>
      </c>
      <c r="B526">
        <v>171</v>
      </c>
      <c r="C526">
        <v>27</v>
      </c>
      <c r="D526">
        <v>1620</v>
      </c>
      <c r="E526" t="s">
        <v>29</v>
      </c>
      <c r="F526">
        <v>52</v>
      </c>
      <c r="G526" t="s">
        <v>99</v>
      </c>
      <c r="H526" s="26" t="s">
        <v>72</v>
      </c>
      <c r="I526" s="25">
        <v>7.2575000000000003</v>
      </c>
      <c r="J526" s="25">
        <v>4.0183333333333335</v>
      </c>
      <c r="K526">
        <v>791</v>
      </c>
      <c r="L526">
        <v>5.882806680506926E-3</v>
      </c>
      <c r="M526">
        <v>1.0770133502262527E-4</v>
      </c>
      <c r="N526" s="25">
        <v>1.4840004825714815E-5</v>
      </c>
      <c r="O526" s="25">
        <v>2.6802489014340589E-5</v>
      </c>
    </row>
    <row r="527" spans="1:15" x14ac:dyDescent="0.25">
      <c r="A527" t="s">
        <v>44</v>
      </c>
      <c r="B527">
        <v>171</v>
      </c>
      <c r="C527">
        <v>27</v>
      </c>
      <c r="D527">
        <v>1620</v>
      </c>
      <c r="E527" t="s">
        <v>19</v>
      </c>
      <c r="F527">
        <v>11</v>
      </c>
      <c r="G527" t="s">
        <v>99</v>
      </c>
      <c r="H527" s="26" t="s">
        <v>71</v>
      </c>
      <c r="I527" s="25">
        <v>5.7408333333333328</v>
      </c>
      <c r="J527" s="25">
        <v>2.4849999999999994</v>
      </c>
      <c r="K527">
        <v>727</v>
      </c>
      <c r="L527">
        <v>5.4068273789235578E-3</v>
      </c>
      <c r="M527">
        <v>9.0072472001019054E-5</v>
      </c>
      <c r="N527" s="25">
        <v>1.5689790448718664E-5</v>
      </c>
      <c r="O527" s="25">
        <v>3.624646760604389E-5</v>
      </c>
    </row>
    <row r="528" spans="1:15" x14ac:dyDescent="0.25">
      <c r="A528" t="s">
        <v>44</v>
      </c>
      <c r="B528">
        <v>171</v>
      </c>
      <c r="C528">
        <v>27</v>
      </c>
      <c r="D528">
        <v>1620</v>
      </c>
      <c r="E528" t="s">
        <v>22</v>
      </c>
      <c r="F528">
        <v>13</v>
      </c>
      <c r="G528" t="s">
        <v>99</v>
      </c>
      <c r="H528" s="26" t="s">
        <v>71</v>
      </c>
      <c r="I528" s="25">
        <v>6.7200000000000006</v>
      </c>
      <c r="J528" s="25">
        <v>3.4916666666666663</v>
      </c>
      <c r="K528">
        <v>560</v>
      </c>
      <c r="L528">
        <v>4.1648188888544603E-3</v>
      </c>
      <c r="M528">
        <v>4.4072157554015442E-5</v>
      </c>
      <c r="N528" s="25">
        <v>6.5583567788713448E-6</v>
      </c>
      <c r="O528" s="25">
        <v>1.2622097628834972E-5</v>
      </c>
    </row>
    <row r="529" spans="1:15" x14ac:dyDescent="0.25">
      <c r="A529" t="s">
        <v>44</v>
      </c>
      <c r="B529">
        <v>171</v>
      </c>
      <c r="C529">
        <v>27</v>
      </c>
      <c r="D529">
        <v>1620</v>
      </c>
      <c r="E529" t="s">
        <v>25</v>
      </c>
      <c r="F529">
        <v>26</v>
      </c>
      <c r="G529" t="s">
        <v>99</v>
      </c>
      <c r="H529" s="26" t="s">
        <v>71</v>
      </c>
      <c r="I529" s="25">
        <v>6.7266666666666666</v>
      </c>
      <c r="J529" s="25">
        <v>2.2149999999999999</v>
      </c>
      <c r="K529">
        <v>767</v>
      </c>
      <c r="L529">
        <v>5.7043144424131628E-3</v>
      </c>
      <c r="M529">
        <v>1.0109051138952294E-4</v>
      </c>
      <c r="N529" s="25">
        <v>1.5028321812119368E-5</v>
      </c>
      <c r="O529" s="25">
        <v>4.5639057060732707E-5</v>
      </c>
    </row>
    <row r="530" spans="1:15" x14ac:dyDescent="0.25">
      <c r="A530" t="s">
        <v>44</v>
      </c>
      <c r="B530">
        <v>171</v>
      </c>
      <c r="C530">
        <v>27</v>
      </c>
      <c r="D530">
        <v>1620</v>
      </c>
      <c r="E530" t="s">
        <v>27</v>
      </c>
      <c r="F530">
        <v>34</v>
      </c>
      <c r="G530" t="s">
        <v>99</v>
      </c>
      <c r="H530" s="26" t="s">
        <v>71</v>
      </c>
      <c r="I530" s="25">
        <v>8.1258333333333344</v>
      </c>
      <c r="J530" s="25">
        <v>4.1108333333333338</v>
      </c>
      <c r="K530">
        <v>622</v>
      </c>
      <c r="L530">
        <v>4.6259238372633469E-3</v>
      </c>
      <c r="M530">
        <v>6.115011860619642E-5</v>
      </c>
      <c r="N530" s="25">
        <v>7.5253966082899906E-6</v>
      </c>
      <c r="O530" s="25">
        <v>1.4875358266254956E-5</v>
      </c>
    </row>
    <row r="531" spans="1:15" x14ac:dyDescent="0.25">
      <c r="A531" t="s">
        <v>44</v>
      </c>
      <c r="B531">
        <v>171</v>
      </c>
      <c r="C531">
        <v>27</v>
      </c>
      <c r="D531">
        <v>1620</v>
      </c>
      <c r="E531" t="s">
        <v>29</v>
      </c>
      <c r="F531">
        <v>52</v>
      </c>
      <c r="G531" t="s">
        <v>99</v>
      </c>
      <c r="H531" s="26" t="s">
        <v>71</v>
      </c>
      <c r="I531" s="25">
        <v>11.799999999999999</v>
      </c>
      <c r="J531" s="25">
        <v>7.8374999999999995</v>
      </c>
      <c r="K531">
        <v>592</v>
      </c>
      <c r="L531">
        <v>4.402808539646144E-3</v>
      </c>
      <c r="M531">
        <v>5.2886589064818538E-5</v>
      </c>
      <c r="N531" s="25">
        <v>4.4819143275269953E-6</v>
      </c>
      <c r="O531" s="25">
        <v>6.7478901518109779E-6</v>
      </c>
    </row>
    <row r="532" spans="1:15" x14ac:dyDescent="0.25">
      <c r="A532" t="s">
        <v>44</v>
      </c>
      <c r="B532">
        <v>171</v>
      </c>
      <c r="C532">
        <v>27</v>
      </c>
      <c r="D532">
        <v>1620</v>
      </c>
      <c r="E532" t="s">
        <v>19</v>
      </c>
      <c r="F532">
        <v>11</v>
      </c>
      <c r="G532" t="s">
        <v>99</v>
      </c>
      <c r="H532" s="26" t="s">
        <v>73</v>
      </c>
      <c r="I532" s="25">
        <v>6.34</v>
      </c>
      <c r="J532" s="25">
        <v>1.868333333333333</v>
      </c>
      <c r="K532">
        <v>1054</v>
      </c>
      <c r="L532">
        <v>7.8387841229510744E-3</v>
      </c>
      <c r="M532">
        <v>1.8014494400203819E-4</v>
      </c>
      <c r="N532" s="25">
        <v>2.8414029022403502E-5</v>
      </c>
      <c r="O532" s="25">
        <v>9.6420130598771572E-5</v>
      </c>
    </row>
    <row r="533" spans="1:15" x14ac:dyDescent="0.25">
      <c r="A533" t="s">
        <v>44</v>
      </c>
      <c r="B533">
        <v>171</v>
      </c>
      <c r="C533">
        <v>27</v>
      </c>
      <c r="D533">
        <v>1620</v>
      </c>
      <c r="E533" t="s">
        <v>22</v>
      </c>
      <c r="F533">
        <v>13</v>
      </c>
      <c r="G533" t="s">
        <v>99</v>
      </c>
      <c r="H533" s="26" t="s">
        <v>73</v>
      </c>
      <c r="I533" s="25">
        <v>6.0541666666666671</v>
      </c>
      <c r="J533" s="25">
        <v>1.9583333333333335</v>
      </c>
      <c r="K533">
        <v>924</v>
      </c>
      <c r="L533">
        <v>6.871951166609859E-3</v>
      </c>
      <c r="M533">
        <v>1.4433631598940059E-4</v>
      </c>
      <c r="N533" s="25">
        <v>2.3840823012702093E-5</v>
      </c>
      <c r="O533" s="25">
        <v>7.3703650717991788E-5</v>
      </c>
    </row>
    <row r="534" spans="1:15" x14ac:dyDescent="0.25">
      <c r="A534" t="s">
        <v>44</v>
      </c>
      <c r="B534">
        <v>171</v>
      </c>
      <c r="C534">
        <v>27</v>
      </c>
      <c r="D534">
        <v>1620</v>
      </c>
      <c r="E534" t="s">
        <v>25</v>
      </c>
      <c r="F534">
        <v>26</v>
      </c>
      <c r="G534" t="s">
        <v>99</v>
      </c>
      <c r="H534" s="26" t="s">
        <v>73</v>
      </c>
      <c r="I534" s="25">
        <v>6.270833333333333</v>
      </c>
      <c r="J534" s="25">
        <v>3.3374999999999999</v>
      </c>
      <c r="K534">
        <v>741</v>
      </c>
      <c r="L534">
        <v>5.5109478511449197E-3</v>
      </c>
      <c r="M534">
        <v>9.3928785786995421E-5</v>
      </c>
      <c r="N534" s="25">
        <v>1.4978676803241795E-5</v>
      </c>
      <c r="O534" s="25">
        <v>2.8143456415579154E-5</v>
      </c>
    </row>
    <row r="535" spans="1:15" x14ac:dyDescent="0.25">
      <c r="A535" t="s">
        <v>44</v>
      </c>
      <c r="B535">
        <v>171</v>
      </c>
      <c r="C535">
        <v>27</v>
      </c>
      <c r="D535">
        <v>1620</v>
      </c>
      <c r="E535" t="s">
        <v>27</v>
      </c>
      <c r="F535">
        <v>34</v>
      </c>
      <c r="G535" t="s">
        <v>99</v>
      </c>
      <c r="H535" s="26" t="s">
        <v>73</v>
      </c>
      <c r="I535" s="25">
        <v>7.3316666666666661</v>
      </c>
      <c r="J535" s="25">
        <v>3.6174999999999997</v>
      </c>
      <c r="K535">
        <v>627</v>
      </c>
      <c r="L535">
        <v>4.6631097201995479E-3</v>
      </c>
      <c r="M535">
        <v>6.252737352975943E-5</v>
      </c>
      <c r="N535" s="25">
        <v>8.5283982991260879E-6</v>
      </c>
      <c r="O535" s="25">
        <v>1.7284692060748982E-5</v>
      </c>
    </row>
    <row r="536" spans="1:15" x14ac:dyDescent="0.25">
      <c r="A536" t="s">
        <v>44</v>
      </c>
      <c r="B536">
        <v>171</v>
      </c>
      <c r="C536">
        <v>27</v>
      </c>
      <c r="D536">
        <v>1620</v>
      </c>
      <c r="E536" t="s">
        <v>29</v>
      </c>
      <c r="F536">
        <v>52</v>
      </c>
      <c r="G536" t="s">
        <v>99</v>
      </c>
      <c r="H536" s="26" t="s">
        <v>73</v>
      </c>
      <c r="I536" s="25">
        <v>5.916666666666667</v>
      </c>
      <c r="J536" s="25">
        <v>3.1008333333333327</v>
      </c>
      <c r="K536">
        <v>713</v>
      </c>
      <c r="L536">
        <v>5.3027069067021976E-3</v>
      </c>
      <c r="M536">
        <v>8.6216158215042754E-5</v>
      </c>
      <c r="N536" s="25">
        <v>1.4571745050429761E-5</v>
      </c>
      <c r="O536" s="25">
        <v>2.7804189695794497E-5</v>
      </c>
    </row>
    <row r="537" spans="1:15" x14ac:dyDescent="0.25">
      <c r="A537" t="s">
        <v>44</v>
      </c>
      <c r="B537">
        <v>171</v>
      </c>
      <c r="C537">
        <v>27</v>
      </c>
      <c r="D537">
        <v>1620</v>
      </c>
      <c r="E537" t="s">
        <v>19</v>
      </c>
      <c r="F537">
        <v>11</v>
      </c>
      <c r="G537" t="s">
        <v>99</v>
      </c>
      <c r="H537" s="26" t="s">
        <v>74</v>
      </c>
      <c r="I537" s="25">
        <v>10.093333333333334</v>
      </c>
      <c r="J537" s="25">
        <v>6.274166666666666</v>
      </c>
      <c r="K537">
        <v>1970</v>
      </c>
      <c r="L537">
        <v>1.4651237876863012E-2</v>
      </c>
      <c r="M537">
        <v>4.324580459987766E-4</v>
      </c>
      <c r="N537" s="25">
        <v>4.2845909445057125E-5</v>
      </c>
      <c r="O537" s="25">
        <v>6.8926770513817501E-5</v>
      </c>
    </row>
    <row r="538" spans="1:15" x14ac:dyDescent="0.25">
      <c r="A538" t="s">
        <v>44</v>
      </c>
      <c r="B538">
        <v>171</v>
      </c>
      <c r="C538">
        <v>27</v>
      </c>
      <c r="D538">
        <v>1620</v>
      </c>
      <c r="E538" t="s">
        <v>22</v>
      </c>
      <c r="F538">
        <v>13</v>
      </c>
      <c r="G538" t="s">
        <v>99</v>
      </c>
      <c r="H538" s="26" t="s">
        <v>74</v>
      </c>
      <c r="I538" s="25">
        <v>5.84</v>
      </c>
      <c r="J538" s="25">
        <v>2.54</v>
      </c>
      <c r="K538">
        <v>1525</v>
      </c>
      <c r="L538">
        <v>1.1341694295541164E-2</v>
      </c>
      <c r="M538">
        <v>3.0988235780167114E-4</v>
      </c>
      <c r="N538" s="25">
        <v>5.3062047568779307E-5</v>
      </c>
      <c r="O538" s="25">
        <v>1.2200092826837446E-4</v>
      </c>
    </row>
    <row r="539" spans="1:15" x14ac:dyDescent="0.25">
      <c r="A539" t="s">
        <v>44</v>
      </c>
      <c r="B539">
        <v>171</v>
      </c>
      <c r="C539">
        <v>27</v>
      </c>
      <c r="D539">
        <v>1620</v>
      </c>
      <c r="E539" t="s">
        <v>25</v>
      </c>
      <c r="F539">
        <v>26</v>
      </c>
      <c r="G539" t="s">
        <v>99</v>
      </c>
      <c r="H539" s="26" t="s">
        <v>74</v>
      </c>
      <c r="I539" s="25">
        <v>9.9691666666666681</v>
      </c>
      <c r="J539" s="25">
        <v>6.1066666666666682</v>
      </c>
      <c r="K539">
        <v>2022</v>
      </c>
      <c r="L539">
        <v>1.5037971059399498E-2</v>
      </c>
      <c r="M539">
        <v>4.467814972038317E-4</v>
      </c>
      <c r="N539" s="25">
        <v>4.4816333415079656E-5</v>
      </c>
      <c r="O539" s="25">
        <v>7.3162908930758446E-5</v>
      </c>
    </row>
    <row r="540" spans="1:15" x14ac:dyDescent="0.25">
      <c r="A540" t="s">
        <v>44</v>
      </c>
      <c r="B540">
        <v>171</v>
      </c>
      <c r="C540">
        <v>27</v>
      </c>
      <c r="D540">
        <v>1620</v>
      </c>
      <c r="E540" t="s">
        <v>27</v>
      </c>
      <c r="F540">
        <v>34</v>
      </c>
      <c r="G540" t="s">
        <v>99</v>
      </c>
      <c r="H540" s="26" t="s">
        <v>74</v>
      </c>
      <c r="I540" s="25">
        <v>8.0608333333333331</v>
      </c>
      <c r="J540" s="25">
        <v>4.9749999999999996</v>
      </c>
      <c r="K540">
        <v>2319</v>
      </c>
      <c r="L540">
        <v>1.7246812505809811E-2</v>
      </c>
      <c r="M540">
        <v>5.2859043966347284E-4</v>
      </c>
      <c r="N540" s="25">
        <v>6.5575160508236064E-5</v>
      </c>
      <c r="O540" s="25">
        <v>1.0624933460572319E-4</v>
      </c>
    </row>
    <row r="541" spans="1:15" x14ac:dyDescent="0.25">
      <c r="A541" t="s">
        <v>44</v>
      </c>
      <c r="B541">
        <v>171</v>
      </c>
      <c r="C541">
        <v>27</v>
      </c>
      <c r="D541">
        <v>1620</v>
      </c>
      <c r="E541" t="s">
        <v>29</v>
      </c>
      <c r="F541">
        <v>52</v>
      </c>
      <c r="G541" t="s">
        <v>99</v>
      </c>
      <c r="H541" s="26" t="s">
        <v>74</v>
      </c>
      <c r="I541" s="25">
        <v>7.5983333333333336</v>
      </c>
      <c r="J541" s="25">
        <v>4.2150000000000007</v>
      </c>
      <c r="K541">
        <v>2496</v>
      </c>
      <c r="L541">
        <v>1.8563192761751311E-2</v>
      </c>
      <c r="M541">
        <v>5.7734526395760246E-4</v>
      </c>
      <c r="N541" s="25">
        <v>7.5983145070094644E-5</v>
      </c>
      <c r="O541" s="25">
        <v>1.3697396535174432E-4</v>
      </c>
    </row>
    <row r="542" spans="1:15" x14ac:dyDescent="0.25">
      <c r="A542" t="s">
        <v>45</v>
      </c>
      <c r="B542">
        <v>192</v>
      </c>
      <c r="C542">
        <v>21</v>
      </c>
      <c r="D542">
        <v>1260</v>
      </c>
      <c r="E542" t="s">
        <v>19</v>
      </c>
      <c r="F542">
        <v>11</v>
      </c>
      <c r="G542" t="s">
        <v>99</v>
      </c>
      <c r="H542" s="26" t="s">
        <v>72</v>
      </c>
      <c r="I542" s="25">
        <v>6.0416666666666661</v>
      </c>
      <c r="J542" s="25">
        <v>2.4325000000000001</v>
      </c>
      <c r="K542">
        <v>845</v>
      </c>
      <c r="L542">
        <v>6.2844142162178911E-3</v>
      </c>
      <c r="M542">
        <v>1.5759731339627845E-4</v>
      </c>
      <c r="N542" s="25">
        <v>2.6085072562142643E-5</v>
      </c>
      <c r="O542" s="25">
        <v>6.478820694605486E-5</v>
      </c>
    </row>
    <row r="543" spans="1:15" x14ac:dyDescent="0.25">
      <c r="A543" t="s">
        <v>45</v>
      </c>
      <c r="B543">
        <v>192</v>
      </c>
      <c r="C543">
        <v>21</v>
      </c>
      <c r="D543">
        <v>1260</v>
      </c>
      <c r="E543" t="s">
        <v>22</v>
      </c>
      <c r="F543">
        <v>13</v>
      </c>
      <c r="G543" t="s">
        <v>99</v>
      </c>
      <c r="H543" s="26" t="s">
        <v>72</v>
      </c>
      <c r="I543" s="25">
        <v>6.3808333333333334</v>
      </c>
      <c r="J543" s="25">
        <v>2.9816666666666669</v>
      </c>
      <c r="K543">
        <v>884</v>
      </c>
      <c r="L543">
        <v>6.5744641031202566E-3</v>
      </c>
      <c r="M543">
        <v>1.7140921277258159E-4</v>
      </c>
      <c r="N543" s="25">
        <v>2.6863139000535183E-5</v>
      </c>
      <c r="O543" s="25">
        <v>5.7487718090301252E-5</v>
      </c>
    </row>
    <row r="544" spans="1:15" x14ac:dyDescent="0.25">
      <c r="A544" t="s">
        <v>45</v>
      </c>
      <c r="B544">
        <v>192</v>
      </c>
      <c r="C544">
        <v>21</v>
      </c>
      <c r="D544">
        <v>1260</v>
      </c>
      <c r="E544" t="s">
        <v>25</v>
      </c>
      <c r="F544">
        <v>26</v>
      </c>
      <c r="G544" t="s">
        <v>99</v>
      </c>
      <c r="H544" s="26" t="s">
        <v>72</v>
      </c>
      <c r="I544" s="25">
        <v>7.1525000000000007</v>
      </c>
      <c r="J544" s="25">
        <v>3.1116666666666677</v>
      </c>
      <c r="K544">
        <v>669</v>
      </c>
      <c r="L544">
        <v>4.9754711368636319E-3</v>
      </c>
      <c r="M544">
        <v>9.5266690569885163E-5</v>
      </c>
      <c r="N544" s="25">
        <v>1.3319355549791703E-5</v>
      </c>
      <c r="O544" s="25">
        <v>3.0615969117263568E-5</v>
      </c>
    </row>
    <row r="545" spans="1:15" x14ac:dyDescent="0.25">
      <c r="A545" t="s">
        <v>45</v>
      </c>
      <c r="B545">
        <v>192</v>
      </c>
      <c r="C545">
        <v>21</v>
      </c>
      <c r="D545">
        <v>1260</v>
      </c>
      <c r="E545" t="s">
        <v>27</v>
      </c>
      <c r="F545">
        <v>34</v>
      </c>
      <c r="G545" t="s">
        <v>99</v>
      </c>
      <c r="H545" s="26" t="s">
        <v>72</v>
      </c>
      <c r="I545" s="25">
        <v>7.9249999999999998</v>
      </c>
      <c r="J545" s="25">
        <v>4.3525</v>
      </c>
      <c r="K545">
        <v>697</v>
      </c>
      <c r="L545">
        <v>5.1837120813063549E-3</v>
      </c>
      <c r="M545">
        <v>1.0518292601953865E-4</v>
      </c>
      <c r="N545" s="25">
        <v>1.3272293504042731E-5</v>
      </c>
      <c r="O545" s="25">
        <v>2.4166094432978437E-5</v>
      </c>
    </row>
    <row r="546" spans="1:15" x14ac:dyDescent="0.25">
      <c r="A546" t="s">
        <v>45</v>
      </c>
      <c r="B546">
        <v>192</v>
      </c>
      <c r="C546">
        <v>21</v>
      </c>
      <c r="D546">
        <v>1260</v>
      </c>
      <c r="E546" t="s">
        <v>29</v>
      </c>
      <c r="F546">
        <v>52</v>
      </c>
      <c r="G546" t="s">
        <v>99</v>
      </c>
      <c r="H546" s="26" t="s">
        <v>72</v>
      </c>
      <c r="I546" s="25">
        <v>7.2575000000000003</v>
      </c>
      <c r="J546" s="25">
        <v>4.0183333333333335</v>
      </c>
      <c r="K546">
        <v>826</v>
      </c>
      <c r="L546">
        <v>6.143107861060329E-3</v>
      </c>
      <c r="M546">
        <v>1.5086843934115647E-4</v>
      </c>
      <c r="N546" s="25">
        <v>2.0787935148626449E-5</v>
      </c>
      <c r="O546" s="25">
        <v>3.7545028454870954E-5</v>
      </c>
    </row>
    <row r="547" spans="1:15" x14ac:dyDescent="0.25">
      <c r="A547" t="s">
        <v>45</v>
      </c>
      <c r="B547">
        <v>192</v>
      </c>
      <c r="C547">
        <v>21</v>
      </c>
      <c r="D547">
        <v>1260</v>
      </c>
      <c r="E547" t="s">
        <v>19</v>
      </c>
      <c r="F547">
        <v>11</v>
      </c>
      <c r="G547" t="s">
        <v>99</v>
      </c>
      <c r="H547" s="26" t="s">
        <v>71</v>
      </c>
      <c r="I547" s="25">
        <v>5.7408333333333328</v>
      </c>
      <c r="J547" s="25">
        <v>2.4849999999999994</v>
      </c>
      <c r="K547">
        <v>730</v>
      </c>
      <c r="L547">
        <v>5.429138908685279E-3</v>
      </c>
      <c r="M547">
        <v>1.1686991779948741E-4</v>
      </c>
      <c r="N547" s="25">
        <v>2.0357657331889229E-5</v>
      </c>
      <c r="O547" s="25">
        <v>4.7030148007842028E-5</v>
      </c>
    </row>
    <row r="548" spans="1:15" x14ac:dyDescent="0.25">
      <c r="A548" t="s">
        <v>45</v>
      </c>
      <c r="B548">
        <v>192</v>
      </c>
      <c r="C548">
        <v>21</v>
      </c>
      <c r="D548">
        <v>1260</v>
      </c>
      <c r="E548" t="s">
        <v>22</v>
      </c>
      <c r="F548">
        <v>13</v>
      </c>
      <c r="G548" t="s">
        <v>99</v>
      </c>
      <c r="H548" s="26" t="s">
        <v>71</v>
      </c>
      <c r="I548" s="25">
        <v>6.7200000000000006</v>
      </c>
      <c r="J548" s="25">
        <v>3.4916666666666663</v>
      </c>
      <c r="K548">
        <v>549</v>
      </c>
      <c r="L548">
        <v>4.0830099463948196E-3</v>
      </c>
      <c r="M548">
        <v>5.2768538642798862E-5</v>
      </c>
      <c r="N548" s="25">
        <v>7.8524611075593537E-6</v>
      </c>
      <c r="O548" s="25">
        <v>1.5112707964524736E-5</v>
      </c>
    </row>
    <row r="549" spans="1:15" x14ac:dyDescent="0.25">
      <c r="A549" t="s">
        <v>45</v>
      </c>
      <c r="B549">
        <v>192</v>
      </c>
      <c r="C549">
        <v>21</v>
      </c>
      <c r="D549">
        <v>1260</v>
      </c>
      <c r="E549" t="s">
        <v>25</v>
      </c>
      <c r="F549">
        <v>26</v>
      </c>
      <c r="G549" t="s">
        <v>99</v>
      </c>
      <c r="H549" s="26" t="s">
        <v>71</v>
      </c>
      <c r="I549" s="25">
        <v>6.7266666666666666</v>
      </c>
      <c r="J549" s="25">
        <v>2.2149999999999999</v>
      </c>
      <c r="K549">
        <v>680</v>
      </c>
      <c r="L549">
        <v>5.0572800793232736E-3</v>
      </c>
      <c r="M549">
        <v>9.9162354496534771E-5</v>
      </c>
      <c r="N549" s="25">
        <v>1.4741678071833713E-5</v>
      </c>
      <c r="O549" s="25">
        <v>4.4768557334778679E-5</v>
      </c>
    </row>
    <row r="550" spans="1:15" x14ac:dyDescent="0.25">
      <c r="A550" t="s">
        <v>45</v>
      </c>
      <c r="B550">
        <v>192</v>
      </c>
      <c r="C550">
        <v>21</v>
      </c>
      <c r="D550">
        <v>1260</v>
      </c>
      <c r="E550" t="s">
        <v>27</v>
      </c>
      <c r="F550">
        <v>34</v>
      </c>
      <c r="G550" t="s">
        <v>99</v>
      </c>
      <c r="H550" s="26" t="s">
        <v>71</v>
      </c>
      <c r="I550" s="25">
        <v>8.1258333333333344</v>
      </c>
      <c r="J550" s="25">
        <v>4.1108333333333338</v>
      </c>
      <c r="K550">
        <v>830</v>
      </c>
      <c r="L550">
        <v>6.1728565674092897E-3</v>
      </c>
      <c r="M550">
        <v>1.5228504440539269E-4</v>
      </c>
      <c r="N550" s="25">
        <v>1.8740852557324502E-5</v>
      </c>
      <c r="O550" s="25">
        <v>3.7044811126387837E-5</v>
      </c>
    </row>
    <row r="551" spans="1:15" x14ac:dyDescent="0.25">
      <c r="A551" t="s">
        <v>45</v>
      </c>
      <c r="B551">
        <v>192</v>
      </c>
      <c r="C551">
        <v>21</v>
      </c>
      <c r="D551">
        <v>1260</v>
      </c>
      <c r="E551" t="s">
        <v>29</v>
      </c>
      <c r="F551">
        <v>52</v>
      </c>
      <c r="G551" t="s">
        <v>99</v>
      </c>
      <c r="H551" s="26" t="s">
        <v>71</v>
      </c>
      <c r="I551" s="25">
        <v>11.799999999999999</v>
      </c>
      <c r="J551" s="25">
        <v>7.8374999999999995</v>
      </c>
      <c r="K551">
        <v>601</v>
      </c>
      <c r="L551">
        <v>4.4697431289313048E-3</v>
      </c>
      <c r="M551">
        <v>7.1184404477869588E-5</v>
      </c>
      <c r="N551" s="25">
        <v>6.0325766506669151E-6</v>
      </c>
      <c r="O551" s="25">
        <v>9.0825396462991508E-6</v>
      </c>
    </row>
    <row r="552" spans="1:15" x14ac:dyDescent="0.25">
      <c r="A552" t="s">
        <v>45</v>
      </c>
      <c r="B552">
        <v>192</v>
      </c>
      <c r="C552">
        <v>21</v>
      </c>
      <c r="D552">
        <v>1260</v>
      </c>
      <c r="E552" t="s">
        <v>19</v>
      </c>
      <c r="F552">
        <v>11</v>
      </c>
      <c r="G552" t="s">
        <v>99</v>
      </c>
      <c r="H552" s="26" t="s">
        <v>73</v>
      </c>
      <c r="I552" s="25">
        <v>6.34</v>
      </c>
      <c r="J552" s="25">
        <v>1.868333333333333</v>
      </c>
      <c r="K552">
        <v>1000</v>
      </c>
      <c r="L552">
        <v>7.4371765872401083E-3</v>
      </c>
      <c r="M552">
        <v>2.1249075963543164E-4</v>
      </c>
      <c r="N552" s="25">
        <v>3.3515892686976599E-5</v>
      </c>
      <c r="O552" s="25">
        <v>1.1373278838649332E-4</v>
      </c>
    </row>
    <row r="553" spans="1:15" x14ac:dyDescent="0.25">
      <c r="A553" t="s">
        <v>45</v>
      </c>
      <c r="B553">
        <v>192</v>
      </c>
      <c r="C553">
        <v>21</v>
      </c>
      <c r="D553">
        <v>1260</v>
      </c>
      <c r="E553" t="s">
        <v>22</v>
      </c>
      <c r="F553">
        <v>13</v>
      </c>
      <c r="G553" t="s">
        <v>99</v>
      </c>
      <c r="H553" s="26" t="s">
        <v>73</v>
      </c>
      <c r="I553" s="25">
        <v>6.0541666666666671</v>
      </c>
      <c r="J553" s="25">
        <v>1.9583333333333335</v>
      </c>
      <c r="K553">
        <v>877</v>
      </c>
      <c r="L553">
        <v>6.5224038670095748E-3</v>
      </c>
      <c r="M553">
        <v>1.6893015391016816E-4</v>
      </c>
      <c r="N553" s="25">
        <v>2.7903122462794463E-5</v>
      </c>
      <c r="O553" s="25">
        <v>8.6262206252000757E-5</v>
      </c>
    </row>
    <row r="554" spans="1:15" x14ac:dyDescent="0.25">
      <c r="A554" t="s">
        <v>45</v>
      </c>
      <c r="B554">
        <v>192</v>
      </c>
      <c r="C554">
        <v>21</v>
      </c>
      <c r="D554">
        <v>1260</v>
      </c>
      <c r="E554" t="s">
        <v>25</v>
      </c>
      <c r="F554">
        <v>26</v>
      </c>
      <c r="G554" t="s">
        <v>99</v>
      </c>
      <c r="H554" s="26" t="s">
        <v>73</v>
      </c>
      <c r="I554" s="25">
        <v>6.270833333333333</v>
      </c>
      <c r="J554" s="25">
        <v>3.3374999999999999</v>
      </c>
      <c r="K554">
        <v>681</v>
      </c>
      <c r="L554">
        <v>5.0647172559105131E-3</v>
      </c>
      <c r="M554">
        <v>9.9516505762593793E-5</v>
      </c>
      <c r="N554" s="25">
        <v>1.586974178273921E-5</v>
      </c>
      <c r="O554" s="25">
        <v>2.9817679629241586E-5</v>
      </c>
    </row>
    <row r="555" spans="1:15" x14ac:dyDescent="0.25">
      <c r="A555" t="s">
        <v>45</v>
      </c>
      <c r="B555">
        <v>192</v>
      </c>
      <c r="C555">
        <v>21</v>
      </c>
      <c r="D555">
        <v>1260</v>
      </c>
      <c r="E555" t="s">
        <v>27</v>
      </c>
      <c r="F555">
        <v>34</v>
      </c>
      <c r="G555" t="s">
        <v>99</v>
      </c>
      <c r="H555" s="26" t="s">
        <v>73</v>
      </c>
      <c r="I555" s="25">
        <v>7.3316666666666661</v>
      </c>
      <c r="J555" s="25">
        <v>3.6174999999999997</v>
      </c>
      <c r="K555">
        <v>592</v>
      </c>
      <c r="L555">
        <v>4.402808539646144E-3</v>
      </c>
      <c r="M555">
        <v>6.7997043083338119E-5</v>
      </c>
      <c r="N555" s="25">
        <v>9.2744318822466178E-6</v>
      </c>
      <c r="O555" s="25">
        <v>1.8796694701682964E-5</v>
      </c>
    </row>
    <row r="556" spans="1:15" x14ac:dyDescent="0.25">
      <c r="A556" t="s">
        <v>45</v>
      </c>
      <c r="B556">
        <v>192</v>
      </c>
      <c r="C556">
        <v>21</v>
      </c>
      <c r="D556">
        <v>1260</v>
      </c>
      <c r="E556" t="s">
        <v>29</v>
      </c>
      <c r="F556">
        <v>52</v>
      </c>
      <c r="G556" t="s">
        <v>99</v>
      </c>
      <c r="H556" s="26" t="s">
        <v>73</v>
      </c>
      <c r="I556" s="25">
        <v>5.916666666666667</v>
      </c>
      <c r="J556" s="25">
        <v>3.1008333333333327</v>
      </c>
      <c r="K556">
        <v>654</v>
      </c>
      <c r="L556">
        <v>4.8639134880550314E-3</v>
      </c>
      <c r="M556">
        <v>8.9954421578999425E-5</v>
      </c>
      <c r="N556" s="25">
        <v>1.5203564210535114E-5</v>
      </c>
      <c r="O556" s="25">
        <v>2.9009757026283077E-5</v>
      </c>
    </row>
    <row r="557" spans="1:15" x14ac:dyDescent="0.25">
      <c r="A557" t="s">
        <v>45</v>
      </c>
      <c r="B557">
        <v>192</v>
      </c>
      <c r="C557">
        <v>21</v>
      </c>
      <c r="D557">
        <v>1260</v>
      </c>
      <c r="E557" t="s">
        <v>19</v>
      </c>
      <c r="F557">
        <v>11</v>
      </c>
      <c r="G557" t="s">
        <v>99</v>
      </c>
      <c r="H557" s="26" t="s">
        <v>74</v>
      </c>
      <c r="I557" s="25">
        <v>10.093333333333334</v>
      </c>
      <c r="J557" s="25">
        <v>6.274166666666666</v>
      </c>
      <c r="K557">
        <v>1935</v>
      </c>
      <c r="L557">
        <v>1.4390936696309607E-2</v>
      </c>
      <c r="M557">
        <v>5.4362219340064587E-4</v>
      </c>
      <c r="N557" s="25">
        <v>5.3859530389760154E-5</v>
      </c>
      <c r="O557" s="25">
        <v>8.6644525445713259E-5</v>
      </c>
    </row>
    <row r="558" spans="1:15" x14ac:dyDescent="0.25">
      <c r="A558" t="s">
        <v>45</v>
      </c>
      <c r="B558">
        <v>192</v>
      </c>
      <c r="C558">
        <v>21</v>
      </c>
      <c r="D558">
        <v>1260</v>
      </c>
      <c r="E558" t="s">
        <v>22</v>
      </c>
      <c r="F558">
        <v>13</v>
      </c>
      <c r="G558" t="s">
        <v>99</v>
      </c>
      <c r="H558" s="26" t="s">
        <v>74</v>
      </c>
      <c r="I558" s="25">
        <v>5.84</v>
      </c>
      <c r="J558" s="25">
        <v>2.54</v>
      </c>
      <c r="K558">
        <v>1174</v>
      </c>
      <c r="L558">
        <v>8.7312453134198876E-3</v>
      </c>
      <c r="M558">
        <v>2.7411307992970688E-4</v>
      </c>
      <c r="N558" s="25">
        <v>4.6937171220840221E-5</v>
      </c>
      <c r="O558" s="25">
        <v>1.079185354053964E-4</v>
      </c>
    </row>
    <row r="559" spans="1:15" x14ac:dyDescent="0.25">
      <c r="A559" t="s">
        <v>45</v>
      </c>
      <c r="B559">
        <v>192</v>
      </c>
      <c r="C559">
        <v>21</v>
      </c>
      <c r="D559">
        <v>1260</v>
      </c>
      <c r="E559" t="s">
        <v>25</v>
      </c>
      <c r="F559">
        <v>26</v>
      </c>
      <c r="G559" t="s">
        <v>99</v>
      </c>
      <c r="H559" s="26" t="s">
        <v>74</v>
      </c>
      <c r="I559" s="25">
        <v>9.9691666666666681</v>
      </c>
      <c r="J559" s="25">
        <v>6.1066666666666682</v>
      </c>
      <c r="K559">
        <v>1973</v>
      </c>
      <c r="L559">
        <v>1.4673549406624733E-2</v>
      </c>
      <c r="M559">
        <v>5.5707994151089001E-4</v>
      </c>
      <c r="N559" s="25">
        <v>5.5880291717217081E-5</v>
      </c>
      <c r="O559" s="25">
        <v>9.1224881251783277E-5</v>
      </c>
    </row>
    <row r="560" spans="1:15" x14ac:dyDescent="0.25">
      <c r="A560" t="s">
        <v>45</v>
      </c>
      <c r="B560">
        <v>192</v>
      </c>
      <c r="C560">
        <v>21</v>
      </c>
      <c r="D560">
        <v>1260</v>
      </c>
      <c r="E560" t="s">
        <v>27</v>
      </c>
      <c r="F560">
        <v>34</v>
      </c>
      <c r="G560" t="s">
        <v>99</v>
      </c>
      <c r="H560" s="26" t="s">
        <v>74</v>
      </c>
      <c r="I560" s="25">
        <v>8.0608333333333331</v>
      </c>
      <c r="J560" s="25">
        <v>4.9749999999999996</v>
      </c>
      <c r="K560">
        <v>1870</v>
      </c>
      <c r="L560">
        <v>1.3907520218139003E-2</v>
      </c>
      <c r="M560">
        <v>5.2060236110680765E-4</v>
      </c>
      <c r="N560" s="25">
        <v>6.4584186222285656E-5</v>
      </c>
      <c r="O560" s="25">
        <v>1.0464369067473521E-4</v>
      </c>
    </row>
    <row r="561" spans="1:15" x14ac:dyDescent="0.25">
      <c r="A561" t="s">
        <v>45</v>
      </c>
      <c r="B561">
        <v>192</v>
      </c>
      <c r="C561">
        <v>21</v>
      </c>
      <c r="D561">
        <v>1260</v>
      </c>
      <c r="E561" t="s">
        <v>29</v>
      </c>
      <c r="F561">
        <v>52</v>
      </c>
      <c r="G561" t="s">
        <v>99</v>
      </c>
      <c r="H561" s="26" t="s">
        <v>74</v>
      </c>
      <c r="I561" s="25">
        <v>7.5983333333333336</v>
      </c>
      <c r="J561" s="25">
        <v>4.2150000000000007</v>
      </c>
      <c r="K561">
        <v>2045</v>
      </c>
      <c r="L561">
        <v>1.520902612090602E-2</v>
      </c>
      <c r="M561">
        <v>5.8257883266714177E-4</v>
      </c>
      <c r="N561" s="25">
        <v>7.6671923579794916E-5</v>
      </c>
      <c r="O561" s="25">
        <v>1.3821561866361604E-4</v>
      </c>
    </row>
  </sheetData>
  <sortState ref="A2:O561">
    <sortCondition ref="G2:G5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10" workbookViewId="0">
      <selection activeCell="J40" sqref="J40"/>
    </sheetView>
  </sheetViews>
  <sheetFormatPr defaultRowHeight="15.75" x14ac:dyDescent="0.25"/>
  <cols>
    <col min="4" max="4" width="9" style="26"/>
  </cols>
  <sheetData>
    <row r="1" spans="1:6" x14ac:dyDescent="0.25">
      <c r="A1" t="s">
        <v>2</v>
      </c>
      <c r="B1" t="s">
        <v>3</v>
      </c>
      <c r="C1" t="s">
        <v>97</v>
      </c>
      <c r="D1" s="26" t="s">
        <v>5</v>
      </c>
      <c r="E1" t="s">
        <v>69</v>
      </c>
      <c r="F1" t="s">
        <v>70</v>
      </c>
    </row>
    <row r="2" spans="1:6" x14ac:dyDescent="0.25">
      <c r="A2" t="s">
        <v>16</v>
      </c>
      <c r="B2">
        <v>11</v>
      </c>
      <c r="C2" t="s">
        <v>100</v>
      </c>
      <c r="D2" s="26" t="s">
        <v>72</v>
      </c>
      <c r="E2">
        <v>14</v>
      </c>
      <c r="F2">
        <v>6.5923132999999995E-2</v>
      </c>
    </row>
    <row r="3" spans="1:6" x14ac:dyDescent="0.25">
      <c r="A3" t="s">
        <v>16</v>
      </c>
      <c r="B3">
        <v>11</v>
      </c>
      <c r="C3" t="s">
        <v>100</v>
      </c>
      <c r="D3" s="26" t="s">
        <v>71</v>
      </c>
      <c r="E3">
        <v>14</v>
      </c>
      <c r="F3">
        <v>5.9571785000000002E-2</v>
      </c>
    </row>
    <row r="4" spans="1:6" x14ac:dyDescent="0.25">
      <c r="A4" t="s">
        <v>16</v>
      </c>
      <c r="B4">
        <v>11</v>
      </c>
      <c r="C4" t="s">
        <v>100</v>
      </c>
      <c r="D4" s="26" t="s">
        <v>73</v>
      </c>
      <c r="E4">
        <v>14</v>
      </c>
      <c r="F4">
        <v>6.6428862000000005E-2</v>
      </c>
    </row>
    <row r="5" spans="1:6" x14ac:dyDescent="0.25">
      <c r="A5" t="s">
        <v>16</v>
      </c>
      <c r="B5">
        <v>11</v>
      </c>
      <c r="C5" t="s">
        <v>100</v>
      </c>
      <c r="D5" s="26" t="s">
        <v>74</v>
      </c>
      <c r="E5">
        <v>14</v>
      </c>
      <c r="F5">
        <v>6.7395695000000005E-2</v>
      </c>
    </row>
    <row r="6" spans="1:6" x14ac:dyDescent="0.25">
      <c r="A6" t="s">
        <v>20</v>
      </c>
      <c r="B6">
        <v>13</v>
      </c>
      <c r="C6" t="s">
        <v>100</v>
      </c>
      <c r="D6" s="26" t="s">
        <v>72</v>
      </c>
      <c r="E6">
        <v>14</v>
      </c>
      <c r="F6">
        <v>7.5346036000000005E-2</v>
      </c>
    </row>
    <row r="7" spans="1:6" x14ac:dyDescent="0.25">
      <c r="A7" t="s">
        <v>20</v>
      </c>
      <c r="B7">
        <v>13</v>
      </c>
      <c r="C7" t="s">
        <v>100</v>
      </c>
      <c r="D7" s="26" t="s">
        <v>71</v>
      </c>
      <c r="E7">
        <v>14</v>
      </c>
      <c r="F7">
        <v>5.6016814999999998E-2</v>
      </c>
    </row>
    <row r="8" spans="1:6" x14ac:dyDescent="0.25">
      <c r="A8" t="s">
        <v>20</v>
      </c>
      <c r="B8">
        <v>13</v>
      </c>
      <c r="C8" t="s">
        <v>100</v>
      </c>
      <c r="D8" s="26" t="s">
        <v>73</v>
      </c>
      <c r="E8">
        <v>14</v>
      </c>
      <c r="F8">
        <v>6.7767551999999995E-2</v>
      </c>
    </row>
    <row r="9" spans="1:6" x14ac:dyDescent="0.25">
      <c r="A9" t="s">
        <v>20</v>
      </c>
      <c r="B9">
        <v>13</v>
      </c>
      <c r="C9" t="s">
        <v>100</v>
      </c>
      <c r="D9" s="26" t="s">
        <v>74</v>
      </c>
      <c r="E9">
        <v>14</v>
      </c>
      <c r="F9">
        <v>8.8725518000000003E-2</v>
      </c>
    </row>
    <row r="10" spans="1:6" x14ac:dyDescent="0.25">
      <c r="A10" t="s">
        <v>24</v>
      </c>
      <c r="B10">
        <v>26</v>
      </c>
      <c r="C10" t="s">
        <v>100</v>
      </c>
      <c r="D10" s="26" t="s">
        <v>72</v>
      </c>
      <c r="E10">
        <v>14</v>
      </c>
      <c r="F10">
        <v>7.0742423999999998E-2</v>
      </c>
    </row>
    <row r="11" spans="1:6" x14ac:dyDescent="0.25">
      <c r="A11" t="s">
        <v>24</v>
      </c>
      <c r="B11">
        <v>26</v>
      </c>
      <c r="C11" t="s">
        <v>100</v>
      </c>
      <c r="D11" s="26" t="s">
        <v>71</v>
      </c>
      <c r="E11">
        <v>14</v>
      </c>
      <c r="F11">
        <v>6.0575802999999998E-2</v>
      </c>
    </row>
    <row r="12" spans="1:6" x14ac:dyDescent="0.25">
      <c r="A12" t="s">
        <v>24</v>
      </c>
      <c r="B12">
        <v>26</v>
      </c>
      <c r="C12" t="s">
        <v>100</v>
      </c>
      <c r="D12" s="26" t="s">
        <v>73</v>
      </c>
      <c r="E12">
        <v>14</v>
      </c>
      <c r="F12">
        <v>6.3409366999999994E-2</v>
      </c>
    </row>
    <row r="13" spans="1:6" x14ac:dyDescent="0.25">
      <c r="A13" t="s">
        <v>24</v>
      </c>
      <c r="B13">
        <v>26</v>
      </c>
      <c r="C13" t="s">
        <v>100</v>
      </c>
      <c r="D13" s="26" t="s">
        <v>74</v>
      </c>
      <c r="E13">
        <v>14</v>
      </c>
      <c r="F13">
        <v>0.126945166</v>
      </c>
    </row>
    <row r="14" spans="1:6" x14ac:dyDescent="0.25">
      <c r="A14" t="s">
        <v>26</v>
      </c>
      <c r="B14">
        <v>34</v>
      </c>
      <c r="C14" t="s">
        <v>100</v>
      </c>
      <c r="D14" s="26" t="s">
        <v>72</v>
      </c>
      <c r="E14">
        <v>14</v>
      </c>
      <c r="F14">
        <v>7.3323124000000003E-2</v>
      </c>
    </row>
    <row r="15" spans="1:6" x14ac:dyDescent="0.25">
      <c r="A15" t="s">
        <v>26</v>
      </c>
      <c r="B15">
        <v>34</v>
      </c>
      <c r="C15" t="s">
        <v>100</v>
      </c>
      <c r="D15" s="26" t="s">
        <v>71</v>
      </c>
      <c r="E15">
        <v>14</v>
      </c>
      <c r="F15">
        <v>5.6195305000000001E-2</v>
      </c>
    </row>
    <row r="16" spans="1:6" x14ac:dyDescent="0.25">
      <c r="A16" t="s">
        <v>26</v>
      </c>
      <c r="B16">
        <v>34</v>
      </c>
      <c r="C16" t="s">
        <v>100</v>
      </c>
      <c r="D16" s="26" t="s">
        <v>73</v>
      </c>
      <c r="E16">
        <v>14</v>
      </c>
      <c r="F16">
        <v>6.2851579000000005E-2</v>
      </c>
    </row>
    <row r="17" spans="1:6" x14ac:dyDescent="0.25">
      <c r="A17" t="s">
        <v>26</v>
      </c>
      <c r="B17">
        <v>34</v>
      </c>
      <c r="C17" t="s">
        <v>100</v>
      </c>
      <c r="D17" s="26" t="s">
        <v>74</v>
      </c>
      <c r="E17">
        <v>14</v>
      </c>
      <c r="F17">
        <v>7.8782012999999998E-2</v>
      </c>
    </row>
    <row r="18" spans="1:6" x14ac:dyDescent="0.25">
      <c r="A18" t="s">
        <v>28</v>
      </c>
      <c r="B18">
        <v>52</v>
      </c>
      <c r="C18" t="s">
        <v>100</v>
      </c>
      <c r="D18" s="26" t="s">
        <v>72</v>
      </c>
      <c r="E18">
        <v>14</v>
      </c>
      <c r="F18">
        <v>6.7581622999999993E-2</v>
      </c>
    </row>
    <row r="19" spans="1:6" x14ac:dyDescent="0.25">
      <c r="A19" t="s">
        <v>28</v>
      </c>
      <c r="B19">
        <v>52</v>
      </c>
      <c r="C19" t="s">
        <v>100</v>
      </c>
      <c r="D19" s="26" t="s">
        <v>71</v>
      </c>
      <c r="E19">
        <v>14</v>
      </c>
      <c r="F19">
        <v>5.4692997E-2</v>
      </c>
    </row>
    <row r="20" spans="1:6" x14ac:dyDescent="0.25">
      <c r="A20" t="s">
        <v>28</v>
      </c>
      <c r="B20">
        <v>52</v>
      </c>
      <c r="C20" t="s">
        <v>100</v>
      </c>
      <c r="D20" s="26" t="s">
        <v>73</v>
      </c>
      <c r="E20">
        <v>14</v>
      </c>
      <c r="F20">
        <v>6.5766950000000005E-2</v>
      </c>
    </row>
    <row r="21" spans="1:6" x14ac:dyDescent="0.25">
      <c r="A21" t="s">
        <v>28</v>
      </c>
      <c r="B21">
        <v>52</v>
      </c>
      <c r="C21" t="s">
        <v>100</v>
      </c>
      <c r="D21" s="26" t="s">
        <v>74</v>
      </c>
      <c r="E21">
        <v>14</v>
      </c>
      <c r="F21">
        <v>0.108032428</v>
      </c>
    </row>
    <row r="22" spans="1:6" x14ac:dyDescent="0.25">
      <c r="A22" t="s">
        <v>19</v>
      </c>
      <c r="B22">
        <v>11</v>
      </c>
      <c r="C22" t="s">
        <v>101</v>
      </c>
      <c r="D22" s="26" t="s">
        <v>72</v>
      </c>
      <c r="E22">
        <v>14</v>
      </c>
      <c r="F22">
        <v>0.10148771199999999</v>
      </c>
    </row>
    <row r="23" spans="1:6" x14ac:dyDescent="0.25">
      <c r="A23" t="s">
        <v>19</v>
      </c>
      <c r="B23">
        <v>11</v>
      </c>
      <c r="C23" t="s">
        <v>101</v>
      </c>
      <c r="D23" s="26" t="s">
        <v>71</v>
      </c>
      <c r="E23">
        <v>14</v>
      </c>
      <c r="F23">
        <v>5.9177614000000003E-2</v>
      </c>
    </row>
    <row r="24" spans="1:6" x14ac:dyDescent="0.25">
      <c r="A24" t="s">
        <v>19</v>
      </c>
      <c r="B24">
        <v>11</v>
      </c>
      <c r="C24" t="s">
        <v>101</v>
      </c>
      <c r="D24" s="26" t="s">
        <v>73</v>
      </c>
      <c r="E24">
        <v>14</v>
      </c>
      <c r="F24">
        <v>8.3742608999999996E-2</v>
      </c>
    </row>
    <row r="25" spans="1:6" x14ac:dyDescent="0.25">
      <c r="A25" t="s">
        <v>19</v>
      </c>
      <c r="B25">
        <v>11</v>
      </c>
      <c r="C25" t="s">
        <v>101</v>
      </c>
      <c r="D25" s="26" t="s">
        <v>74</v>
      </c>
      <c r="E25">
        <v>14</v>
      </c>
      <c r="F25">
        <v>0.125011502</v>
      </c>
    </row>
    <row r="26" spans="1:6" x14ac:dyDescent="0.25">
      <c r="A26" t="s">
        <v>22</v>
      </c>
      <c r="B26">
        <v>13</v>
      </c>
      <c r="C26" t="s">
        <v>101</v>
      </c>
      <c r="D26" s="26" t="s">
        <v>72</v>
      </c>
      <c r="E26">
        <v>14</v>
      </c>
      <c r="F26">
        <v>9.3202698E-2</v>
      </c>
    </row>
    <row r="27" spans="1:6" x14ac:dyDescent="0.25">
      <c r="A27" t="s">
        <v>22</v>
      </c>
      <c r="B27">
        <v>13</v>
      </c>
      <c r="C27" t="s">
        <v>101</v>
      </c>
      <c r="D27" s="26" t="s">
        <v>71</v>
      </c>
      <c r="E27">
        <v>14</v>
      </c>
      <c r="F27">
        <v>5.9497413999999998E-2</v>
      </c>
    </row>
    <row r="28" spans="1:6" x14ac:dyDescent="0.25">
      <c r="A28" t="s">
        <v>22</v>
      </c>
      <c r="B28">
        <v>13</v>
      </c>
      <c r="C28" t="s">
        <v>101</v>
      </c>
      <c r="D28" s="26" t="s">
        <v>73</v>
      </c>
      <c r="E28">
        <v>14</v>
      </c>
      <c r="F28">
        <v>8.4464015000000003E-2</v>
      </c>
    </row>
    <row r="29" spans="1:6" x14ac:dyDescent="0.25">
      <c r="A29" t="s">
        <v>22</v>
      </c>
      <c r="B29">
        <v>13</v>
      </c>
      <c r="C29" t="s">
        <v>101</v>
      </c>
      <c r="D29" s="26" t="s">
        <v>74</v>
      </c>
      <c r="E29">
        <v>14</v>
      </c>
      <c r="F29">
        <v>0.105414538</v>
      </c>
    </row>
    <row r="30" spans="1:6" x14ac:dyDescent="0.25">
      <c r="A30" t="s">
        <v>25</v>
      </c>
      <c r="B30">
        <v>26</v>
      </c>
      <c r="C30" t="s">
        <v>101</v>
      </c>
      <c r="D30" s="26" t="s">
        <v>72</v>
      </c>
      <c r="E30">
        <v>14</v>
      </c>
      <c r="F30">
        <v>8.1451958000000005E-2</v>
      </c>
    </row>
    <row r="31" spans="1:6" x14ac:dyDescent="0.25">
      <c r="A31" t="s">
        <v>25</v>
      </c>
      <c r="B31">
        <v>26</v>
      </c>
      <c r="C31" t="s">
        <v>101</v>
      </c>
      <c r="D31" s="26" t="s">
        <v>71</v>
      </c>
      <c r="E31">
        <v>14</v>
      </c>
      <c r="F31">
        <v>6.0308063000000002E-2</v>
      </c>
    </row>
    <row r="32" spans="1:6" x14ac:dyDescent="0.25">
      <c r="A32" t="s">
        <v>25</v>
      </c>
      <c r="B32">
        <v>26</v>
      </c>
      <c r="C32" t="s">
        <v>101</v>
      </c>
      <c r="D32" s="26" t="s">
        <v>73</v>
      </c>
      <c r="E32">
        <v>14</v>
      </c>
      <c r="F32">
        <v>7.2133174999999994E-2</v>
      </c>
    </row>
    <row r="33" spans="1:6" x14ac:dyDescent="0.25">
      <c r="A33" t="s">
        <v>25</v>
      </c>
      <c r="B33">
        <v>26</v>
      </c>
      <c r="C33" t="s">
        <v>101</v>
      </c>
      <c r="D33" s="26" t="s">
        <v>74</v>
      </c>
      <c r="E33">
        <v>14</v>
      </c>
      <c r="F33">
        <v>0.12756988899999999</v>
      </c>
    </row>
    <row r="34" spans="1:6" x14ac:dyDescent="0.25">
      <c r="A34" t="s">
        <v>27</v>
      </c>
      <c r="B34">
        <v>34</v>
      </c>
      <c r="C34" t="s">
        <v>101</v>
      </c>
      <c r="D34" s="26" t="s">
        <v>72</v>
      </c>
      <c r="E34">
        <v>14</v>
      </c>
      <c r="F34">
        <v>7.1939808999999993E-2</v>
      </c>
    </row>
    <row r="35" spans="1:6" x14ac:dyDescent="0.25">
      <c r="A35" t="s">
        <v>27</v>
      </c>
      <c r="B35">
        <v>34</v>
      </c>
      <c r="C35" t="s">
        <v>101</v>
      </c>
      <c r="D35" s="26" t="s">
        <v>71</v>
      </c>
      <c r="E35">
        <v>14</v>
      </c>
      <c r="F35">
        <v>5.871651E-2</v>
      </c>
    </row>
    <row r="36" spans="1:6" x14ac:dyDescent="0.25">
      <c r="A36" t="s">
        <v>27</v>
      </c>
      <c r="B36">
        <v>34</v>
      </c>
      <c r="C36" t="s">
        <v>101</v>
      </c>
      <c r="D36" s="26" t="s">
        <v>73</v>
      </c>
      <c r="E36">
        <v>14</v>
      </c>
      <c r="F36">
        <v>6.2420225000000003E-2</v>
      </c>
    </row>
    <row r="37" spans="1:6" x14ac:dyDescent="0.25">
      <c r="A37" t="s">
        <v>27</v>
      </c>
      <c r="B37">
        <v>34</v>
      </c>
      <c r="C37" t="s">
        <v>101</v>
      </c>
      <c r="D37" s="26" t="s">
        <v>74</v>
      </c>
      <c r="E37">
        <v>14</v>
      </c>
      <c r="F37">
        <v>0.13181651799999999</v>
      </c>
    </row>
    <row r="38" spans="1:6" x14ac:dyDescent="0.25">
      <c r="A38" t="s">
        <v>29</v>
      </c>
      <c r="B38">
        <v>52</v>
      </c>
      <c r="C38" t="s">
        <v>101</v>
      </c>
      <c r="D38" s="26" t="s">
        <v>72</v>
      </c>
      <c r="E38">
        <v>14</v>
      </c>
      <c r="F38">
        <v>8.1994871999999996E-2</v>
      </c>
    </row>
    <row r="39" spans="1:6" x14ac:dyDescent="0.25">
      <c r="A39" t="s">
        <v>29</v>
      </c>
      <c r="B39">
        <v>52</v>
      </c>
      <c r="C39" t="s">
        <v>101</v>
      </c>
      <c r="D39" s="26" t="s">
        <v>71</v>
      </c>
      <c r="E39">
        <v>14</v>
      </c>
      <c r="F39">
        <v>5.5622644999999998E-2</v>
      </c>
    </row>
    <row r="40" spans="1:6" x14ac:dyDescent="0.25">
      <c r="A40" t="s">
        <v>29</v>
      </c>
      <c r="B40">
        <v>52</v>
      </c>
      <c r="C40" t="s">
        <v>101</v>
      </c>
      <c r="D40" s="26" t="s">
        <v>73</v>
      </c>
      <c r="E40">
        <v>14</v>
      </c>
      <c r="F40">
        <v>7.6803722000000005E-2</v>
      </c>
    </row>
    <row r="41" spans="1:6" x14ac:dyDescent="0.25">
      <c r="A41" t="s">
        <v>29</v>
      </c>
      <c r="B41">
        <v>52</v>
      </c>
      <c r="C41" t="s">
        <v>101</v>
      </c>
      <c r="D41" s="26" t="s">
        <v>74</v>
      </c>
      <c r="E41">
        <v>14</v>
      </c>
      <c r="F41">
        <v>0.13277591399999999</v>
      </c>
    </row>
  </sheetData>
  <sortState ref="A2:F41">
    <sortCondition ref="C2:C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opLeftCell="A22" workbookViewId="0">
      <selection activeCell="E48" sqref="E48"/>
    </sheetView>
  </sheetViews>
  <sheetFormatPr defaultRowHeight="15.75" x14ac:dyDescent="0.25"/>
  <cols>
    <col min="14" max="14" width="15.5" customWidth="1"/>
    <col min="15" max="15" width="2.5" customWidth="1"/>
    <col min="16" max="16" width="28.75" customWidth="1"/>
    <col min="17" max="17" width="7.5" customWidth="1"/>
    <col min="18" max="18" width="10.125" customWidth="1"/>
    <col min="19" max="19" width="10.375" customWidth="1"/>
    <col min="20" max="20" width="11" customWidth="1"/>
  </cols>
  <sheetData>
    <row r="1" spans="1:5" x14ac:dyDescent="0.25">
      <c r="A1" t="s">
        <v>4</v>
      </c>
      <c r="B1" t="s">
        <v>5</v>
      </c>
      <c r="C1" t="s">
        <v>75</v>
      </c>
      <c r="D1" t="s">
        <v>76</v>
      </c>
      <c r="E1" t="s">
        <v>69</v>
      </c>
    </row>
    <row r="2" spans="1:5" x14ac:dyDescent="0.25">
      <c r="A2">
        <v>15</v>
      </c>
      <c r="B2" t="s">
        <v>77</v>
      </c>
      <c r="C2">
        <v>5.7410541000000002E-2</v>
      </c>
      <c r="D2">
        <v>1.1290300095E-3</v>
      </c>
      <c r="E2">
        <v>5</v>
      </c>
    </row>
    <row r="3" spans="1:5" x14ac:dyDescent="0.25">
      <c r="A3">
        <v>15</v>
      </c>
      <c r="B3" s="26" t="s">
        <v>78</v>
      </c>
      <c r="C3">
        <v>7.0583268000000005E-2</v>
      </c>
      <c r="D3">
        <v>1.7456063627999999E-3</v>
      </c>
      <c r="E3">
        <v>5</v>
      </c>
    </row>
    <row r="4" spans="1:5" x14ac:dyDescent="0.25">
      <c r="A4">
        <v>15</v>
      </c>
      <c r="B4" s="26" t="s">
        <v>79</v>
      </c>
      <c r="C4">
        <v>6.5244862000000001E-2</v>
      </c>
      <c r="D4">
        <v>9.2561444809999998E-4</v>
      </c>
      <c r="E4">
        <v>5</v>
      </c>
    </row>
    <row r="5" spans="1:5" x14ac:dyDescent="0.25">
      <c r="A5">
        <v>15</v>
      </c>
      <c r="B5" s="26" t="s">
        <v>80</v>
      </c>
      <c r="C5">
        <v>9.3976164000000001E-2</v>
      </c>
      <c r="D5">
        <v>1.0605391295899999E-2</v>
      </c>
      <c r="E5">
        <v>5</v>
      </c>
    </row>
    <row r="6" spans="1:5" x14ac:dyDescent="0.25">
      <c r="A6">
        <v>150</v>
      </c>
      <c r="B6" t="s">
        <v>71</v>
      </c>
      <c r="C6">
        <v>5.8664449200000003E-2</v>
      </c>
      <c r="D6">
        <v>8.0355204910000002E-4</v>
      </c>
      <c r="E6">
        <v>5</v>
      </c>
    </row>
    <row r="7" spans="1:5" x14ac:dyDescent="0.25">
      <c r="A7">
        <v>150</v>
      </c>
      <c r="B7" t="s">
        <v>72</v>
      </c>
      <c r="C7">
        <v>8.6015409799999998E-2</v>
      </c>
      <c r="D7">
        <v>5.1291402858999998E-3</v>
      </c>
      <c r="E7">
        <v>5</v>
      </c>
    </row>
    <row r="8" spans="1:5" x14ac:dyDescent="0.25">
      <c r="A8">
        <v>150</v>
      </c>
      <c r="B8" t="s">
        <v>73</v>
      </c>
      <c r="C8">
        <v>7.5912749200000004E-2</v>
      </c>
      <c r="D8">
        <v>4.0715971940999997E-3</v>
      </c>
      <c r="E8">
        <v>5</v>
      </c>
    </row>
    <row r="9" spans="1:5" x14ac:dyDescent="0.25">
      <c r="A9">
        <v>150</v>
      </c>
      <c r="B9" t="s">
        <v>74</v>
      </c>
      <c r="C9">
        <v>0.1245176722</v>
      </c>
      <c r="D9">
        <v>4.9797657534000001E-3</v>
      </c>
      <c r="E9">
        <v>5</v>
      </c>
    </row>
    <row r="24" spans="15:20" x14ac:dyDescent="0.25">
      <c r="O24" s="46" t="s">
        <v>96</v>
      </c>
      <c r="P24" s="29"/>
      <c r="Q24" s="28"/>
      <c r="R24" s="28"/>
      <c r="S24" s="28"/>
      <c r="T24" s="28"/>
    </row>
    <row r="25" spans="15:20" x14ac:dyDescent="0.25">
      <c r="O25" s="30"/>
      <c r="P25" s="31"/>
      <c r="Q25" s="32" t="s">
        <v>87</v>
      </c>
      <c r="R25" s="32" t="s">
        <v>88</v>
      </c>
      <c r="S25" s="32" t="s">
        <v>89</v>
      </c>
      <c r="T25" s="32" t="s">
        <v>90</v>
      </c>
    </row>
    <row r="26" spans="15:20" x14ac:dyDescent="0.25">
      <c r="O26" s="33" t="s">
        <v>92</v>
      </c>
      <c r="P26" s="34"/>
      <c r="Q26" s="35">
        <v>15</v>
      </c>
      <c r="R26" s="36">
        <v>403.90839999999997</v>
      </c>
      <c r="S26" s="36">
        <v>21.860499999999998</v>
      </c>
      <c r="T26" s="37" t="s">
        <v>91</v>
      </c>
    </row>
    <row r="27" spans="15:20" x14ac:dyDescent="0.25">
      <c r="O27" s="38" t="s">
        <v>93</v>
      </c>
      <c r="P27" s="39"/>
      <c r="Q27" s="39"/>
      <c r="R27" s="39"/>
      <c r="S27" s="39"/>
      <c r="T27" s="39"/>
    </row>
    <row r="28" spans="15:20" x14ac:dyDescent="0.25">
      <c r="O28" s="39"/>
      <c r="P28" s="34" t="s">
        <v>83</v>
      </c>
      <c r="Q28" s="35">
        <v>1</v>
      </c>
      <c r="R28" s="40">
        <v>9.3539999999999992</v>
      </c>
      <c r="S28" s="40">
        <v>7.6</v>
      </c>
      <c r="T28" s="41">
        <v>6.1000000000000004E-3</v>
      </c>
    </row>
    <row r="29" spans="15:20" x14ac:dyDescent="0.25">
      <c r="O29" s="39"/>
      <c r="P29" s="34" t="s">
        <v>81</v>
      </c>
      <c r="Q29" s="35">
        <v>3</v>
      </c>
      <c r="R29" s="40">
        <v>74.962000000000003</v>
      </c>
      <c r="S29" s="40">
        <v>20.29</v>
      </c>
      <c r="T29" s="41" t="s">
        <v>91</v>
      </c>
    </row>
    <row r="30" spans="15:20" x14ac:dyDescent="0.25">
      <c r="O30" s="39"/>
      <c r="P30" s="34" t="s">
        <v>95</v>
      </c>
      <c r="Q30" s="42">
        <v>1</v>
      </c>
      <c r="R30" s="40">
        <v>252.34100000000001</v>
      </c>
      <c r="S30" s="40">
        <v>204.86</v>
      </c>
      <c r="T30" s="41" t="s">
        <v>91</v>
      </c>
    </row>
    <row r="31" spans="15:20" x14ac:dyDescent="0.25">
      <c r="O31" s="39"/>
      <c r="P31" s="34" t="s">
        <v>84</v>
      </c>
      <c r="Q31" s="35">
        <v>3</v>
      </c>
      <c r="R31" s="40">
        <v>1.06</v>
      </c>
      <c r="S31" s="40">
        <v>0.28999999999999998</v>
      </c>
      <c r="T31" s="43">
        <v>0.83489999999999998</v>
      </c>
    </row>
    <row r="32" spans="15:20" x14ac:dyDescent="0.25">
      <c r="O32" s="39"/>
      <c r="P32" s="34" t="s">
        <v>85</v>
      </c>
      <c r="Q32" s="35">
        <v>1</v>
      </c>
      <c r="R32" s="40">
        <v>4.4569000000000001</v>
      </c>
      <c r="S32" s="40">
        <v>3.6150000000000002</v>
      </c>
      <c r="T32" s="43">
        <v>5.7799999999999997E-2</v>
      </c>
    </row>
    <row r="33" spans="15:20" x14ac:dyDescent="0.25">
      <c r="O33" s="39"/>
      <c r="P33" s="34" t="s">
        <v>82</v>
      </c>
      <c r="Q33" s="35">
        <v>3</v>
      </c>
      <c r="R33" s="40">
        <v>60.456000000000003</v>
      </c>
      <c r="S33" s="40">
        <v>16.360199999999999</v>
      </c>
      <c r="T33" s="41" t="s">
        <v>91</v>
      </c>
    </row>
    <row r="34" spans="15:20" x14ac:dyDescent="0.25">
      <c r="O34" s="30"/>
      <c r="P34" s="31" t="s">
        <v>86</v>
      </c>
      <c r="Q34" s="32">
        <v>3</v>
      </c>
      <c r="R34" s="44">
        <v>1.2809999999999999</v>
      </c>
      <c r="S34" s="44">
        <v>0.3468</v>
      </c>
      <c r="T34" s="45">
        <v>0.79149999999999998</v>
      </c>
    </row>
    <row r="35" spans="15:20" x14ac:dyDescent="0.25">
      <c r="O35" s="27" t="s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Respiration Data A v C</vt:lpstr>
      <vt:lpstr>Sheet1</vt:lpstr>
      <vt:lpstr>CO2 respiration dwp2013 JMP</vt:lpstr>
      <vt:lpstr>sumC-CO2</vt:lpstr>
      <vt:lpstr>Figures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</dc:creator>
  <cp:lastModifiedBy>peyton</cp:lastModifiedBy>
  <dcterms:created xsi:type="dcterms:W3CDTF">2016-03-04T00:36:17Z</dcterms:created>
  <dcterms:modified xsi:type="dcterms:W3CDTF">2016-08-08T22:09:31Z</dcterms:modified>
</cp:coreProperties>
</file>