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50" windowWidth="22755" windowHeight="96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64" i="1" l="1"/>
  <c r="H64" i="1"/>
  <c r="I64" i="1"/>
  <c r="G64" i="1"/>
  <c r="A66" i="1"/>
  <c r="A65" i="1"/>
  <c r="G62" i="1"/>
  <c r="H62" i="1"/>
  <c r="I62" i="1"/>
  <c r="F62" i="1"/>
  <c r="F61" i="1"/>
  <c r="G61" i="1"/>
  <c r="H61" i="1"/>
  <c r="I61" i="1"/>
  <c r="G60" i="1"/>
  <c r="H60" i="1"/>
  <c r="I60" i="1"/>
  <c r="F60" i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3" i="1"/>
</calcChain>
</file>

<file path=xl/sharedStrings.xml><?xml version="1.0" encoding="utf-8"?>
<sst xmlns="http://schemas.openxmlformats.org/spreadsheetml/2006/main" count="179" uniqueCount="39">
  <si>
    <t>Ch4 injection rep 1</t>
  </si>
  <si>
    <t>Core Mass post injection prior to pore water removal (g)</t>
  </si>
  <si>
    <t>Core Mass  injection prior to pore water removal (g)</t>
  </si>
  <si>
    <t>DWP#</t>
  </si>
  <si>
    <t>Ch4 injection rep 2</t>
  </si>
  <si>
    <t>Ch4 injection rep 3</t>
  </si>
  <si>
    <t>Ch4 injection rep 4</t>
  </si>
  <si>
    <t>notes</t>
  </si>
  <si>
    <t>Pore water fraction A -one vial fell on floor and broke. Sample was lost. Other vials of fract A are ok.</t>
  </si>
  <si>
    <t>Mass lost during pore water removal (g)</t>
  </si>
  <si>
    <t>Pore water fraction A estimated volume (ml)</t>
  </si>
  <si>
    <t>Pore water fraction B/C estimated volume (ml)</t>
  </si>
  <si>
    <t>Pore water fraction D estimated volume (ml)</t>
  </si>
  <si>
    <t>total volume of pore water collected (ml)</t>
  </si>
  <si>
    <t>Date</t>
  </si>
  <si>
    <t>Site</t>
  </si>
  <si>
    <t>Sample point</t>
  </si>
  <si>
    <t>TreeDist (m)</t>
  </si>
  <si>
    <t>CoreNum</t>
  </si>
  <si>
    <t>RoughDepth (cm)</t>
  </si>
  <si>
    <t>Notes</t>
  </si>
  <si>
    <t>DWP-Depression Marsh Tower</t>
  </si>
  <si>
    <t>0-30</t>
  </si>
  <si>
    <t>Surface cores were compressing a lot with augur; used sledge to drive in first core</t>
  </si>
  <si>
    <t>30-60</t>
  </si>
  <si>
    <t>Organic</t>
  </si>
  <si>
    <t>60-90</t>
  </si>
  <si>
    <t>Couldn't get anything below this</t>
  </si>
  <si>
    <t>Organic; compaction</t>
  </si>
  <si>
    <t>DWP-Pine Tower</t>
  </si>
  <si>
    <t>Sand-organic transition</t>
  </si>
  <si>
    <t>Sand</t>
  </si>
  <si>
    <t>90-120</t>
  </si>
  <si>
    <t>120-150</t>
  </si>
  <si>
    <t>150-180</t>
  </si>
  <si>
    <t>180-210</t>
  </si>
  <si>
    <t>210-240</t>
  </si>
  <si>
    <t>DWP-Gauge Station</t>
  </si>
  <si>
    <t>Organic; surface cores compressed and stuck a lot, so core is 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</si>
</sst>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Fill="1" applyBorder="1"/>
    <xf numFmtId="1" fontId="0" fillId="0" borderId="1" xfId="0" applyNumberFormat="1" applyFill="1" applyBorder="1"/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/>
    <xf numFmtId="1" fontId="0" fillId="0" borderId="0" xfId="0" applyNumberForma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X135"/>
  <sheetViews>
    <sheetView tabSelected="1" topLeftCell="A13" workbookViewId="0">
      <selection activeCell="F65" sqref="F65"/>
    </sheetView>
  </sheetViews>
  <sheetFormatPr defaultRowHeight="15" x14ac:dyDescent="0.25"/>
  <cols>
    <col min="1" max="1" width="17.28515625" style="5" customWidth="1"/>
    <col min="2" max="2" width="20" style="5" bestFit="1" customWidth="1"/>
    <col min="3" max="3" width="18.42578125" style="5" customWidth="1"/>
    <col min="4" max="5" width="18.5703125" style="5" customWidth="1"/>
    <col min="6" max="6" width="11.5703125" style="5" customWidth="1"/>
    <col min="7" max="9" width="11" style="5" customWidth="1"/>
    <col min="10" max="10" width="9.140625" style="5"/>
    <col min="11" max="12" width="9.7109375" style="5" bestFit="1" customWidth="1"/>
    <col min="13" max="17" width="9.140625" style="5"/>
    <col min="18" max="18" width="9.7109375" style="5" bestFit="1" customWidth="1"/>
    <col min="19" max="16384" width="9.140625" style="5"/>
  </cols>
  <sheetData>
    <row r="2" spans="1:24" ht="90" x14ac:dyDescent="0.25">
      <c r="A2" s="1"/>
      <c r="B2" s="1" t="s">
        <v>3</v>
      </c>
      <c r="C2" s="3" t="s">
        <v>2</v>
      </c>
      <c r="D2" s="3" t="s">
        <v>1</v>
      </c>
      <c r="E2" s="3" t="s">
        <v>9</v>
      </c>
      <c r="F2" s="3" t="s">
        <v>10</v>
      </c>
      <c r="G2" s="3" t="s">
        <v>11</v>
      </c>
      <c r="H2" s="3" t="s">
        <v>12</v>
      </c>
      <c r="I2" s="3" t="s">
        <v>13</v>
      </c>
      <c r="J2" s="4" t="s">
        <v>7</v>
      </c>
      <c r="K2" s="4"/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19</v>
      </c>
      <c r="X2" t="s">
        <v>20</v>
      </c>
    </row>
    <row r="3" spans="1:24" ht="15" customHeight="1" x14ac:dyDescent="0.25">
      <c r="A3" s="3" t="s">
        <v>0</v>
      </c>
      <c r="B3" s="1">
        <v>6</v>
      </c>
      <c r="C3" s="1">
        <v>1761.7</v>
      </c>
      <c r="D3" s="1">
        <v>1755.1</v>
      </c>
      <c r="E3" s="1">
        <f>C3-D3</f>
        <v>6.6000000000001364</v>
      </c>
      <c r="F3" s="1">
        <v>8</v>
      </c>
      <c r="G3" s="1">
        <v>1.5</v>
      </c>
      <c r="H3" s="1">
        <v>0.5</v>
      </c>
      <c r="I3" s="1">
        <f>F3+G3+H3</f>
        <v>10</v>
      </c>
      <c r="K3" s="7">
        <v>41414</v>
      </c>
      <c r="L3" t="s">
        <v>21</v>
      </c>
      <c r="M3">
        <v>2</v>
      </c>
      <c r="N3"/>
      <c r="O3">
        <v>6</v>
      </c>
      <c r="P3" t="s">
        <v>26</v>
      </c>
      <c r="Q3" t="s">
        <v>25</v>
      </c>
      <c r="R3" s="7">
        <v>41414</v>
      </c>
      <c r="S3" t="s">
        <v>21</v>
      </c>
      <c r="T3">
        <v>1</v>
      </c>
      <c r="U3"/>
      <c r="V3">
        <v>1</v>
      </c>
      <c r="W3" t="s">
        <v>22</v>
      </c>
      <c r="X3" t="s">
        <v>23</v>
      </c>
    </row>
    <row r="4" spans="1:24" x14ac:dyDescent="0.25">
      <c r="A4" s="1"/>
      <c r="B4" s="1">
        <v>47</v>
      </c>
      <c r="C4" s="1">
        <v>1978</v>
      </c>
      <c r="D4" s="1">
        <v>1951.1</v>
      </c>
      <c r="E4" s="1">
        <f t="shared" ref="E4:E59" si="0">C4-D4</f>
        <v>26.900000000000091</v>
      </c>
      <c r="F4" s="1">
        <v>15</v>
      </c>
      <c r="G4" s="1">
        <v>4</v>
      </c>
      <c r="H4" s="1">
        <v>3</v>
      </c>
      <c r="I4" s="1">
        <f t="shared" ref="I4:I59" si="1">F4+G4+H4</f>
        <v>22</v>
      </c>
    </row>
    <row r="5" spans="1:24" x14ac:dyDescent="0.25">
      <c r="A5" s="1"/>
      <c r="B5" s="1">
        <v>45</v>
      </c>
      <c r="C5" s="1">
        <v>1622.6</v>
      </c>
      <c r="D5" s="1">
        <v>1597.7</v>
      </c>
      <c r="E5" s="1">
        <f t="shared" si="0"/>
        <v>24.899999999999864</v>
      </c>
      <c r="F5" s="1">
        <v>15</v>
      </c>
      <c r="G5" s="1">
        <v>5</v>
      </c>
      <c r="H5" s="1">
        <v>5</v>
      </c>
      <c r="I5" s="1">
        <f t="shared" si="1"/>
        <v>25</v>
      </c>
    </row>
    <row r="6" spans="1:24" x14ac:dyDescent="0.25">
      <c r="A6" s="1"/>
      <c r="B6" s="1">
        <v>29</v>
      </c>
      <c r="C6" s="1">
        <v>2065</v>
      </c>
      <c r="D6" s="1">
        <v>1922.5</v>
      </c>
      <c r="E6" s="1">
        <f t="shared" si="0"/>
        <v>142.5</v>
      </c>
      <c r="F6" s="1">
        <v>37</v>
      </c>
      <c r="G6" s="1">
        <v>8</v>
      </c>
      <c r="H6" s="1">
        <v>0.1</v>
      </c>
      <c r="I6" s="1">
        <f t="shared" si="1"/>
        <v>45.1</v>
      </c>
    </row>
    <row r="7" spans="1:24" x14ac:dyDescent="0.25">
      <c r="A7" s="1"/>
      <c r="B7" s="1">
        <v>26</v>
      </c>
      <c r="C7" s="1">
        <v>2018.8</v>
      </c>
      <c r="D7" s="1">
        <v>2012.1</v>
      </c>
      <c r="E7" s="1">
        <f t="shared" si="0"/>
        <v>6.7000000000000455</v>
      </c>
      <c r="F7" s="1">
        <v>1</v>
      </c>
      <c r="G7" s="1">
        <v>2</v>
      </c>
      <c r="H7" s="1">
        <v>0.25</v>
      </c>
      <c r="I7" s="1">
        <f t="shared" si="1"/>
        <v>3.25</v>
      </c>
    </row>
    <row r="8" spans="1:24" x14ac:dyDescent="0.25">
      <c r="A8" s="1"/>
      <c r="B8" s="1">
        <v>27</v>
      </c>
      <c r="C8" s="1">
        <v>1944.2</v>
      </c>
      <c r="D8" s="1">
        <v>1842.6</v>
      </c>
      <c r="E8" s="1">
        <f t="shared" si="0"/>
        <v>101.60000000000014</v>
      </c>
      <c r="F8" s="1">
        <v>65</v>
      </c>
      <c r="G8" s="1">
        <v>5</v>
      </c>
      <c r="H8" s="1">
        <v>0.5</v>
      </c>
      <c r="I8" s="1">
        <f t="shared" si="1"/>
        <v>70.5</v>
      </c>
    </row>
    <row r="9" spans="1:24" x14ac:dyDescent="0.25">
      <c r="A9" s="1"/>
      <c r="B9" s="1">
        <v>48</v>
      </c>
      <c r="C9" s="1">
        <v>1280.9000000000001</v>
      </c>
      <c r="D9" s="1">
        <v>1263.3</v>
      </c>
      <c r="E9" s="1">
        <f t="shared" si="0"/>
        <v>17.600000000000136</v>
      </c>
      <c r="F9" s="1">
        <v>8</v>
      </c>
      <c r="G9" s="1">
        <v>2</v>
      </c>
      <c r="H9" s="1">
        <v>1</v>
      </c>
      <c r="I9" s="1">
        <f t="shared" si="1"/>
        <v>11</v>
      </c>
      <c r="R9" s="7"/>
      <c r="S9"/>
      <c r="T9"/>
      <c r="U9"/>
      <c r="V9"/>
      <c r="W9"/>
      <c r="X9"/>
    </row>
    <row r="10" spans="1:24" x14ac:dyDescent="0.25">
      <c r="A10" s="1"/>
      <c r="B10" s="1">
        <v>33</v>
      </c>
      <c r="C10" s="1">
        <v>2332.5</v>
      </c>
      <c r="D10" s="1">
        <v>2280.6</v>
      </c>
      <c r="E10" s="1">
        <f t="shared" si="0"/>
        <v>51.900000000000091</v>
      </c>
      <c r="F10" s="1">
        <v>40</v>
      </c>
      <c r="G10" s="1">
        <v>5</v>
      </c>
      <c r="H10" s="1">
        <v>2</v>
      </c>
      <c r="I10" s="1">
        <f t="shared" si="1"/>
        <v>47</v>
      </c>
    </row>
    <row r="11" spans="1:24" x14ac:dyDescent="0.25">
      <c r="A11" s="1"/>
      <c r="B11" s="1">
        <v>24</v>
      </c>
      <c r="C11" s="1">
        <v>1999.7</v>
      </c>
      <c r="D11" s="1">
        <v>1948.4</v>
      </c>
      <c r="E11" s="1">
        <f t="shared" si="0"/>
        <v>51.299999999999955</v>
      </c>
      <c r="F11" s="1">
        <v>40</v>
      </c>
      <c r="G11" s="1">
        <v>10</v>
      </c>
      <c r="H11" s="1">
        <v>7</v>
      </c>
      <c r="I11" s="1">
        <f t="shared" si="1"/>
        <v>57</v>
      </c>
    </row>
    <row r="12" spans="1:24" x14ac:dyDescent="0.25">
      <c r="A12" s="1"/>
      <c r="B12" s="1">
        <v>25</v>
      </c>
      <c r="C12" s="1">
        <v>1845.6</v>
      </c>
      <c r="D12" s="1">
        <v>1820.7</v>
      </c>
      <c r="E12" s="1">
        <f t="shared" si="0"/>
        <v>24.899999999999864</v>
      </c>
      <c r="F12" s="1">
        <v>15</v>
      </c>
      <c r="G12" s="1">
        <v>5</v>
      </c>
      <c r="H12" s="1">
        <v>5</v>
      </c>
      <c r="I12" s="1">
        <f t="shared" si="1"/>
        <v>25</v>
      </c>
    </row>
    <row r="13" spans="1:24" x14ac:dyDescent="0.25">
      <c r="A13" s="1"/>
      <c r="B13" s="1">
        <v>46</v>
      </c>
      <c r="C13" s="1">
        <v>2231</v>
      </c>
      <c r="D13" s="1">
        <v>2136.9</v>
      </c>
      <c r="E13" s="1">
        <f t="shared" si="0"/>
        <v>94.099999999999909</v>
      </c>
      <c r="F13" s="1">
        <v>80</v>
      </c>
      <c r="G13" s="1">
        <v>1</v>
      </c>
      <c r="H13" s="1">
        <v>1</v>
      </c>
      <c r="I13" s="1">
        <f t="shared" si="1"/>
        <v>82</v>
      </c>
      <c r="R13" s="7">
        <v>41414</v>
      </c>
      <c r="S13" t="s">
        <v>29</v>
      </c>
      <c r="T13">
        <v>1</v>
      </c>
      <c r="U13">
        <v>3</v>
      </c>
      <c r="V13">
        <v>11</v>
      </c>
      <c r="W13" t="s">
        <v>22</v>
      </c>
      <c r="X13" t="s">
        <v>30</v>
      </c>
    </row>
    <row r="14" spans="1:24" x14ac:dyDescent="0.25">
      <c r="A14" s="1"/>
      <c r="B14" s="1">
        <v>19</v>
      </c>
      <c r="C14" s="1">
        <v>2120.6</v>
      </c>
      <c r="D14" s="1">
        <v>2040.7</v>
      </c>
      <c r="E14" s="1">
        <f t="shared" si="0"/>
        <v>79.899999999999864</v>
      </c>
      <c r="F14" s="1">
        <v>100</v>
      </c>
      <c r="G14" s="1">
        <v>1</v>
      </c>
      <c r="H14" s="1">
        <v>0.2</v>
      </c>
      <c r="I14" s="1">
        <f t="shared" si="1"/>
        <v>101.2</v>
      </c>
      <c r="R14" s="7">
        <v>41414</v>
      </c>
      <c r="S14" t="s">
        <v>29</v>
      </c>
      <c r="T14">
        <v>1</v>
      </c>
      <c r="U14">
        <v>3</v>
      </c>
      <c r="V14">
        <v>12</v>
      </c>
      <c r="W14" t="s">
        <v>24</v>
      </c>
      <c r="X14" t="s">
        <v>31</v>
      </c>
    </row>
    <row r="15" spans="1:24" x14ac:dyDescent="0.25">
      <c r="A15" s="1"/>
      <c r="B15" s="1">
        <v>49</v>
      </c>
      <c r="C15" s="1">
        <v>2037.3</v>
      </c>
      <c r="D15" s="1">
        <v>2016.8</v>
      </c>
      <c r="E15" s="1">
        <f t="shared" si="0"/>
        <v>20.5</v>
      </c>
      <c r="F15" s="1">
        <v>10</v>
      </c>
      <c r="G15" s="1">
        <v>5</v>
      </c>
      <c r="H15" s="1">
        <v>3</v>
      </c>
      <c r="I15" s="1">
        <f t="shared" si="1"/>
        <v>18</v>
      </c>
      <c r="R15" s="7">
        <v>41414</v>
      </c>
      <c r="S15" t="s">
        <v>29</v>
      </c>
      <c r="T15">
        <v>1</v>
      </c>
      <c r="U15">
        <v>3</v>
      </c>
      <c r="V15">
        <v>13</v>
      </c>
      <c r="W15" t="s">
        <v>26</v>
      </c>
      <c r="X15" t="s">
        <v>31</v>
      </c>
    </row>
    <row r="16" spans="1:24" ht="15" customHeight="1" x14ac:dyDescent="0.25">
      <c r="A16" s="3" t="s">
        <v>4</v>
      </c>
      <c r="B16" s="2">
        <v>29</v>
      </c>
      <c r="C16" s="1">
        <v>2065</v>
      </c>
      <c r="D16" s="1">
        <v>1922.5</v>
      </c>
      <c r="E16" s="1">
        <f t="shared" si="0"/>
        <v>142.5</v>
      </c>
      <c r="F16" s="1">
        <v>60</v>
      </c>
      <c r="G16" s="1">
        <v>5</v>
      </c>
      <c r="H16" s="1">
        <v>1</v>
      </c>
      <c r="I16" s="1">
        <f t="shared" si="1"/>
        <v>66</v>
      </c>
      <c r="R16" s="7">
        <v>41414</v>
      </c>
      <c r="S16" t="s">
        <v>29</v>
      </c>
      <c r="T16">
        <v>1</v>
      </c>
      <c r="U16">
        <v>3</v>
      </c>
      <c r="V16">
        <v>14</v>
      </c>
      <c r="W16" t="s">
        <v>32</v>
      </c>
      <c r="X16" t="s">
        <v>31</v>
      </c>
    </row>
    <row r="17" spans="1:24" x14ac:dyDescent="0.25">
      <c r="A17" s="1"/>
      <c r="B17" s="2">
        <v>27</v>
      </c>
      <c r="C17" s="1">
        <v>1944.2</v>
      </c>
      <c r="D17" s="1">
        <v>1842.6</v>
      </c>
      <c r="E17" s="1">
        <f t="shared" si="0"/>
        <v>101.60000000000014</v>
      </c>
      <c r="F17" s="1">
        <v>65</v>
      </c>
      <c r="G17" s="1">
        <v>10</v>
      </c>
      <c r="H17" s="1">
        <v>7</v>
      </c>
      <c r="I17" s="1">
        <f t="shared" si="1"/>
        <v>82</v>
      </c>
      <c r="R17" s="7">
        <v>41414</v>
      </c>
      <c r="S17" t="s">
        <v>29</v>
      </c>
      <c r="T17">
        <v>1</v>
      </c>
      <c r="U17">
        <v>3</v>
      </c>
      <c r="V17">
        <v>15</v>
      </c>
      <c r="W17" t="s">
        <v>33</v>
      </c>
      <c r="X17" t="s">
        <v>31</v>
      </c>
    </row>
    <row r="18" spans="1:24" x14ac:dyDescent="0.25">
      <c r="A18" s="1"/>
      <c r="B18" s="2">
        <v>32</v>
      </c>
      <c r="C18" s="1">
        <v>2332.5</v>
      </c>
      <c r="D18" s="1">
        <v>2280.6</v>
      </c>
      <c r="E18" s="1">
        <f t="shared" si="0"/>
        <v>51.900000000000091</v>
      </c>
      <c r="F18" s="1">
        <v>80</v>
      </c>
      <c r="G18" s="1">
        <v>5</v>
      </c>
      <c r="H18" s="1">
        <v>7</v>
      </c>
      <c r="I18" s="1">
        <f t="shared" si="1"/>
        <v>92</v>
      </c>
      <c r="R18" s="7">
        <v>41414</v>
      </c>
      <c r="S18" t="s">
        <v>29</v>
      </c>
      <c r="T18">
        <v>1</v>
      </c>
      <c r="U18">
        <v>3</v>
      </c>
      <c r="V18">
        <v>16</v>
      </c>
      <c r="W18" t="s">
        <v>34</v>
      </c>
      <c r="X18" t="s">
        <v>31</v>
      </c>
    </row>
    <row r="19" spans="1:24" x14ac:dyDescent="0.25">
      <c r="A19" s="1"/>
      <c r="B19" s="2">
        <v>26</v>
      </c>
      <c r="C19" s="1">
        <v>2018.8</v>
      </c>
      <c r="D19" s="1">
        <v>2012.1</v>
      </c>
      <c r="E19" s="1">
        <f t="shared" si="0"/>
        <v>6.7000000000000455</v>
      </c>
      <c r="F19" s="1">
        <v>7</v>
      </c>
      <c r="G19" s="1">
        <v>1</v>
      </c>
      <c r="H19" s="1">
        <v>1</v>
      </c>
      <c r="I19" s="1">
        <f t="shared" si="1"/>
        <v>9</v>
      </c>
      <c r="R19" s="7">
        <v>41414</v>
      </c>
      <c r="S19" t="s">
        <v>29</v>
      </c>
      <c r="T19">
        <v>1</v>
      </c>
      <c r="U19">
        <v>3</v>
      </c>
      <c r="V19">
        <v>17</v>
      </c>
      <c r="W19" t="s">
        <v>35</v>
      </c>
      <c r="X19" t="s">
        <v>30</v>
      </c>
    </row>
    <row r="20" spans="1:24" x14ac:dyDescent="0.25">
      <c r="A20" s="1"/>
      <c r="B20" s="2">
        <v>48</v>
      </c>
      <c r="C20" s="1">
        <v>1280.9000000000001</v>
      </c>
      <c r="D20" s="1">
        <v>1263.3</v>
      </c>
      <c r="E20" s="1">
        <f t="shared" si="0"/>
        <v>17.600000000000136</v>
      </c>
      <c r="F20" s="1">
        <v>5</v>
      </c>
      <c r="G20" s="1">
        <v>5</v>
      </c>
      <c r="H20" s="1">
        <v>7</v>
      </c>
      <c r="I20" s="1">
        <f t="shared" si="1"/>
        <v>17</v>
      </c>
      <c r="R20" s="7">
        <v>41415</v>
      </c>
      <c r="S20" t="s">
        <v>29</v>
      </c>
      <c r="T20">
        <v>1</v>
      </c>
      <c r="U20">
        <v>3</v>
      </c>
      <c r="V20">
        <v>18</v>
      </c>
      <c r="W20" t="s">
        <v>36</v>
      </c>
      <c r="X20" t="s">
        <v>25</v>
      </c>
    </row>
    <row r="21" spans="1:24" x14ac:dyDescent="0.25">
      <c r="A21" s="1"/>
      <c r="B21" s="2">
        <v>23</v>
      </c>
      <c r="C21" s="1">
        <v>2078.6999999999998</v>
      </c>
      <c r="D21" s="1">
        <v>1991.6</v>
      </c>
      <c r="E21" s="1">
        <f t="shared" si="0"/>
        <v>87.099999999999909</v>
      </c>
      <c r="F21" s="1">
        <v>40</v>
      </c>
      <c r="G21" s="1">
        <v>15</v>
      </c>
      <c r="H21" s="1">
        <v>4</v>
      </c>
      <c r="I21" s="1">
        <f t="shared" si="1"/>
        <v>59</v>
      </c>
      <c r="R21" s="7">
        <v>41415</v>
      </c>
      <c r="S21" t="s">
        <v>29</v>
      </c>
      <c r="T21">
        <v>2</v>
      </c>
      <c r="U21">
        <v>5</v>
      </c>
      <c r="V21">
        <v>19</v>
      </c>
      <c r="W21" t="s">
        <v>22</v>
      </c>
      <c r="X21" t="s">
        <v>31</v>
      </c>
    </row>
    <row r="22" spans="1:24" x14ac:dyDescent="0.25">
      <c r="A22" s="1"/>
      <c r="B22" s="2">
        <v>50</v>
      </c>
      <c r="C22" s="1">
        <v>2236.6999999999998</v>
      </c>
      <c r="D22" s="1">
        <v>2206.1999999999998</v>
      </c>
      <c r="E22" s="1">
        <f t="shared" si="0"/>
        <v>30.5</v>
      </c>
      <c r="F22" s="1">
        <v>30</v>
      </c>
      <c r="G22" s="1">
        <v>5</v>
      </c>
      <c r="H22" s="1">
        <v>4</v>
      </c>
      <c r="I22" s="1">
        <f t="shared" si="1"/>
        <v>39</v>
      </c>
      <c r="R22" s="7">
        <v>41415</v>
      </c>
      <c r="S22" t="s">
        <v>29</v>
      </c>
      <c r="T22">
        <v>2</v>
      </c>
      <c r="U22">
        <v>5</v>
      </c>
      <c r="V22">
        <v>20</v>
      </c>
      <c r="W22" t="s">
        <v>24</v>
      </c>
      <c r="X22" t="s">
        <v>31</v>
      </c>
    </row>
    <row r="23" spans="1:24" x14ac:dyDescent="0.25">
      <c r="A23" s="1"/>
      <c r="B23" s="2">
        <v>21</v>
      </c>
      <c r="C23" s="1">
        <v>2168.5</v>
      </c>
      <c r="D23" s="1">
        <v>2076</v>
      </c>
      <c r="E23" s="1">
        <f t="shared" si="0"/>
        <v>92.5</v>
      </c>
      <c r="F23" s="1">
        <v>95</v>
      </c>
      <c r="G23" s="1">
        <v>5</v>
      </c>
      <c r="H23" s="1">
        <v>8</v>
      </c>
      <c r="I23" s="1">
        <f t="shared" si="1"/>
        <v>108</v>
      </c>
      <c r="R23" s="7">
        <v>41415</v>
      </c>
      <c r="S23" t="s">
        <v>29</v>
      </c>
      <c r="T23">
        <v>2</v>
      </c>
      <c r="U23">
        <v>5</v>
      </c>
      <c r="V23">
        <v>21</v>
      </c>
      <c r="W23" t="s">
        <v>26</v>
      </c>
      <c r="X23" t="s">
        <v>31</v>
      </c>
    </row>
    <row r="24" spans="1:24" x14ac:dyDescent="0.25">
      <c r="A24" s="1"/>
      <c r="B24" s="2">
        <v>20</v>
      </c>
      <c r="C24" s="1">
        <v>2020.2</v>
      </c>
      <c r="D24" s="1">
        <v>1917.3</v>
      </c>
      <c r="E24" s="1">
        <f t="shared" si="0"/>
        <v>102.90000000000009</v>
      </c>
      <c r="F24" s="1">
        <v>150</v>
      </c>
      <c r="G24" s="1">
        <v>2</v>
      </c>
      <c r="H24" s="1">
        <v>2</v>
      </c>
      <c r="I24" s="1">
        <f t="shared" si="1"/>
        <v>154</v>
      </c>
      <c r="R24" s="7">
        <v>41415</v>
      </c>
      <c r="S24" t="s">
        <v>29</v>
      </c>
      <c r="T24">
        <v>2</v>
      </c>
      <c r="U24">
        <v>5</v>
      </c>
      <c r="V24">
        <v>22</v>
      </c>
      <c r="W24" t="s">
        <v>32</v>
      </c>
      <c r="X24" t="s">
        <v>31</v>
      </c>
    </row>
    <row r="25" spans="1:24" x14ac:dyDescent="0.25">
      <c r="A25" s="1"/>
      <c r="B25" s="2">
        <v>5</v>
      </c>
      <c r="C25" s="1">
        <v>2031.8</v>
      </c>
      <c r="D25" s="1">
        <v>2001.1</v>
      </c>
      <c r="E25" s="1">
        <f t="shared" si="0"/>
        <v>30.700000000000045</v>
      </c>
      <c r="F25" s="1">
        <v>30</v>
      </c>
      <c r="G25" s="1">
        <v>6</v>
      </c>
      <c r="H25" s="1">
        <v>5</v>
      </c>
      <c r="I25" s="1">
        <f t="shared" si="1"/>
        <v>41</v>
      </c>
      <c r="K25" s="7">
        <v>41414</v>
      </c>
      <c r="L25" t="s">
        <v>21</v>
      </c>
      <c r="M25">
        <v>2</v>
      </c>
      <c r="N25"/>
      <c r="O25">
        <v>5</v>
      </c>
      <c r="P25" t="s">
        <v>24</v>
      </c>
      <c r="Q25" t="s">
        <v>25</v>
      </c>
      <c r="R25" s="7">
        <v>41415</v>
      </c>
      <c r="S25" t="s">
        <v>29</v>
      </c>
      <c r="T25">
        <v>2</v>
      </c>
      <c r="U25">
        <v>5</v>
      </c>
      <c r="V25">
        <v>23</v>
      </c>
      <c r="W25" t="s">
        <v>33</v>
      </c>
      <c r="X25" t="s">
        <v>31</v>
      </c>
    </row>
    <row r="26" spans="1:24" x14ac:dyDescent="0.25">
      <c r="A26" s="1"/>
      <c r="B26" s="2">
        <v>4</v>
      </c>
      <c r="C26" s="1">
        <v>1106.5999999999999</v>
      </c>
      <c r="D26" s="1">
        <v>1094.0999999999999</v>
      </c>
      <c r="E26" s="1">
        <f t="shared" si="0"/>
        <v>12.5</v>
      </c>
      <c r="F26" s="1">
        <v>10</v>
      </c>
      <c r="G26" s="1">
        <v>0</v>
      </c>
      <c r="H26" s="1">
        <v>0</v>
      </c>
      <c r="I26" s="1">
        <f t="shared" si="1"/>
        <v>10</v>
      </c>
      <c r="K26" s="7">
        <v>41414</v>
      </c>
      <c r="L26" t="s">
        <v>21</v>
      </c>
      <c r="M26">
        <v>2</v>
      </c>
      <c r="N26"/>
      <c r="O26">
        <v>4</v>
      </c>
      <c r="P26" t="s">
        <v>22</v>
      </c>
      <c r="Q26" t="s">
        <v>25</v>
      </c>
      <c r="R26" s="7">
        <v>41415</v>
      </c>
      <c r="S26" t="s">
        <v>29</v>
      </c>
      <c r="T26">
        <v>2</v>
      </c>
      <c r="U26">
        <v>5</v>
      </c>
      <c r="V26">
        <v>24</v>
      </c>
      <c r="W26" t="s">
        <v>34</v>
      </c>
      <c r="X26" t="s">
        <v>30</v>
      </c>
    </row>
    <row r="27" spans="1:24" x14ac:dyDescent="0.25">
      <c r="A27" s="1"/>
      <c r="B27" s="2">
        <v>8</v>
      </c>
      <c r="C27" s="1">
        <v>1691.7</v>
      </c>
      <c r="D27" s="1">
        <v>1682.7</v>
      </c>
      <c r="E27" s="1">
        <f t="shared" si="0"/>
        <v>9</v>
      </c>
      <c r="F27" s="1">
        <v>5</v>
      </c>
      <c r="G27" s="1">
        <v>0.1</v>
      </c>
      <c r="H27" s="1">
        <v>0.5</v>
      </c>
      <c r="I27" s="1">
        <f t="shared" si="1"/>
        <v>5.6</v>
      </c>
      <c r="K27" s="7">
        <v>41414</v>
      </c>
      <c r="L27" t="s">
        <v>21</v>
      </c>
      <c r="M27">
        <v>3</v>
      </c>
      <c r="N27"/>
      <c r="O27">
        <v>8</v>
      </c>
      <c r="P27" t="s">
        <v>24</v>
      </c>
      <c r="Q27" t="s">
        <v>27</v>
      </c>
      <c r="R27" s="7">
        <v>41415</v>
      </c>
      <c r="S27" t="s">
        <v>29</v>
      </c>
      <c r="T27">
        <v>2</v>
      </c>
      <c r="U27">
        <v>5</v>
      </c>
      <c r="V27">
        <v>25</v>
      </c>
      <c r="W27" t="s">
        <v>35</v>
      </c>
      <c r="X27" t="s">
        <v>25</v>
      </c>
    </row>
    <row r="28" spans="1:24" x14ac:dyDescent="0.25">
      <c r="A28" s="1"/>
      <c r="B28" s="2">
        <v>31</v>
      </c>
      <c r="C28" s="1">
        <v>2275</v>
      </c>
      <c r="D28" s="1">
        <v>2229.6</v>
      </c>
      <c r="E28" s="1">
        <f t="shared" si="0"/>
        <v>45.400000000000091</v>
      </c>
      <c r="F28" s="1">
        <v>40</v>
      </c>
      <c r="G28" s="1">
        <v>2</v>
      </c>
      <c r="H28" s="1">
        <v>0.5</v>
      </c>
      <c r="I28" s="1">
        <f t="shared" si="1"/>
        <v>42.5</v>
      </c>
      <c r="R28" s="7">
        <v>41415</v>
      </c>
      <c r="S28" t="s">
        <v>29</v>
      </c>
      <c r="T28">
        <v>3</v>
      </c>
      <c r="U28">
        <v>10</v>
      </c>
      <c r="V28">
        <v>26</v>
      </c>
      <c r="W28" t="s">
        <v>22</v>
      </c>
      <c r="X28" t="s">
        <v>31</v>
      </c>
    </row>
    <row r="29" spans="1:24" x14ac:dyDescent="0.25">
      <c r="A29" s="1"/>
      <c r="B29" s="2">
        <v>28</v>
      </c>
      <c r="C29" s="1">
        <v>2055.9</v>
      </c>
      <c r="D29" s="1">
        <v>1909.6</v>
      </c>
      <c r="E29" s="1">
        <f t="shared" si="0"/>
        <v>146.30000000000018</v>
      </c>
      <c r="F29" s="1">
        <v>80</v>
      </c>
      <c r="G29" s="1">
        <v>8</v>
      </c>
      <c r="H29" s="1">
        <v>35</v>
      </c>
      <c r="I29" s="1">
        <f t="shared" si="1"/>
        <v>123</v>
      </c>
      <c r="R29" s="7">
        <v>41415</v>
      </c>
      <c r="S29" t="s">
        <v>29</v>
      </c>
      <c r="T29">
        <v>3</v>
      </c>
      <c r="U29">
        <v>10</v>
      </c>
      <c r="V29">
        <v>27</v>
      </c>
      <c r="W29" t="s">
        <v>24</v>
      </c>
      <c r="X29" t="s">
        <v>31</v>
      </c>
    </row>
    <row r="30" spans="1:24" x14ac:dyDescent="0.25">
      <c r="A30" s="1"/>
      <c r="B30" s="2">
        <v>7</v>
      </c>
      <c r="C30" s="1">
        <v>908.7</v>
      </c>
      <c r="D30" s="1">
        <v>894.5</v>
      </c>
      <c r="E30" s="1">
        <f t="shared" si="0"/>
        <v>14.200000000000045</v>
      </c>
      <c r="F30" s="1">
        <v>140</v>
      </c>
      <c r="G30" s="1">
        <v>3</v>
      </c>
      <c r="H30" s="1">
        <v>5</v>
      </c>
      <c r="I30" s="1">
        <f t="shared" si="1"/>
        <v>148</v>
      </c>
      <c r="K30" s="7">
        <v>41414</v>
      </c>
      <c r="L30" t="s">
        <v>21</v>
      </c>
      <c r="M30">
        <v>3</v>
      </c>
      <c r="N30"/>
      <c r="O30">
        <v>7</v>
      </c>
      <c r="P30" t="s">
        <v>22</v>
      </c>
      <c r="Q30" t="s">
        <v>25</v>
      </c>
      <c r="R30" s="7">
        <v>41415</v>
      </c>
      <c r="S30" t="s">
        <v>29</v>
      </c>
      <c r="T30">
        <v>3</v>
      </c>
      <c r="U30">
        <v>10</v>
      </c>
      <c r="V30">
        <v>28</v>
      </c>
      <c r="W30" t="s">
        <v>26</v>
      </c>
      <c r="X30" t="s">
        <v>31</v>
      </c>
    </row>
    <row r="31" spans="1:24" x14ac:dyDescent="0.25">
      <c r="A31" s="1"/>
      <c r="B31" s="2">
        <v>30</v>
      </c>
      <c r="C31" s="1">
        <v>2248.6</v>
      </c>
      <c r="D31" s="1">
        <v>2116.1999999999998</v>
      </c>
      <c r="E31" s="1">
        <f t="shared" si="0"/>
        <v>132.40000000000009</v>
      </c>
      <c r="F31" s="1">
        <v>10</v>
      </c>
      <c r="G31" s="1">
        <v>5</v>
      </c>
      <c r="H31" s="1">
        <v>5</v>
      </c>
      <c r="I31" s="1">
        <f t="shared" si="1"/>
        <v>20</v>
      </c>
      <c r="R31" s="7">
        <v>41415</v>
      </c>
      <c r="S31" t="s">
        <v>29</v>
      </c>
      <c r="T31">
        <v>3</v>
      </c>
      <c r="U31">
        <v>10</v>
      </c>
      <c r="V31">
        <v>29</v>
      </c>
      <c r="W31" t="s">
        <v>32</v>
      </c>
      <c r="X31" t="s">
        <v>31</v>
      </c>
    </row>
    <row r="32" spans="1:24" x14ac:dyDescent="0.25">
      <c r="A32" s="1"/>
      <c r="B32" s="2">
        <v>18</v>
      </c>
      <c r="C32" s="1">
        <v>1963.2</v>
      </c>
      <c r="D32" s="1">
        <v>1945.8</v>
      </c>
      <c r="E32" s="1">
        <f t="shared" si="0"/>
        <v>17.400000000000091</v>
      </c>
      <c r="F32" s="1">
        <v>55</v>
      </c>
      <c r="G32" s="1">
        <v>8</v>
      </c>
      <c r="H32" s="1">
        <v>5</v>
      </c>
      <c r="I32" s="1">
        <f t="shared" si="1"/>
        <v>68</v>
      </c>
      <c r="R32" s="7">
        <v>41415</v>
      </c>
      <c r="S32" t="s">
        <v>29</v>
      </c>
      <c r="T32">
        <v>3</v>
      </c>
      <c r="U32">
        <v>10</v>
      </c>
      <c r="V32">
        <v>30</v>
      </c>
      <c r="W32" t="s">
        <v>33</v>
      </c>
      <c r="X32" t="s">
        <v>31</v>
      </c>
    </row>
    <row r="33" spans="1:24" x14ac:dyDescent="0.25">
      <c r="A33" s="1" t="s">
        <v>5</v>
      </c>
      <c r="B33" s="2">
        <v>35</v>
      </c>
      <c r="C33" s="1">
        <v>2076</v>
      </c>
      <c r="D33" s="1">
        <v>2001.7</v>
      </c>
      <c r="E33" s="1">
        <f t="shared" si="0"/>
        <v>74.299999999999955</v>
      </c>
      <c r="F33" s="1">
        <v>55</v>
      </c>
      <c r="G33" s="1">
        <v>10</v>
      </c>
      <c r="H33" s="1">
        <v>7</v>
      </c>
      <c r="I33" s="1">
        <f t="shared" si="1"/>
        <v>72</v>
      </c>
      <c r="R33" s="7">
        <v>41415</v>
      </c>
      <c r="S33" t="s">
        <v>29</v>
      </c>
      <c r="T33">
        <v>3</v>
      </c>
      <c r="U33">
        <v>10</v>
      </c>
      <c r="V33">
        <v>31</v>
      </c>
      <c r="W33" t="s">
        <v>34</v>
      </c>
      <c r="X33" t="s">
        <v>31</v>
      </c>
    </row>
    <row r="34" spans="1:24" x14ac:dyDescent="0.25">
      <c r="A34" s="1"/>
      <c r="B34" s="2">
        <v>42</v>
      </c>
      <c r="C34" s="1">
        <v>1962.7</v>
      </c>
      <c r="D34" s="1">
        <v>1893.5</v>
      </c>
      <c r="E34" s="1">
        <f t="shared" si="0"/>
        <v>69.200000000000045</v>
      </c>
      <c r="F34" s="1">
        <v>55</v>
      </c>
      <c r="G34" s="1">
        <v>12</v>
      </c>
      <c r="H34" s="1">
        <v>1</v>
      </c>
      <c r="I34" s="1">
        <f t="shared" si="1"/>
        <v>68</v>
      </c>
      <c r="R34" s="7">
        <v>41415</v>
      </c>
      <c r="S34" t="s">
        <v>29</v>
      </c>
      <c r="T34">
        <v>3</v>
      </c>
      <c r="U34">
        <v>10</v>
      </c>
      <c r="V34">
        <v>32</v>
      </c>
      <c r="W34" t="s">
        <v>35</v>
      </c>
      <c r="X34" t="s">
        <v>30</v>
      </c>
    </row>
    <row r="35" spans="1:24" x14ac:dyDescent="0.25">
      <c r="A35" s="1"/>
      <c r="B35" s="2">
        <v>39</v>
      </c>
      <c r="C35" s="1">
        <v>2227.9</v>
      </c>
      <c r="D35" s="1">
        <v>2123</v>
      </c>
      <c r="E35" s="1">
        <f t="shared" si="0"/>
        <v>104.90000000000009</v>
      </c>
      <c r="F35" s="1">
        <v>90</v>
      </c>
      <c r="G35" s="1">
        <v>10</v>
      </c>
      <c r="H35" s="1">
        <v>5</v>
      </c>
      <c r="I35" s="1">
        <f t="shared" si="1"/>
        <v>105</v>
      </c>
      <c r="R35" s="7">
        <v>41415</v>
      </c>
      <c r="S35" t="s">
        <v>29</v>
      </c>
      <c r="T35">
        <v>3</v>
      </c>
      <c r="U35">
        <v>10</v>
      </c>
      <c r="V35">
        <v>33</v>
      </c>
      <c r="W35" t="s">
        <v>36</v>
      </c>
      <c r="X35" t="s">
        <v>25</v>
      </c>
    </row>
    <row r="36" spans="1:24" x14ac:dyDescent="0.25">
      <c r="A36" s="1"/>
      <c r="B36" s="2">
        <v>44</v>
      </c>
      <c r="C36" s="1">
        <v>1490.7</v>
      </c>
      <c r="D36" s="1">
        <v>1479.2</v>
      </c>
      <c r="E36" s="1">
        <f t="shared" si="0"/>
        <v>11.5</v>
      </c>
      <c r="F36" s="1">
        <v>10</v>
      </c>
      <c r="G36" s="1">
        <v>2</v>
      </c>
      <c r="H36" s="1">
        <v>1</v>
      </c>
      <c r="I36" s="1">
        <f t="shared" si="1"/>
        <v>13</v>
      </c>
      <c r="R36" s="7">
        <v>41415</v>
      </c>
      <c r="S36" t="s">
        <v>29</v>
      </c>
      <c r="T36">
        <v>4</v>
      </c>
      <c r="U36">
        <v>3</v>
      </c>
      <c r="V36">
        <v>34</v>
      </c>
      <c r="W36" t="s">
        <v>22</v>
      </c>
      <c r="X36" t="s">
        <v>31</v>
      </c>
    </row>
    <row r="37" spans="1:24" x14ac:dyDescent="0.25">
      <c r="A37" s="1"/>
      <c r="B37" s="2">
        <v>11</v>
      </c>
      <c r="C37" s="1">
        <v>2193.3000000000002</v>
      </c>
      <c r="D37" s="1">
        <v>2186</v>
      </c>
      <c r="E37" s="1">
        <f t="shared" si="0"/>
        <v>7.3000000000001819</v>
      </c>
      <c r="F37" s="1">
        <v>6</v>
      </c>
      <c r="G37" s="1">
        <v>2</v>
      </c>
      <c r="H37" s="1">
        <v>3</v>
      </c>
      <c r="I37" s="1">
        <f t="shared" si="1"/>
        <v>11</v>
      </c>
      <c r="R37" s="7">
        <v>41415</v>
      </c>
      <c r="S37" t="s">
        <v>29</v>
      </c>
      <c r="T37">
        <v>4</v>
      </c>
      <c r="U37">
        <v>3</v>
      </c>
      <c r="V37">
        <v>35</v>
      </c>
      <c r="W37" t="s">
        <v>24</v>
      </c>
      <c r="X37" t="s">
        <v>31</v>
      </c>
    </row>
    <row r="38" spans="1:24" x14ac:dyDescent="0.25">
      <c r="A38" s="1"/>
      <c r="B38" s="2">
        <v>17</v>
      </c>
      <c r="C38" s="1">
        <v>2130.6999999999998</v>
      </c>
      <c r="D38" s="1">
        <v>2089.8000000000002</v>
      </c>
      <c r="E38" s="1">
        <f t="shared" si="0"/>
        <v>40.899999999999636</v>
      </c>
      <c r="F38" s="1">
        <v>10</v>
      </c>
      <c r="G38" s="1">
        <v>5</v>
      </c>
      <c r="H38" s="1">
        <v>7</v>
      </c>
      <c r="I38" s="1">
        <f t="shared" si="1"/>
        <v>22</v>
      </c>
      <c r="R38" s="7">
        <v>41415</v>
      </c>
      <c r="S38" t="s">
        <v>29</v>
      </c>
      <c r="T38">
        <v>4</v>
      </c>
      <c r="U38">
        <v>3</v>
      </c>
      <c r="V38">
        <v>36</v>
      </c>
      <c r="W38" t="s">
        <v>26</v>
      </c>
      <c r="X38" t="s">
        <v>31</v>
      </c>
    </row>
    <row r="39" spans="1:24" x14ac:dyDescent="0.25">
      <c r="A39" s="1"/>
      <c r="B39" s="2">
        <v>52</v>
      </c>
      <c r="C39" s="1">
        <v>1606.4</v>
      </c>
      <c r="D39" s="1">
        <v>1589.2</v>
      </c>
      <c r="E39" s="1">
        <f t="shared" si="0"/>
        <v>17.200000000000045</v>
      </c>
      <c r="F39" s="1">
        <v>15</v>
      </c>
      <c r="G39" s="1">
        <v>2</v>
      </c>
      <c r="H39" s="1">
        <v>2</v>
      </c>
      <c r="I39" s="1">
        <f t="shared" si="1"/>
        <v>19</v>
      </c>
      <c r="R39" s="7">
        <v>41415</v>
      </c>
      <c r="S39" t="s">
        <v>29</v>
      </c>
      <c r="T39">
        <v>4</v>
      </c>
      <c r="U39">
        <v>3</v>
      </c>
      <c r="V39">
        <v>37</v>
      </c>
      <c r="W39" t="s">
        <v>32</v>
      </c>
      <c r="X39" t="s">
        <v>31</v>
      </c>
    </row>
    <row r="40" spans="1:24" x14ac:dyDescent="0.25">
      <c r="A40" s="1"/>
      <c r="B40" s="2">
        <v>3</v>
      </c>
      <c r="C40" s="1">
        <v>2627.1</v>
      </c>
      <c r="D40" s="1">
        <v>2596</v>
      </c>
      <c r="E40" s="1">
        <f t="shared" si="0"/>
        <v>31.099999999999909</v>
      </c>
      <c r="F40" s="1">
        <v>12</v>
      </c>
      <c r="G40" s="1">
        <v>5</v>
      </c>
      <c r="H40" s="1">
        <v>7</v>
      </c>
      <c r="I40" s="1">
        <f t="shared" si="1"/>
        <v>24</v>
      </c>
      <c r="K40" s="7">
        <v>41414</v>
      </c>
      <c r="L40" t="s">
        <v>21</v>
      </c>
      <c r="M40">
        <v>1</v>
      </c>
      <c r="N40"/>
      <c r="O40">
        <v>3</v>
      </c>
      <c r="P40" t="s">
        <v>26</v>
      </c>
      <c r="Q40" t="s">
        <v>25</v>
      </c>
      <c r="R40" s="7">
        <v>41415</v>
      </c>
      <c r="S40" t="s">
        <v>29</v>
      </c>
      <c r="T40">
        <v>4</v>
      </c>
      <c r="U40">
        <v>3</v>
      </c>
      <c r="V40">
        <v>38</v>
      </c>
      <c r="W40" t="s">
        <v>33</v>
      </c>
      <c r="X40" t="s">
        <v>31</v>
      </c>
    </row>
    <row r="41" spans="1:24" x14ac:dyDescent="0.25">
      <c r="A41" s="1"/>
      <c r="B41" s="2">
        <v>37</v>
      </c>
      <c r="C41" s="1">
        <v>2203.8000000000002</v>
      </c>
      <c r="D41" s="1">
        <v>2092.1</v>
      </c>
      <c r="E41" s="1">
        <f t="shared" si="0"/>
        <v>111.70000000000027</v>
      </c>
      <c r="F41" s="1">
        <v>45</v>
      </c>
      <c r="G41" s="1">
        <v>10</v>
      </c>
      <c r="H41" s="1">
        <v>6</v>
      </c>
      <c r="I41" s="1">
        <f t="shared" si="1"/>
        <v>61</v>
      </c>
      <c r="R41" s="7">
        <v>41415</v>
      </c>
      <c r="S41" t="s">
        <v>29</v>
      </c>
      <c r="T41">
        <v>4</v>
      </c>
      <c r="U41">
        <v>3</v>
      </c>
      <c r="V41">
        <v>39</v>
      </c>
      <c r="W41" t="s">
        <v>34</v>
      </c>
      <c r="X41" t="s">
        <v>31</v>
      </c>
    </row>
    <row r="42" spans="1:24" x14ac:dyDescent="0.25">
      <c r="A42" s="1"/>
      <c r="B42" s="2">
        <v>16</v>
      </c>
      <c r="C42" s="1">
        <v>2184.6</v>
      </c>
      <c r="D42" s="1">
        <v>2084.1999999999998</v>
      </c>
      <c r="E42" s="1">
        <f t="shared" si="0"/>
        <v>100.40000000000009</v>
      </c>
      <c r="F42" s="1">
        <v>65</v>
      </c>
      <c r="G42" s="1">
        <v>40</v>
      </c>
      <c r="H42" s="1">
        <v>5</v>
      </c>
      <c r="I42" s="1">
        <f t="shared" si="1"/>
        <v>110</v>
      </c>
      <c r="R42" s="7">
        <v>41415</v>
      </c>
      <c r="S42" t="s">
        <v>29</v>
      </c>
      <c r="T42">
        <v>4</v>
      </c>
      <c r="U42">
        <v>3</v>
      </c>
      <c r="V42">
        <v>40</v>
      </c>
      <c r="W42" t="s">
        <v>35</v>
      </c>
      <c r="X42" t="s">
        <v>30</v>
      </c>
    </row>
    <row r="43" spans="1:24" x14ac:dyDescent="0.25">
      <c r="A43" s="1"/>
      <c r="B43" s="2">
        <v>53</v>
      </c>
      <c r="C43" s="1">
        <v>2049</v>
      </c>
      <c r="D43" s="1">
        <v>2014</v>
      </c>
      <c r="E43" s="1">
        <f t="shared" si="0"/>
        <v>35</v>
      </c>
      <c r="F43" s="1">
        <v>15</v>
      </c>
      <c r="G43" s="1">
        <v>5</v>
      </c>
      <c r="H43" s="1">
        <v>6</v>
      </c>
      <c r="I43" s="1">
        <f t="shared" si="1"/>
        <v>26</v>
      </c>
      <c r="R43" s="7">
        <v>41415</v>
      </c>
      <c r="S43" t="s">
        <v>29</v>
      </c>
      <c r="T43">
        <v>4</v>
      </c>
      <c r="U43">
        <v>3</v>
      </c>
      <c r="V43">
        <v>41</v>
      </c>
      <c r="W43" t="s">
        <v>36</v>
      </c>
      <c r="X43" t="s">
        <v>25</v>
      </c>
    </row>
    <row r="44" spans="1:24" x14ac:dyDescent="0.25">
      <c r="A44" s="1"/>
      <c r="B44" s="2">
        <v>22</v>
      </c>
      <c r="C44" s="1">
        <v>2002.6</v>
      </c>
      <c r="D44" s="1">
        <v>1919.2</v>
      </c>
      <c r="E44" s="1">
        <f t="shared" si="0"/>
        <v>83.399999999999864</v>
      </c>
      <c r="F44" s="1">
        <v>70</v>
      </c>
      <c r="G44" s="1">
        <v>15</v>
      </c>
      <c r="H44" s="1">
        <v>8</v>
      </c>
      <c r="I44" s="1">
        <f t="shared" si="1"/>
        <v>93</v>
      </c>
      <c r="R44" s="7">
        <v>41415</v>
      </c>
      <c r="S44" t="s">
        <v>37</v>
      </c>
      <c r="T44">
        <v>1</v>
      </c>
      <c r="U44"/>
      <c r="V44">
        <v>42</v>
      </c>
      <c r="W44" t="s">
        <v>22</v>
      </c>
      <c r="X44" t="s">
        <v>38</v>
      </c>
    </row>
    <row r="45" spans="1:24" x14ac:dyDescent="0.25">
      <c r="A45" s="1" t="s">
        <v>6</v>
      </c>
      <c r="B45" s="2">
        <v>38</v>
      </c>
      <c r="C45" s="1">
        <v>1966.3</v>
      </c>
      <c r="D45" s="1">
        <v>1830.7</v>
      </c>
      <c r="E45" s="1">
        <f t="shared" si="0"/>
        <v>135.59999999999991</v>
      </c>
      <c r="F45" s="1">
        <v>70</v>
      </c>
      <c r="G45" s="1">
        <v>10</v>
      </c>
      <c r="H45" s="1">
        <v>5</v>
      </c>
      <c r="I45" s="1">
        <f t="shared" si="1"/>
        <v>85</v>
      </c>
      <c r="R45" s="7">
        <v>41415</v>
      </c>
      <c r="S45" t="s">
        <v>37</v>
      </c>
      <c r="T45">
        <v>1</v>
      </c>
      <c r="U45"/>
      <c r="V45">
        <v>43</v>
      </c>
      <c r="W45" t="s">
        <v>24</v>
      </c>
      <c r="X45" t="s">
        <v>25</v>
      </c>
    </row>
    <row r="46" spans="1:24" x14ac:dyDescent="0.25">
      <c r="A46" s="1"/>
      <c r="B46" s="2">
        <v>43</v>
      </c>
      <c r="C46" s="1">
        <v>2229.6999999999998</v>
      </c>
      <c r="D46" s="1">
        <v>2209.6</v>
      </c>
      <c r="E46" s="1">
        <f t="shared" si="0"/>
        <v>20.099999999999909</v>
      </c>
      <c r="F46" s="1">
        <v>20</v>
      </c>
      <c r="G46" s="1">
        <v>0.2</v>
      </c>
      <c r="H46" s="1">
        <v>0</v>
      </c>
      <c r="I46" s="1">
        <f t="shared" si="1"/>
        <v>20.2</v>
      </c>
      <c r="R46" s="7">
        <v>41415</v>
      </c>
      <c r="S46" t="s">
        <v>37</v>
      </c>
      <c r="T46">
        <v>1</v>
      </c>
      <c r="U46"/>
      <c r="V46">
        <v>44</v>
      </c>
      <c r="W46" t="s">
        <v>26</v>
      </c>
      <c r="X46" t="s">
        <v>25</v>
      </c>
    </row>
    <row r="47" spans="1:24" x14ac:dyDescent="0.25">
      <c r="A47" s="1"/>
      <c r="B47" s="2">
        <v>14</v>
      </c>
      <c r="C47" s="1">
        <v>2190.1</v>
      </c>
      <c r="D47" s="1">
        <v>2098.1999999999998</v>
      </c>
      <c r="E47" s="1">
        <f t="shared" si="0"/>
        <v>91.900000000000091</v>
      </c>
      <c r="F47" s="1">
        <v>100</v>
      </c>
      <c r="G47" s="1">
        <v>8</v>
      </c>
      <c r="H47" s="1">
        <v>0.5</v>
      </c>
      <c r="I47" s="1">
        <f t="shared" si="1"/>
        <v>108.5</v>
      </c>
      <c r="R47" s="7">
        <v>41415</v>
      </c>
      <c r="S47" t="s">
        <v>37</v>
      </c>
      <c r="T47">
        <v>2</v>
      </c>
      <c r="U47"/>
      <c r="V47">
        <v>45</v>
      </c>
      <c r="W47" t="s">
        <v>22</v>
      </c>
      <c r="X47" t="s">
        <v>38</v>
      </c>
    </row>
    <row r="48" spans="1:24" x14ac:dyDescent="0.25">
      <c r="A48" s="1"/>
      <c r="B48" s="2">
        <v>34</v>
      </c>
      <c r="C48" s="1">
        <v>2067.3000000000002</v>
      </c>
      <c r="D48" s="1">
        <v>1987.5</v>
      </c>
      <c r="E48" s="1">
        <f t="shared" si="0"/>
        <v>79.800000000000182</v>
      </c>
      <c r="F48" s="1">
        <v>65</v>
      </c>
      <c r="G48" s="1">
        <v>20</v>
      </c>
      <c r="H48" s="1">
        <v>0</v>
      </c>
      <c r="I48" s="1">
        <f t="shared" si="1"/>
        <v>85</v>
      </c>
      <c r="R48" s="7">
        <v>41415</v>
      </c>
      <c r="S48" t="s">
        <v>37</v>
      </c>
      <c r="T48">
        <v>2</v>
      </c>
      <c r="U48"/>
      <c r="V48">
        <v>46</v>
      </c>
      <c r="W48" t="s">
        <v>24</v>
      </c>
      <c r="X48" t="s">
        <v>25</v>
      </c>
    </row>
    <row r="49" spans="1:24" x14ac:dyDescent="0.25">
      <c r="A49" s="1"/>
      <c r="B49" s="2">
        <v>2</v>
      </c>
      <c r="C49" s="1">
        <v>1304.5</v>
      </c>
      <c r="D49" s="1">
        <v>1292.4000000000001</v>
      </c>
      <c r="E49" s="1">
        <f t="shared" si="0"/>
        <v>12.099999999999909</v>
      </c>
      <c r="F49" s="1">
        <v>8</v>
      </c>
      <c r="G49" s="1">
        <v>2</v>
      </c>
      <c r="H49" s="1">
        <v>2</v>
      </c>
      <c r="I49" s="1">
        <f t="shared" si="1"/>
        <v>12</v>
      </c>
      <c r="K49" s="7">
        <v>41414</v>
      </c>
      <c r="L49" t="s">
        <v>21</v>
      </c>
      <c r="M49">
        <v>1</v>
      </c>
      <c r="N49"/>
      <c r="O49">
        <v>2</v>
      </c>
      <c r="P49" t="s">
        <v>24</v>
      </c>
      <c r="Q49" t="s">
        <v>25</v>
      </c>
      <c r="R49" s="7">
        <v>41415</v>
      </c>
      <c r="S49" t="s">
        <v>37</v>
      </c>
      <c r="T49">
        <v>2</v>
      </c>
      <c r="U49"/>
      <c r="V49">
        <v>47</v>
      </c>
      <c r="W49" t="s">
        <v>26</v>
      </c>
      <c r="X49" t="s">
        <v>25</v>
      </c>
    </row>
    <row r="50" spans="1:24" x14ac:dyDescent="0.25">
      <c r="A50" s="1"/>
      <c r="B50" s="2">
        <v>12</v>
      </c>
      <c r="C50" s="1">
        <v>1958.4</v>
      </c>
      <c r="D50" s="1">
        <v>1874.4</v>
      </c>
      <c r="E50" s="1">
        <f t="shared" si="0"/>
        <v>84</v>
      </c>
      <c r="F50" s="1">
        <v>80</v>
      </c>
      <c r="G50" s="1">
        <v>5</v>
      </c>
      <c r="H50" s="1">
        <v>5</v>
      </c>
      <c r="I50" s="1">
        <f t="shared" si="1"/>
        <v>90</v>
      </c>
      <c r="R50" s="7">
        <v>41415</v>
      </c>
      <c r="S50" t="s">
        <v>37</v>
      </c>
      <c r="T50">
        <v>3</v>
      </c>
      <c r="U50"/>
      <c r="V50">
        <v>48</v>
      </c>
      <c r="W50" t="s">
        <v>22</v>
      </c>
      <c r="X50" t="s">
        <v>38</v>
      </c>
    </row>
    <row r="51" spans="1:24" x14ac:dyDescent="0.25">
      <c r="A51" s="1"/>
      <c r="B51" s="2">
        <v>13</v>
      </c>
      <c r="C51" s="1">
        <v>2064.4</v>
      </c>
      <c r="D51" s="1">
        <v>1973.2</v>
      </c>
      <c r="E51" s="1">
        <f t="shared" si="0"/>
        <v>91.200000000000045</v>
      </c>
      <c r="F51" s="1">
        <v>105</v>
      </c>
      <c r="G51" s="1">
        <v>1</v>
      </c>
      <c r="H51" s="1">
        <v>0</v>
      </c>
      <c r="I51" s="1">
        <f t="shared" si="1"/>
        <v>106</v>
      </c>
      <c r="R51" s="7">
        <v>41415</v>
      </c>
      <c r="S51" t="s">
        <v>37</v>
      </c>
      <c r="T51">
        <v>3</v>
      </c>
      <c r="U51"/>
      <c r="V51">
        <v>49</v>
      </c>
      <c r="W51" t="s">
        <v>24</v>
      </c>
      <c r="X51" t="s">
        <v>25</v>
      </c>
    </row>
    <row r="52" spans="1:24" x14ac:dyDescent="0.25">
      <c r="A52" s="1"/>
      <c r="B52" s="2">
        <v>15</v>
      </c>
      <c r="C52" s="1">
        <v>2136.4</v>
      </c>
      <c r="D52" s="1">
        <v>2062</v>
      </c>
      <c r="E52" s="1">
        <f t="shared" si="0"/>
        <v>74.400000000000091</v>
      </c>
      <c r="F52" s="1">
        <v>40</v>
      </c>
      <c r="G52" s="1">
        <v>4</v>
      </c>
      <c r="H52" s="1">
        <v>5</v>
      </c>
      <c r="I52" s="1">
        <f t="shared" si="1"/>
        <v>49</v>
      </c>
      <c r="J52" s="5" t="s">
        <v>8</v>
      </c>
      <c r="R52" s="7">
        <v>41415</v>
      </c>
      <c r="S52" t="s">
        <v>37</v>
      </c>
      <c r="T52">
        <v>3</v>
      </c>
      <c r="U52"/>
      <c r="V52">
        <v>50</v>
      </c>
      <c r="W52" t="s">
        <v>26</v>
      </c>
      <c r="X52" t="s">
        <v>25</v>
      </c>
    </row>
    <row r="53" spans="1:24" x14ac:dyDescent="0.25">
      <c r="A53" s="1"/>
      <c r="B53" s="2">
        <v>10</v>
      </c>
      <c r="C53" s="1">
        <v>2414.6999999999998</v>
      </c>
      <c r="D53" s="1">
        <v>2407.1999999999998</v>
      </c>
      <c r="E53" s="1">
        <f t="shared" si="0"/>
        <v>7.5</v>
      </c>
      <c r="F53" s="1">
        <v>5</v>
      </c>
      <c r="G53" s="1">
        <v>1</v>
      </c>
      <c r="H53" s="1">
        <v>7</v>
      </c>
      <c r="I53" s="1">
        <f t="shared" si="1"/>
        <v>13</v>
      </c>
      <c r="K53" s="7">
        <v>41414</v>
      </c>
      <c r="L53" t="s">
        <v>21</v>
      </c>
      <c r="M53">
        <v>4</v>
      </c>
      <c r="N53"/>
      <c r="O53">
        <v>10</v>
      </c>
      <c r="P53" t="s">
        <v>24</v>
      </c>
      <c r="Q53" t="s">
        <v>27</v>
      </c>
      <c r="T53">
        <v>4</v>
      </c>
      <c r="U53"/>
      <c r="V53">
        <v>51</v>
      </c>
      <c r="W53" t="s">
        <v>22</v>
      </c>
      <c r="X53" t="s">
        <v>38</v>
      </c>
    </row>
    <row r="54" spans="1:24" x14ac:dyDescent="0.25">
      <c r="A54" s="1"/>
      <c r="B54" s="2">
        <v>41</v>
      </c>
      <c r="C54" s="1">
        <v>2242.6</v>
      </c>
      <c r="D54" s="1">
        <v>2200.6999999999998</v>
      </c>
      <c r="E54" s="1">
        <f t="shared" si="0"/>
        <v>41.900000000000091</v>
      </c>
      <c r="F54" s="1">
        <v>35</v>
      </c>
      <c r="G54" s="1">
        <v>7</v>
      </c>
      <c r="H54" s="1">
        <v>5</v>
      </c>
      <c r="I54" s="1">
        <f t="shared" si="1"/>
        <v>47</v>
      </c>
      <c r="R54" s="7">
        <v>41415</v>
      </c>
      <c r="S54" t="s">
        <v>37</v>
      </c>
      <c r="T54">
        <v>4</v>
      </c>
      <c r="U54"/>
      <c r="V54">
        <v>52</v>
      </c>
      <c r="W54" t="s">
        <v>24</v>
      </c>
      <c r="X54" t="s">
        <v>25</v>
      </c>
    </row>
    <row r="55" spans="1:24" x14ac:dyDescent="0.25">
      <c r="A55" s="1"/>
      <c r="B55" s="2">
        <v>9</v>
      </c>
      <c r="C55" s="1">
        <v>1272</v>
      </c>
      <c r="D55" s="1">
        <v>1253.5999999999999</v>
      </c>
      <c r="E55" s="1">
        <f t="shared" si="0"/>
        <v>18.400000000000091</v>
      </c>
      <c r="F55" s="1">
        <v>15</v>
      </c>
      <c r="G55" s="1">
        <v>1</v>
      </c>
      <c r="H55" s="1">
        <v>8</v>
      </c>
      <c r="I55" s="1">
        <f t="shared" si="1"/>
        <v>24</v>
      </c>
      <c r="K55" s="7">
        <v>41414</v>
      </c>
      <c r="L55" t="s">
        <v>21</v>
      </c>
      <c r="M55">
        <v>4</v>
      </c>
      <c r="N55"/>
      <c r="O55">
        <v>9</v>
      </c>
      <c r="P55" t="s">
        <v>22</v>
      </c>
      <c r="Q55" t="s">
        <v>28</v>
      </c>
      <c r="R55" s="7">
        <v>41415</v>
      </c>
      <c r="S55" t="s">
        <v>37</v>
      </c>
      <c r="T55">
        <v>4</v>
      </c>
      <c r="U55"/>
      <c r="V55">
        <v>53</v>
      </c>
      <c r="W55" t="s">
        <v>26</v>
      </c>
      <c r="X55" t="s">
        <v>25</v>
      </c>
    </row>
    <row r="56" spans="1:24" x14ac:dyDescent="0.25">
      <c r="A56" s="1"/>
      <c r="B56" s="2">
        <v>51</v>
      </c>
      <c r="C56" s="1">
        <v>1003.5</v>
      </c>
      <c r="D56" s="1">
        <v>988.8</v>
      </c>
      <c r="E56" s="1">
        <f t="shared" si="0"/>
        <v>14.700000000000045</v>
      </c>
      <c r="F56" s="1">
        <v>15</v>
      </c>
      <c r="G56" s="1">
        <v>1</v>
      </c>
      <c r="H56" s="1">
        <v>2</v>
      </c>
      <c r="I56" s="1">
        <f t="shared" si="1"/>
        <v>18</v>
      </c>
    </row>
    <row r="57" spans="1:24" x14ac:dyDescent="0.25">
      <c r="A57" s="1"/>
      <c r="B57" s="2">
        <v>34</v>
      </c>
      <c r="C57" s="1">
        <v>1956.2</v>
      </c>
      <c r="D57" s="1">
        <v>1870.9</v>
      </c>
      <c r="E57" s="1">
        <f t="shared" si="0"/>
        <v>85.299999999999955</v>
      </c>
      <c r="F57" s="1">
        <v>110</v>
      </c>
      <c r="G57" s="1">
        <v>5</v>
      </c>
      <c r="H57" s="1">
        <v>1</v>
      </c>
      <c r="I57" s="1">
        <f t="shared" si="1"/>
        <v>116</v>
      </c>
    </row>
    <row r="58" spans="1:24" x14ac:dyDescent="0.25">
      <c r="A58" s="1"/>
      <c r="B58" s="2">
        <v>36</v>
      </c>
      <c r="C58" s="1">
        <v>2284.8000000000002</v>
      </c>
      <c r="D58" s="1">
        <v>2181</v>
      </c>
      <c r="E58" s="1">
        <f t="shared" si="0"/>
        <v>103.80000000000018</v>
      </c>
      <c r="F58" s="1">
        <v>100</v>
      </c>
      <c r="G58" s="1">
        <v>2</v>
      </c>
      <c r="H58" s="1">
        <v>5</v>
      </c>
      <c r="I58" s="1">
        <f t="shared" si="1"/>
        <v>107</v>
      </c>
    </row>
    <row r="59" spans="1:24" x14ac:dyDescent="0.25">
      <c r="A59" s="1"/>
      <c r="B59" s="2">
        <v>40</v>
      </c>
      <c r="C59" s="1">
        <v>2101.9</v>
      </c>
      <c r="D59" s="1">
        <v>2026.8</v>
      </c>
      <c r="E59" s="1">
        <f t="shared" si="0"/>
        <v>75.100000000000136</v>
      </c>
      <c r="F59" s="1">
        <v>60</v>
      </c>
      <c r="G59" s="1">
        <v>7</v>
      </c>
      <c r="H59" s="1">
        <v>5</v>
      </c>
      <c r="I59" s="1">
        <f t="shared" si="1"/>
        <v>72</v>
      </c>
    </row>
    <row r="60" spans="1:24" x14ac:dyDescent="0.25">
      <c r="B60" s="6"/>
      <c r="F60" s="5">
        <f>COUNTIF(F3:F59, 0)</f>
        <v>0</v>
      </c>
      <c r="G60" s="5">
        <f t="shared" ref="G60:I60" si="2">COUNTIF(G3:G59, 0)</f>
        <v>1</v>
      </c>
      <c r="H60" s="5">
        <f t="shared" si="2"/>
        <v>4</v>
      </c>
      <c r="I60" s="5">
        <f t="shared" si="2"/>
        <v>0</v>
      </c>
    </row>
    <row r="61" spans="1:24" x14ac:dyDescent="0.25">
      <c r="B61" s="6"/>
      <c r="F61" s="5">
        <f>COUNTIF(F3:F59, "&lt;1")</f>
        <v>0</v>
      </c>
      <c r="G61" s="5">
        <f t="shared" ref="G61:I61" si="3">COUNTIF(G3:G59, "&lt;1")</f>
        <v>3</v>
      </c>
      <c r="H61" s="5">
        <f t="shared" si="3"/>
        <v>12</v>
      </c>
      <c r="I61" s="5">
        <f t="shared" si="3"/>
        <v>0</v>
      </c>
    </row>
    <row r="62" spans="1:24" x14ac:dyDescent="0.25">
      <c r="B62" s="6"/>
      <c r="F62" s="5">
        <f>COUNTIF(F3:F59,"1")</f>
        <v>1</v>
      </c>
      <c r="G62" s="5">
        <f t="shared" ref="G62:I62" si="4">COUNTIF(G3:G59,"1")</f>
        <v>7</v>
      </c>
      <c r="H62" s="5">
        <f t="shared" si="4"/>
        <v>7</v>
      </c>
      <c r="I62" s="5">
        <f t="shared" si="4"/>
        <v>0</v>
      </c>
    </row>
    <row r="63" spans="1:24" x14ac:dyDescent="0.25">
      <c r="B63" s="6"/>
    </row>
    <row r="64" spans="1:24" x14ac:dyDescent="0.25">
      <c r="B64" s="6"/>
      <c r="F64" s="5">
        <f>SUM(F61:F62)</f>
        <v>1</v>
      </c>
      <c r="G64" s="5">
        <f>SUM(G61:G62)</f>
        <v>10</v>
      </c>
      <c r="H64" s="5">
        <f t="shared" ref="H64:I64" si="5">SUM(H61:H62)</f>
        <v>19</v>
      </c>
      <c r="I64" s="5">
        <f t="shared" si="5"/>
        <v>0</v>
      </c>
    </row>
    <row r="65" spans="1:2" x14ac:dyDescent="0.25">
      <c r="A65" s="5">
        <f>59-3</f>
        <v>56</v>
      </c>
      <c r="B65" s="6"/>
    </row>
    <row r="66" spans="1:2" x14ac:dyDescent="0.25">
      <c r="A66" s="5">
        <f>56*3</f>
        <v>168</v>
      </c>
      <c r="B66" s="6"/>
    </row>
    <row r="67" spans="1:2" x14ac:dyDescent="0.25">
      <c r="B67" s="6"/>
    </row>
    <row r="68" spans="1:2" x14ac:dyDescent="0.25">
      <c r="B68" s="6"/>
    </row>
    <row r="69" spans="1:2" x14ac:dyDescent="0.25">
      <c r="B69" s="6"/>
    </row>
    <row r="70" spans="1:2" x14ac:dyDescent="0.25">
      <c r="B70" s="6"/>
    </row>
    <row r="71" spans="1:2" x14ac:dyDescent="0.25">
      <c r="B71" s="6"/>
    </row>
    <row r="72" spans="1:2" x14ac:dyDescent="0.25">
      <c r="B72" s="6"/>
    </row>
    <row r="73" spans="1:2" x14ac:dyDescent="0.25">
      <c r="B73" s="6"/>
    </row>
    <row r="74" spans="1:2" x14ac:dyDescent="0.25">
      <c r="B74" s="6"/>
    </row>
    <row r="75" spans="1:2" x14ac:dyDescent="0.25">
      <c r="B75" s="6"/>
    </row>
    <row r="76" spans="1:2" x14ac:dyDescent="0.25">
      <c r="B76" s="6"/>
    </row>
    <row r="77" spans="1:2" x14ac:dyDescent="0.25">
      <c r="B77" s="6"/>
    </row>
    <row r="78" spans="1:2" x14ac:dyDescent="0.25">
      <c r="B78" s="6"/>
    </row>
    <row r="79" spans="1:2" x14ac:dyDescent="0.25">
      <c r="B79" s="6"/>
    </row>
    <row r="80" spans="1:2" x14ac:dyDescent="0.25">
      <c r="B80" s="6"/>
    </row>
    <row r="81" spans="2:2" x14ac:dyDescent="0.25">
      <c r="B81" s="6"/>
    </row>
    <row r="82" spans="2:2" x14ac:dyDescent="0.25">
      <c r="B82" s="6"/>
    </row>
    <row r="83" spans="2:2" x14ac:dyDescent="0.25">
      <c r="B83" s="6"/>
    </row>
    <row r="84" spans="2:2" x14ac:dyDescent="0.25">
      <c r="B84" s="6"/>
    </row>
    <row r="85" spans="2:2" x14ac:dyDescent="0.25">
      <c r="B85" s="6"/>
    </row>
    <row r="86" spans="2:2" x14ac:dyDescent="0.25">
      <c r="B86" s="6"/>
    </row>
    <row r="87" spans="2:2" x14ac:dyDescent="0.25">
      <c r="B87" s="6"/>
    </row>
    <row r="88" spans="2:2" x14ac:dyDescent="0.25">
      <c r="B88" s="6"/>
    </row>
    <row r="89" spans="2:2" x14ac:dyDescent="0.25">
      <c r="B89" s="6"/>
    </row>
    <row r="90" spans="2:2" x14ac:dyDescent="0.25">
      <c r="B90" s="6"/>
    </row>
    <row r="91" spans="2:2" x14ac:dyDescent="0.25">
      <c r="B91" s="6"/>
    </row>
    <row r="92" spans="2:2" x14ac:dyDescent="0.25">
      <c r="B92" s="6"/>
    </row>
    <row r="93" spans="2:2" x14ac:dyDescent="0.25">
      <c r="B93" s="6"/>
    </row>
    <row r="94" spans="2:2" x14ac:dyDescent="0.25">
      <c r="B94" s="6"/>
    </row>
    <row r="95" spans="2:2" x14ac:dyDescent="0.25">
      <c r="B95" s="6"/>
    </row>
    <row r="96" spans="2:2" x14ac:dyDescent="0.25">
      <c r="B96" s="6"/>
    </row>
    <row r="97" spans="2:2" x14ac:dyDescent="0.25">
      <c r="B97" s="6"/>
    </row>
    <row r="98" spans="2:2" x14ac:dyDescent="0.25">
      <c r="B98" s="6"/>
    </row>
    <row r="99" spans="2:2" x14ac:dyDescent="0.25">
      <c r="B99" s="6"/>
    </row>
    <row r="100" spans="2:2" x14ac:dyDescent="0.25">
      <c r="B100" s="6"/>
    </row>
    <row r="101" spans="2:2" x14ac:dyDescent="0.25">
      <c r="B101" s="6"/>
    </row>
    <row r="102" spans="2:2" x14ac:dyDescent="0.25">
      <c r="B102" s="6"/>
    </row>
    <row r="103" spans="2:2" x14ac:dyDescent="0.25">
      <c r="B103" s="6"/>
    </row>
    <row r="104" spans="2:2" x14ac:dyDescent="0.25">
      <c r="B104" s="6"/>
    </row>
    <row r="105" spans="2:2" x14ac:dyDescent="0.25">
      <c r="B105" s="6"/>
    </row>
    <row r="106" spans="2:2" x14ac:dyDescent="0.25">
      <c r="B106" s="6"/>
    </row>
    <row r="107" spans="2:2" x14ac:dyDescent="0.25">
      <c r="B107" s="6"/>
    </row>
    <row r="108" spans="2:2" x14ac:dyDescent="0.25">
      <c r="B108" s="6"/>
    </row>
    <row r="109" spans="2:2" x14ac:dyDescent="0.25">
      <c r="B109" s="6"/>
    </row>
    <row r="110" spans="2:2" x14ac:dyDescent="0.25">
      <c r="B110" s="6"/>
    </row>
    <row r="111" spans="2:2" x14ac:dyDescent="0.25">
      <c r="B111" s="6"/>
    </row>
    <row r="112" spans="2:2" x14ac:dyDescent="0.25">
      <c r="B112" s="6"/>
    </row>
    <row r="113" spans="2:2" x14ac:dyDescent="0.25">
      <c r="B113" s="6"/>
    </row>
    <row r="114" spans="2:2" x14ac:dyDescent="0.25">
      <c r="B114" s="6"/>
    </row>
    <row r="115" spans="2:2" x14ac:dyDescent="0.25">
      <c r="B115" s="6"/>
    </row>
    <row r="116" spans="2:2" x14ac:dyDescent="0.25">
      <c r="B116" s="6"/>
    </row>
    <row r="117" spans="2:2" x14ac:dyDescent="0.25">
      <c r="B117" s="6"/>
    </row>
    <row r="118" spans="2:2" x14ac:dyDescent="0.25">
      <c r="B118" s="6"/>
    </row>
    <row r="119" spans="2:2" x14ac:dyDescent="0.25">
      <c r="B119" s="6"/>
    </row>
    <row r="120" spans="2:2" x14ac:dyDescent="0.25">
      <c r="B120" s="6"/>
    </row>
    <row r="121" spans="2:2" x14ac:dyDescent="0.25">
      <c r="B121" s="6"/>
    </row>
    <row r="122" spans="2:2" x14ac:dyDescent="0.25">
      <c r="B122" s="6"/>
    </row>
    <row r="123" spans="2:2" x14ac:dyDescent="0.25">
      <c r="B123" s="6"/>
    </row>
    <row r="124" spans="2:2" x14ac:dyDescent="0.25">
      <c r="B124" s="6"/>
    </row>
    <row r="125" spans="2:2" x14ac:dyDescent="0.25">
      <c r="B125" s="6"/>
    </row>
    <row r="126" spans="2:2" x14ac:dyDescent="0.25">
      <c r="B126" s="6"/>
    </row>
    <row r="127" spans="2:2" x14ac:dyDescent="0.25">
      <c r="B127" s="6"/>
    </row>
    <row r="128" spans="2:2" x14ac:dyDescent="0.25">
      <c r="B128" s="6"/>
    </row>
    <row r="129" spans="2:2" x14ac:dyDescent="0.25">
      <c r="B129" s="6"/>
    </row>
    <row r="130" spans="2:2" x14ac:dyDescent="0.25">
      <c r="B130" s="6"/>
    </row>
    <row r="131" spans="2:2" x14ac:dyDescent="0.25">
      <c r="B131" s="6"/>
    </row>
    <row r="132" spans="2:2" x14ac:dyDescent="0.25">
      <c r="B132" s="6"/>
    </row>
    <row r="133" spans="2:2" x14ac:dyDescent="0.25">
      <c r="B133" s="6"/>
    </row>
    <row r="134" spans="2:2" x14ac:dyDescent="0.25">
      <c r="B134" s="6"/>
    </row>
    <row r="135" spans="2:2" x14ac:dyDescent="0.25">
      <c r="B135" s="6"/>
    </row>
  </sheetData>
  <pageMargins left="0.7" right="0.7" top="0.75" bottom="0.75" header="0.3" footer="0.3"/>
  <pageSetup scale="47" fitToHeight="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PNNL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peyton</cp:lastModifiedBy>
  <cp:lastPrinted>2015-03-09T20:47:47Z</cp:lastPrinted>
  <dcterms:created xsi:type="dcterms:W3CDTF">2015-02-11T22:33:30Z</dcterms:created>
  <dcterms:modified xsi:type="dcterms:W3CDTF">2015-04-13T16:21:35Z</dcterms:modified>
</cp:coreProperties>
</file>