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10" windowWidth="22755" windowHeight="9570" activeTab="4"/>
  </bookViews>
  <sheets>
    <sheet name="dwp2013 CH4 inj repeat" sheetId="1" r:id="rId1"/>
    <sheet name="For sorting by sample size" sheetId="2" r:id="rId2"/>
    <sheet name="Sheet3" sheetId="3" r:id="rId3"/>
    <sheet name="No A or D" sheetId="4" r:id="rId4"/>
    <sheet name="Sheet1" sheetId="5" r:id="rId5"/>
  </sheets>
  <definedNames>
    <definedName name="_xlnm._FilterDatabase" localSheetId="0" hidden="1">'dwp2013 CH4 inj repeat'!$G$1:$P$134</definedName>
  </definedNames>
  <calcPr calcId="145621"/>
</workbook>
</file>

<file path=xl/calcChain.xml><?xml version="1.0" encoding="utf-8"?>
<calcChain xmlns="http://schemas.openxmlformats.org/spreadsheetml/2006/main">
  <c r="L39" i="5" l="1"/>
  <c r="O60" i="2" l="1"/>
  <c r="N60" i="2"/>
  <c r="M60" i="2"/>
  <c r="O59" i="2"/>
  <c r="N59" i="2"/>
  <c r="M59" i="2"/>
  <c r="P44" i="2"/>
  <c r="L44" i="2"/>
  <c r="P43" i="2"/>
  <c r="L43" i="2"/>
  <c r="P20" i="2"/>
  <c r="L20" i="2"/>
  <c r="P25" i="2"/>
  <c r="L25" i="2"/>
  <c r="P57" i="2"/>
  <c r="L57" i="2"/>
  <c r="P42" i="2"/>
  <c r="L42" i="2"/>
  <c r="P54" i="2"/>
  <c r="L54" i="2"/>
  <c r="P41" i="2"/>
  <c r="L41" i="2"/>
  <c r="P5" i="2"/>
  <c r="L5" i="2"/>
  <c r="P40" i="2"/>
  <c r="L40" i="2"/>
  <c r="P24" i="2"/>
  <c r="L24" i="2"/>
  <c r="P4" i="2"/>
  <c r="L4" i="2"/>
  <c r="P13" i="2"/>
  <c r="L13" i="2"/>
  <c r="P3" i="2"/>
  <c r="L3" i="2"/>
  <c r="P39" i="2"/>
  <c r="L39" i="2"/>
  <c r="P56" i="2"/>
  <c r="L56" i="2"/>
  <c r="P46" i="2"/>
  <c r="L46" i="2"/>
  <c r="P38" i="2"/>
  <c r="L38" i="2"/>
  <c r="P45" i="2"/>
  <c r="L45" i="2"/>
  <c r="P53" i="2"/>
  <c r="L53" i="2"/>
  <c r="P23" i="2"/>
  <c r="L23" i="2"/>
  <c r="P52" i="2"/>
  <c r="L52" i="2"/>
  <c r="P28" i="2"/>
  <c r="L28" i="2"/>
  <c r="P19" i="2"/>
  <c r="L19" i="2"/>
  <c r="P37" i="2"/>
  <c r="L37" i="2"/>
  <c r="P18" i="2"/>
  <c r="L18" i="2"/>
  <c r="P51" i="2"/>
  <c r="L51" i="2"/>
  <c r="P36" i="2"/>
  <c r="L36" i="2"/>
  <c r="P35" i="2"/>
  <c r="L35" i="2"/>
  <c r="P34" i="2"/>
  <c r="L34" i="2"/>
  <c r="P58" i="2"/>
  <c r="L58" i="2"/>
  <c r="P11" i="2"/>
  <c r="L11" i="2"/>
  <c r="P9" i="2"/>
  <c r="L9" i="2"/>
  <c r="P2" i="2"/>
  <c r="L2" i="2"/>
  <c r="P33" i="2"/>
  <c r="L33" i="2"/>
  <c r="P22" i="2"/>
  <c r="L22" i="2"/>
  <c r="P55" i="2"/>
  <c r="L55" i="2"/>
  <c r="P30" i="2"/>
  <c r="L30" i="2"/>
  <c r="P29" i="2"/>
  <c r="L29" i="2"/>
  <c r="P50" i="2"/>
  <c r="L50" i="2"/>
  <c r="P17" i="2"/>
  <c r="L17" i="2"/>
  <c r="P49" i="2"/>
  <c r="L49" i="2"/>
  <c r="P48" i="2"/>
  <c r="L48" i="2"/>
  <c r="P16" i="2"/>
  <c r="L16" i="2"/>
  <c r="P27" i="2"/>
  <c r="L27" i="2"/>
  <c r="P15" i="2"/>
  <c r="L15" i="2"/>
  <c r="P26" i="2"/>
  <c r="L26" i="2"/>
  <c r="P14" i="2"/>
  <c r="L14" i="2"/>
  <c r="P32" i="2"/>
  <c r="L32" i="2"/>
  <c r="P21" i="2"/>
  <c r="L21" i="2"/>
  <c r="P6" i="2"/>
  <c r="L6" i="2"/>
  <c r="P12" i="2"/>
  <c r="L12" i="2"/>
  <c r="P8" i="2"/>
  <c r="L8" i="2"/>
  <c r="P31" i="2"/>
  <c r="L31" i="2"/>
  <c r="P47" i="2"/>
  <c r="L47" i="2"/>
  <c r="P7" i="2"/>
  <c r="L7" i="2"/>
  <c r="P10" i="2"/>
  <c r="L10" i="2"/>
  <c r="P60" i="2" l="1"/>
  <c r="P59" i="2"/>
  <c r="L60" i="1" l="1"/>
  <c r="M60" i="1"/>
  <c r="N60" i="1"/>
  <c r="M59" i="1"/>
  <c r="N59" i="1"/>
  <c r="L59" i="1"/>
  <c r="O12" i="1" l="1"/>
  <c r="O10" i="1"/>
  <c r="O8" i="1"/>
  <c r="O6" i="1"/>
  <c r="O7" i="1"/>
  <c r="O13" i="1"/>
  <c r="O9" i="1"/>
  <c r="O4" i="1"/>
  <c r="O5" i="1"/>
  <c r="O11" i="1"/>
  <c r="O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K12" i="1"/>
  <c r="K10" i="1"/>
  <c r="K8" i="1"/>
  <c r="K6" i="1"/>
  <c r="K7" i="1"/>
  <c r="K13" i="1"/>
  <c r="K9" i="1"/>
  <c r="K4" i="1"/>
  <c r="K5" i="1"/>
  <c r="K11" i="1"/>
  <c r="K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O59" i="1" l="1"/>
  <c r="O60" i="1"/>
</calcChain>
</file>

<file path=xl/sharedStrings.xml><?xml version="1.0" encoding="utf-8"?>
<sst xmlns="http://schemas.openxmlformats.org/spreadsheetml/2006/main" count="394" uniqueCount="44">
  <si>
    <t>Ch4 injection rep 1</t>
  </si>
  <si>
    <t>Core Mass post injection prior to pore water removal (g)</t>
  </si>
  <si>
    <t>Core Mass  injection prior to pore water removal (g)</t>
  </si>
  <si>
    <t>Ch4 injection rep 2</t>
  </si>
  <si>
    <t>Ch4 injection rep 3</t>
  </si>
  <si>
    <t>Ch4 injection rep 4</t>
  </si>
  <si>
    <t>notes</t>
  </si>
  <si>
    <t>Pore water fraction A -one vial fell on floor and broke. Sample was lost. Other vials of fract A are ok.</t>
  </si>
  <si>
    <t>Mass lost during pore water removal (g)</t>
  </si>
  <si>
    <t>Pore water fraction A estimated volume (ml)</t>
  </si>
  <si>
    <t>Pore water fraction B/C estimated volume (ml)</t>
  </si>
  <si>
    <t>Pore water fraction D estimated volume (ml)</t>
  </si>
  <si>
    <t>total volume of pore water collected (ml)</t>
  </si>
  <si>
    <t>Date</t>
  </si>
  <si>
    <t>Site</t>
  </si>
  <si>
    <t>Sample point</t>
  </si>
  <si>
    <t>TreeDist (m)</t>
  </si>
  <si>
    <t>RoughDepth (cm)</t>
  </si>
  <si>
    <t>Notes</t>
  </si>
  <si>
    <t>DWP-Depression Marsh Tower</t>
  </si>
  <si>
    <t>0-30</t>
  </si>
  <si>
    <t>30-60</t>
  </si>
  <si>
    <t>Organic</t>
  </si>
  <si>
    <t>60-90</t>
  </si>
  <si>
    <t>Couldn't get anything below this</t>
  </si>
  <si>
    <t>Organic; compaction</t>
  </si>
  <si>
    <t>DWP-Pine Tower</t>
  </si>
  <si>
    <t>Sand-organic transition</t>
  </si>
  <si>
    <t>Sand</t>
  </si>
  <si>
    <t>90-120</t>
  </si>
  <si>
    <t>120-150</t>
  </si>
  <si>
    <t>150-180</t>
  </si>
  <si>
    <t>180-210</t>
  </si>
  <si>
    <t>210-240</t>
  </si>
  <si>
    <t>DWP-Gauge Station</t>
  </si>
  <si>
    <t>Organic; surface cores compressed and stuck a lot, so core is short</t>
  </si>
  <si>
    <t>DWP# (core#)</t>
  </si>
  <si>
    <t>methane injections</t>
  </si>
  <si>
    <t># samples with 0 ml</t>
  </si>
  <si>
    <t># samples with &lt; 1 ml</t>
  </si>
  <si>
    <t>Sarah's Order</t>
  </si>
  <si>
    <t>DWP2013(core#)</t>
  </si>
  <si>
    <r>
      <t xml:space="preserve">Pore water fraction D </t>
    </r>
    <r>
      <rPr>
        <sz val="8"/>
        <color theme="1"/>
        <rFont val="Calibri"/>
        <family val="2"/>
        <scheme val="minor"/>
      </rPr>
      <t>estimated volume (ml)</t>
    </r>
  </si>
  <si>
    <t>* also has only 1 ml of -15 mb (A) pore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</si>
</sst>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Fill="1" applyBorder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14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1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1" xfId="0" applyFill="1" applyBorder="1" applyAlignment="1">
      <alignment horizontal="center" vertical="center" wrapText="1"/>
    </xf>
    <xf numFmtId="0" fontId="0" fillId="4" borderId="6" xfId="0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" fontId="0" fillId="0" borderId="13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4" borderId="2" xfId="0" applyFill="1" applyBorder="1"/>
    <xf numFmtId="1" fontId="0" fillId="4" borderId="2" xfId="0" applyNumberFormat="1" applyFill="1" applyBorder="1"/>
    <xf numFmtId="0" fontId="0" fillId="2" borderId="6" xfId="0" applyFill="1" applyBorder="1"/>
    <xf numFmtId="0" fontId="0" fillId="5" borderId="0" xfId="0" applyFill="1"/>
    <xf numFmtId="0" fontId="0" fillId="5" borderId="1" xfId="0" applyFill="1" applyBorder="1"/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4"/>
  <sheetViews>
    <sheetView workbookViewId="0">
      <selection sqref="A1:XFD1048576"/>
    </sheetView>
  </sheetViews>
  <sheetFormatPr defaultRowHeight="15" x14ac:dyDescent="0.25"/>
  <cols>
    <col min="1" max="2" width="9.7109375" style="3" bestFit="1" customWidth="1"/>
    <col min="3" max="6" width="9.140625" style="3"/>
    <col min="7" max="7" width="17.28515625" style="3" customWidth="1"/>
    <col min="8" max="8" width="12.5703125" style="3" customWidth="1"/>
    <col min="9" max="9" width="18.42578125" style="3" customWidth="1"/>
    <col min="10" max="11" width="18.5703125" style="3" customWidth="1"/>
    <col min="12" max="12" width="11.5703125" style="3" customWidth="1"/>
    <col min="13" max="15" width="11" style="3" customWidth="1"/>
    <col min="16" max="16384" width="9.140625" style="3"/>
  </cols>
  <sheetData>
    <row r="1" spans="1:16" ht="90.75" thickBot="1" x14ac:dyDescent="0.3">
      <c r="A1" t="s">
        <v>13</v>
      </c>
      <c r="B1" s="17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9" t="s">
        <v>37</v>
      </c>
      <c r="H1" s="19" t="s">
        <v>36</v>
      </c>
      <c r="I1" s="20" t="s">
        <v>2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1" t="s">
        <v>12</v>
      </c>
      <c r="P1" s="2" t="s">
        <v>6</v>
      </c>
    </row>
    <row r="2" spans="1:16" ht="15" customHeight="1" x14ac:dyDescent="0.25">
      <c r="A2" s="5">
        <v>41414</v>
      </c>
      <c r="B2" s="14" t="s">
        <v>19</v>
      </c>
      <c r="C2" s="14">
        <v>2</v>
      </c>
      <c r="D2" s="14"/>
      <c r="E2" s="14" t="s">
        <v>23</v>
      </c>
      <c r="F2" s="14" t="s">
        <v>22</v>
      </c>
      <c r="G2" s="15" t="s">
        <v>0</v>
      </c>
      <c r="H2" s="16">
        <v>6</v>
      </c>
      <c r="I2" s="16">
        <v>1761.7</v>
      </c>
      <c r="J2" s="16">
        <v>1755.1</v>
      </c>
      <c r="K2" s="16">
        <f t="shared" ref="K2:K33" si="0">I2-J2</f>
        <v>6.6000000000001364</v>
      </c>
      <c r="L2" s="16">
        <v>8</v>
      </c>
      <c r="M2" s="16">
        <v>1.5</v>
      </c>
      <c r="N2" s="16">
        <v>0.5</v>
      </c>
      <c r="O2" s="16">
        <f t="shared" ref="O2:O33" si="1">L2+M2+N2</f>
        <v>10</v>
      </c>
    </row>
    <row r="3" spans="1:16" x14ac:dyDescent="0.25">
      <c r="A3" s="5">
        <v>41415</v>
      </c>
      <c r="B3" s="13" t="s">
        <v>26</v>
      </c>
      <c r="C3" s="13">
        <v>2</v>
      </c>
      <c r="D3" s="13">
        <v>5</v>
      </c>
      <c r="E3" s="13" t="s">
        <v>20</v>
      </c>
      <c r="F3" s="13" t="s">
        <v>28</v>
      </c>
      <c r="G3" s="1"/>
      <c r="H3" s="1">
        <v>19</v>
      </c>
      <c r="I3" s="1">
        <v>2120.6</v>
      </c>
      <c r="J3" s="1">
        <v>2040.7</v>
      </c>
      <c r="K3" s="1">
        <f t="shared" si="0"/>
        <v>79.899999999999864</v>
      </c>
      <c r="L3" s="1">
        <v>100</v>
      </c>
      <c r="M3" s="1">
        <v>1</v>
      </c>
      <c r="N3" s="1">
        <v>0.2</v>
      </c>
      <c r="O3" s="1">
        <f t="shared" si="1"/>
        <v>101.2</v>
      </c>
    </row>
    <row r="4" spans="1:16" x14ac:dyDescent="0.25">
      <c r="A4" s="5">
        <v>41415</v>
      </c>
      <c r="B4" s="13" t="s">
        <v>26</v>
      </c>
      <c r="C4" s="13">
        <v>2</v>
      </c>
      <c r="D4" s="13">
        <v>5</v>
      </c>
      <c r="E4" s="13" t="s">
        <v>31</v>
      </c>
      <c r="F4" s="13" t="s">
        <v>27</v>
      </c>
      <c r="G4" s="1"/>
      <c r="H4" s="1">
        <v>24</v>
      </c>
      <c r="I4" s="1">
        <v>1999.7</v>
      </c>
      <c r="J4" s="1">
        <v>1948.4</v>
      </c>
      <c r="K4" s="1">
        <f t="shared" si="0"/>
        <v>51.299999999999955</v>
      </c>
      <c r="L4" s="1">
        <v>40</v>
      </c>
      <c r="M4" s="1">
        <v>10</v>
      </c>
      <c r="N4" s="1">
        <v>7</v>
      </c>
      <c r="O4" s="1">
        <f t="shared" si="1"/>
        <v>57</v>
      </c>
    </row>
    <row r="5" spans="1:16" x14ac:dyDescent="0.25">
      <c r="A5" s="5">
        <v>41415</v>
      </c>
      <c r="B5" s="13" t="s">
        <v>26</v>
      </c>
      <c r="C5" s="13">
        <v>2</v>
      </c>
      <c r="D5" s="13">
        <v>5</v>
      </c>
      <c r="E5" s="13" t="s">
        <v>32</v>
      </c>
      <c r="F5" s="13" t="s">
        <v>22</v>
      </c>
      <c r="G5" s="1"/>
      <c r="H5" s="1">
        <v>25</v>
      </c>
      <c r="I5" s="1">
        <v>1845.6</v>
      </c>
      <c r="J5" s="1">
        <v>1820.7</v>
      </c>
      <c r="K5" s="1">
        <f t="shared" si="0"/>
        <v>24.899999999999864</v>
      </c>
      <c r="L5" s="1">
        <v>15</v>
      </c>
      <c r="M5" s="1">
        <v>5</v>
      </c>
      <c r="N5" s="1">
        <v>5</v>
      </c>
      <c r="O5" s="1">
        <f t="shared" si="1"/>
        <v>25</v>
      </c>
    </row>
    <row r="6" spans="1:16" ht="18" customHeight="1" x14ac:dyDescent="0.25">
      <c r="A6" s="5">
        <v>41415</v>
      </c>
      <c r="B6" s="13" t="s">
        <v>26</v>
      </c>
      <c r="C6" s="13">
        <v>3</v>
      </c>
      <c r="D6" s="13">
        <v>10</v>
      </c>
      <c r="E6" s="13" t="s">
        <v>20</v>
      </c>
      <c r="F6" s="13" t="s">
        <v>28</v>
      </c>
      <c r="G6" s="1"/>
      <c r="H6" s="1">
        <v>26</v>
      </c>
      <c r="I6" s="1">
        <v>2018.8</v>
      </c>
      <c r="J6" s="1">
        <v>2012.1</v>
      </c>
      <c r="K6" s="1">
        <f t="shared" si="0"/>
        <v>6.7000000000000455</v>
      </c>
      <c r="L6" s="1">
        <v>1</v>
      </c>
      <c r="M6" s="1">
        <v>2</v>
      </c>
      <c r="N6" s="1">
        <v>0.25</v>
      </c>
      <c r="O6" s="1">
        <f t="shared" si="1"/>
        <v>3.25</v>
      </c>
    </row>
    <row r="7" spans="1:16" x14ac:dyDescent="0.25">
      <c r="A7" s="5">
        <v>41415</v>
      </c>
      <c r="B7" s="13" t="s">
        <v>26</v>
      </c>
      <c r="C7" s="13">
        <v>3</v>
      </c>
      <c r="D7" s="13">
        <v>10</v>
      </c>
      <c r="E7" s="13" t="s">
        <v>21</v>
      </c>
      <c r="F7" s="13" t="s">
        <v>28</v>
      </c>
      <c r="G7" s="1"/>
      <c r="H7" s="1">
        <v>27</v>
      </c>
      <c r="I7" s="1">
        <v>1944.2</v>
      </c>
      <c r="J7" s="1">
        <v>1842.6</v>
      </c>
      <c r="K7" s="1">
        <f t="shared" si="0"/>
        <v>101.60000000000014</v>
      </c>
      <c r="L7" s="1">
        <v>65</v>
      </c>
      <c r="M7" s="1">
        <v>5</v>
      </c>
      <c r="N7" s="1">
        <v>0.5</v>
      </c>
      <c r="O7" s="1">
        <f t="shared" si="1"/>
        <v>70.5</v>
      </c>
    </row>
    <row r="8" spans="1:16" x14ac:dyDescent="0.25">
      <c r="A8" s="5">
        <v>41415</v>
      </c>
      <c r="B8" s="13" t="s">
        <v>26</v>
      </c>
      <c r="C8" s="13">
        <v>3</v>
      </c>
      <c r="D8" s="13">
        <v>10</v>
      </c>
      <c r="E8" s="13" t="s">
        <v>29</v>
      </c>
      <c r="F8" s="13" t="s">
        <v>28</v>
      </c>
      <c r="G8" s="1"/>
      <c r="H8" s="1">
        <v>29</v>
      </c>
      <c r="I8" s="1">
        <v>2065</v>
      </c>
      <c r="J8" s="1">
        <v>1922.5</v>
      </c>
      <c r="K8" s="1">
        <f t="shared" si="0"/>
        <v>142.5</v>
      </c>
      <c r="L8" s="1">
        <v>37</v>
      </c>
      <c r="M8" s="1">
        <v>8</v>
      </c>
      <c r="N8" s="1">
        <v>0.1</v>
      </c>
      <c r="O8" s="1">
        <f t="shared" si="1"/>
        <v>45.1</v>
      </c>
    </row>
    <row r="9" spans="1:16" x14ac:dyDescent="0.25">
      <c r="A9" s="5">
        <v>41415</v>
      </c>
      <c r="B9" s="13" t="s">
        <v>26</v>
      </c>
      <c r="C9" s="13">
        <v>3</v>
      </c>
      <c r="D9" s="13">
        <v>10</v>
      </c>
      <c r="E9" s="13" t="s">
        <v>33</v>
      </c>
      <c r="F9" s="13" t="s">
        <v>22</v>
      </c>
      <c r="G9" s="1"/>
      <c r="H9" s="1">
        <v>33</v>
      </c>
      <c r="I9" s="1">
        <v>2332.5</v>
      </c>
      <c r="J9" s="1">
        <v>2280.6</v>
      </c>
      <c r="K9" s="1">
        <f t="shared" si="0"/>
        <v>51.900000000000091</v>
      </c>
      <c r="L9" s="1">
        <v>40</v>
      </c>
      <c r="M9" s="1">
        <v>5</v>
      </c>
      <c r="N9" s="1">
        <v>2</v>
      </c>
      <c r="O9" s="1">
        <f t="shared" si="1"/>
        <v>47</v>
      </c>
    </row>
    <row r="10" spans="1:16" x14ac:dyDescent="0.25">
      <c r="A10" s="5">
        <v>41415</v>
      </c>
      <c r="B10" s="13" t="s">
        <v>34</v>
      </c>
      <c r="C10" s="13">
        <v>2</v>
      </c>
      <c r="D10" s="13"/>
      <c r="E10" s="13" t="s">
        <v>20</v>
      </c>
      <c r="F10" s="13" t="s">
        <v>35</v>
      </c>
      <c r="G10" s="1"/>
      <c r="H10" s="1">
        <v>45</v>
      </c>
      <c r="I10" s="1">
        <v>1622.6</v>
      </c>
      <c r="J10" s="1">
        <v>1597.7</v>
      </c>
      <c r="K10" s="1">
        <f t="shared" si="0"/>
        <v>24.899999999999864</v>
      </c>
      <c r="L10" s="1">
        <v>15</v>
      </c>
      <c r="M10" s="1">
        <v>5</v>
      </c>
      <c r="N10" s="1">
        <v>5</v>
      </c>
      <c r="O10" s="1">
        <f t="shared" si="1"/>
        <v>25</v>
      </c>
    </row>
    <row r="11" spans="1:16" x14ac:dyDescent="0.25">
      <c r="A11" s="5">
        <v>41415</v>
      </c>
      <c r="B11" s="13" t="s">
        <v>34</v>
      </c>
      <c r="C11" s="13">
        <v>2</v>
      </c>
      <c r="D11" s="13"/>
      <c r="E11" s="13" t="s">
        <v>21</v>
      </c>
      <c r="F11" s="13" t="s">
        <v>22</v>
      </c>
      <c r="G11" s="1"/>
      <c r="H11" s="1">
        <v>46</v>
      </c>
      <c r="I11" s="1">
        <v>2231</v>
      </c>
      <c r="J11" s="1">
        <v>2136.9</v>
      </c>
      <c r="K11" s="1">
        <f t="shared" si="0"/>
        <v>94.099999999999909</v>
      </c>
      <c r="L11" s="1">
        <v>80</v>
      </c>
      <c r="M11" s="1">
        <v>1</v>
      </c>
      <c r="N11" s="1">
        <v>1</v>
      </c>
      <c r="O11" s="1">
        <f t="shared" si="1"/>
        <v>82</v>
      </c>
    </row>
    <row r="12" spans="1:16" x14ac:dyDescent="0.25">
      <c r="A12" s="5">
        <v>41415</v>
      </c>
      <c r="B12" s="13" t="s">
        <v>34</v>
      </c>
      <c r="C12" s="13">
        <v>2</v>
      </c>
      <c r="D12" s="13"/>
      <c r="E12" s="13" t="s">
        <v>23</v>
      </c>
      <c r="F12" s="13" t="s">
        <v>22</v>
      </c>
      <c r="G12" s="1"/>
      <c r="H12" s="1">
        <v>47</v>
      </c>
      <c r="I12" s="1">
        <v>1978</v>
      </c>
      <c r="J12" s="1">
        <v>1951.1</v>
      </c>
      <c r="K12" s="1">
        <f t="shared" si="0"/>
        <v>26.900000000000091</v>
      </c>
      <c r="L12" s="1">
        <v>15</v>
      </c>
      <c r="M12" s="1">
        <v>4</v>
      </c>
      <c r="N12" s="1">
        <v>3</v>
      </c>
      <c r="O12" s="1">
        <f t="shared" si="1"/>
        <v>22</v>
      </c>
    </row>
    <row r="13" spans="1:16" x14ac:dyDescent="0.25">
      <c r="A13" s="5">
        <v>41415</v>
      </c>
      <c r="B13" s="13" t="s">
        <v>34</v>
      </c>
      <c r="C13" s="13">
        <v>3</v>
      </c>
      <c r="D13" s="13"/>
      <c r="E13" s="13" t="s">
        <v>20</v>
      </c>
      <c r="F13" s="13" t="s">
        <v>35</v>
      </c>
      <c r="G13" s="1"/>
      <c r="H13" s="1">
        <v>48</v>
      </c>
      <c r="I13" s="1">
        <v>1280.9000000000001</v>
      </c>
      <c r="J13" s="1">
        <v>1263.3</v>
      </c>
      <c r="K13" s="1">
        <f t="shared" si="0"/>
        <v>17.600000000000136</v>
      </c>
      <c r="L13" s="1">
        <v>8</v>
      </c>
      <c r="M13" s="1">
        <v>2</v>
      </c>
      <c r="N13" s="1">
        <v>1</v>
      </c>
      <c r="O13" s="1">
        <f t="shared" si="1"/>
        <v>11</v>
      </c>
    </row>
    <row r="14" spans="1:16" x14ac:dyDescent="0.25">
      <c r="A14" s="5">
        <v>41415</v>
      </c>
      <c r="B14" s="13" t="s">
        <v>34</v>
      </c>
      <c r="C14" s="13">
        <v>3</v>
      </c>
      <c r="D14" s="13"/>
      <c r="E14" s="13" t="s">
        <v>21</v>
      </c>
      <c r="F14" s="13" t="s">
        <v>22</v>
      </c>
      <c r="G14" s="1"/>
      <c r="H14" s="1">
        <v>49</v>
      </c>
      <c r="I14" s="1">
        <v>2037.3</v>
      </c>
      <c r="J14" s="1">
        <v>2016.8</v>
      </c>
      <c r="K14" s="1">
        <f t="shared" si="0"/>
        <v>20.5</v>
      </c>
      <c r="L14" s="1">
        <v>10</v>
      </c>
      <c r="M14" s="1">
        <v>5</v>
      </c>
      <c r="N14" s="1">
        <v>3</v>
      </c>
      <c r="O14" s="1">
        <f t="shared" si="1"/>
        <v>18</v>
      </c>
    </row>
    <row r="15" spans="1:16" ht="15" customHeight="1" x14ac:dyDescent="0.25">
      <c r="A15" s="5">
        <v>41415</v>
      </c>
      <c r="B15" s="13" t="s">
        <v>26</v>
      </c>
      <c r="C15" s="13">
        <v>3</v>
      </c>
      <c r="D15" s="13">
        <v>10</v>
      </c>
      <c r="E15" s="13" t="s">
        <v>29</v>
      </c>
      <c r="F15" s="13" t="s">
        <v>28</v>
      </c>
      <c r="G15" s="10" t="s">
        <v>3</v>
      </c>
      <c r="H15" s="11">
        <v>29</v>
      </c>
      <c r="I15" s="12">
        <v>2065</v>
      </c>
      <c r="J15" s="12">
        <v>1922.5</v>
      </c>
      <c r="K15" s="12">
        <f t="shared" si="0"/>
        <v>142.5</v>
      </c>
      <c r="L15" s="12">
        <v>60</v>
      </c>
      <c r="M15" s="12">
        <v>5</v>
      </c>
      <c r="N15" s="12">
        <v>1</v>
      </c>
      <c r="O15" s="12">
        <f t="shared" si="1"/>
        <v>66</v>
      </c>
    </row>
    <row r="16" spans="1:16" x14ac:dyDescent="0.25">
      <c r="A16" s="5">
        <v>41415</v>
      </c>
      <c r="B16" s="13" t="s">
        <v>26</v>
      </c>
      <c r="C16" s="13">
        <v>3</v>
      </c>
      <c r="D16" s="13">
        <v>10</v>
      </c>
      <c r="E16" s="13" t="s">
        <v>21</v>
      </c>
      <c r="F16" s="13" t="s">
        <v>28</v>
      </c>
      <c r="G16" s="12"/>
      <c r="H16" s="11">
        <v>27</v>
      </c>
      <c r="I16" s="12">
        <v>1944.2</v>
      </c>
      <c r="J16" s="12">
        <v>1842.6</v>
      </c>
      <c r="K16" s="12">
        <f t="shared" si="0"/>
        <v>101.60000000000014</v>
      </c>
      <c r="L16" s="12">
        <v>65</v>
      </c>
      <c r="M16" s="12">
        <v>10</v>
      </c>
      <c r="N16" s="12">
        <v>7</v>
      </c>
      <c r="O16" s="12">
        <f t="shared" si="1"/>
        <v>82</v>
      </c>
    </row>
    <row r="17" spans="1:15" x14ac:dyDescent="0.25">
      <c r="A17" s="5">
        <v>41415</v>
      </c>
      <c r="B17" s="13" t="s">
        <v>26</v>
      </c>
      <c r="C17" s="13">
        <v>3</v>
      </c>
      <c r="D17" s="13">
        <v>10</v>
      </c>
      <c r="E17" s="13" t="s">
        <v>32</v>
      </c>
      <c r="F17" s="13" t="s">
        <v>27</v>
      </c>
      <c r="G17" s="12"/>
      <c r="H17" s="11">
        <v>32</v>
      </c>
      <c r="I17" s="12">
        <v>2332.5</v>
      </c>
      <c r="J17" s="12">
        <v>2280.6</v>
      </c>
      <c r="K17" s="12">
        <f t="shared" si="0"/>
        <v>51.900000000000091</v>
      </c>
      <c r="L17" s="12">
        <v>80</v>
      </c>
      <c r="M17" s="12">
        <v>5</v>
      </c>
      <c r="N17" s="12">
        <v>7</v>
      </c>
      <c r="O17" s="12">
        <f t="shared" si="1"/>
        <v>92</v>
      </c>
    </row>
    <row r="18" spans="1:15" x14ac:dyDescent="0.25">
      <c r="A18" s="5">
        <v>41415</v>
      </c>
      <c r="B18" s="13" t="s">
        <v>26</v>
      </c>
      <c r="C18" s="13">
        <v>3</v>
      </c>
      <c r="D18" s="13">
        <v>10</v>
      </c>
      <c r="E18" s="13" t="s">
        <v>20</v>
      </c>
      <c r="F18" s="13" t="s">
        <v>28</v>
      </c>
      <c r="G18" s="12"/>
      <c r="H18" s="11">
        <v>26</v>
      </c>
      <c r="I18" s="12">
        <v>2018.8</v>
      </c>
      <c r="J18" s="12">
        <v>2012.1</v>
      </c>
      <c r="K18" s="12">
        <f t="shared" si="0"/>
        <v>6.7000000000000455</v>
      </c>
      <c r="L18" s="12">
        <v>7</v>
      </c>
      <c r="M18" s="12">
        <v>1</v>
      </c>
      <c r="N18" s="12">
        <v>1</v>
      </c>
      <c r="O18" s="12">
        <f t="shared" si="1"/>
        <v>9</v>
      </c>
    </row>
    <row r="19" spans="1:15" x14ac:dyDescent="0.25">
      <c r="A19" s="5">
        <v>41415</v>
      </c>
      <c r="B19" s="13" t="s">
        <v>34</v>
      </c>
      <c r="C19" s="13">
        <v>3</v>
      </c>
      <c r="D19" s="13"/>
      <c r="E19" s="13" t="s">
        <v>20</v>
      </c>
      <c r="F19" s="13" t="s">
        <v>35</v>
      </c>
      <c r="G19" s="12"/>
      <c r="H19" s="11">
        <v>48</v>
      </c>
      <c r="I19" s="12">
        <v>1280.9000000000001</v>
      </c>
      <c r="J19" s="12">
        <v>1263.3</v>
      </c>
      <c r="K19" s="12">
        <f t="shared" si="0"/>
        <v>17.600000000000136</v>
      </c>
      <c r="L19" s="12">
        <v>5</v>
      </c>
      <c r="M19" s="12">
        <v>5</v>
      </c>
      <c r="N19" s="12">
        <v>7</v>
      </c>
      <c r="O19" s="12">
        <f t="shared" si="1"/>
        <v>17</v>
      </c>
    </row>
    <row r="20" spans="1:15" x14ac:dyDescent="0.25">
      <c r="A20" s="5">
        <v>41415</v>
      </c>
      <c r="B20" s="13" t="s">
        <v>26</v>
      </c>
      <c r="C20" s="13">
        <v>2</v>
      </c>
      <c r="D20" s="13">
        <v>5</v>
      </c>
      <c r="E20" s="13" t="s">
        <v>30</v>
      </c>
      <c r="F20" s="13" t="s">
        <v>28</v>
      </c>
      <c r="G20" s="12"/>
      <c r="H20" s="11">
        <v>23</v>
      </c>
      <c r="I20" s="12">
        <v>2078.6999999999998</v>
      </c>
      <c r="J20" s="12">
        <v>1991.6</v>
      </c>
      <c r="K20" s="12">
        <f t="shared" si="0"/>
        <v>87.099999999999909</v>
      </c>
      <c r="L20" s="12">
        <v>40</v>
      </c>
      <c r="M20" s="12">
        <v>15</v>
      </c>
      <c r="N20" s="12">
        <v>4</v>
      </c>
      <c r="O20" s="12">
        <f t="shared" si="1"/>
        <v>59</v>
      </c>
    </row>
    <row r="21" spans="1:15" x14ac:dyDescent="0.25">
      <c r="A21" s="5">
        <v>41415</v>
      </c>
      <c r="B21" s="13" t="s">
        <v>34</v>
      </c>
      <c r="C21" s="13">
        <v>3</v>
      </c>
      <c r="D21" s="13"/>
      <c r="E21" s="13" t="s">
        <v>23</v>
      </c>
      <c r="F21" s="13" t="s">
        <v>22</v>
      </c>
      <c r="G21" s="12"/>
      <c r="H21" s="11">
        <v>50</v>
      </c>
      <c r="I21" s="12">
        <v>2236.6999999999998</v>
      </c>
      <c r="J21" s="12">
        <v>2206.1999999999998</v>
      </c>
      <c r="K21" s="12">
        <f t="shared" si="0"/>
        <v>30.5</v>
      </c>
      <c r="L21" s="12">
        <v>30</v>
      </c>
      <c r="M21" s="12">
        <v>5</v>
      </c>
      <c r="N21" s="12">
        <v>4</v>
      </c>
      <c r="O21" s="12">
        <f t="shared" si="1"/>
        <v>39</v>
      </c>
    </row>
    <row r="22" spans="1:15" x14ac:dyDescent="0.25">
      <c r="A22" s="5">
        <v>41415</v>
      </c>
      <c r="B22" s="13" t="s">
        <v>26</v>
      </c>
      <c r="C22" s="13">
        <v>2</v>
      </c>
      <c r="D22" s="13">
        <v>5</v>
      </c>
      <c r="E22" s="13" t="s">
        <v>23</v>
      </c>
      <c r="F22" s="13" t="s">
        <v>28</v>
      </c>
      <c r="G22" s="12"/>
      <c r="H22" s="11">
        <v>21</v>
      </c>
      <c r="I22" s="12">
        <v>2168.5</v>
      </c>
      <c r="J22" s="12">
        <v>2076</v>
      </c>
      <c r="K22" s="12">
        <f t="shared" si="0"/>
        <v>92.5</v>
      </c>
      <c r="L22" s="12">
        <v>95</v>
      </c>
      <c r="M22" s="12">
        <v>5</v>
      </c>
      <c r="N22" s="12">
        <v>8</v>
      </c>
      <c r="O22" s="12">
        <f t="shared" si="1"/>
        <v>108</v>
      </c>
    </row>
    <row r="23" spans="1:15" x14ac:dyDescent="0.25">
      <c r="A23" s="5">
        <v>41415</v>
      </c>
      <c r="B23" s="13" t="s">
        <v>26</v>
      </c>
      <c r="C23" s="13">
        <v>2</v>
      </c>
      <c r="D23" s="13">
        <v>5</v>
      </c>
      <c r="E23" s="13" t="s">
        <v>21</v>
      </c>
      <c r="F23" s="13" t="s">
        <v>28</v>
      </c>
      <c r="G23" s="12"/>
      <c r="H23" s="11">
        <v>20</v>
      </c>
      <c r="I23" s="12">
        <v>2020.2</v>
      </c>
      <c r="J23" s="12">
        <v>1917.3</v>
      </c>
      <c r="K23" s="12">
        <f t="shared" si="0"/>
        <v>102.90000000000009</v>
      </c>
      <c r="L23" s="12">
        <v>150</v>
      </c>
      <c r="M23" s="12">
        <v>2</v>
      </c>
      <c r="N23" s="12">
        <v>2</v>
      </c>
      <c r="O23" s="12">
        <f t="shared" si="1"/>
        <v>154</v>
      </c>
    </row>
    <row r="24" spans="1:15" x14ac:dyDescent="0.25">
      <c r="A24" s="5">
        <v>41414</v>
      </c>
      <c r="B24" s="13" t="s">
        <v>19</v>
      </c>
      <c r="C24" s="13">
        <v>2</v>
      </c>
      <c r="D24" s="13"/>
      <c r="E24" s="13" t="s">
        <v>21</v>
      </c>
      <c r="F24" s="13" t="s">
        <v>22</v>
      </c>
      <c r="G24" s="12"/>
      <c r="H24" s="11">
        <v>5</v>
      </c>
      <c r="I24" s="12">
        <v>2031.8</v>
      </c>
      <c r="J24" s="12">
        <v>2001.1</v>
      </c>
      <c r="K24" s="12">
        <f t="shared" si="0"/>
        <v>30.700000000000045</v>
      </c>
      <c r="L24" s="12">
        <v>30</v>
      </c>
      <c r="M24" s="12">
        <v>6</v>
      </c>
      <c r="N24" s="12">
        <v>5</v>
      </c>
      <c r="O24" s="12">
        <f t="shared" si="1"/>
        <v>41</v>
      </c>
    </row>
    <row r="25" spans="1:15" x14ac:dyDescent="0.25">
      <c r="A25" s="5">
        <v>41414</v>
      </c>
      <c r="B25" s="13" t="s">
        <v>19</v>
      </c>
      <c r="C25" s="13">
        <v>2</v>
      </c>
      <c r="D25" s="13"/>
      <c r="E25" s="13" t="s">
        <v>20</v>
      </c>
      <c r="F25" s="13" t="s">
        <v>22</v>
      </c>
      <c r="G25" s="12"/>
      <c r="H25" s="11">
        <v>4</v>
      </c>
      <c r="I25" s="12">
        <v>1106.5999999999999</v>
      </c>
      <c r="J25" s="12">
        <v>1094.0999999999999</v>
      </c>
      <c r="K25" s="12">
        <f t="shared" si="0"/>
        <v>12.5</v>
      </c>
      <c r="L25" s="12">
        <v>10</v>
      </c>
      <c r="M25" s="12">
        <v>0</v>
      </c>
      <c r="N25" s="12">
        <v>0</v>
      </c>
      <c r="O25" s="12">
        <f t="shared" si="1"/>
        <v>10</v>
      </c>
    </row>
    <row r="26" spans="1:15" x14ac:dyDescent="0.25">
      <c r="A26" s="5">
        <v>41414</v>
      </c>
      <c r="B26" s="13" t="s">
        <v>19</v>
      </c>
      <c r="C26" s="13">
        <v>3</v>
      </c>
      <c r="D26" s="13"/>
      <c r="E26" s="13" t="s">
        <v>21</v>
      </c>
      <c r="F26" s="13" t="s">
        <v>24</v>
      </c>
      <c r="G26" s="12"/>
      <c r="H26" s="11">
        <v>8</v>
      </c>
      <c r="I26" s="12">
        <v>1691.7</v>
      </c>
      <c r="J26" s="12">
        <v>1682.7</v>
      </c>
      <c r="K26" s="12">
        <f t="shared" si="0"/>
        <v>9</v>
      </c>
      <c r="L26" s="12">
        <v>5</v>
      </c>
      <c r="M26" s="12">
        <v>0.1</v>
      </c>
      <c r="N26" s="12">
        <v>0.5</v>
      </c>
      <c r="O26" s="12">
        <f t="shared" si="1"/>
        <v>5.6</v>
      </c>
    </row>
    <row r="27" spans="1:15" x14ac:dyDescent="0.25">
      <c r="A27" s="5">
        <v>41415</v>
      </c>
      <c r="B27" s="13" t="s">
        <v>26</v>
      </c>
      <c r="C27" s="13">
        <v>3</v>
      </c>
      <c r="D27" s="13">
        <v>10</v>
      </c>
      <c r="E27" s="13" t="s">
        <v>31</v>
      </c>
      <c r="F27" s="13" t="s">
        <v>28</v>
      </c>
      <c r="G27" s="12"/>
      <c r="H27" s="11">
        <v>31</v>
      </c>
      <c r="I27" s="12">
        <v>2275</v>
      </c>
      <c r="J27" s="12">
        <v>2229.6</v>
      </c>
      <c r="K27" s="12">
        <f t="shared" si="0"/>
        <v>45.400000000000091</v>
      </c>
      <c r="L27" s="12">
        <v>40</v>
      </c>
      <c r="M27" s="12">
        <v>2</v>
      </c>
      <c r="N27" s="12">
        <v>0.5</v>
      </c>
      <c r="O27" s="12">
        <f t="shared" si="1"/>
        <v>42.5</v>
      </c>
    </row>
    <row r="28" spans="1:15" x14ac:dyDescent="0.25">
      <c r="A28" s="5">
        <v>41415</v>
      </c>
      <c r="B28" s="13" t="s">
        <v>26</v>
      </c>
      <c r="C28" s="13">
        <v>3</v>
      </c>
      <c r="D28" s="13">
        <v>10</v>
      </c>
      <c r="E28" s="13" t="s">
        <v>23</v>
      </c>
      <c r="F28" s="13" t="s">
        <v>28</v>
      </c>
      <c r="G28" s="12"/>
      <c r="H28" s="11">
        <v>28</v>
      </c>
      <c r="I28" s="12">
        <v>2055.9</v>
      </c>
      <c r="J28" s="12">
        <v>1909.6</v>
      </c>
      <c r="K28" s="12">
        <f t="shared" si="0"/>
        <v>146.30000000000018</v>
      </c>
      <c r="L28" s="12">
        <v>80</v>
      </c>
      <c r="M28" s="12">
        <v>8</v>
      </c>
      <c r="N28" s="12">
        <v>35</v>
      </c>
      <c r="O28" s="12">
        <f t="shared" si="1"/>
        <v>123</v>
      </c>
    </row>
    <row r="29" spans="1:15" x14ac:dyDescent="0.25">
      <c r="A29" s="5">
        <v>41414</v>
      </c>
      <c r="B29" s="13" t="s">
        <v>19</v>
      </c>
      <c r="C29" s="13">
        <v>3</v>
      </c>
      <c r="D29" s="13"/>
      <c r="E29" s="13" t="s">
        <v>20</v>
      </c>
      <c r="F29" s="13" t="s">
        <v>22</v>
      </c>
      <c r="G29" s="12"/>
      <c r="H29" s="11">
        <v>7</v>
      </c>
      <c r="I29" s="12">
        <v>908.7</v>
      </c>
      <c r="J29" s="12">
        <v>894.5</v>
      </c>
      <c r="K29" s="12">
        <f t="shared" si="0"/>
        <v>14.200000000000045</v>
      </c>
      <c r="L29" s="12">
        <v>140</v>
      </c>
      <c r="M29" s="12">
        <v>3</v>
      </c>
      <c r="N29" s="12">
        <v>5</v>
      </c>
      <c r="O29" s="12">
        <f t="shared" si="1"/>
        <v>148</v>
      </c>
    </row>
    <row r="30" spans="1:15" x14ac:dyDescent="0.25">
      <c r="A30" s="5">
        <v>41415</v>
      </c>
      <c r="B30" s="13" t="s">
        <v>26</v>
      </c>
      <c r="C30" s="13">
        <v>3</v>
      </c>
      <c r="D30" s="13">
        <v>10</v>
      </c>
      <c r="E30" s="13" t="s">
        <v>30</v>
      </c>
      <c r="F30" s="13" t="s">
        <v>28</v>
      </c>
      <c r="G30" s="12"/>
      <c r="H30" s="11">
        <v>30</v>
      </c>
      <c r="I30" s="12">
        <v>2248.6</v>
      </c>
      <c r="J30" s="12">
        <v>2116.1999999999998</v>
      </c>
      <c r="K30" s="12">
        <f t="shared" si="0"/>
        <v>132.40000000000009</v>
      </c>
      <c r="L30" s="12">
        <v>10</v>
      </c>
      <c r="M30" s="12">
        <v>5</v>
      </c>
      <c r="N30" s="12">
        <v>5</v>
      </c>
      <c r="O30" s="12">
        <f t="shared" si="1"/>
        <v>20</v>
      </c>
    </row>
    <row r="31" spans="1:15" x14ac:dyDescent="0.25">
      <c r="A31" s="5">
        <v>41415</v>
      </c>
      <c r="B31" s="13" t="s">
        <v>26</v>
      </c>
      <c r="C31" s="13">
        <v>1</v>
      </c>
      <c r="D31" s="13">
        <v>3</v>
      </c>
      <c r="E31" s="13" t="s">
        <v>33</v>
      </c>
      <c r="F31" s="13" t="s">
        <v>22</v>
      </c>
      <c r="G31" s="12"/>
      <c r="H31" s="11">
        <v>18</v>
      </c>
      <c r="I31" s="12">
        <v>1963.2</v>
      </c>
      <c r="J31" s="12">
        <v>1945.8</v>
      </c>
      <c r="K31" s="12">
        <f t="shared" si="0"/>
        <v>17.400000000000091</v>
      </c>
      <c r="L31" s="12">
        <v>55</v>
      </c>
      <c r="M31" s="12">
        <v>8</v>
      </c>
      <c r="N31" s="12">
        <v>5</v>
      </c>
      <c r="O31" s="12">
        <f t="shared" si="1"/>
        <v>68</v>
      </c>
    </row>
    <row r="32" spans="1:15" x14ac:dyDescent="0.25">
      <c r="B32" s="13" t="s">
        <v>26</v>
      </c>
      <c r="C32" s="13">
        <v>4</v>
      </c>
      <c r="D32" s="13">
        <v>3</v>
      </c>
      <c r="E32" s="13" t="s">
        <v>21</v>
      </c>
      <c r="F32" s="13" t="s">
        <v>28</v>
      </c>
      <c r="G32" s="6" t="s">
        <v>4</v>
      </c>
      <c r="H32" s="7">
        <v>35</v>
      </c>
      <c r="I32" s="6">
        <v>2076</v>
      </c>
      <c r="J32" s="6">
        <v>2001.7</v>
      </c>
      <c r="K32" s="6">
        <f t="shared" si="0"/>
        <v>74.299999999999955</v>
      </c>
      <c r="L32" s="6">
        <v>55</v>
      </c>
      <c r="M32" s="6">
        <v>10</v>
      </c>
      <c r="N32" s="6">
        <v>7</v>
      </c>
      <c r="O32" s="6">
        <f t="shared" si="1"/>
        <v>72</v>
      </c>
    </row>
    <row r="33" spans="1:15" x14ac:dyDescent="0.25">
      <c r="A33" s="5">
        <v>41415</v>
      </c>
      <c r="B33" s="13" t="s">
        <v>34</v>
      </c>
      <c r="C33" s="13">
        <v>1</v>
      </c>
      <c r="D33" s="13"/>
      <c r="E33" s="13" t="s">
        <v>20</v>
      </c>
      <c r="F33" s="13" t="s">
        <v>35</v>
      </c>
      <c r="G33" s="6"/>
      <c r="H33" s="7">
        <v>42</v>
      </c>
      <c r="I33" s="6">
        <v>1962.7</v>
      </c>
      <c r="J33" s="6">
        <v>1893.5</v>
      </c>
      <c r="K33" s="6">
        <f t="shared" si="0"/>
        <v>69.200000000000045</v>
      </c>
      <c r="L33" s="6">
        <v>55</v>
      </c>
      <c r="M33" s="6">
        <v>12</v>
      </c>
      <c r="N33" s="6">
        <v>1</v>
      </c>
      <c r="O33" s="6">
        <f t="shared" si="1"/>
        <v>68</v>
      </c>
    </row>
    <row r="34" spans="1:15" x14ac:dyDescent="0.25">
      <c r="A34" s="5">
        <v>41415</v>
      </c>
      <c r="B34" s="13" t="s">
        <v>26</v>
      </c>
      <c r="C34" s="13">
        <v>4</v>
      </c>
      <c r="D34" s="13">
        <v>3</v>
      </c>
      <c r="E34" s="13" t="s">
        <v>31</v>
      </c>
      <c r="F34" s="13" t="s">
        <v>28</v>
      </c>
      <c r="G34" s="6"/>
      <c r="H34" s="7">
        <v>39</v>
      </c>
      <c r="I34" s="6">
        <v>2227.9</v>
      </c>
      <c r="J34" s="6">
        <v>2123</v>
      </c>
      <c r="K34" s="6">
        <f t="shared" ref="K34:K58" si="2">I34-J34</f>
        <v>104.90000000000009</v>
      </c>
      <c r="L34" s="6">
        <v>90</v>
      </c>
      <c r="M34" s="6">
        <v>10</v>
      </c>
      <c r="N34" s="6">
        <v>5</v>
      </c>
      <c r="O34" s="6">
        <f t="shared" ref="O34:O58" si="3">L34+M34+N34</f>
        <v>105</v>
      </c>
    </row>
    <row r="35" spans="1:15" x14ac:dyDescent="0.25">
      <c r="A35" s="5">
        <v>41415</v>
      </c>
      <c r="B35" s="13" t="s">
        <v>34</v>
      </c>
      <c r="C35" s="13">
        <v>1</v>
      </c>
      <c r="D35" s="13"/>
      <c r="E35" s="13" t="s">
        <v>23</v>
      </c>
      <c r="F35" s="13" t="s">
        <v>22</v>
      </c>
      <c r="G35" s="6"/>
      <c r="H35" s="7">
        <v>44</v>
      </c>
      <c r="I35" s="6">
        <v>1490.7</v>
      </c>
      <c r="J35" s="6">
        <v>1479.2</v>
      </c>
      <c r="K35" s="6">
        <f t="shared" si="2"/>
        <v>11.5</v>
      </c>
      <c r="L35" s="6">
        <v>10</v>
      </c>
      <c r="M35" s="6">
        <v>2</v>
      </c>
      <c r="N35" s="6">
        <v>1</v>
      </c>
      <c r="O35" s="6">
        <f t="shared" si="3"/>
        <v>13</v>
      </c>
    </row>
    <row r="36" spans="1:15" x14ac:dyDescent="0.25">
      <c r="A36" s="5">
        <v>41414</v>
      </c>
      <c r="B36" s="13" t="s">
        <v>26</v>
      </c>
      <c r="C36" s="13">
        <v>1</v>
      </c>
      <c r="D36" s="13">
        <v>3</v>
      </c>
      <c r="E36" s="13" t="s">
        <v>20</v>
      </c>
      <c r="F36" s="13" t="s">
        <v>27</v>
      </c>
      <c r="G36" s="6"/>
      <c r="H36" s="7">
        <v>11</v>
      </c>
      <c r="I36" s="6">
        <v>2193.3000000000002</v>
      </c>
      <c r="J36" s="6">
        <v>2186</v>
      </c>
      <c r="K36" s="6">
        <f t="shared" si="2"/>
        <v>7.3000000000001819</v>
      </c>
      <c r="L36" s="6">
        <v>6</v>
      </c>
      <c r="M36" s="6">
        <v>2</v>
      </c>
      <c r="N36" s="6">
        <v>3</v>
      </c>
      <c r="O36" s="6">
        <f t="shared" si="3"/>
        <v>11</v>
      </c>
    </row>
    <row r="37" spans="1:15" x14ac:dyDescent="0.25">
      <c r="A37" s="5">
        <v>41414</v>
      </c>
      <c r="B37" s="13" t="s">
        <v>26</v>
      </c>
      <c r="C37" s="13">
        <v>1</v>
      </c>
      <c r="D37" s="13">
        <v>3</v>
      </c>
      <c r="E37" s="13" t="s">
        <v>32</v>
      </c>
      <c r="F37" s="13" t="s">
        <v>27</v>
      </c>
      <c r="G37" s="6"/>
      <c r="H37" s="7">
        <v>17</v>
      </c>
      <c r="I37" s="6">
        <v>2130.6999999999998</v>
      </c>
      <c r="J37" s="6">
        <v>2089.8000000000002</v>
      </c>
      <c r="K37" s="6">
        <f t="shared" si="2"/>
        <v>40.899999999999636</v>
      </c>
      <c r="L37" s="6">
        <v>10</v>
      </c>
      <c r="M37" s="6">
        <v>5</v>
      </c>
      <c r="N37" s="6">
        <v>7</v>
      </c>
      <c r="O37" s="6">
        <f t="shared" si="3"/>
        <v>22</v>
      </c>
    </row>
    <row r="38" spans="1:15" x14ac:dyDescent="0.25">
      <c r="A38" s="5">
        <v>41415</v>
      </c>
      <c r="B38" s="13" t="s">
        <v>34</v>
      </c>
      <c r="C38" s="13">
        <v>4</v>
      </c>
      <c r="D38" s="13"/>
      <c r="E38" s="13" t="s">
        <v>21</v>
      </c>
      <c r="F38" s="13" t="s">
        <v>22</v>
      </c>
      <c r="G38" s="6"/>
      <c r="H38" s="7">
        <v>52</v>
      </c>
      <c r="I38" s="6">
        <v>1606.4</v>
      </c>
      <c r="J38" s="6">
        <v>1589.2</v>
      </c>
      <c r="K38" s="6">
        <f t="shared" si="2"/>
        <v>17.200000000000045</v>
      </c>
      <c r="L38" s="6">
        <v>15</v>
      </c>
      <c r="M38" s="6">
        <v>2</v>
      </c>
      <c r="N38" s="6">
        <v>2</v>
      </c>
      <c r="O38" s="6">
        <f t="shared" si="3"/>
        <v>19</v>
      </c>
    </row>
    <row r="39" spans="1:15" x14ac:dyDescent="0.25">
      <c r="A39" s="5">
        <v>41414</v>
      </c>
      <c r="B39" s="13" t="s">
        <v>19</v>
      </c>
      <c r="C39" s="13">
        <v>1</v>
      </c>
      <c r="D39" s="13"/>
      <c r="E39" s="13" t="s">
        <v>23</v>
      </c>
      <c r="F39" s="13" t="s">
        <v>22</v>
      </c>
      <c r="G39" s="6"/>
      <c r="H39" s="7">
        <v>3</v>
      </c>
      <c r="I39" s="6">
        <v>2627.1</v>
      </c>
      <c r="J39" s="6">
        <v>2596</v>
      </c>
      <c r="K39" s="6">
        <f t="shared" si="2"/>
        <v>31.099999999999909</v>
      </c>
      <c r="L39" s="6">
        <v>12</v>
      </c>
      <c r="M39" s="6">
        <v>5</v>
      </c>
      <c r="N39" s="6">
        <v>7</v>
      </c>
      <c r="O39" s="6">
        <f t="shared" si="3"/>
        <v>24</v>
      </c>
    </row>
    <row r="40" spans="1:15" x14ac:dyDescent="0.25">
      <c r="A40" s="5">
        <v>41415</v>
      </c>
      <c r="B40" s="13" t="s">
        <v>26</v>
      </c>
      <c r="C40" s="13">
        <v>4</v>
      </c>
      <c r="D40" s="13">
        <v>3</v>
      </c>
      <c r="E40" s="13" t="s">
        <v>29</v>
      </c>
      <c r="F40" s="13" t="s">
        <v>28</v>
      </c>
      <c r="G40" s="6"/>
      <c r="H40" s="7">
        <v>37</v>
      </c>
      <c r="I40" s="6">
        <v>2203.8000000000002</v>
      </c>
      <c r="J40" s="6">
        <v>2092.1</v>
      </c>
      <c r="K40" s="6">
        <f t="shared" si="2"/>
        <v>111.70000000000027</v>
      </c>
      <c r="L40" s="6">
        <v>45</v>
      </c>
      <c r="M40" s="6">
        <v>10</v>
      </c>
      <c r="N40" s="6">
        <v>6</v>
      </c>
      <c r="O40" s="6">
        <f t="shared" si="3"/>
        <v>61</v>
      </c>
    </row>
    <row r="41" spans="1:15" x14ac:dyDescent="0.25">
      <c r="A41" s="5">
        <v>41414</v>
      </c>
      <c r="B41" s="13" t="s">
        <v>26</v>
      </c>
      <c r="C41" s="13">
        <v>1</v>
      </c>
      <c r="D41" s="13">
        <v>3</v>
      </c>
      <c r="E41" s="13" t="s">
        <v>31</v>
      </c>
      <c r="F41" s="13" t="s">
        <v>28</v>
      </c>
      <c r="G41" s="6"/>
      <c r="H41" s="7">
        <v>16</v>
      </c>
      <c r="I41" s="6">
        <v>2184.6</v>
      </c>
      <c r="J41" s="6">
        <v>2084.1999999999998</v>
      </c>
      <c r="K41" s="6">
        <f t="shared" si="2"/>
        <v>100.40000000000009</v>
      </c>
      <c r="L41" s="6">
        <v>65</v>
      </c>
      <c r="M41" s="6">
        <v>40</v>
      </c>
      <c r="N41" s="6">
        <v>5</v>
      </c>
      <c r="O41" s="6">
        <f t="shared" si="3"/>
        <v>110</v>
      </c>
    </row>
    <row r="42" spans="1:15" x14ac:dyDescent="0.25">
      <c r="A42" s="5">
        <v>41415</v>
      </c>
      <c r="B42" s="13" t="s">
        <v>34</v>
      </c>
      <c r="C42" s="13">
        <v>4</v>
      </c>
      <c r="D42" s="13"/>
      <c r="E42" s="13" t="s">
        <v>23</v>
      </c>
      <c r="F42" s="13" t="s">
        <v>22</v>
      </c>
      <c r="G42" s="6"/>
      <c r="H42" s="7">
        <v>53</v>
      </c>
      <c r="I42" s="6">
        <v>2049</v>
      </c>
      <c r="J42" s="6">
        <v>2014</v>
      </c>
      <c r="K42" s="6">
        <f t="shared" si="2"/>
        <v>35</v>
      </c>
      <c r="L42" s="6">
        <v>15</v>
      </c>
      <c r="M42" s="6">
        <v>5</v>
      </c>
      <c r="N42" s="6">
        <v>6</v>
      </c>
      <c r="O42" s="6">
        <f t="shared" si="3"/>
        <v>26</v>
      </c>
    </row>
    <row r="43" spans="1:15" x14ac:dyDescent="0.25">
      <c r="A43" s="5">
        <v>41415</v>
      </c>
      <c r="B43" s="13" t="s">
        <v>26</v>
      </c>
      <c r="C43" s="13">
        <v>2</v>
      </c>
      <c r="D43" s="13">
        <v>5</v>
      </c>
      <c r="E43" s="13" t="s">
        <v>29</v>
      </c>
      <c r="F43" s="13" t="s">
        <v>28</v>
      </c>
      <c r="G43" s="6"/>
      <c r="H43" s="7">
        <v>22</v>
      </c>
      <c r="I43" s="6">
        <v>2002.6</v>
      </c>
      <c r="J43" s="6">
        <v>1919.2</v>
      </c>
      <c r="K43" s="6">
        <f t="shared" si="2"/>
        <v>83.399999999999864</v>
      </c>
      <c r="L43" s="6">
        <v>70</v>
      </c>
      <c r="M43" s="6">
        <v>15</v>
      </c>
      <c r="N43" s="6">
        <v>8</v>
      </c>
      <c r="O43" s="6">
        <f t="shared" si="3"/>
        <v>93</v>
      </c>
    </row>
    <row r="44" spans="1:15" x14ac:dyDescent="0.25">
      <c r="A44" s="5">
        <v>41415</v>
      </c>
      <c r="B44" s="13" t="s">
        <v>26</v>
      </c>
      <c r="C44" s="13">
        <v>4</v>
      </c>
      <c r="D44" s="13">
        <v>3</v>
      </c>
      <c r="E44" s="13" t="s">
        <v>30</v>
      </c>
      <c r="F44" s="13" t="s">
        <v>28</v>
      </c>
      <c r="G44" s="8" t="s">
        <v>5</v>
      </c>
      <c r="H44" s="9">
        <v>38</v>
      </c>
      <c r="I44" s="8">
        <v>1966.3</v>
      </c>
      <c r="J44" s="8">
        <v>1830.7</v>
      </c>
      <c r="K44" s="8">
        <f t="shared" si="2"/>
        <v>135.59999999999991</v>
      </c>
      <c r="L44" s="8">
        <v>70</v>
      </c>
      <c r="M44" s="8">
        <v>10</v>
      </c>
      <c r="N44" s="8">
        <v>5</v>
      </c>
      <c r="O44" s="8">
        <f t="shared" si="3"/>
        <v>85</v>
      </c>
    </row>
    <row r="45" spans="1:15" x14ac:dyDescent="0.25">
      <c r="A45" s="5">
        <v>41415</v>
      </c>
      <c r="B45" s="13" t="s">
        <v>34</v>
      </c>
      <c r="C45" s="13">
        <v>1</v>
      </c>
      <c r="D45" s="13"/>
      <c r="E45" s="13" t="s">
        <v>21</v>
      </c>
      <c r="F45" s="13" t="s">
        <v>22</v>
      </c>
      <c r="G45" s="8"/>
      <c r="H45" s="9">
        <v>43</v>
      </c>
      <c r="I45" s="8">
        <v>2229.6999999999998</v>
      </c>
      <c r="J45" s="8">
        <v>2209.6</v>
      </c>
      <c r="K45" s="8">
        <f t="shared" si="2"/>
        <v>20.099999999999909</v>
      </c>
      <c r="L45" s="8">
        <v>20</v>
      </c>
      <c r="M45" s="8">
        <v>0.2</v>
      </c>
      <c r="N45" s="8">
        <v>0</v>
      </c>
      <c r="O45" s="8">
        <f t="shared" si="3"/>
        <v>20.2</v>
      </c>
    </row>
    <row r="46" spans="1:15" x14ac:dyDescent="0.25">
      <c r="A46" s="5">
        <v>41414</v>
      </c>
      <c r="B46" s="13" t="s">
        <v>26</v>
      </c>
      <c r="C46" s="13">
        <v>1</v>
      </c>
      <c r="D46" s="13">
        <v>3</v>
      </c>
      <c r="E46" s="13" t="s">
        <v>29</v>
      </c>
      <c r="F46" s="13" t="s">
        <v>28</v>
      </c>
      <c r="G46" s="8"/>
      <c r="H46" s="9">
        <v>14</v>
      </c>
      <c r="I46" s="8">
        <v>2190.1</v>
      </c>
      <c r="J46" s="8">
        <v>2098.1999999999998</v>
      </c>
      <c r="K46" s="8">
        <f t="shared" si="2"/>
        <v>91.900000000000091</v>
      </c>
      <c r="L46" s="8">
        <v>100</v>
      </c>
      <c r="M46" s="8">
        <v>8</v>
      </c>
      <c r="N46" s="8">
        <v>0.5</v>
      </c>
      <c r="O46" s="8">
        <f t="shared" si="3"/>
        <v>108.5</v>
      </c>
    </row>
    <row r="47" spans="1:15" x14ac:dyDescent="0.25">
      <c r="A47" s="5">
        <v>41415</v>
      </c>
      <c r="B47" s="13" t="s">
        <v>26</v>
      </c>
      <c r="C47" s="13">
        <v>4</v>
      </c>
      <c r="D47" s="13">
        <v>3</v>
      </c>
      <c r="E47" s="13" t="s">
        <v>20</v>
      </c>
      <c r="F47" s="13" t="s">
        <v>28</v>
      </c>
      <c r="G47" s="8"/>
      <c r="H47" s="9">
        <v>34</v>
      </c>
      <c r="I47" s="8">
        <v>2067.3000000000002</v>
      </c>
      <c r="J47" s="8">
        <v>1987.5</v>
      </c>
      <c r="K47" s="8">
        <f t="shared" si="2"/>
        <v>79.800000000000182</v>
      </c>
      <c r="L47" s="8">
        <v>65</v>
      </c>
      <c r="M47" s="8">
        <v>20</v>
      </c>
      <c r="N47" s="8">
        <v>0</v>
      </c>
      <c r="O47" s="8">
        <f t="shared" si="3"/>
        <v>85</v>
      </c>
    </row>
    <row r="48" spans="1:15" x14ac:dyDescent="0.25">
      <c r="A48" s="5">
        <v>41414</v>
      </c>
      <c r="B48" s="13" t="s">
        <v>19</v>
      </c>
      <c r="C48" s="13">
        <v>1</v>
      </c>
      <c r="D48" s="13"/>
      <c r="E48" s="13" t="s">
        <v>21</v>
      </c>
      <c r="F48" s="13" t="s">
        <v>22</v>
      </c>
      <c r="G48" s="8"/>
      <c r="H48" s="9">
        <v>2</v>
      </c>
      <c r="I48" s="8">
        <v>1304.5</v>
      </c>
      <c r="J48" s="8">
        <v>1292.4000000000001</v>
      </c>
      <c r="K48" s="8">
        <f t="shared" si="2"/>
        <v>12.099999999999909</v>
      </c>
      <c r="L48" s="8">
        <v>8</v>
      </c>
      <c r="M48" s="8">
        <v>2</v>
      </c>
      <c r="N48" s="8">
        <v>2</v>
      </c>
      <c r="O48" s="8">
        <f t="shared" si="3"/>
        <v>12</v>
      </c>
    </row>
    <row r="49" spans="1:16" x14ac:dyDescent="0.25">
      <c r="A49" s="5">
        <v>41414</v>
      </c>
      <c r="B49" s="13" t="s">
        <v>26</v>
      </c>
      <c r="C49" s="13">
        <v>1</v>
      </c>
      <c r="D49" s="13">
        <v>3</v>
      </c>
      <c r="E49" s="13" t="s">
        <v>21</v>
      </c>
      <c r="F49" s="13" t="s">
        <v>28</v>
      </c>
      <c r="G49" s="8"/>
      <c r="H49" s="9">
        <v>12</v>
      </c>
      <c r="I49" s="8">
        <v>1958.4</v>
      </c>
      <c r="J49" s="8">
        <v>1874.4</v>
      </c>
      <c r="K49" s="8">
        <f t="shared" si="2"/>
        <v>84</v>
      </c>
      <c r="L49" s="8">
        <v>80</v>
      </c>
      <c r="M49" s="8">
        <v>5</v>
      </c>
      <c r="N49" s="8">
        <v>5</v>
      </c>
      <c r="O49" s="8">
        <f t="shared" si="3"/>
        <v>90</v>
      </c>
    </row>
    <row r="50" spans="1:16" x14ac:dyDescent="0.25">
      <c r="A50" s="5">
        <v>41414</v>
      </c>
      <c r="B50" s="13" t="s">
        <v>26</v>
      </c>
      <c r="C50" s="13">
        <v>1</v>
      </c>
      <c r="D50" s="13">
        <v>3</v>
      </c>
      <c r="E50" s="13" t="s">
        <v>23</v>
      </c>
      <c r="F50" s="13" t="s">
        <v>28</v>
      </c>
      <c r="G50" s="8"/>
      <c r="H50" s="9">
        <v>13</v>
      </c>
      <c r="I50" s="8">
        <v>2064.4</v>
      </c>
      <c r="J50" s="8">
        <v>1973.2</v>
      </c>
      <c r="K50" s="8">
        <f t="shared" si="2"/>
        <v>91.200000000000045</v>
      </c>
      <c r="L50" s="8">
        <v>105</v>
      </c>
      <c r="M50" s="8">
        <v>1</v>
      </c>
      <c r="N50" s="8">
        <v>0</v>
      </c>
      <c r="O50" s="8">
        <f t="shared" si="3"/>
        <v>106</v>
      </c>
    </row>
    <row r="51" spans="1:16" x14ac:dyDescent="0.25">
      <c r="A51" s="5">
        <v>41414</v>
      </c>
      <c r="B51" s="13" t="s">
        <v>26</v>
      </c>
      <c r="C51" s="13">
        <v>1</v>
      </c>
      <c r="D51" s="13">
        <v>3</v>
      </c>
      <c r="E51" s="13" t="s">
        <v>30</v>
      </c>
      <c r="F51" s="13" t="s">
        <v>28</v>
      </c>
      <c r="G51" s="8"/>
      <c r="H51" s="9">
        <v>15</v>
      </c>
      <c r="I51" s="8">
        <v>2136.4</v>
      </c>
      <c r="J51" s="8">
        <v>2062</v>
      </c>
      <c r="K51" s="8">
        <f t="shared" si="2"/>
        <v>74.400000000000091</v>
      </c>
      <c r="L51" s="8">
        <v>40</v>
      </c>
      <c r="M51" s="8">
        <v>4</v>
      </c>
      <c r="N51" s="8">
        <v>5</v>
      </c>
      <c r="O51" s="8">
        <f t="shared" si="3"/>
        <v>49</v>
      </c>
      <c r="P51" s="3" t="s">
        <v>7</v>
      </c>
    </row>
    <row r="52" spans="1:16" x14ac:dyDescent="0.25">
      <c r="A52" s="5">
        <v>41414</v>
      </c>
      <c r="B52" s="13" t="s">
        <v>19</v>
      </c>
      <c r="C52" s="13">
        <v>4</v>
      </c>
      <c r="D52" s="13"/>
      <c r="E52" s="13" t="s">
        <v>21</v>
      </c>
      <c r="F52" s="13" t="s">
        <v>24</v>
      </c>
      <c r="G52" s="8"/>
      <c r="H52" s="9">
        <v>10</v>
      </c>
      <c r="I52" s="8">
        <v>2414.6999999999998</v>
      </c>
      <c r="J52" s="8">
        <v>2407.1999999999998</v>
      </c>
      <c r="K52" s="8">
        <f t="shared" si="2"/>
        <v>7.5</v>
      </c>
      <c r="L52" s="8">
        <v>5</v>
      </c>
      <c r="M52" s="8">
        <v>1</v>
      </c>
      <c r="N52" s="8">
        <v>7</v>
      </c>
      <c r="O52" s="8">
        <f t="shared" si="3"/>
        <v>13</v>
      </c>
    </row>
    <row r="53" spans="1:16" x14ac:dyDescent="0.25">
      <c r="A53" s="5">
        <v>41415</v>
      </c>
      <c r="B53" s="13" t="s">
        <v>26</v>
      </c>
      <c r="C53" s="13">
        <v>4</v>
      </c>
      <c r="D53" s="13">
        <v>3</v>
      </c>
      <c r="E53" s="13" t="s">
        <v>33</v>
      </c>
      <c r="F53" s="13" t="s">
        <v>22</v>
      </c>
      <c r="G53" s="8"/>
      <c r="H53" s="9">
        <v>41</v>
      </c>
      <c r="I53" s="8">
        <v>2242.6</v>
      </c>
      <c r="J53" s="8">
        <v>2200.6999999999998</v>
      </c>
      <c r="K53" s="8">
        <f t="shared" si="2"/>
        <v>41.900000000000091</v>
      </c>
      <c r="L53" s="8">
        <v>35</v>
      </c>
      <c r="M53" s="8">
        <v>7</v>
      </c>
      <c r="N53" s="8">
        <v>5</v>
      </c>
      <c r="O53" s="8">
        <f t="shared" si="3"/>
        <v>47</v>
      </c>
    </row>
    <row r="54" spans="1:16" x14ac:dyDescent="0.25">
      <c r="A54" s="5">
        <v>41414</v>
      </c>
      <c r="B54" s="13" t="s">
        <v>19</v>
      </c>
      <c r="C54" s="13">
        <v>4</v>
      </c>
      <c r="D54" s="13"/>
      <c r="E54" s="13" t="s">
        <v>20</v>
      </c>
      <c r="F54" s="13" t="s">
        <v>25</v>
      </c>
      <c r="G54" s="8"/>
      <c r="H54" s="9">
        <v>9</v>
      </c>
      <c r="I54" s="8">
        <v>1272</v>
      </c>
      <c r="J54" s="8">
        <v>1253.5999999999999</v>
      </c>
      <c r="K54" s="8">
        <f t="shared" si="2"/>
        <v>18.400000000000091</v>
      </c>
      <c r="L54" s="8">
        <v>15</v>
      </c>
      <c r="M54" s="8">
        <v>1</v>
      </c>
      <c r="N54" s="8">
        <v>8</v>
      </c>
      <c r="O54" s="8">
        <f t="shared" si="3"/>
        <v>24</v>
      </c>
    </row>
    <row r="55" spans="1:16" x14ac:dyDescent="0.25">
      <c r="B55" s="1"/>
      <c r="C55" s="13">
        <v>4</v>
      </c>
      <c r="D55" s="13"/>
      <c r="E55" s="13" t="s">
        <v>20</v>
      </c>
      <c r="F55" s="13" t="s">
        <v>35</v>
      </c>
      <c r="G55" s="8"/>
      <c r="H55" s="9">
        <v>51</v>
      </c>
      <c r="I55" s="8">
        <v>1003.5</v>
      </c>
      <c r="J55" s="8">
        <v>988.8</v>
      </c>
      <c r="K55" s="8">
        <f t="shared" si="2"/>
        <v>14.700000000000045</v>
      </c>
      <c r="L55" s="8">
        <v>15</v>
      </c>
      <c r="M55" s="8">
        <v>1</v>
      </c>
      <c r="N55" s="8">
        <v>2</v>
      </c>
      <c r="O55" s="8">
        <f t="shared" si="3"/>
        <v>18</v>
      </c>
    </row>
    <row r="56" spans="1:16" x14ac:dyDescent="0.25">
      <c r="A56" s="5">
        <v>41415</v>
      </c>
      <c r="B56" s="13" t="s">
        <v>26</v>
      </c>
      <c r="C56" s="13">
        <v>4</v>
      </c>
      <c r="D56" s="13">
        <v>3</v>
      </c>
      <c r="E56" s="13" t="s">
        <v>20</v>
      </c>
      <c r="F56" s="13" t="s">
        <v>28</v>
      </c>
      <c r="G56" s="8"/>
      <c r="H56" s="9">
        <v>34</v>
      </c>
      <c r="I56" s="8">
        <v>1956.2</v>
      </c>
      <c r="J56" s="8">
        <v>1870.9</v>
      </c>
      <c r="K56" s="8">
        <f t="shared" si="2"/>
        <v>85.299999999999955</v>
      </c>
      <c r="L56" s="8">
        <v>110</v>
      </c>
      <c r="M56" s="8">
        <v>5</v>
      </c>
      <c r="N56" s="8">
        <v>1</v>
      </c>
      <c r="O56" s="8">
        <f t="shared" si="3"/>
        <v>116</v>
      </c>
    </row>
    <row r="57" spans="1:16" x14ac:dyDescent="0.25">
      <c r="A57" s="5">
        <v>41415</v>
      </c>
      <c r="B57" s="13" t="s">
        <v>26</v>
      </c>
      <c r="C57" s="13">
        <v>4</v>
      </c>
      <c r="D57" s="13">
        <v>3</v>
      </c>
      <c r="E57" s="13" t="s">
        <v>23</v>
      </c>
      <c r="F57" s="13" t="s">
        <v>28</v>
      </c>
      <c r="G57" s="8"/>
      <c r="H57" s="9">
        <v>36</v>
      </c>
      <c r="I57" s="8">
        <v>2284.8000000000002</v>
      </c>
      <c r="J57" s="8">
        <v>2181</v>
      </c>
      <c r="K57" s="8">
        <f t="shared" si="2"/>
        <v>103.80000000000018</v>
      </c>
      <c r="L57" s="8">
        <v>100</v>
      </c>
      <c r="M57" s="8">
        <v>2</v>
      </c>
      <c r="N57" s="8">
        <v>5</v>
      </c>
      <c r="O57" s="8">
        <f t="shared" si="3"/>
        <v>107</v>
      </c>
    </row>
    <row r="58" spans="1:16" ht="15.75" thickBot="1" x14ac:dyDescent="0.3">
      <c r="A58" s="5">
        <v>41415</v>
      </c>
      <c r="B58" s="13" t="s">
        <v>26</v>
      </c>
      <c r="C58" s="13">
        <v>4</v>
      </c>
      <c r="D58" s="13">
        <v>3</v>
      </c>
      <c r="E58" s="13" t="s">
        <v>32</v>
      </c>
      <c r="F58" s="13" t="s">
        <v>27</v>
      </c>
      <c r="G58" s="8"/>
      <c r="H58" s="9">
        <v>40</v>
      </c>
      <c r="I58" s="8">
        <v>2101.9</v>
      </c>
      <c r="J58" s="8">
        <v>2026.8</v>
      </c>
      <c r="K58" s="22">
        <f t="shared" si="2"/>
        <v>75.100000000000136</v>
      </c>
      <c r="L58" s="22">
        <v>60</v>
      </c>
      <c r="M58" s="22">
        <v>7</v>
      </c>
      <c r="N58" s="22">
        <v>5</v>
      </c>
      <c r="O58" s="22">
        <f t="shared" si="3"/>
        <v>72</v>
      </c>
    </row>
    <row r="59" spans="1:16" x14ac:dyDescent="0.25">
      <c r="H59" s="4"/>
      <c r="K59" s="23" t="s">
        <v>38</v>
      </c>
      <c r="L59" s="24">
        <f>COUNTIF(L2:L58, 0)</f>
        <v>0</v>
      </c>
      <c r="M59" s="24">
        <f>COUNTIF(M2:M58, 0)</f>
        <v>1</v>
      </c>
      <c r="N59" s="24">
        <f>COUNTIF(N2:N58, 0)</f>
        <v>4</v>
      </c>
      <c r="O59" s="25">
        <f>COUNTIF(O2:O58, 0)</f>
        <v>0</v>
      </c>
    </row>
    <row r="60" spans="1:16" ht="15.75" thickBot="1" x14ac:dyDescent="0.3">
      <c r="H60" s="4"/>
      <c r="K60" s="26" t="s">
        <v>39</v>
      </c>
      <c r="L60" s="27">
        <f>COUNTIF(L2:L58, "&lt;1")</f>
        <v>0</v>
      </c>
      <c r="M60" s="27">
        <f>COUNTIF(M2:M58, "&lt;1")</f>
        <v>3</v>
      </c>
      <c r="N60" s="27">
        <f>COUNTIF(N2:N58, "&lt;1")</f>
        <v>12</v>
      </c>
      <c r="O60" s="28">
        <f>COUNTIF(O2:O58, "&lt;1")</f>
        <v>0</v>
      </c>
    </row>
    <row r="61" spans="1:16" x14ac:dyDescent="0.25">
      <c r="H61" s="4"/>
    </row>
    <row r="62" spans="1:16" x14ac:dyDescent="0.25">
      <c r="H62" s="4"/>
    </row>
    <row r="63" spans="1:16" x14ac:dyDescent="0.25">
      <c r="H63" s="4"/>
    </row>
    <row r="64" spans="1:16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  <row r="71" spans="8:8" x14ac:dyDescent="0.25">
      <c r="H71" s="4"/>
    </row>
    <row r="72" spans="8:8" x14ac:dyDescent="0.25">
      <c r="H72" s="4"/>
    </row>
    <row r="73" spans="8:8" x14ac:dyDescent="0.25">
      <c r="H73" s="4"/>
    </row>
    <row r="74" spans="8:8" x14ac:dyDescent="0.25">
      <c r="H74" s="4"/>
    </row>
    <row r="75" spans="8:8" x14ac:dyDescent="0.25">
      <c r="H75" s="4"/>
    </row>
    <row r="76" spans="8:8" x14ac:dyDescent="0.25">
      <c r="H76" s="4"/>
    </row>
    <row r="77" spans="8:8" x14ac:dyDescent="0.25">
      <c r="H77" s="4"/>
    </row>
    <row r="78" spans="8:8" x14ac:dyDescent="0.25">
      <c r="H78" s="4"/>
    </row>
    <row r="79" spans="8:8" x14ac:dyDescent="0.25">
      <c r="H79" s="4"/>
    </row>
    <row r="80" spans="8:8" x14ac:dyDescent="0.25">
      <c r="H80" s="4"/>
    </row>
    <row r="81" spans="8:8" x14ac:dyDescent="0.25">
      <c r="H81" s="4"/>
    </row>
    <row r="82" spans="8:8" x14ac:dyDescent="0.25">
      <c r="H82" s="4"/>
    </row>
    <row r="83" spans="8:8" x14ac:dyDescent="0.25">
      <c r="H83" s="4"/>
    </row>
    <row r="84" spans="8:8" x14ac:dyDescent="0.25">
      <c r="H84" s="4"/>
    </row>
    <row r="85" spans="8:8" x14ac:dyDescent="0.25">
      <c r="H85" s="4"/>
    </row>
    <row r="86" spans="8:8" x14ac:dyDescent="0.25">
      <c r="H86" s="4"/>
    </row>
    <row r="87" spans="8:8" x14ac:dyDescent="0.25">
      <c r="H87" s="4"/>
    </row>
    <row r="88" spans="8:8" x14ac:dyDescent="0.25">
      <c r="H88" s="4"/>
    </row>
    <row r="89" spans="8:8" x14ac:dyDescent="0.25">
      <c r="H89" s="4"/>
    </row>
    <row r="90" spans="8:8" x14ac:dyDescent="0.25">
      <c r="H90" s="4"/>
    </row>
    <row r="91" spans="8:8" x14ac:dyDescent="0.25">
      <c r="H91" s="4"/>
    </row>
    <row r="92" spans="8:8" x14ac:dyDescent="0.25">
      <c r="H92" s="4"/>
    </row>
    <row r="93" spans="8:8" x14ac:dyDescent="0.25">
      <c r="H93" s="4"/>
    </row>
    <row r="94" spans="8:8" x14ac:dyDescent="0.25">
      <c r="H94" s="4"/>
    </row>
    <row r="95" spans="8:8" x14ac:dyDescent="0.25">
      <c r="H95" s="4"/>
    </row>
    <row r="96" spans="8: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x14ac:dyDescent="0.25">
      <c r="H122" s="4"/>
    </row>
    <row r="123" spans="8:8" x14ac:dyDescent="0.25">
      <c r="H123" s="4"/>
    </row>
    <row r="124" spans="8:8" x14ac:dyDescent="0.25">
      <c r="H124" s="4"/>
    </row>
    <row r="125" spans="8:8" x14ac:dyDescent="0.25">
      <c r="H125" s="4"/>
    </row>
    <row r="126" spans="8:8" x14ac:dyDescent="0.25">
      <c r="H126" s="4"/>
    </row>
    <row r="127" spans="8:8" x14ac:dyDescent="0.25">
      <c r="H127" s="4"/>
    </row>
    <row r="128" spans="8:8" x14ac:dyDescent="0.25">
      <c r="H128" s="4"/>
    </row>
    <row r="129" spans="8:8" x14ac:dyDescent="0.25">
      <c r="H129" s="4"/>
    </row>
    <row r="130" spans="8:8" x14ac:dyDescent="0.25">
      <c r="H130" s="4"/>
    </row>
    <row r="131" spans="8:8" x14ac:dyDescent="0.25">
      <c r="H131" s="4"/>
    </row>
    <row r="132" spans="8:8" x14ac:dyDescent="0.25">
      <c r="H132" s="4"/>
    </row>
    <row r="133" spans="8:8" x14ac:dyDescent="0.25">
      <c r="H133" s="4"/>
    </row>
    <row r="134" spans="8:8" x14ac:dyDescent="0.25">
      <c r="H134" s="4"/>
    </row>
  </sheetData>
  <pageMargins left="0.7" right="0.7" top="0.75" bottom="0.75" header="0.3" footer="0.3"/>
  <pageSetup scale="4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workbookViewId="0">
      <selection activeCell="I1" sqref="I1:P1"/>
    </sheetView>
  </sheetViews>
  <sheetFormatPr defaultRowHeight="15" x14ac:dyDescent="0.25"/>
  <cols>
    <col min="1" max="1" width="9.140625" style="3"/>
    <col min="2" max="3" width="9.7109375" style="3" bestFit="1" customWidth="1"/>
    <col min="4" max="7" width="9.140625" style="3"/>
    <col min="8" max="8" width="17.28515625" style="3" customWidth="1"/>
    <col min="9" max="9" width="12.5703125" style="3" customWidth="1"/>
    <col min="10" max="10" width="18.42578125" style="3" customWidth="1"/>
    <col min="11" max="12" width="18.5703125" style="3" customWidth="1"/>
    <col min="13" max="13" width="11.5703125" style="3" customWidth="1"/>
    <col min="14" max="16" width="11" style="3" customWidth="1"/>
    <col min="17" max="16384" width="9.140625" style="3"/>
  </cols>
  <sheetData>
    <row r="1" spans="1:17" ht="90.75" thickBot="1" x14ac:dyDescent="0.3">
      <c r="A1" s="3" t="s">
        <v>40</v>
      </c>
      <c r="B1" t="s">
        <v>13</v>
      </c>
      <c r="C1" s="17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9" t="s">
        <v>37</v>
      </c>
      <c r="I1" s="19" t="s">
        <v>36</v>
      </c>
      <c r="J1" s="20" t="s">
        <v>2</v>
      </c>
      <c r="K1" s="20" t="s">
        <v>1</v>
      </c>
      <c r="L1" s="20" t="s">
        <v>8</v>
      </c>
      <c r="M1" s="20" t="s">
        <v>9</v>
      </c>
      <c r="N1" s="20" t="s">
        <v>10</v>
      </c>
      <c r="O1" s="20" t="s">
        <v>11</v>
      </c>
      <c r="P1" s="21" t="s">
        <v>12</v>
      </c>
      <c r="Q1" s="2" t="s">
        <v>6</v>
      </c>
    </row>
    <row r="2" spans="1:17" ht="15" customHeight="1" x14ac:dyDescent="0.25">
      <c r="A2" s="3">
        <v>24</v>
      </c>
      <c r="B2" s="5">
        <v>41414</v>
      </c>
      <c r="C2" s="14" t="s">
        <v>19</v>
      </c>
      <c r="D2" s="14">
        <v>2</v>
      </c>
      <c r="E2" s="14"/>
      <c r="F2" s="14" t="s">
        <v>20</v>
      </c>
      <c r="G2" s="14" t="s">
        <v>22</v>
      </c>
      <c r="H2" s="40"/>
      <c r="I2" s="41">
        <v>4</v>
      </c>
      <c r="J2" s="40">
        <v>1106.5999999999999</v>
      </c>
      <c r="K2" s="40">
        <v>1094.0999999999999</v>
      </c>
      <c r="L2" s="40">
        <f>J2-K2</f>
        <v>12.5</v>
      </c>
      <c r="M2" s="40">
        <v>10</v>
      </c>
      <c r="N2" s="40">
        <v>0</v>
      </c>
      <c r="O2" s="40">
        <v>0</v>
      </c>
      <c r="P2" s="40">
        <f>M2+N2+O2</f>
        <v>10</v>
      </c>
    </row>
    <row r="3" spans="1:17" x14ac:dyDescent="0.25">
      <c r="A3" s="3">
        <v>44</v>
      </c>
      <c r="B3" s="5">
        <v>41415</v>
      </c>
      <c r="C3" s="13" t="s">
        <v>34</v>
      </c>
      <c r="D3" s="13">
        <v>1</v>
      </c>
      <c r="E3" s="13"/>
      <c r="F3" s="13" t="s">
        <v>21</v>
      </c>
      <c r="G3" s="13" t="s">
        <v>22</v>
      </c>
      <c r="H3" s="8"/>
      <c r="I3" s="9">
        <v>43</v>
      </c>
      <c r="J3" s="8">
        <v>2229.6999999999998</v>
      </c>
      <c r="K3" s="8">
        <v>2209.6</v>
      </c>
      <c r="L3" s="8">
        <f>J3-K3</f>
        <v>20.099999999999909</v>
      </c>
      <c r="M3" s="8">
        <v>20</v>
      </c>
      <c r="N3" s="8">
        <v>0.2</v>
      </c>
      <c r="O3" s="8">
        <v>0</v>
      </c>
      <c r="P3" s="8">
        <f>M3+N3+O3</f>
        <v>20.2</v>
      </c>
    </row>
    <row r="4" spans="1:17" x14ac:dyDescent="0.25">
      <c r="A4" s="3">
        <v>46</v>
      </c>
      <c r="B4" s="5">
        <v>41415</v>
      </c>
      <c r="C4" s="13" t="s">
        <v>26</v>
      </c>
      <c r="D4" s="13">
        <v>4</v>
      </c>
      <c r="E4" s="13">
        <v>3</v>
      </c>
      <c r="F4" s="13" t="s">
        <v>20</v>
      </c>
      <c r="G4" s="13" t="s">
        <v>28</v>
      </c>
      <c r="H4" s="8"/>
      <c r="I4" s="9">
        <v>34</v>
      </c>
      <c r="J4" s="8">
        <v>2067.3000000000002</v>
      </c>
      <c r="K4" s="8">
        <v>1987.5</v>
      </c>
      <c r="L4" s="8">
        <f>J4-K4</f>
        <v>79.800000000000182</v>
      </c>
      <c r="M4" s="8">
        <v>65</v>
      </c>
      <c r="N4" s="8">
        <v>20</v>
      </c>
      <c r="O4" s="8">
        <v>0</v>
      </c>
      <c r="P4" s="8">
        <f>M4+N4+O4</f>
        <v>85</v>
      </c>
    </row>
    <row r="5" spans="1:17" x14ac:dyDescent="0.25">
      <c r="A5" s="3">
        <v>49</v>
      </c>
      <c r="B5" s="5">
        <v>41414</v>
      </c>
      <c r="C5" s="13" t="s">
        <v>26</v>
      </c>
      <c r="D5" s="13">
        <v>1</v>
      </c>
      <c r="E5" s="13">
        <v>3</v>
      </c>
      <c r="F5" s="13" t="s">
        <v>23</v>
      </c>
      <c r="G5" s="13" t="s">
        <v>28</v>
      </c>
      <c r="H5" s="8"/>
      <c r="I5" s="9">
        <v>13</v>
      </c>
      <c r="J5" s="8">
        <v>2064.4</v>
      </c>
      <c r="K5" s="8">
        <v>1973.2</v>
      </c>
      <c r="L5" s="8">
        <f>J5-K5</f>
        <v>91.200000000000045</v>
      </c>
      <c r="M5" s="8">
        <v>105</v>
      </c>
      <c r="N5" s="8">
        <v>1</v>
      </c>
      <c r="O5" s="8">
        <v>0</v>
      </c>
      <c r="P5" s="8">
        <f>M5+N5+O5</f>
        <v>106</v>
      </c>
    </row>
    <row r="6" spans="1:17" ht="18" customHeight="1" x14ac:dyDescent="0.25">
      <c r="A6" s="3">
        <v>7</v>
      </c>
      <c r="B6" s="5">
        <v>41415</v>
      </c>
      <c r="C6" s="13" t="s">
        <v>26</v>
      </c>
      <c r="D6" s="13">
        <v>3</v>
      </c>
      <c r="E6" s="13">
        <v>10</v>
      </c>
      <c r="F6" s="13" t="s">
        <v>29</v>
      </c>
      <c r="G6" s="13" t="s">
        <v>28</v>
      </c>
      <c r="H6" s="1"/>
      <c r="I6" s="1">
        <v>29</v>
      </c>
      <c r="J6" s="1">
        <v>2065</v>
      </c>
      <c r="K6" s="1">
        <v>1922.5</v>
      </c>
      <c r="L6" s="1">
        <f>J6-K6</f>
        <v>142.5</v>
      </c>
      <c r="M6" s="1">
        <v>37</v>
      </c>
      <c r="N6" s="1">
        <v>8</v>
      </c>
      <c r="O6" s="1">
        <v>0.1</v>
      </c>
      <c r="P6" s="1">
        <f>M6+N6+O6</f>
        <v>45.1</v>
      </c>
    </row>
    <row r="7" spans="1:17" x14ac:dyDescent="0.25">
      <c r="A7" s="3">
        <v>2</v>
      </c>
      <c r="B7" s="5">
        <v>41415</v>
      </c>
      <c r="C7" s="13" t="s">
        <v>26</v>
      </c>
      <c r="D7" s="13">
        <v>2</v>
      </c>
      <c r="E7" s="13">
        <v>5</v>
      </c>
      <c r="F7" s="13" t="s">
        <v>20</v>
      </c>
      <c r="G7" s="13" t="s">
        <v>28</v>
      </c>
      <c r="H7" s="1"/>
      <c r="I7" s="1">
        <v>19</v>
      </c>
      <c r="J7" s="1">
        <v>2120.6</v>
      </c>
      <c r="K7" s="1">
        <v>2040.7</v>
      </c>
      <c r="L7" s="1">
        <f>J7-K7</f>
        <v>79.899999999999864</v>
      </c>
      <c r="M7" s="1">
        <v>100</v>
      </c>
      <c r="N7" s="1">
        <v>1</v>
      </c>
      <c r="O7" s="1">
        <v>0.2</v>
      </c>
      <c r="P7" s="1">
        <f>M7+N7+O7</f>
        <v>101.2</v>
      </c>
    </row>
    <row r="8" spans="1:17" x14ac:dyDescent="0.25">
      <c r="A8" s="3">
        <v>5</v>
      </c>
      <c r="B8" s="5">
        <v>41415</v>
      </c>
      <c r="C8" s="13" t="s">
        <v>26</v>
      </c>
      <c r="D8" s="13">
        <v>3</v>
      </c>
      <c r="E8" s="13">
        <v>10</v>
      </c>
      <c r="F8" s="13" t="s">
        <v>20</v>
      </c>
      <c r="G8" s="13" t="s">
        <v>28</v>
      </c>
      <c r="H8" s="1"/>
      <c r="I8" s="1">
        <v>26</v>
      </c>
      <c r="J8" s="1">
        <v>2018.8</v>
      </c>
      <c r="K8" s="1">
        <v>2012.1</v>
      </c>
      <c r="L8" s="1">
        <f>J8-K8</f>
        <v>6.7000000000000455</v>
      </c>
      <c r="M8" s="1">
        <v>1</v>
      </c>
      <c r="N8" s="1">
        <v>2</v>
      </c>
      <c r="O8" s="1">
        <v>0.25</v>
      </c>
      <c r="P8" s="1">
        <f>M8+N8+O8</f>
        <v>3.25</v>
      </c>
    </row>
    <row r="9" spans="1:17" x14ac:dyDescent="0.25">
      <c r="A9" s="3">
        <v>25</v>
      </c>
      <c r="B9" s="5">
        <v>41414</v>
      </c>
      <c r="C9" s="13" t="s">
        <v>19</v>
      </c>
      <c r="D9" s="13">
        <v>3</v>
      </c>
      <c r="E9" s="13"/>
      <c r="F9" s="13" t="s">
        <v>21</v>
      </c>
      <c r="G9" s="13" t="s">
        <v>24</v>
      </c>
      <c r="H9" s="12"/>
      <c r="I9" s="11">
        <v>8</v>
      </c>
      <c r="J9" s="12">
        <v>1691.7</v>
      </c>
      <c r="K9" s="12">
        <v>1682.7</v>
      </c>
      <c r="L9" s="12">
        <f>J9-K9</f>
        <v>9</v>
      </c>
      <c r="M9" s="12">
        <v>5</v>
      </c>
      <c r="N9" s="12">
        <v>0.1</v>
      </c>
      <c r="O9" s="12">
        <v>0.5</v>
      </c>
      <c r="P9" s="12">
        <f>M9+N9+O9</f>
        <v>5.6</v>
      </c>
    </row>
    <row r="10" spans="1:17" ht="30" x14ac:dyDescent="0.25">
      <c r="A10" s="3">
        <v>1</v>
      </c>
      <c r="B10" s="5">
        <v>41414</v>
      </c>
      <c r="C10" s="13" t="s">
        <v>19</v>
      </c>
      <c r="D10" s="13">
        <v>2</v>
      </c>
      <c r="E10" s="13"/>
      <c r="F10" s="13" t="s">
        <v>23</v>
      </c>
      <c r="G10" s="13" t="s">
        <v>22</v>
      </c>
      <c r="H10" s="29" t="s">
        <v>0</v>
      </c>
      <c r="I10" s="1">
        <v>6</v>
      </c>
      <c r="J10" s="1">
        <v>1761.7</v>
      </c>
      <c r="K10" s="1">
        <v>1755.1</v>
      </c>
      <c r="L10" s="1">
        <f>J10-K10</f>
        <v>6.6000000000001364</v>
      </c>
      <c r="M10" s="1">
        <v>8</v>
      </c>
      <c r="N10" s="1">
        <v>1.5</v>
      </c>
      <c r="O10" s="1">
        <v>0.5</v>
      </c>
      <c r="P10" s="1">
        <f>M10+N10+O10</f>
        <v>10</v>
      </c>
    </row>
    <row r="11" spans="1:17" x14ac:dyDescent="0.25">
      <c r="A11" s="3">
        <v>26</v>
      </c>
      <c r="B11" s="5">
        <v>41415</v>
      </c>
      <c r="C11" s="13" t="s">
        <v>26</v>
      </c>
      <c r="D11" s="13">
        <v>3</v>
      </c>
      <c r="E11" s="13">
        <v>10</v>
      </c>
      <c r="F11" s="13" t="s">
        <v>31</v>
      </c>
      <c r="G11" s="13" t="s">
        <v>28</v>
      </c>
      <c r="H11" s="12"/>
      <c r="I11" s="11">
        <v>31</v>
      </c>
      <c r="J11" s="12">
        <v>2275</v>
      </c>
      <c r="K11" s="12">
        <v>2229.6</v>
      </c>
      <c r="L11" s="12">
        <f>J11-K11</f>
        <v>45.400000000000091</v>
      </c>
      <c r="M11" s="12">
        <v>40</v>
      </c>
      <c r="N11" s="12">
        <v>2</v>
      </c>
      <c r="O11" s="12">
        <v>0.5</v>
      </c>
      <c r="P11" s="12">
        <f>M11+N11+O11</f>
        <v>42.5</v>
      </c>
    </row>
    <row r="12" spans="1:17" x14ac:dyDescent="0.25">
      <c r="A12" s="3">
        <v>6</v>
      </c>
      <c r="B12" s="5">
        <v>41415</v>
      </c>
      <c r="C12" s="13" t="s">
        <v>26</v>
      </c>
      <c r="D12" s="13">
        <v>3</v>
      </c>
      <c r="E12" s="13">
        <v>10</v>
      </c>
      <c r="F12" s="13" t="s">
        <v>21</v>
      </c>
      <c r="G12" s="13" t="s">
        <v>28</v>
      </c>
      <c r="H12" s="1"/>
      <c r="I12" s="1">
        <v>27</v>
      </c>
      <c r="J12" s="1">
        <v>1944.2</v>
      </c>
      <c r="K12" s="1">
        <v>1842.6</v>
      </c>
      <c r="L12" s="1">
        <f>J12-K12</f>
        <v>101.60000000000014</v>
      </c>
      <c r="M12" s="1">
        <v>65</v>
      </c>
      <c r="N12" s="1">
        <v>5</v>
      </c>
      <c r="O12" s="1">
        <v>0.5</v>
      </c>
      <c r="P12" s="1">
        <f>M12+N12+O12</f>
        <v>70.5</v>
      </c>
    </row>
    <row r="13" spans="1:17" x14ac:dyDescent="0.25">
      <c r="A13" s="3">
        <v>45</v>
      </c>
      <c r="B13" s="5">
        <v>41414</v>
      </c>
      <c r="C13" s="13" t="s">
        <v>26</v>
      </c>
      <c r="D13" s="13">
        <v>1</v>
      </c>
      <c r="E13" s="13">
        <v>3</v>
      </c>
      <c r="F13" s="13" t="s">
        <v>29</v>
      </c>
      <c r="G13" s="13" t="s">
        <v>28</v>
      </c>
      <c r="H13" s="8"/>
      <c r="I13" s="9">
        <v>14</v>
      </c>
      <c r="J13" s="8">
        <v>2190.1</v>
      </c>
      <c r="K13" s="8">
        <v>2098.1999999999998</v>
      </c>
      <c r="L13" s="8">
        <f>J13-K13</f>
        <v>91.900000000000091</v>
      </c>
      <c r="M13" s="8">
        <v>100</v>
      </c>
      <c r="N13" s="8">
        <v>8</v>
      </c>
      <c r="O13" s="8">
        <v>0.5</v>
      </c>
      <c r="P13" s="8">
        <f>M13+N13+O13</f>
        <v>108.5</v>
      </c>
    </row>
    <row r="14" spans="1:17" x14ac:dyDescent="0.25">
      <c r="A14" s="3">
        <v>10</v>
      </c>
      <c r="B14" s="5">
        <v>41415</v>
      </c>
      <c r="C14" s="13" t="s">
        <v>34</v>
      </c>
      <c r="D14" s="13">
        <v>2</v>
      </c>
      <c r="E14" s="13"/>
      <c r="F14" s="13" t="s">
        <v>21</v>
      </c>
      <c r="G14" s="13" t="s">
        <v>22</v>
      </c>
      <c r="H14" s="1"/>
      <c r="I14" s="1">
        <v>46</v>
      </c>
      <c r="J14" s="1">
        <v>2231</v>
      </c>
      <c r="K14" s="1">
        <v>2136.9</v>
      </c>
      <c r="L14" s="1">
        <f>J14-K14</f>
        <v>94.099999999999909</v>
      </c>
      <c r="M14" s="1">
        <v>80</v>
      </c>
      <c r="N14" s="1">
        <v>1</v>
      </c>
      <c r="O14" s="1">
        <v>1</v>
      </c>
      <c r="P14" s="1">
        <f>M14+N14+O14</f>
        <v>82</v>
      </c>
    </row>
    <row r="15" spans="1:17" ht="15" customHeight="1" x14ac:dyDescent="0.25">
      <c r="A15" s="3">
        <v>12</v>
      </c>
      <c r="B15" s="5">
        <v>41415</v>
      </c>
      <c r="C15" s="13" t="s">
        <v>34</v>
      </c>
      <c r="D15" s="13">
        <v>3</v>
      </c>
      <c r="E15" s="13"/>
      <c r="F15" s="13" t="s">
        <v>20</v>
      </c>
      <c r="G15" s="13" t="s">
        <v>35</v>
      </c>
      <c r="H15" s="1"/>
      <c r="I15" s="1">
        <v>48</v>
      </c>
      <c r="J15" s="1">
        <v>1280.9000000000001</v>
      </c>
      <c r="K15" s="1">
        <v>1263.3</v>
      </c>
      <c r="L15" s="1">
        <f>J15-K15</f>
        <v>17.600000000000136</v>
      </c>
      <c r="M15" s="1">
        <v>8</v>
      </c>
      <c r="N15" s="1">
        <v>2</v>
      </c>
      <c r="O15" s="1">
        <v>1</v>
      </c>
      <c r="P15" s="1">
        <f>M15+N15+O15</f>
        <v>11</v>
      </c>
    </row>
    <row r="16" spans="1:17" ht="30" x14ac:dyDescent="0.25">
      <c r="A16" s="3">
        <v>14</v>
      </c>
      <c r="B16" s="5">
        <v>41415</v>
      </c>
      <c r="C16" s="13" t="s">
        <v>26</v>
      </c>
      <c r="D16" s="13">
        <v>3</v>
      </c>
      <c r="E16" s="13">
        <v>10</v>
      </c>
      <c r="F16" s="13" t="s">
        <v>29</v>
      </c>
      <c r="G16" s="13" t="s">
        <v>28</v>
      </c>
      <c r="H16" s="10" t="s">
        <v>3</v>
      </c>
      <c r="I16" s="11">
        <v>29</v>
      </c>
      <c r="J16" s="12">
        <v>2065</v>
      </c>
      <c r="K16" s="12">
        <v>1922.5</v>
      </c>
      <c r="L16" s="12">
        <f>J16-K16</f>
        <v>142.5</v>
      </c>
      <c r="M16" s="12">
        <v>60</v>
      </c>
      <c r="N16" s="12">
        <v>5</v>
      </c>
      <c r="O16" s="12">
        <v>1</v>
      </c>
      <c r="P16" s="12">
        <f>M16+N16+O16</f>
        <v>66</v>
      </c>
    </row>
    <row r="17" spans="1:16" x14ac:dyDescent="0.25">
      <c r="A17" s="3">
        <v>17</v>
      </c>
      <c r="B17" s="5">
        <v>41415</v>
      </c>
      <c r="C17" s="13" t="s">
        <v>26</v>
      </c>
      <c r="D17" s="13">
        <v>3</v>
      </c>
      <c r="E17" s="13">
        <v>10</v>
      </c>
      <c r="F17" s="13" t="s">
        <v>20</v>
      </c>
      <c r="G17" s="13" t="s">
        <v>28</v>
      </c>
      <c r="H17" s="12"/>
      <c r="I17" s="11">
        <v>26</v>
      </c>
      <c r="J17" s="12">
        <v>2018.8</v>
      </c>
      <c r="K17" s="12">
        <v>2012.1</v>
      </c>
      <c r="L17" s="12">
        <f>J17-K17</f>
        <v>6.7000000000000455</v>
      </c>
      <c r="M17" s="12">
        <v>7</v>
      </c>
      <c r="N17" s="12">
        <v>1</v>
      </c>
      <c r="O17" s="12">
        <v>1</v>
      </c>
      <c r="P17" s="12">
        <f>M17+N17+O17</f>
        <v>9</v>
      </c>
    </row>
    <row r="18" spans="1:16" x14ac:dyDescent="0.25">
      <c r="A18" s="3">
        <v>32</v>
      </c>
      <c r="B18" s="5">
        <v>41415</v>
      </c>
      <c r="C18" s="13" t="s">
        <v>34</v>
      </c>
      <c r="D18" s="13">
        <v>1</v>
      </c>
      <c r="E18" s="13"/>
      <c r="F18" s="13" t="s">
        <v>20</v>
      </c>
      <c r="G18" s="13" t="s">
        <v>35</v>
      </c>
      <c r="H18" s="6"/>
      <c r="I18" s="7">
        <v>42</v>
      </c>
      <c r="J18" s="6">
        <v>1962.7</v>
      </c>
      <c r="K18" s="6">
        <v>1893.5</v>
      </c>
      <c r="L18" s="6">
        <f>J18-K18</f>
        <v>69.200000000000045</v>
      </c>
      <c r="M18" s="6">
        <v>55</v>
      </c>
      <c r="N18" s="6">
        <v>12</v>
      </c>
      <c r="O18" s="6">
        <v>1</v>
      </c>
      <c r="P18" s="6">
        <f>M18+N18+O18</f>
        <v>68</v>
      </c>
    </row>
    <row r="19" spans="1:16" x14ac:dyDescent="0.25">
      <c r="A19" s="3">
        <v>34</v>
      </c>
      <c r="B19" s="5">
        <v>41415</v>
      </c>
      <c r="C19" s="13" t="s">
        <v>34</v>
      </c>
      <c r="D19" s="13">
        <v>1</v>
      </c>
      <c r="E19" s="13"/>
      <c r="F19" s="13" t="s">
        <v>23</v>
      </c>
      <c r="G19" s="13" t="s">
        <v>22</v>
      </c>
      <c r="H19" s="6"/>
      <c r="I19" s="7">
        <v>44</v>
      </c>
      <c r="J19" s="6">
        <v>1490.7</v>
      </c>
      <c r="K19" s="6">
        <v>1479.2</v>
      </c>
      <c r="L19" s="6">
        <f>J19-K19</f>
        <v>11.5</v>
      </c>
      <c r="M19" s="6">
        <v>10</v>
      </c>
      <c r="N19" s="6">
        <v>2</v>
      </c>
      <c r="O19" s="6">
        <v>1</v>
      </c>
      <c r="P19" s="6">
        <f>M19+N19+O19</f>
        <v>13</v>
      </c>
    </row>
    <row r="20" spans="1:16" x14ac:dyDescent="0.25">
      <c r="A20" s="3">
        <v>55</v>
      </c>
      <c r="B20" s="5">
        <v>41415</v>
      </c>
      <c r="C20" s="13" t="s">
        <v>26</v>
      </c>
      <c r="D20" s="13">
        <v>4</v>
      </c>
      <c r="E20" s="13">
        <v>3</v>
      </c>
      <c r="F20" s="13" t="s">
        <v>20</v>
      </c>
      <c r="G20" s="13" t="s">
        <v>28</v>
      </c>
      <c r="H20" s="8"/>
      <c r="I20" s="9">
        <v>34</v>
      </c>
      <c r="J20" s="8">
        <v>1956.2</v>
      </c>
      <c r="K20" s="8">
        <v>1870.9</v>
      </c>
      <c r="L20" s="8">
        <f>J20-K20</f>
        <v>85.299999999999955</v>
      </c>
      <c r="M20" s="8">
        <v>110</v>
      </c>
      <c r="N20" s="8">
        <v>5</v>
      </c>
      <c r="O20" s="8">
        <v>1</v>
      </c>
      <c r="P20" s="8">
        <f>M20+N20+O20</f>
        <v>116</v>
      </c>
    </row>
    <row r="21" spans="1:16" x14ac:dyDescent="0.25">
      <c r="A21" s="3">
        <v>8</v>
      </c>
      <c r="B21" s="5">
        <v>41415</v>
      </c>
      <c r="C21" s="13" t="s">
        <v>26</v>
      </c>
      <c r="D21" s="13">
        <v>3</v>
      </c>
      <c r="E21" s="13">
        <v>10</v>
      </c>
      <c r="F21" s="13" t="s">
        <v>33</v>
      </c>
      <c r="G21" s="13" t="s">
        <v>22</v>
      </c>
      <c r="H21" s="1"/>
      <c r="I21" s="1">
        <v>33</v>
      </c>
      <c r="J21" s="1">
        <v>2332.5</v>
      </c>
      <c r="K21" s="1">
        <v>2280.6</v>
      </c>
      <c r="L21" s="1">
        <f>J21-K21</f>
        <v>51.900000000000091</v>
      </c>
      <c r="M21" s="1">
        <v>40</v>
      </c>
      <c r="N21" s="1">
        <v>5</v>
      </c>
      <c r="O21" s="1">
        <v>2</v>
      </c>
      <c r="P21" s="1">
        <f>M21+N21+O21</f>
        <v>47</v>
      </c>
    </row>
    <row r="22" spans="1:16" x14ac:dyDescent="0.25">
      <c r="A22" s="3">
        <v>22</v>
      </c>
      <c r="B22" s="5">
        <v>41415</v>
      </c>
      <c r="C22" s="13" t="s">
        <v>26</v>
      </c>
      <c r="D22" s="13">
        <v>2</v>
      </c>
      <c r="E22" s="13">
        <v>5</v>
      </c>
      <c r="F22" s="13" t="s">
        <v>21</v>
      </c>
      <c r="G22" s="13" t="s">
        <v>28</v>
      </c>
      <c r="H22" s="12"/>
      <c r="I22" s="11">
        <v>20</v>
      </c>
      <c r="J22" s="12">
        <v>2020.2</v>
      </c>
      <c r="K22" s="12">
        <v>1917.3</v>
      </c>
      <c r="L22" s="12">
        <f>J22-K22</f>
        <v>102.90000000000009</v>
      </c>
      <c r="M22" s="12">
        <v>150</v>
      </c>
      <c r="N22" s="12">
        <v>2</v>
      </c>
      <c r="O22" s="12">
        <v>2</v>
      </c>
      <c r="P22" s="12">
        <f>M22+N22+O22</f>
        <v>154</v>
      </c>
    </row>
    <row r="23" spans="1:16" x14ac:dyDescent="0.25">
      <c r="A23" s="3">
        <v>37</v>
      </c>
      <c r="B23" s="5">
        <v>41415</v>
      </c>
      <c r="C23" s="13" t="s">
        <v>34</v>
      </c>
      <c r="D23" s="13">
        <v>4</v>
      </c>
      <c r="E23" s="13"/>
      <c r="F23" s="13" t="s">
        <v>21</v>
      </c>
      <c r="G23" s="13" t="s">
        <v>22</v>
      </c>
      <c r="H23" s="6"/>
      <c r="I23" s="7">
        <v>52</v>
      </c>
      <c r="J23" s="6">
        <v>1606.4</v>
      </c>
      <c r="K23" s="6">
        <v>1589.2</v>
      </c>
      <c r="L23" s="6">
        <f>J23-K23</f>
        <v>17.200000000000045</v>
      </c>
      <c r="M23" s="6">
        <v>15</v>
      </c>
      <c r="N23" s="6">
        <v>2</v>
      </c>
      <c r="O23" s="6">
        <v>2</v>
      </c>
      <c r="P23" s="6">
        <f>M23+N23+O23</f>
        <v>19</v>
      </c>
    </row>
    <row r="24" spans="1:16" x14ac:dyDescent="0.25">
      <c r="A24" s="3">
        <v>47</v>
      </c>
      <c r="B24" s="5">
        <v>41414</v>
      </c>
      <c r="C24" s="13" t="s">
        <v>19</v>
      </c>
      <c r="D24" s="13">
        <v>1</v>
      </c>
      <c r="E24" s="13"/>
      <c r="F24" s="13" t="s">
        <v>21</v>
      </c>
      <c r="G24" s="13" t="s">
        <v>22</v>
      </c>
      <c r="H24" s="8"/>
      <c r="I24" s="9">
        <v>2</v>
      </c>
      <c r="J24" s="8">
        <v>1304.5</v>
      </c>
      <c r="K24" s="8">
        <v>1292.4000000000001</v>
      </c>
      <c r="L24" s="8">
        <f>J24-K24</f>
        <v>12.099999999999909</v>
      </c>
      <c r="M24" s="8">
        <v>8</v>
      </c>
      <c r="N24" s="8">
        <v>2</v>
      </c>
      <c r="O24" s="8">
        <v>2</v>
      </c>
      <c r="P24" s="8">
        <f>M24+N24+O24</f>
        <v>12</v>
      </c>
    </row>
    <row r="25" spans="1:16" x14ac:dyDescent="0.25">
      <c r="A25" s="3">
        <v>54</v>
      </c>
      <c r="B25" s="5">
        <v>41414</v>
      </c>
      <c r="C25" s="13" t="s">
        <v>19</v>
      </c>
      <c r="D25" s="13">
        <v>4</v>
      </c>
      <c r="E25" s="13"/>
      <c r="F25" s="13" t="s">
        <v>20</v>
      </c>
      <c r="G25" s="13" t="s">
        <v>35</v>
      </c>
      <c r="H25" s="8"/>
      <c r="I25" s="9">
        <v>51</v>
      </c>
      <c r="J25" s="8">
        <v>1003.5</v>
      </c>
      <c r="K25" s="8">
        <v>988.8</v>
      </c>
      <c r="L25" s="8">
        <f>J25-K25</f>
        <v>14.700000000000045</v>
      </c>
      <c r="M25" s="8">
        <v>15</v>
      </c>
      <c r="N25" s="8">
        <v>1</v>
      </c>
      <c r="O25" s="8">
        <v>2</v>
      </c>
      <c r="P25" s="8">
        <f>M25+N25+O25</f>
        <v>18</v>
      </c>
    </row>
    <row r="26" spans="1:16" x14ac:dyDescent="0.25">
      <c r="A26" s="3">
        <v>11</v>
      </c>
      <c r="B26" s="5">
        <v>41415</v>
      </c>
      <c r="C26" s="13" t="s">
        <v>34</v>
      </c>
      <c r="D26" s="13">
        <v>2</v>
      </c>
      <c r="E26" s="13"/>
      <c r="F26" s="13" t="s">
        <v>23</v>
      </c>
      <c r="G26" s="13" t="s">
        <v>22</v>
      </c>
      <c r="H26" s="1"/>
      <c r="I26" s="1">
        <v>47</v>
      </c>
      <c r="J26" s="1">
        <v>1978</v>
      </c>
      <c r="K26" s="1">
        <v>1951.1</v>
      </c>
      <c r="L26" s="1">
        <f>J26-K26</f>
        <v>26.900000000000091</v>
      </c>
      <c r="M26" s="1">
        <v>15</v>
      </c>
      <c r="N26" s="1">
        <v>4</v>
      </c>
      <c r="O26" s="1">
        <v>3</v>
      </c>
      <c r="P26" s="1">
        <f>M26+N26+O26</f>
        <v>22</v>
      </c>
    </row>
    <row r="27" spans="1:16" x14ac:dyDescent="0.25">
      <c r="A27" s="3">
        <v>13</v>
      </c>
      <c r="B27" s="5">
        <v>41415</v>
      </c>
      <c r="C27" s="13" t="s">
        <v>34</v>
      </c>
      <c r="D27" s="13">
        <v>3</v>
      </c>
      <c r="E27" s="13"/>
      <c r="F27" s="13" t="s">
        <v>21</v>
      </c>
      <c r="G27" s="13" t="s">
        <v>22</v>
      </c>
      <c r="H27" s="1"/>
      <c r="I27" s="1">
        <v>49</v>
      </c>
      <c r="J27" s="1">
        <v>2037.3</v>
      </c>
      <c r="K27" s="1">
        <v>2016.8</v>
      </c>
      <c r="L27" s="1">
        <f>J27-K27</f>
        <v>20.5</v>
      </c>
      <c r="M27" s="1">
        <v>10</v>
      </c>
      <c r="N27" s="1">
        <v>5</v>
      </c>
      <c r="O27" s="1">
        <v>3</v>
      </c>
      <c r="P27" s="1">
        <f>M27+N27+O27</f>
        <v>18</v>
      </c>
    </row>
    <row r="28" spans="1:16" x14ac:dyDescent="0.25">
      <c r="A28" s="3">
        <v>35</v>
      </c>
      <c r="B28" s="5">
        <v>41414</v>
      </c>
      <c r="C28" s="13" t="s">
        <v>26</v>
      </c>
      <c r="D28" s="13">
        <v>1</v>
      </c>
      <c r="E28" s="13">
        <v>3</v>
      </c>
      <c r="F28" s="13" t="s">
        <v>20</v>
      </c>
      <c r="G28" s="13" t="s">
        <v>27</v>
      </c>
      <c r="H28" s="6"/>
      <c r="I28" s="7">
        <v>11</v>
      </c>
      <c r="J28" s="6">
        <v>2193.3000000000002</v>
      </c>
      <c r="K28" s="6">
        <v>2186</v>
      </c>
      <c r="L28" s="6">
        <f>J28-K28</f>
        <v>7.3000000000001819</v>
      </c>
      <c r="M28" s="6">
        <v>6</v>
      </c>
      <c r="N28" s="6">
        <v>2</v>
      </c>
      <c r="O28" s="6">
        <v>3</v>
      </c>
      <c r="P28" s="6">
        <f>M28+N28+O28</f>
        <v>11</v>
      </c>
    </row>
    <row r="29" spans="1:16" x14ac:dyDescent="0.25">
      <c r="A29" s="3">
        <v>19</v>
      </c>
      <c r="B29" s="5">
        <v>41415</v>
      </c>
      <c r="C29" s="13" t="s">
        <v>26</v>
      </c>
      <c r="D29" s="13">
        <v>2</v>
      </c>
      <c r="E29" s="13">
        <v>5</v>
      </c>
      <c r="F29" s="13" t="s">
        <v>30</v>
      </c>
      <c r="G29" s="13" t="s">
        <v>28</v>
      </c>
      <c r="H29" s="12"/>
      <c r="I29" s="11">
        <v>23</v>
      </c>
      <c r="J29" s="12">
        <v>2078.6999999999998</v>
      </c>
      <c r="K29" s="12">
        <v>1991.6</v>
      </c>
      <c r="L29" s="12">
        <f>J29-K29</f>
        <v>87.099999999999909</v>
      </c>
      <c r="M29" s="12">
        <v>40</v>
      </c>
      <c r="N29" s="12">
        <v>15</v>
      </c>
      <c r="O29" s="12">
        <v>4</v>
      </c>
      <c r="P29" s="12">
        <f>M29+N29+O29</f>
        <v>59</v>
      </c>
    </row>
    <row r="30" spans="1:16" x14ac:dyDescent="0.25">
      <c r="A30" s="3">
        <v>20</v>
      </c>
      <c r="B30" s="5">
        <v>41415</v>
      </c>
      <c r="C30" s="13" t="s">
        <v>34</v>
      </c>
      <c r="D30" s="13">
        <v>3</v>
      </c>
      <c r="E30" s="13"/>
      <c r="F30" s="13" t="s">
        <v>23</v>
      </c>
      <c r="G30" s="13" t="s">
        <v>22</v>
      </c>
      <c r="H30" s="12"/>
      <c r="I30" s="11">
        <v>50</v>
      </c>
      <c r="J30" s="12">
        <v>2236.6999999999998</v>
      </c>
      <c r="K30" s="12">
        <v>2206.1999999999998</v>
      </c>
      <c r="L30" s="12">
        <f>J30-K30</f>
        <v>30.5</v>
      </c>
      <c r="M30" s="12">
        <v>30</v>
      </c>
      <c r="N30" s="12">
        <v>5</v>
      </c>
      <c r="O30" s="12">
        <v>4</v>
      </c>
      <c r="P30" s="12">
        <f>M30+N30+O30</f>
        <v>39</v>
      </c>
    </row>
    <row r="31" spans="1:16" x14ac:dyDescent="0.25">
      <c r="A31" s="3">
        <v>4</v>
      </c>
      <c r="B31" s="5">
        <v>41415</v>
      </c>
      <c r="C31" s="13" t="s">
        <v>26</v>
      </c>
      <c r="D31" s="13">
        <v>2</v>
      </c>
      <c r="E31" s="13">
        <v>5</v>
      </c>
      <c r="F31" s="13" t="s">
        <v>32</v>
      </c>
      <c r="G31" s="13" t="s">
        <v>22</v>
      </c>
      <c r="H31" s="1"/>
      <c r="I31" s="1">
        <v>25</v>
      </c>
      <c r="J31" s="1">
        <v>1845.6</v>
      </c>
      <c r="K31" s="1">
        <v>1820.7</v>
      </c>
      <c r="L31" s="1">
        <f>J31-K31</f>
        <v>24.899999999999864</v>
      </c>
      <c r="M31" s="1">
        <v>15</v>
      </c>
      <c r="N31" s="1">
        <v>5</v>
      </c>
      <c r="O31" s="1">
        <v>5</v>
      </c>
      <c r="P31" s="1">
        <f>M31+N31+O31</f>
        <v>25</v>
      </c>
    </row>
    <row r="32" spans="1:16" x14ac:dyDescent="0.25">
      <c r="A32" s="3">
        <v>9</v>
      </c>
      <c r="B32" s="5">
        <v>41415</v>
      </c>
      <c r="C32" s="13" t="s">
        <v>34</v>
      </c>
      <c r="D32" s="13">
        <v>2</v>
      </c>
      <c r="E32" s="13"/>
      <c r="F32" s="13" t="s">
        <v>20</v>
      </c>
      <c r="G32" s="13" t="s">
        <v>35</v>
      </c>
      <c r="H32" s="1"/>
      <c r="I32" s="1">
        <v>45</v>
      </c>
      <c r="J32" s="1">
        <v>1622.6</v>
      </c>
      <c r="K32" s="1">
        <v>1597.7</v>
      </c>
      <c r="L32" s="1">
        <f>J32-K32</f>
        <v>24.899999999999864</v>
      </c>
      <c r="M32" s="1">
        <v>15</v>
      </c>
      <c r="N32" s="1">
        <v>5</v>
      </c>
      <c r="O32" s="1">
        <v>5</v>
      </c>
      <c r="P32" s="1">
        <f>M32+N32+O32</f>
        <v>25</v>
      </c>
    </row>
    <row r="33" spans="1:16" x14ac:dyDescent="0.25">
      <c r="A33" s="3">
        <v>23</v>
      </c>
      <c r="B33" s="5">
        <v>41414</v>
      </c>
      <c r="C33" s="13" t="s">
        <v>19</v>
      </c>
      <c r="D33" s="13">
        <v>2</v>
      </c>
      <c r="E33" s="13"/>
      <c r="F33" s="13" t="s">
        <v>21</v>
      </c>
      <c r="G33" s="13" t="s">
        <v>22</v>
      </c>
      <c r="H33" s="12"/>
      <c r="I33" s="11">
        <v>5</v>
      </c>
      <c r="J33" s="12">
        <v>2031.8</v>
      </c>
      <c r="K33" s="12">
        <v>2001.1</v>
      </c>
      <c r="L33" s="12">
        <f>J33-K33</f>
        <v>30.700000000000045</v>
      </c>
      <c r="M33" s="12">
        <v>30</v>
      </c>
      <c r="N33" s="12">
        <v>6</v>
      </c>
      <c r="O33" s="12">
        <v>5</v>
      </c>
      <c r="P33" s="12">
        <f>M33+N33+O33</f>
        <v>41</v>
      </c>
    </row>
    <row r="34" spans="1:16" x14ac:dyDescent="0.25">
      <c r="A34" s="3">
        <v>28</v>
      </c>
      <c r="B34" s="5">
        <v>41414</v>
      </c>
      <c r="C34" s="13" t="s">
        <v>19</v>
      </c>
      <c r="D34" s="13">
        <v>3</v>
      </c>
      <c r="E34" s="13"/>
      <c r="F34" s="13" t="s">
        <v>20</v>
      </c>
      <c r="G34" s="13" t="s">
        <v>22</v>
      </c>
      <c r="H34" s="12"/>
      <c r="I34" s="11">
        <v>7</v>
      </c>
      <c r="J34" s="12">
        <v>908.7</v>
      </c>
      <c r="K34" s="12">
        <v>894.5</v>
      </c>
      <c r="L34" s="12">
        <f>J34-K34</f>
        <v>14.200000000000045</v>
      </c>
      <c r="M34" s="12">
        <v>140</v>
      </c>
      <c r="N34" s="12">
        <v>3</v>
      </c>
      <c r="O34" s="12">
        <v>5</v>
      </c>
      <c r="P34" s="12">
        <f>M34+N34+O34</f>
        <v>148</v>
      </c>
    </row>
    <row r="35" spans="1:16" x14ac:dyDescent="0.25">
      <c r="A35" s="3">
        <v>29</v>
      </c>
      <c r="B35" s="5">
        <v>41415</v>
      </c>
      <c r="C35" s="13" t="s">
        <v>26</v>
      </c>
      <c r="D35" s="13">
        <v>3</v>
      </c>
      <c r="E35" s="13">
        <v>10</v>
      </c>
      <c r="F35" s="13" t="s">
        <v>30</v>
      </c>
      <c r="G35" s="13" t="s">
        <v>28</v>
      </c>
      <c r="H35" s="12"/>
      <c r="I35" s="11">
        <v>30</v>
      </c>
      <c r="J35" s="12">
        <v>2248.6</v>
      </c>
      <c r="K35" s="12">
        <v>2116.1999999999998</v>
      </c>
      <c r="L35" s="12">
        <f>J35-K35</f>
        <v>132.40000000000009</v>
      </c>
      <c r="M35" s="12">
        <v>10</v>
      </c>
      <c r="N35" s="12">
        <v>5</v>
      </c>
      <c r="O35" s="12">
        <v>5</v>
      </c>
      <c r="P35" s="12">
        <f>M35+N35+O35</f>
        <v>20</v>
      </c>
    </row>
    <row r="36" spans="1:16" x14ac:dyDescent="0.25">
      <c r="A36" s="3">
        <v>30</v>
      </c>
      <c r="B36" s="5">
        <v>41415</v>
      </c>
      <c r="C36" s="13" t="s">
        <v>26</v>
      </c>
      <c r="D36" s="13">
        <v>1</v>
      </c>
      <c r="E36" s="13">
        <v>3</v>
      </c>
      <c r="F36" s="13" t="s">
        <v>33</v>
      </c>
      <c r="G36" s="13" t="s">
        <v>22</v>
      </c>
      <c r="H36" s="12"/>
      <c r="I36" s="11">
        <v>18</v>
      </c>
      <c r="J36" s="12">
        <v>1963.2</v>
      </c>
      <c r="K36" s="12">
        <v>1945.8</v>
      </c>
      <c r="L36" s="12">
        <f>J36-K36</f>
        <v>17.400000000000091</v>
      </c>
      <c r="M36" s="12">
        <v>55</v>
      </c>
      <c r="N36" s="12">
        <v>8</v>
      </c>
      <c r="O36" s="12">
        <v>5</v>
      </c>
      <c r="P36" s="12">
        <f>M36+N36+O36</f>
        <v>68</v>
      </c>
    </row>
    <row r="37" spans="1:16" x14ac:dyDescent="0.25">
      <c r="A37" s="3">
        <v>33</v>
      </c>
      <c r="B37" s="5">
        <v>41415</v>
      </c>
      <c r="C37" s="13" t="s">
        <v>26</v>
      </c>
      <c r="D37" s="13">
        <v>4</v>
      </c>
      <c r="E37" s="13">
        <v>3</v>
      </c>
      <c r="F37" s="13" t="s">
        <v>31</v>
      </c>
      <c r="G37" s="13" t="s">
        <v>28</v>
      </c>
      <c r="H37" s="6"/>
      <c r="I37" s="7">
        <v>39</v>
      </c>
      <c r="J37" s="6">
        <v>2227.9</v>
      </c>
      <c r="K37" s="6">
        <v>2123</v>
      </c>
      <c r="L37" s="6">
        <f>J37-K37</f>
        <v>104.90000000000009</v>
      </c>
      <c r="M37" s="6">
        <v>90</v>
      </c>
      <c r="N37" s="6">
        <v>10</v>
      </c>
      <c r="O37" s="6">
        <v>5</v>
      </c>
      <c r="P37" s="6">
        <f>M37+N37+O37</f>
        <v>105</v>
      </c>
    </row>
    <row r="38" spans="1:16" x14ac:dyDescent="0.25">
      <c r="A38" s="3">
        <v>40</v>
      </c>
      <c r="B38" s="5">
        <v>41414</v>
      </c>
      <c r="C38" s="13" t="s">
        <v>26</v>
      </c>
      <c r="D38" s="13">
        <v>1</v>
      </c>
      <c r="E38" s="13">
        <v>3</v>
      </c>
      <c r="F38" s="13" t="s">
        <v>31</v>
      </c>
      <c r="G38" s="13" t="s">
        <v>28</v>
      </c>
      <c r="H38" s="6"/>
      <c r="I38" s="7">
        <v>16</v>
      </c>
      <c r="J38" s="6">
        <v>2184.6</v>
      </c>
      <c r="K38" s="6">
        <v>2084.1999999999998</v>
      </c>
      <c r="L38" s="6">
        <f>J38-K38</f>
        <v>100.40000000000009</v>
      </c>
      <c r="M38" s="6">
        <v>65</v>
      </c>
      <c r="N38" s="6">
        <v>40</v>
      </c>
      <c r="O38" s="6">
        <v>5</v>
      </c>
      <c r="P38" s="6">
        <f>M38+N38+O38</f>
        <v>110</v>
      </c>
    </row>
    <row r="39" spans="1:16" x14ac:dyDescent="0.25">
      <c r="A39" s="3">
        <v>43</v>
      </c>
      <c r="B39" s="5">
        <v>41415</v>
      </c>
      <c r="C39" s="13" t="s">
        <v>26</v>
      </c>
      <c r="D39" s="13">
        <v>4</v>
      </c>
      <c r="E39" s="13">
        <v>3</v>
      </c>
      <c r="F39" s="13" t="s">
        <v>30</v>
      </c>
      <c r="G39" s="13" t="s">
        <v>28</v>
      </c>
      <c r="H39" s="8" t="s">
        <v>5</v>
      </c>
      <c r="I39" s="9">
        <v>38</v>
      </c>
      <c r="J39" s="8">
        <v>1966.3</v>
      </c>
      <c r="K39" s="8">
        <v>1830.7</v>
      </c>
      <c r="L39" s="8">
        <f>J39-K39</f>
        <v>135.59999999999991</v>
      </c>
      <c r="M39" s="8">
        <v>70</v>
      </c>
      <c r="N39" s="8">
        <v>10</v>
      </c>
      <c r="O39" s="8">
        <v>5</v>
      </c>
      <c r="P39" s="8">
        <f>M39+N39+O39</f>
        <v>85</v>
      </c>
    </row>
    <row r="40" spans="1:16" x14ac:dyDescent="0.25">
      <c r="A40" s="3">
        <v>48</v>
      </c>
      <c r="B40" s="5">
        <v>41414</v>
      </c>
      <c r="C40" s="13" t="s">
        <v>26</v>
      </c>
      <c r="D40" s="13">
        <v>1</v>
      </c>
      <c r="E40" s="13">
        <v>3</v>
      </c>
      <c r="F40" s="13" t="s">
        <v>21</v>
      </c>
      <c r="G40" s="13" t="s">
        <v>28</v>
      </c>
      <c r="H40" s="8"/>
      <c r="I40" s="9">
        <v>12</v>
      </c>
      <c r="J40" s="8">
        <v>1958.4</v>
      </c>
      <c r="K40" s="8">
        <v>1874.4</v>
      </c>
      <c r="L40" s="8">
        <f>J40-K40</f>
        <v>84</v>
      </c>
      <c r="M40" s="8">
        <v>80</v>
      </c>
      <c r="N40" s="8">
        <v>5</v>
      </c>
      <c r="O40" s="8">
        <v>5</v>
      </c>
      <c r="P40" s="8">
        <f>M40+N40+O40</f>
        <v>90</v>
      </c>
    </row>
    <row r="41" spans="1:16" x14ac:dyDescent="0.25">
      <c r="A41" s="3">
        <v>50</v>
      </c>
      <c r="B41" s="5">
        <v>41414</v>
      </c>
      <c r="C41" s="13" t="s">
        <v>26</v>
      </c>
      <c r="D41" s="13">
        <v>1</v>
      </c>
      <c r="E41" s="13">
        <v>3</v>
      </c>
      <c r="F41" s="13" t="s">
        <v>30</v>
      </c>
      <c r="G41" s="13" t="s">
        <v>28</v>
      </c>
      <c r="H41" s="8"/>
      <c r="I41" s="9">
        <v>15</v>
      </c>
      <c r="J41" s="8">
        <v>2136.4</v>
      </c>
      <c r="K41" s="8">
        <v>2062</v>
      </c>
      <c r="L41" s="8">
        <f>J41-K41</f>
        <v>74.400000000000091</v>
      </c>
      <c r="M41" s="8">
        <v>40</v>
      </c>
      <c r="N41" s="8">
        <v>4</v>
      </c>
      <c r="O41" s="8">
        <v>5</v>
      </c>
      <c r="P41" s="8">
        <f>M41+N41+O41</f>
        <v>49</v>
      </c>
    </row>
    <row r="42" spans="1:16" x14ac:dyDescent="0.25">
      <c r="A42" s="3">
        <v>52</v>
      </c>
      <c r="B42" s="5">
        <v>41415</v>
      </c>
      <c r="C42" s="13" t="s">
        <v>26</v>
      </c>
      <c r="D42" s="13">
        <v>4</v>
      </c>
      <c r="E42" s="13">
        <v>3</v>
      </c>
      <c r="F42" s="13" t="s">
        <v>33</v>
      </c>
      <c r="G42" s="13" t="s">
        <v>22</v>
      </c>
      <c r="H42" s="8"/>
      <c r="I42" s="9">
        <v>41</v>
      </c>
      <c r="J42" s="8">
        <v>2242.6</v>
      </c>
      <c r="K42" s="8">
        <v>2200.6999999999998</v>
      </c>
      <c r="L42" s="8">
        <f>J42-K42</f>
        <v>41.900000000000091</v>
      </c>
      <c r="M42" s="8">
        <v>35</v>
      </c>
      <c r="N42" s="8">
        <v>7</v>
      </c>
      <c r="O42" s="8">
        <v>5</v>
      </c>
      <c r="P42" s="8">
        <f>M42+N42+O42</f>
        <v>47</v>
      </c>
    </row>
    <row r="43" spans="1:16" x14ac:dyDescent="0.25">
      <c r="A43" s="3">
        <v>56</v>
      </c>
      <c r="B43" s="5">
        <v>41415</v>
      </c>
      <c r="C43" s="13" t="s">
        <v>26</v>
      </c>
      <c r="D43" s="13">
        <v>4</v>
      </c>
      <c r="E43" s="13">
        <v>3</v>
      </c>
      <c r="F43" s="13" t="s">
        <v>23</v>
      </c>
      <c r="G43" s="13" t="s">
        <v>28</v>
      </c>
      <c r="H43" s="8"/>
      <c r="I43" s="9">
        <v>36</v>
      </c>
      <c r="J43" s="8">
        <v>2284.8000000000002</v>
      </c>
      <c r="K43" s="8">
        <v>2181</v>
      </c>
      <c r="L43" s="8">
        <f>J43-K43</f>
        <v>103.80000000000018</v>
      </c>
      <c r="M43" s="8">
        <v>100</v>
      </c>
      <c r="N43" s="8">
        <v>2</v>
      </c>
      <c r="O43" s="8">
        <v>5</v>
      </c>
      <c r="P43" s="8">
        <f>M43+N43+O43</f>
        <v>107</v>
      </c>
    </row>
    <row r="44" spans="1:16" x14ac:dyDescent="0.25">
      <c r="A44" s="3">
        <v>57</v>
      </c>
      <c r="B44" s="5">
        <v>41415</v>
      </c>
      <c r="C44" s="13" t="s">
        <v>26</v>
      </c>
      <c r="D44" s="13">
        <v>4</v>
      </c>
      <c r="E44" s="13">
        <v>3</v>
      </c>
      <c r="F44" s="13" t="s">
        <v>32</v>
      </c>
      <c r="G44" s="13" t="s">
        <v>27</v>
      </c>
      <c r="H44" s="8"/>
      <c r="I44" s="9">
        <v>40</v>
      </c>
      <c r="J44" s="8">
        <v>2101.9</v>
      </c>
      <c r="K44" s="8">
        <v>2026.8</v>
      </c>
      <c r="L44" s="8">
        <f>J44-K44</f>
        <v>75.100000000000136</v>
      </c>
      <c r="M44" s="8">
        <v>60</v>
      </c>
      <c r="N44" s="8">
        <v>7</v>
      </c>
      <c r="O44" s="8">
        <v>5</v>
      </c>
      <c r="P44" s="8">
        <f>M44+N44+O44</f>
        <v>72</v>
      </c>
    </row>
    <row r="45" spans="1:16" x14ac:dyDescent="0.25">
      <c r="A45" s="3">
        <v>39</v>
      </c>
      <c r="B45" s="5">
        <v>41415</v>
      </c>
      <c r="C45" s="13" t="s">
        <v>26</v>
      </c>
      <c r="D45" s="13">
        <v>4</v>
      </c>
      <c r="E45" s="13">
        <v>3</v>
      </c>
      <c r="F45" s="13" t="s">
        <v>29</v>
      </c>
      <c r="G45" s="13" t="s">
        <v>28</v>
      </c>
      <c r="H45" s="6"/>
      <c r="I45" s="7">
        <v>37</v>
      </c>
      <c r="J45" s="6">
        <v>2203.8000000000002</v>
      </c>
      <c r="K45" s="6">
        <v>2092.1</v>
      </c>
      <c r="L45" s="6">
        <f>J45-K45</f>
        <v>111.70000000000027</v>
      </c>
      <c r="M45" s="6">
        <v>45</v>
      </c>
      <c r="N45" s="6">
        <v>10</v>
      </c>
      <c r="O45" s="6">
        <v>6</v>
      </c>
      <c r="P45" s="6">
        <f>M45+N45+O45</f>
        <v>61</v>
      </c>
    </row>
    <row r="46" spans="1:16" x14ac:dyDescent="0.25">
      <c r="A46" s="3">
        <v>41</v>
      </c>
      <c r="B46" s="5">
        <v>41415</v>
      </c>
      <c r="C46" s="13" t="s">
        <v>34</v>
      </c>
      <c r="D46" s="13">
        <v>4</v>
      </c>
      <c r="E46" s="13"/>
      <c r="F46" s="13" t="s">
        <v>23</v>
      </c>
      <c r="G46" s="13" t="s">
        <v>22</v>
      </c>
      <c r="H46" s="6"/>
      <c r="I46" s="7">
        <v>53</v>
      </c>
      <c r="J46" s="6">
        <v>2049</v>
      </c>
      <c r="K46" s="6">
        <v>2014</v>
      </c>
      <c r="L46" s="6">
        <f>J46-K46</f>
        <v>35</v>
      </c>
      <c r="M46" s="6">
        <v>15</v>
      </c>
      <c r="N46" s="6">
        <v>5</v>
      </c>
      <c r="O46" s="6">
        <v>6</v>
      </c>
      <c r="P46" s="6">
        <f>M46+N46+O46</f>
        <v>26</v>
      </c>
    </row>
    <row r="47" spans="1:16" x14ac:dyDescent="0.25">
      <c r="A47" s="3">
        <v>3</v>
      </c>
      <c r="B47" s="5">
        <v>41415</v>
      </c>
      <c r="C47" s="13" t="s">
        <v>26</v>
      </c>
      <c r="D47" s="13">
        <v>2</v>
      </c>
      <c r="E47" s="13">
        <v>5</v>
      </c>
      <c r="F47" s="13" t="s">
        <v>31</v>
      </c>
      <c r="G47" s="13" t="s">
        <v>27</v>
      </c>
      <c r="H47" s="1"/>
      <c r="I47" s="1">
        <v>24</v>
      </c>
      <c r="J47" s="1">
        <v>1999.7</v>
      </c>
      <c r="K47" s="1">
        <v>1948.4</v>
      </c>
      <c r="L47" s="1">
        <f>J47-K47</f>
        <v>51.299999999999955</v>
      </c>
      <c r="M47" s="1">
        <v>40</v>
      </c>
      <c r="N47" s="1">
        <v>10</v>
      </c>
      <c r="O47" s="1">
        <v>7</v>
      </c>
      <c r="P47" s="1">
        <f>M47+N47+O47</f>
        <v>57</v>
      </c>
    </row>
    <row r="48" spans="1:16" x14ac:dyDescent="0.25">
      <c r="A48" s="3">
        <v>15</v>
      </c>
      <c r="B48" s="5">
        <v>41415</v>
      </c>
      <c r="C48" s="13" t="s">
        <v>26</v>
      </c>
      <c r="D48" s="13">
        <v>3</v>
      </c>
      <c r="E48" s="13">
        <v>10</v>
      </c>
      <c r="F48" s="13" t="s">
        <v>21</v>
      </c>
      <c r="G48" s="13" t="s">
        <v>28</v>
      </c>
      <c r="H48" s="12"/>
      <c r="I48" s="11">
        <v>27</v>
      </c>
      <c r="J48" s="12">
        <v>1944.2</v>
      </c>
      <c r="K48" s="12">
        <v>1842.6</v>
      </c>
      <c r="L48" s="12">
        <f>J48-K48</f>
        <v>101.60000000000014</v>
      </c>
      <c r="M48" s="12">
        <v>65</v>
      </c>
      <c r="N48" s="12">
        <v>10</v>
      </c>
      <c r="O48" s="12">
        <v>7</v>
      </c>
      <c r="P48" s="12">
        <f>M48+N48+O48</f>
        <v>82</v>
      </c>
    </row>
    <row r="49" spans="1:16" x14ac:dyDescent="0.25">
      <c r="A49" s="3">
        <v>16</v>
      </c>
      <c r="B49" s="5">
        <v>41415</v>
      </c>
      <c r="C49" s="13" t="s">
        <v>26</v>
      </c>
      <c r="D49" s="13">
        <v>3</v>
      </c>
      <c r="E49" s="13">
        <v>10</v>
      </c>
      <c r="F49" s="13" t="s">
        <v>32</v>
      </c>
      <c r="G49" s="13" t="s">
        <v>27</v>
      </c>
      <c r="H49" s="12"/>
      <c r="I49" s="11">
        <v>32</v>
      </c>
      <c r="J49" s="12">
        <v>2332.5</v>
      </c>
      <c r="K49" s="12">
        <v>2280.6</v>
      </c>
      <c r="L49" s="12">
        <f>J49-K49</f>
        <v>51.900000000000091</v>
      </c>
      <c r="M49" s="12">
        <v>80</v>
      </c>
      <c r="N49" s="12">
        <v>5</v>
      </c>
      <c r="O49" s="12">
        <v>7</v>
      </c>
      <c r="P49" s="12">
        <f>M49+N49+O49</f>
        <v>92</v>
      </c>
    </row>
    <row r="50" spans="1:16" x14ac:dyDescent="0.25">
      <c r="A50" s="3">
        <v>18</v>
      </c>
      <c r="B50" s="5">
        <v>41415</v>
      </c>
      <c r="C50" s="13" t="s">
        <v>34</v>
      </c>
      <c r="D50" s="13">
        <v>3</v>
      </c>
      <c r="E50" s="13"/>
      <c r="F50" s="13" t="s">
        <v>20</v>
      </c>
      <c r="G50" s="13" t="s">
        <v>35</v>
      </c>
      <c r="H50" s="12"/>
      <c r="I50" s="11">
        <v>48</v>
      </c>
      <c r="J50" s="12">
        <v>1280.9000000000001</v>
      </c>
      <c r="K50" s="12">
        <v>1263.3</v>
      </c>
      <c r="L50" s="12">
        <f>J50-K50</f>
        <v>17.600000000000136</v>
      </c>
      <c r="M50" s="12">
        <v>5</v>
      </c>
      <c r="N50" s="12">
        <v>5</v>
      </c>
      <c r="O50" s="12">
        <v>7</v>
      </c>
      <c r="P50" s="12">
        <f>M50+N50+O50</f>
        <v>17</v>
      </c>
    </row>
    <row r="51" spans="1:16" x14ac:dyDescent="0.25">
      <c r="A51" s="3">
        <v>31</v>
      </c>
      <c r="C51" s="13" t="s">
        <v>26</v>
      </c>
      <c r="D51" s="13">
        <v>4</v>
      </c>
      <c r="E51" s="13">
        <v>3</v>
      </c>
      <c r="F51" s="13" t="s">
        <v>21</v>
      </c>
      <c r="G51" s="13" t="s">
        <v>28</v>
      </c>
      <c r="H51" s="6" t="s">
        <v>4</v>
      </c>
      <c r="I51" s="7">
        <v>35</v>
      </c>
      <c r="J51" s="6">
        <v>2076</v>
      </c>
      <c r="K51" s="6">
        <v>2001.7</v>
      </c>
      <c r="L51" s="6">
        <f>J51-K51</f>
        <v>74.299999999999955</v>
      </c>
      <c r="M51" s="6">
        <v>55</v>
      </c>
      <c r="N51" s="6">
        <v>10</v>
      </c>
      <c r="O51" s="6">
        <v>7</v>
      </c>
      <c r="P51" s="6">
        <f>M51+N51+O51</f>
        <v>72</v>
      </c>
    </row>
    <row r="52" spans="1:16" x14ac:dyDescent="0.25">
      <c r="A52" s="3">
        <v>36</v>
      </c>
      <c r="B52" s="5">
        <v>41414</v>
      </c>
      <c r="C52" s="13" t="s">
        <v>26</v>
      </c>
      <c r="D52" s="13">
        <v>1</v>
      </c>
      <c r="E52" s="13">
        <v>3</v>
      </c>
      <c r="F52" s="13" t="s">
        <v>32</v>
      </c>
      <c r="G52" s="13" t="s">
        <v>27</v>
      </c>
      <c r="H52" s="6"/>
      <c r="I52" s="7">
        <v>17</v>
      </c>
      <c r="J52" s="6">
        <v>2130.6999999999998</v>
      </c>
      <c r="K52" s="6">
        <v>2089.8000000000002</v>
      </c>
      <c r="L52" s="6">
        <f>J52-K52</f>
        <v>40.899999999999636</v>
      </c>
      <c r="M52" s="6">
        <v>10</v>
      </c>
      <c r="N52" s="6">
        <v>5</v>
      </c>
      <c r="O52" s="6">
        <v>7</v>
      </c>
      <c r="P52" s="6">
        <f>M52+N52+O52</f>
        <v>22</v>
      </c>
    </row>
    <row r="53" spans="1:16" x14ac:dyDescent="0.25">
      <c r="A53" s="3">
        <v>38</v>
      </c>
      <c r="B53" s="5">
        <v>41414</v>
      </c>
      <c r="C53" s="13" t="s">
        <v>19</v>
      </c>
      <c r="D53" s="13">
        <v>1</v>
      </c>
      <c r="E53" s="13"/>
      <c r="F53" s="13" t="s">
        <v>23</v>
      </c>
      <c r="G53" s="13" t="s">
        <v>22</v>
      </c>
      <c r="H53" s="6"/>
      <c r="I53" s="7">
        <v>3</v>
      </c>
      <c r="J53" s="6">
        <v>2627.1</v>
      </c>
      <c r="K53" s="6">
        <v>2596</v>
      </c>
      <c r="L53" s="6">
        <f>J53-K53</f>
        <v>31.099999999999909</v>
      </c>
      <c r="M53" s="6">
        <v>12</v>
      </c>
      <c r="N53" s="6">
        <v>5</v>
      </c>
      <c r="O53" s="6">
        <v>7</v>
      </c>
      <c r="P53" s="6">
        <f>M53+N53+O53</f>
        <v>24</v>
      </c>
    </row>
    <row r="54" spans="1:16" x14ac:dyDescent="0.25">
      <c r="A54" s="3">
        <v>51</v>
      </c>
      <c r="B54" s="5">
        <v>41414</v>
      </c>
      <c r="C54" s="13" t="s">
        <v>19</v>
      </c>
      <c r="D54" s="13">
        <v>4</v>
      </c>
      <c r="E54" s="13"/>
      <c r="F54" s="13" t="s">
        <v>21</v>
      </c>
      <c r="G54" s="13" t="s">
        <v>24</v>
      </c>
      <c r="H54" s="8"/>
      <c r="I54" s="9">
        <v>10</v>
      </c>
      <c r="J54" s="8">
        <v>2414.6999999999998</v>
      </c>
      <c r="K54" s="8">
        <v>2407.1999999999998</v>
      </c>
      <c r="L54" s="8">
        <f>J54-K54</f>
        <v>7.5</v>
      </c>
      <c r="M54" s="8">
        <v>5</v>
      </c>
      <c r="N54" s="8">
        <v>1</v>
      </c>
      <c r="O54" s="8">
        <v>7</v>
      </c>
      <c r="P54" s="8">
        <f>M54+N54+O54</f>
        <v>13</v>
      </c>
    </row>
    <row r="55" spans="1:16" x14ac:dyDescent="0.25">
      <c r="A55" s="3">
        <v>21</v>
      </c>
      <c r="B55" s="5">
        <v>41415</v>
      </c>
      <c r="C55" s="13" t="s">
        <v>26</v>
      </c>
      <c r="D55" s="13">
        <v>2</v>
      </c>
      <c r="E55" s="13">
        <v>5</v>
      </c>
      <c r="F55" s="13" t="s">
        <v>23</v>
      </c>
      <c r="G55" s="13" t="s">
        <v>28</v>
      </c>
      <c r="H55" s="12"/>
      <c r="I55" s="11">
        <v>21</v>
      </c>
      <c r="J55" s="12">
        <v>2168.5</v>
      </c>
      <c r="K55" s="12">
        <v>2076</v>
      </c>
      <c r="L55" s="12">
        <f>J55-K55</f>
        <v>92.5</v>
      </c>
      <c r="M55" s="12">
        <v>95</v>
      </c>
      <c r="N55" s="12">
        <v>5</v>
      </c>
      <c r="O55" s="12">
        <v>8</v>
      </c>
      <c r="P55" s="12">
        <f>M55+N55+O55</f>
        <v>108</v>
      </c>
    </row>
    <row r="56" spans="1:16" x14ac:dyDescent="0.25">
      <c r="A56" s="3">
        <v>42</v>
      </c>
      <c r="B56" s="5">
        <v>41415</v>
      </c>
      <c r="C56" s="13" t="s">
        <v>26</v>
      </c>
      <c r="D56" s="13">
        <v>2</v>
      </c>
      <c r="E56" s="13">
        <v>5</v>
      </c>
      <c r="F56" s="13" t="s">
        <v>29</v>
      </c>
      <c r="G56" s="13" t="s">
        <v>28</v>
      </c>
      <c r="H56" s="6"/>
      <c r="I56" s="7">
        <v>22</v>
      </c>
      <c r="J56" s="6">
        <v>2002.6</v>
      </c>
      <c r="K56" s="6">
        <v>1919.2</v>
      </c>
      <c r="L56" s="6">
        <f>J56-K56</f>
        <v>83.399999999999864</v>
      </c>
      <c r="M56" s="6">
        <v>70</v>
      </c>
      <c r="N56" s="6">
        <v>15</v>
      </c>
      <c r="O56" s="6">
        <v>8</v>
      </c>
      <c r="P56" s="6">
        <f>M56+N56+O56</f>
        <v>93</v>
      </c>
    </row>
    <row r="57" spans="1:16" x14ac:dyDescent="0.25">
      <c r="A57" s="3">
        <v>53</v>
      </c>
      <c r="B57" s="5">
        <v>41414</v>
      </c>
      <c r="C57" s="13" t="s">
        <v>19</v>
      </c>
      <c r="D57" s="13">
        <v>4</v>
      </c>
      <c r="E57" s="13"/>
      <c r="F57" s="13" t="s">
        <v>20</v>
      </c>
      <c r="G57" s="13" t="s">
        <v>25</v>
      </c>
      <c r="H57" s="8"/>
      <c r="I57" s="9">
        <v>9</v>
      </c>
      <c r="J57" s="8">
        <v>1272</v>
      </c>
      <c r="K57" s="8">
        <v>1253.5999999999999</v>
      </c>
      <c r="L57" s="8">
        <f>J57-K57</f>
        <v>18.400000000000091</v>
      </c>
      <c r="M57" s="8">
        <v>15</v>
      </c>
      <c r="N57" s="8">
        <v>1</v>
      </c>
      <c r="O57" s="8">
        <v>8</v>
      </c>
      <c r="P57" s="8">
        <f>M57+N57+O57</f>
        <v>24</v>
      </c>
    </row>
    <row r="58" spans="1:16" ht="15.75" thickBot="1" x14ac:dyDescent="0.3">
      <c r="A58" s="3">
        <v>27</v>
      </c>
      <c r="B58" s="5">
        <v>41415</v>
      </c>
      <c r="C58" s="13" t="s">
        <v>26</v>
      </c>
      <c r="D58" s="13">
        <v>3</v>
      </c>
      <c r="E58" s="13">
        <v>10</v>
      </c>
      <c r="F58" s="13" t="s">
        <v>23</v>
      </c>
      <c r="G58" s="13" t="s">
        <v>28</v>
      </c>
      <c r="H58" s="12"/>
      <c r="I58" s="11">
        <v>28</v>
      </c>
      <c r="J58" s="12">
        <v>2055.9</v>
      </c>
      <c r="K58" s="12">
        <v>1909.6</v>
      </c>
      <c r="L58" s="30">
        <f>J58-K58</f>
        <v>146.30000000000018</v>
      </c>
      <c r="M58" s="30">
        <v>80</v>
      </c>
      <c r="N58" s="30">
        <v>8</v>
      </c>
      <c r="O58" s="30">
        <v>35</v>
      </c>
      <c r="P58" s="30">
        <f>M58+N58+O58</f>
        <v>123</v>
      </c>
    </row>
    <row r="59" spans="1:16" x14ac:dyDescent="0.25">
      <c r="I59" s="4"/>
      <c r="L59" s="23" t="s">
        <v>38</v>
      </c>
      <c r="M59" s="24">
        <f>COUNTIF(M2:M58, 0)</f>
        <v>0</v>
      </c>
      <c r="N59" s="24">
        <f>COUNTIF(N2:N58, 0)</f>
        <v>1</v>
      </c>
      <c r="O59" s="24">
        <f>COUNTIF(O2:O58, 0)</f>
        <v>4</v>
      </c>
      <c r="P59" s="25">
        <f>COUNTIF(P2:P58, 0)</f>
        <v>0</v>
      </c>
    </row>
    <row r="60" spans="1:16" ht="15.75" thickBot="1" x14ac:dyDescent="0.3">
      <c r="I60" s="4"/>
      <c r="L60" s="26" t="s">
        <v>39</v>
      </c>
      <c r="M60" s="27">
        <f>COUNTIF(M2:M58, "&lt;1")</f>
        <v>0</v>
      </c>
      <c r="N60" s="27">
        <f>COUNTIF(N2:N58, "&lt;1")</f>
        <v>3</v>
      </c>
      <c r="O60" s="27">
        <f>COUNTIF(O2:O58, "&lt;1")</f>
        <v>12</v>
      </c>
      <c r="P60" s="28">
        <f>COUNTIF(P2:P58, "&lt;1")</f>
        <v>0</v>
      </c>
    </row>
    <row r="61" spans="1:16" x14ac:dyDescent="0.25">
      <c r="I61" s="4"/>
    </row>
    <row r="62" spans="1:16" x14ac:dyDescent="0.25">
      <c r="I62" s="4"/>
    </row>
    <row r="63" spans="1:16" x14ac:dyDescent="0.25">
      <c r="I63" s="4"/>
    </row>
    <row r="64" spans="1:16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  <row r="85" spans="9:9" x14ac:dyDescent="0.25">
      <c r="I85" s="4"/>
    </row>
    <row r="86" spans="9:9" x14ac:dyDescent="0.25">
      <c r="I86" s="4"/>
    </row>
    <row r="87" spans="9:9" x14ac:dyDescent="0.25">
      <c r="I87" s="4"/>
    </row>
    <row r="88" spans="9:9" x14ac:dyDescent="0.25">
      <c r="I88" s="4"/>
    </row>
    <row r="89" spans="9:9" x14ac:dyDescent="0.25">
      <c r="I89" s="4"/>
    </row>
    <row r="90" spans="9:9" x14ac:dyDescent="0.25">
      <c r="I90" s="4"/>
    </row>
    <row r="91" spans="9:9" x14ac:dyDescent="0.25">
      <c r="I91" s="4"/>
    </row>
    <row r="92" spans="9:9" x14ac:dyDescent="0.25">
      <c r="I92" s="4"/>
    </row>
    <row r="93" spans="9:9" x14ac:dyDescent="0.25">
      <c r="I93" s="4"/>
    </row>
    <row r="94" spans="9:9" x14ac:dyDescent="0.25">
      <c r="I94" s="4"/>
    </row>
    <row r="95" spans="9:9" x14ac:dyDescent="0.25">
      <c r="I95" s="4"/>
    </row>
    <row r="96" spans="9:9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  <row r="101" spans="9:9" x14ac:dyDescent="0.25">
      <c r="I101" s="4"/>
    </row>
    <row r="102" spans="9:9" x14ac:dyDescent="0.25">
      <c r="I102" s="4"/>
    </row>
    <row r="103" spans="9:9" x14ac:dyDescent="0.25">
      <c r="I103" s="4"/>
    </row>
    <row r="104" spans="9:9" x14ac:dyDescent="0.25">
      <c r="I104" s="4"/>
    </row>
    <row r="105" spans="9:9" x14ac:dyDescent="0.25">
      <c r="I105" s="4"/>
    </row>
    <row r="106" spans="9:9" x14ac:dyDescent="0.25">
      <c r="I106" s="4"/>
    </row>
    <row r="107" spans="9:9" x14ac:dyDescent="0.25">
      <c r="I107" s="4"/>
    </row>
    <row r="108" spans="9:9" x14ac:dyDescent="0.25">
      <c r="I108" s="4"/>
    </row>
    <row r="109" spans="9:9" x14ac:dyDescent="0.25">
      <c r="I109" s="4"/>
    </row>
    <row r="110" spans="9:9" x14ac:dyDescent="0.25">
      <c r="I110" s="4"/>
    </row>
    <row r="111" spans="9:9" x14ac:dyDescent="0.25">
      <c r="I111" s="4"/>
    </row>
    <row r="112" spans="9:9" x14ac:dyDescent="0.25">
      <c r="I112" s="4"/>
    </row>
    <row r="113" spans="9:9" x14ac:dyDescent="0.25">
      <c r="I113" s="4"/>
    </row>
    <row r="114" spans="9:9" x14ac:dyDescent="0.25">
      <c r="I114" s="4"/>
    </row>
    <row r="115" spans="9:9" x14ac:dyDescent="0.25">
      <c r="I115" s="4"/>
    </row>
    <row r="116" spans="9:9" x14ac:dyDescent="0.25">
      <c r="I116" s="4"/>
    </row>
    <row r="117" spans="9:9" x14ac:dyDescent="0.25">
      <c r="I117" s="4"/>
    </row>
    <row r="118" spans="9:9" x14ac:dyDescent="0.25">
      <c r="I118" s="4"/>
    </row>
    <row r="119" spans="9:9" x14ac:dyDescent="0.25">
      <c r="I119" s="4"/>
    </row>
    <row r="120" spans="9:9" x14ac:dyDescent="0.25">
      <c r="I120" s="4"/>
    </row>
    <row r="121" spans="9:9" x14ac:dyDescent="0.25">
      <c r="I121" s="4"/>
    </row>
    <row r="122" spans="9:9" x14ac:dyDescent="0.25">
      <c r="I122" s="4"/>
    </row>
    <row r="123" spans="9:9" x14ac:dyDescent="0.25">
      <c r="I123" s="4"/>
    </row>
    <row r="124" spans="9:9" x14ac:dyDescent="0.25">
      <c r="I124" s="4"/>
    </row>
    <row r="125" spans="9:9" x14ac:dyDescent="0.25">
      <c r="I125" s="4"/>
    </row>
    <row r="126" spans="9:9" x14ac:dyDescent="0.25">
      <c r="I126" s="4"/>
    </row>
    <row r="127" spans="9:9" x14ac:dyDescent="0.25">
      <c r="I127" s="4"/>
    </row>
    <row r="128" spans="9:9" x14ac:dyDescent="0.25">
      <c r="I128" s="4"/>
    </row>
    <row r="129" spans="9:9" x14ac:dyDescent="0.25">
      <c r="I129" s="4"/>
    </row>
    <row r="130" spans="9:9" x14ac:dyDescent="0.25">
      <c r="I130" s="4"/>
    </row>
    <row r="131" spans="9:9" x14ac:dyDescent="0.25">
      <c r="I131" s="4"/>
    </row>
    <row r="132" spans="9:9" x14ac:dyDescent="0.25">
      <c r="I132" s="4"/>
    </row>
    <row r="133" spans="9:9" x14ac:dyDescent="0.25">
      <c r="I133" s="4"/>
    </row>
    <row r="134" spans="9:9" x14ac:dyDescent="0.25">
      <c r="I134" s="4"/>
    </row>
  </sheetData>
  <sortState ref="A2:Q58">
    <sortCondition ref="O2:O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9" sqref="D29"/>
    </sheetView>
  </sheetViews>
  <sheetFormatPr defaultRowHeight="15" x14ac:dyDescent="0.25"/>
  <cols>
    <col min="1" max="1" width="7.42578125" customWidth="1"/>
    <col min="2" max="2" width="15.140625" customWidth="1"/>
  </cols>
  <sheetData>
    <row r="1" spans="1:3" ht="53.25" customHeight="1" thickBot="1" x14ac:dyDescent="0.3">
      <c r="A1" s="31" t="s">
        <v>41</v>
      </c>
      <c r="B1" s="32" t="s">
        <v>42</v>
      </c>
    </row>
    <row r="2" spans="1:3" x14ac:dyDescent="0.25">
      <c r="A2" s="33">
        <v>4</v>
      </c>
      <c r="B2" s="34">
        <v>0</v>
      </c>
    </row>
    <row r="3" spans="1:3" x14ac:dyDescent="0.25">
      <c r="A3" s="35">
        <v>43</v>
      </c>
      <c r="B3" s="36">
        <v>0</v>
      </c>
    </row>
    <row r="4" spans="1:3" x14ac:dyDescent="0.25">
      <c r="A4" s="35">
        <v>34</v>
      </c>
      <c r="B4" s="36">
        <v>0</v>
      </c>
    </row>
    <row r="5" spans="1:3" x14ac:dyDescent="0.25">
      <c r="A5" s="35">
        <v>13</v>
      </c>
      <c r="B5" s="36">
        <v>0</v>
      </c>
    </row>
    <row r="6" spans="1:3" x14ac:dyDescent="0.25">
      <c r="A6" s="37">
        <v>29</v>
      </c>
      <c r="B6" s="36">
        <v>0.1</v>
      </c>
    </row>
    <row r="7" spans="1:3" x14ac:dyDescent="0.25">
      <c r="A7" s="37">
        <v>19</v>
      </c>
      <c r="B7" s="36">
        <v>0.2</v>
      </c>
    </row>
    <row r="8" spans="1:3" x14ac:dyDescent="0.25">
      <c r="A8" s="37">
        <v>26</v>
      </c>
      <c r="B8" s="36">
        <v>0.25</v>
      </c>
      <c r="C8" t="s">
        <v>43</v>
      </c>
    </row>
    <row r="9" spans="1:3" x14ac:dyDescent="0.25">
      <c r="A9" s="37">
        <v>6</v>
      </c>
      <c r="B9" s="36">
        <v>0.5</v>
      </c>
    </row>
    <row r="10" spans="1:3" x14ac:dyDescent="0.25">
      <c r="A10" s="37">
        <v>27</v>
      </c>
      <c r="B10" s="36">
        <v>0.5</v>
      </c>
    </row>
    <row r="11" spans="1:3" x14ac:dyDescent="0.25">
      <c r="A11" s="35">
        <v>8</v>
      </c>
      <c r="B11" s="36">
        <v>0.5</v>
      </c>
    </row>
    <row r="12" spans="1:3" x14ac:dyDescent="0.25">
      <c r="A12" s="35">
        <v>31</v>
      </c>
      <c r="B12" s="36">
        <v>0.5</v>
      </c>
    </row>
    <row r="13" spans="1:3" ht="15.75" thickBot="1" x14ac:dyDescent="0.3">
      <c r="A13" s="38">
        <v>14</v>
      </c>
      <c r="B13" s="39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T18" sqref="T18"/>
    </sheetView>
  </sheetViews>
  <sheetFormatPr defaultRowHeight="15" x14ac:dyDescent="0.25"/>
  <sheetData>
    <row r="1" spans="1:5" ht="120.75" thickBot="1" x14ac:dyDescent="0.3">
      <c r="B1" s="19" t="s">
        <v>36</v>
      </c>
      <c r="C1" s="20" t="s">
        <v>9</v>
      </c>
      <c r="D1" s="20" t="s">
        <v>10</v>
      </c>
      <c r="E1" s="20" t="s">
        <v>11</v>
      </c>
    </row>
    <row r="2" spans="1:5" x14ac:dyDescent="0.25">
      <c r="A2">
        <v>1</v>
      </c>
      <c r="B2" s="9">
        <v>2</v>
      </c>
      <c r="C2" s="8">
        <v>8</v>
      </c>
      <c r="D2" s="8">
        <v>2</v>
      </c>
      <c r="E2" s="8">
        <v>2</v>
      </c>
    </row>
    <row r="3" spans="1:5" x14ac:dyDescent="0.25">
      <c r="A3">
        <v>2</v>
      </c>
      <c r="B3" s="7">
        <v>3</v>
      </c>
      <c r="C3" s="6">
        <v>12</v>
      </c>
      <c r="D3" s="6">
        <v>5</v>
      </c>
      <c r="E3" s="6">
        <v>7</v>
      </c>
    </row>
    <row r="4" spans="1:5" x14ac:dyDescent="0.25">
      <c r="A4">
        <v>3</v>
      </c>
      <c r="B4" s="11">
        <v>5</v>
      </c>
      <c r="C4" s="12">
        <v>30</v>
      </c>
      <c r="D4" s="12">
        <v>6</v>
      </c>
      <c r="E4" s="12">
        <v>5</v>
      </c>
    </row>
    <row r="5" spans="1:5" x14ac:dyDescent="0.25">
      <c r="A5">
        <v>4</v>
      </c>
      <c r="B5" s="11">
        <v>7</v>
      </c>
      <c r="C5" s="12">
        <v>140</v>
      </c>
      <c r="D5" s="12">
        <v>3</v>
      </c>
      <c r="E5" s="12">
        <v>5</v>
      </c>
    </row>
    <row r="6" spans="1:5" x14ac:dyDescent="0.25">
      <c r="A6">
        <v>5</v>
      </c>
      <c r="B6" s="9">
        <v>9</v>
      </c>
      <c r="C6" s="8">
        <v>15</v>
      </c>
      <c r="D6" s="8">
        <v>1</v>
      </c>
      <c r="E6" s="8">
        <v>8</v>
      </c>
    </row>
    <row r="7" spans="1:5" x14ac:dyDescent="0.25">
      <c r="A7">
        <v>6</v>
      </c>
      <c r="B7" s="9">
        <v>10</v>
      </c>
      <c r="C7" s="8">
        <v>5</v>
      </c>
      <c r="D7" s="8">
        <v>1</v>
      </c>
      <c r="E7" s="8">
        <v>7</v>
      </c>
    </row>
    <row r="8" spans="1:5" x14ac:dyDescent="0.25">
      <c r="A8">
        <v>7</v>
      </c>
      <c r="B8" s="7">
        <v>11</v>
      </c>
      <c r="C8" s="6">
        <v>6</v>
      </c>
      <c r="D8" s="6">
        <v>2</v>
      </c>
      <c r="E8" s="6">
        <v>3</v>
      </c>
    </row>
    <row r="9" spans="1:5" x14ac:dyDescent="0.25">
      <c r="A9">
        <v>8</v>
      </c>
      <c r="B9" s="9">
        <v>12</v>
      </c>
      <c r="C9" s="8">
        <v>80</v>
      </c>
      <c r="D9" s="8">
        <v>5</v>
      </c>
      <c r="E9" s="8">
        <v>5</v>
      </c>
    </row>
    <row r="10" spans="1:5" x14ac:dyDescent="0.25">
      <c r="A10">
        <v>9</v>
      </c>
      <c r="B10" s="9">
        <v>15</v>
      </c>
      <c r="C10" s="8">
        <v>40</v>
      </c>
      <c r="D10" s="8">
        <v>4</v>
      </c>
      <c r="E10" s="8">
        <v>5</v>
      </c>
    </row>
    <row r="11" spans="1:5" x14ac:dyDescent="0.25">
      <c r="A11">
        <v>10</v>
      </c>
      <c r="B11" s="7">
        <v>16</v>
      </c>
      <c r="C11" s="6">
        <v>65</v>
      </c>
      <c r="D11" s="6">
        <v>40</v>
      </c>
      <c r="E11" s="6">
        <v>5</v>
      </c>
    </row>
    <row r="12" spans="1:5" x14ac:dyDescent="0.25">
      <c r="A12">
        <v>11</v>
      </c>
      <c r="B12" s="7">
        <v>17</v>
      </c>
      <c r="C12" s="6">
        <v>10</v>
      </c>
      <c r="D12" s="6">
        <v>5</v>
      </c>
      <c r="E12" s="6">
        <v>7</v>
      </c>
    </row>
    <row r="13" spans="1:5" x14ac:dyDescent="0.25">
      <c r="A13">
        <v>12</v>
      </c>
      <c r="B13" s="11">
        <v>18</v>
      </c>
      <c r="C13" s="12">
        <v>55</v>
      </c>
      <c r="D13" s="12">
        <v>8</v>
      </c>
      <c r="E13" s="12">
        <v>5</v>
      </c>
    </row>
    <row r="14" spans="1:5" x14ac:dyDescent="0.25">
      <c r="A14">
        <v>13</v>
      </c>
      <c r="B14" s="11">
        <v>20</v>
      </c>
      <c r="C14" s="12">
        <v>150</v>
      </c>
      <c r="D14" s="12">
        <v>2</v>
      </c>
      <c r="E14" s="12">
        <v>2</v>
      </c>
    </row>
    <row r="15" spans="1:5" x14ac:dyDescent="0.25">
      <c r="A15">
        <v>14</v>
      </c>
      <c r="B15" s="11">
        <v>21</v>
      </c>
      <c r="C15" s="12">
        <v>95</v>
      </c>
      <c r="D15" s="12">
        <v>5</v>
      </c>
      <c r="E15" s="12">
        <v>8</v>
      </c>
    </row>
    <row r="16" spans="1:5" x14ac:dyDescent="0.25">
      <c r="A16">
        <v>15</v>
      </c>
      <c r="B16" s="7">
        <v>22</v>
      </c>
      <c r="C16" s="6">
        <v>70</v>
      </c>
      <c r="D16" s="6">
        <v>15</v>
      </c>
      <c r="E16" s="6">
        <v>8</v>
      </c>
    </row>
    <row r="17" spans="1:5" x14ac:dyDescent="0.25">
      <c r="A17">
        <v>16</v>
      </c>
      <c r="B17" s="11">
        <v>23</v>
      </c>
      <c r="C17" s="12">
        <v>40</v>
      </c>
      <c r="D17" s="12">
        <v>15</v>
      </c>
      <c r="E17" s="12">
        <v>4</v>
      </c>
    </row>
    <row r="18" spans="1:5" x14ac:dyDescent="0.25">
      <c r="A18">
        <v>17</v>
      </c>
      <c r="B18" s="1">
        <v>24</v>
      </c>
      <c r="C18" s="1">
        <v>40</v>
      </c>
      <c r="D18" s="1">
        <v>10</v>
      </c>
      <c r="E18" s="1">
        <v>7</v>
      </c>
    </row>
    <row r="19" spans="1:5" x14ac:dyDescent="0.25">
      <c r="A19">
        <v>18</v>
      </c>
      <c r="B19" s="1">
        <v>25</v>
      </c>
      <c r="C19" s="1">
        <v>15</v>
      </c>
      <c r="D19" s="1">
        <v>5</v>
      </c>
      <c r="E19" s="1">
        <v>5</v>
      </c>
    </row>
    <row r="20" spans="1:5" x14ac:dyDescent="0.25">
      <c r="A20">
        <v>19</v>
      </c>
      <c r="B20" s="11">
        <v>26</v>
      </c>
      <c r="C20" s="12">
        <v>7</v>
      </c>
      <c r="D20" s="12">
        <v>1</v>
      </c>
      <c r="E20" s="12">
        <v>1</v>
      </c>
    </row>
    <row r="21" spans="1:5" x14ac:dyDescent="0.25">
      <c r="A21">
        <v>20</v>
      </c>
      <c r="B21" s="11">
        <v>27</v>
      </c>
      <c r="C21" s="12">
        <v>65</v>
      </c>
      <c r="D21" s="12">
        <v>10</v>
      </c>
      <c r="E21" s="12">
        <v>7</v>
      </c>
    </row>
    <row r="22" spans="1:5" x14ac:dyDescent="0.25">
      <c r="A22">
        <v>21</v>
      </c>
      <c r="B22" s="11">
        <v>28</v>
      </c>
      <c r="C22" s="12">
        <v>80</v>
      </c>
      <c r="D22" s="12">
        <v>8</v>
      </c>
      <c r="E22" s="12">
        <v>35</v>
      </c>
    </row>
    <row r="23" spans="1:5" x14ac:dyDescent="0.25">
      <c r="A23">
        <v>22</v>
      </c>
      <c r="B23" s="11">
        <v>29</v>
      </c>
      <c r="C23" s="12">
        <v>60</v>
      </c>
      <c r="D23" s="12">
        <v>5</v>
      </c>
      <c r="E23" s="12">
        <v>1</v>
      </c>
    </row>
    <row r="24" spans="1:5" x14ac:dyDescent="0.25">
      <c r="A24">
        <v>23</v>
      </c>
      <c r="B24" s="11">
        <v>30</v>
      </c>
      <c r="C24" s="12">
        <v>10</v>
      </c>
      <c r="D24" s="12">
        <v>5</v>
      </c>
      <c r="E24" s="12">
        <v>5</v>
      </c>
    </row>
    <row r="25" spans="1:5" x14ac:dyDescent="0.25">
      <c r="A25">
        <v>24</v>
      </c>
      <c r="B25" s="11">
        <v>32</v>
      </c>
      <c r="C25" s="12">
        <v>80</v>
      </c>
      <c r="D25" s="12">
        <v>5</v>
      </c>
      <c r="E25" s="12">
        <v>7</v>
      </c>
    </row>
    <row r="26" spans="1:5" x14ac:dyDescent="0.25">
      <c r="A26">
        <v>25</v>
      </c>
      <c r="B26" s="1">
        <v>33</v>
      </c>
      <c r="C26" s="1">
        <v>40</v>
      </c>
      <c r="D26" s="1">
        <v>5</v>
      </c>
      <c r="E26" s="1">
        <v>2</v>
      </c>
    </row>
    <row r="27" spans="1:5" x14ac:dyDescent="0.25">
      <c r="A27">
        <v>26</v>
      </c>
      <c r="B27" s="9">
        <v>34</v>
      </c>
      <c r="C27" s="8">
        <v>110</v>
      </c>
      <c r="D27" s="8">
        <v>5</v>
      </c>
      <c r="E27" s="8">
        <v>1</v>
      </c>
    </row>
    <row r="28" spans="1:5" x14ac:dyDescent="0.25">
      <c r="A28">
        <v>27</v>
      </c>
      <c r="B28" s="7">
        <v>35</v>
      </c>
      <c r="C28" s="6">
        <v>55</v>
      </c>
      <c r="D28" s="6">
        <v>10</v>
      </c>
      <c r="E28" s="6">
        <v>7</v>
      </c>
    </row>
    <row r="29" spans="1:5" x14ac:dyDescent="0.25">
      <c r="A29">
        <v>28</v>
      </c>
      <c r="B29" s="9">
        <v>36</v>
      </c>
      <c r="C29" s="8">
        <v>100</v>
      </c>
      <c r="D29" s="8">
        <v>2</v>
      </c>
      <c r="E29" s="8">
        <v>5</v>
      </c>
    </row>
    <row r="30" spans="1:5" x14ac:dyDescent="0.25">
      <c r="A30">
        <v>29</v>
      </c>
      <c r="B30" s="7">
        <v>37</v>
      </c>
      <c r="C30" s="6">
        <v>45</v>
      </c>
      <c r="D30" s="6">
        <v>10</v>
      </c>
      <c r="E30" s="6">
        <v>6</v>
      </c>
    </row>
    <row r="31" spans="1:5" x14ac:dyDescent="0.25">
      <c r="A31">
        <v>30</v>
      </c>
      <c r="B31" s="9">
        <v>38</v>
      </c>
      <c r="C31" s="8">
        <v>70</v>
      </c>
      <c r="D31" s="8">
        <v>10</v>
      </c>
      <c r="E31" s="8">
        <v>5</v>
      </c>
    </row>
    <row r="32" spans="1:5" x14ac:dyDescent="0.25">
      <c r="A32">
        <v>31</v>
      </c>
      <c r="B32" s="7">
        <v>39</v>
      </c>
      <c r="C32" s="6">
        <v>90</v>
      </c>
      <c r="D32" s="6">
        <v>10</v>
      </c>
      <c r="E32" s="6">
        <v>5</v>
      </c>
    </row>
    <row r="33" spans="1:12" x14ac:dyDescent="0.25">
      <c r="A33">
        <v>32</v>
      </c>
      <c r="B33" s="9">
        <v>40</v>
      </c>
      <c r="C33" s="8">
        <v>60</v>
      </c>
      <c r="D33" s="8">
        <v>7</v>
      </c>
      <c r="E33" s="8">
        <v>5</v>
      </c>
    </row>
    <row r="34" spans="1:12" x14ac:dyDescent="0.25">
      <c r="A34">
        <v>33</v>
      </c>
      <c r="B34" s="9">
        <v>41</v>
      </c>
      <c r="C34" s="8">
        <v>35</v>
      </c>
      <c r="D34" s="8">
        <v>7</v>
      </c>
      <c r="E34" s="8">
        <v>5</v>
      </c>
    </row>
    <row r="35" spans="1:12" x14ac:dyDescent="0.25">
      <c r="A35">
        <v>34</v>
      </c>
      <c r="B35" s="7">
        <v>42</v>
      </c>
      <c r="C35" s="6">
        <v>55</v>
      </c>
      <c r="D35" s="6">
        <v>12</v>
      </c>
      <c r="E35" s="6">
        <v>1</v>
      </c>
    </row>
    <row r="36" spans="1:12" x14ac:dyDescent="0.25">
      <c r="A36">
        <v>35</v>
      </c>
      <c r="B36" s="7">
        <v>44</v>
      </c>
      <c r="C36" s="6">
        <v>10</v>
      </c>
      <c r="D36" s="6">
        <v>2</v>
      </c>
      <c r="E36" s="6">
        <v>1</v>
      </c>
    </row>
    <row r="37" spans="1:12" x14ac:dyDescent="0.25">
      <c r="A37">
        <v>36</v>
      </c>
      <c r="B37" s="1">
        <v>45</v>
      </c>
      <c r="C37" s="1">
        <v>15</v>
      </c>
      <c r="D37" s="1">
        <v>5</v>
      </c>
      <c r="E37" s="1">
        <v>5</v>
      </c>
    </row>
    <row r="38" spans="1:12" x14ac:dyDescent="0.25">
      <c r="A38">
        <v>37</v>
      </c>
      <c r="B38" s="1">
        <v>46</v>
      </c>
      <c r="C38" s="1">
        <v>80</v>
      </c>
      <c r="D38" s="1">
        <v>1</v>
      </c>
      <c r="E38" s="1">
        <v>1</v>
      </c>
    </row>
    <row r="39" spans="1:12" x14ac:dyDescent="0.25">
      <c r="A39">
        <v>38</v>
      </c>
      <c r="B39" s="1">
        <v>47</v>
      </c>
      <c r="C39" s="1">
        <v>15</v>
      </c>
      <c r="D39" s="1">
        <v>4</v>
      </c>
      <c r="E39" s="1">
        <v>3</v>
      </c>
      <c r="L39">
        <f>44*2</f>
        <v>88</v>
      </c>
    </row>
    <row r="40" spans="1:12" x14ac:dyDescent="0.25">
      <c r="A40" s="43">
        <v>39</v>
      </c>
      <c r="B40" s="44">
        <v>48</v>
      </c>
      <c r="C40" s="44">
        <v>8</v>
      </c>
      <c r="D40" s="44">
        <v>2</v>
      </c>
      <c r="E40" s="44">
        <v>1</v>
      </c>
    </row>
    <row r="41" spans="1:12" x14ac:dyDescent="0.25">
      <c r="A41" s="43">
        <v>40</v>
      </c>
      <c r="B41" s="45">
        <v>48</v>
      </c>
      <c r="C41" s="44">
        <v>5</v>
      </c>
      <c r="D41" s="44">
        <v>5</v>
      </c>
      <c r="E41" s="44">
        <v>7</v>
      </c>
    </row>
    <row r="42" spans="1:12" x14ac:dyDescent="0.25">
      <c r="A42">
        <v>41</v>
      </c>
      <c r="B42" s="1">
        <v>49</v>
      </c>
      <c r="C42" s="1">
        <v>10</v>
      </c>
      <c r="D42" s="1">
        <v>5</v>
      </c>
      <c r="E42" s="1">
        <v>3</v>
      </c>
    </row>
    <row r="43" spans="1:12" x14ac:dyDescent="0.25">
      <c r="A43">
        <v>42</v>
      </c>
      <c r="B43" s="11">
        <v>50</v>
      </c>
      <c r="C43" s="12">
        <v>30</v>
      </c>
      <c r="D43" s="12">
        <v>5</v>
      </c>
      <c r="E43" s="12">
        <v>4</v>
      </c>
    </row>
    <row r="44" spans="1:12" x14ac:dyDescent="0.25">
      <c r="A44">
        <v>43</v>
      </c>
      <c r="B44" s="9">
        <v>51</v>
      </c>
      <c r="C44" s="8">
        <v>15</v>
      </c>
      <c r="D44" s="8">
        <v>1</v>
      </c>
      <c r="E44" s="8">
        <v>2</v>
      </c>
    </row>
    <row r="45" spans="1:12" x14ac:dyDescent="0.25">
      <c r="A45">
        <v>44</v>
      </c>
      <c r="B45" s="7">
        <v>52</v>
      </c>
      <c r="C45" s="6">
        <v>15</v>
      </c>
      <c r="D45" s="6">
        <v>2</v>
      </c>
      <c r="E45" s="6">
        <v>2</v>
      </c>
    </row>
    <row r="46" spans="1:12" x14ac:dyDescent="0.25">
      <c r="A46">
        <v>45</v>
      </c>
      <c r="B46" s="7">
        <v>53</v>
      </c>
      <c r="C46" s="42">
        <v>15</v>
      </c>
      <c r="D46" s="42">
        <v>5</v>
      </c>
      <c r="E46" s="42">
        <v>6</v>
      </c>
    </row>
  </sheetData>
  <sortState ref="B2:E46">
    <sortCondition ref="B2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dwp2013 CH4 inj repeat</vt:lpstr>
      <vt:lpstr>For sorting by sample size</vt:lpstr>
      <vt:lpstr>Sheet3</vt:lpstr>
      <vt:lpstr>No A or D</vt:lpstr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cp:lastPrinted>2015-03-09T20:47:47Z</cp:lastPrinted>
  <dcterms:created xsi:type="dcterms:W3CDTF">2015-02-11T22:33:30Z</dcterms:created>
  <dcterms:modified xsi:type="dcterms:W3CDTF">2015-07-06T20:14:32Z</dcterms:modified>
</cp:coreProperties>
</file>