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60" windowWidth="27315" windowHeight="12465" activeTab="1"/>
  </bookViews>
  <sheets>
    <sheet name="February 17, 2015" sheetId="1" r:id="rId1"/>
    <sheet name="DOCDON" sheetId="2" r:id="rId2"/>
  </sheets>
  <calcPr calcId="145621"/>
</workbook>
</file>

<file path=xl/calcChain.xml><?xml version="1.0" encoding="utf-8"?>
<calcChain xmlns="http://schemas.openxmlformats.org/spreadsheetml/2006/main">
  <c r="E11" i="2" l="1"/>
  <c r="E10" i="2"/>
  <c r="E9" i="2"/>
  <c r="E8" i="2"/>
  <c r="E7" i="2"/>
  <c r="E6" i="2"/>
  <c r="E5" i="2"/>
  <c r="E4" i="2"/>
  <c r="E3" i="2"/>
  <c r="E2" i="2"/>
  <c r="E29" i="1" l="1"/>
  <c r="D26" i="1"/>
  <c r="D25" i="1"/>
  <c r="F20" i="1"/>
  <c r="F25" i="1"/>
  <c r="P3" i="1" l="1"/>
  <c r="P4" i="1"/>
  <c r="P5" i="1"/>
  <c r="P6" i="1"/>
  <c r="P7" i="1"/>
  <c r="P8" i="1"/>
  <c r="P9" i="1"/>
  <c r="P10" i="1"/>
  <c r="P11" i="1"/>
  <c r="P12" i="1"/>
  <c r="P13" i="1"/>
  <c r="P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2" i="1" l="1"/>
  <c r="M3" i="1"/>
  <c r="M4" i="1"/>
  <c r="M5" i="1"/>
  <c r="M6" i="1"/>
  <c r="M7" i="1"/>
  <c r="M8" i="1"/>
  <c r="M9" i="1"/>
  <c r="M10" i="1"/>
  <c r="M11" i="1"/>
  <c r="L3" i="1"/>
  <c r="L4" i="1"/>
  <c r="L5" i="1"/>
  <c r="L6" i="1"/>
  <c r="L7" i="1"/>
  <c r="L8" i="1"/>
  <c r="L9" i="1"/>
  <c r="L10" i="1"/>
  <c r="L11" i="1"/>
  <c r="M2" i="1"/>
  <c r="L2" i="1"/>
  <c r="K3" i="1"/>
  <c r="K4" i="1"/>
  <c r="K5" i="1"/>
  <c r="K6" i="1"/>
  <c r="K7" i="1"/>
  <c r="K8" i="1"/>
  <c r="K9" i="1"/>
  <c r="K10" i="1"/>
  <c r="K11" i="1"/>
  <c r="K2" i="1"/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6" i="1"/>
  <c r="G16" i="1"/>
  <c r="H16" i="1"/>
  <c r="I16" i="1"/>
  <c r="F17" i="1"/>
  <c r="G17" i="1"/>
  <c r="H17" i="1"/>
  <c r="I17" i="1"/>
  <c r="F18" i="1"/>
  <c r="G18" i="1"/>
  <c r="H18" i="1"/>
  <c r="I18" i="1"/>
  <c r="G2" i="1"/>
  <c r="H2" i="1"/>
  <c r="I2" i="1"/>
  <c r="F2" i="1"/>
  <c r="B17" i="1" l="1"/>
  <c r="C17" i="1"/>
  <c r="D17" i="1"/>
  <c r="E17" i="1"/>
  <c r="B18" i="1"/>
  <c r="C18" i="1"/>
  <c r="D18" i="1"/>
  <c r="E18" i="1"/>
  <c r="E16" i="1"/>
  <c r="C16" i="1"/>
  <c r="D16" i="1"/>
  <c r="B16" i="1"/>
  <c r="D3" i="1" l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<sst xmlns="http://schemas.openxmlformats.org/spreadsheetml/2006/main" count="65" uniqueCount="29">
  <si>
    <t>Sample Name</t>
  </si>
  <si>
    <t>11A</t>
  </si>
  <si>
    <t>11C</t>
  </si>
  <si>
    <t>26A</t>
  </si>
  <si>
    <t>26C</t>
  </si>
  <si>
    <t>34A</t>
  </si>
  <si>
    <t>34C</t>
  </si>
  <si>
    <t>13A</t>
  </si>
  <si>
    <t>13C</t>
  </si>
  <si>
    <t>52A</t>
  </si>
  <si>
    <t>52C</t>
  </si>
  <si>
    <t>26X</t>
  </si>
  <si>
    <t>26Y</t>
  </si>
  <si>
    <t>26Z</t>
  </si>
  <si>
    <t>TC [mg/l]</t>
  </si>
  <si>
    <t>TNb [mg/l]</t>
  </si>
  <si>
    <t>TIC [mg/l]</t>
  </si>
  <si>
    <t>TOC Diff [mg/l]</t>
  </si>
  <si>
    <t>TC [mg/per vial]</t>
  </si>
  <si>
    <t>TIC [mg/per vial]</t>
  </si>
  <si>
    <t>TOC Diff [mg/per vial]</t>
  </si>
  <si>
    <t>TNb [mg/per vial]</t>
  </si>
  <si>
    <t>TOC (mg/per sample volume I sent)</t>
  </si>
  <si>
    <t>TOC (per mg in each sample)</t>
  </si>
  <si>
    <t>CN</t>
  </si>
  <si>
    <t>500ul to 8 mls</t>
  </si>
  <si>
    <t>A</t>
  </si>
  <si>
    <t>C</t>
  </si>
  <si>
    <t>fractions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</si>
</sst>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2" fillId="0" borderId="0" xfId="1"/>
    <xf numFmtId="0" fontId="1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E18" sqref="E18"/>
    </sheetView>
  </sheetViews>
  <sheetFormatPr defaultRowHeight="15.75" x14ac:dyDescent="0.25"/>
  <cols>
    <col min="1" max="1" width="41.7109375" style="2" customWidth="1"/>
    <col min="2" max="4" width="18" style="2" customWidth="1"/>
    <col min="5" max="5" width="13.85546875" style="2" customWidth="1"/>
    <col min="6" max="6" width="18.42578125" style="2" bestFit="1" customWidth="1"/>
    <col min="7" max="7" width="16.85546875" style="2" customWidth="1"/>
    <col min="8" max="8" width="16.7109375" style="2" customWidth="1"/>
    <col min="9" max="9" width="16.42578125" style="2" customWidth="1"/>
    <col min="10" max="14" width="9.140625" style="2"/>
    <col min="15" max="15" width="9.140625" style="2" customWidth="1"/>
    <col min="16" max="16384" width="9.140625" style="2"/>
  </cols>
  <sheetData>
    <row r="1" spans="1:17" x14ac:dyDescent="0.25">
      <c r="A1" s="1" t="s">
        <v>0</v>
      </c>
      <c r="B1" s="1" t="s">
        <v>14</v>
      </c>
      <c r="C1" s="1" t="s">
        <v>16</v>
      </c>
      <c r="D1" s="1" t="s">
        <v>17</v>
      </c>
      <c r="E1" s="1" t="s">
        <v>15</v>
      </c>
      <c r="F1" s="1" t="s">
        <v>18</v>
      </c>
      <c r="G1" s="1" t="s">
        <v>19</v>
      </c>
      <c r="H1" s="1" t="s">
        <v>20</v>
      </c>
      <c r="I1" s="1" t="s">
        <v>21</v>
      </c>
      <c r="J1" s="5"/>
      <c r="K1" s="6" t="s">
        <v>22</v>
      </c>
      <c r="L1" s="6" t="s">
        <v>23</v>
      </c>
      <c r="M1" s="5"/>
      <c r="P1" s="2" t="s">
        <v>24</v>
      </c>
    </row>
    <row r="2" spans="1:17" x14ac:dyDescent="0.25">
      <c r="A2" s="2" t="s">
        <v>1</v>
      </c>
      <c r="B2" s="4">
        <v>38.72</v>
      </c>
      <c r="C2" s="4">
        <v>16.666666666666668</v>
      </c>
      <c r="D2" s="4">
        <f>B2-C2</f>
        <v>22.053333333333331</v>
      </c>
      <c r="E2" s="2">
        <v>5.2600000000000007</v>
      </c>
      <c r="F2">
        <f>B2*0.015</f>
        <v>0.58079999999999998</v>
      </c>
      <c r="G2">
        <f>C2*0.015</f>
        <v>0.25</v>
      </c>
      <c r="H2">
        <f>D2*0.015</f>
        <v>0.33079999999999993</v>
      </c>
      <c r="I2">
        <f>E2*0.015</f>
        <v>7.8900000000000012E-2</v>
      </c>
      <c r="K2" s="2">
        <f>F2*5</f>
        <v>2.9039999999999999</v>
      </c>
      <c r="L2" s="2">
        <f>K2*5</f>
        <v>14.52</v>
      </c>
      <c r="M2" s="2">
        <f>L2*0.001</f>
        <v>1.452E-2</v>
      </c>
      <c r="O2" s="2">
        <f>D2*0.001*0.005</f>
        <v>1.1026666666666666E-4</v>
      </c>
      <c r="P2" s="2">
        <f>B2/E2</f>
        <v>7.3612167300380218</v>
      </c>
      <c r="Q2" s="2" t="s">
        <v>1</v>
      </c>
    </row>
    <row r="3" spans="1:17" x14ac:dyDescent="0.25">
      <c r="A3" s="2" t="s">
        <v>2</v>
      </c>
      <c r="B3" s="4">
        <v>34.32</v>
      </c>
      <c r="C3" s="4">
        <v>17.926666666666666</v>
      </c>
      <c r="D3" s="4">
        <f t="shared" ref="D3:D14" si="0">B3-C3</f>
        <v>16.393333333333334</v>
      </c>
      <c r="E3" s="2">
        <v>0.86</v>
      </c>
      <c r="F3">
        <f t="shared" ref="F3:F18" si="1">B3*0.015</f>
        <v>0.51480000000000004</v>
      </c>
      <c r="G3">
        <f t="shared" ref="G3:G18" si="2">C3*0.015</f>
        <v>0.26889999999999997</v>
      </c>
      <c r="H3">
        <f t="shared" ref="H3:H18" si="3">D3*0.015</f>
        <v>0.24590000000000001</v>
      </c>
      <c r="I3">
        <f t="shared" ref="I3:I18" si="4">E3*0.015</f>
        <v>1.29E-2</v>
      </c>
      <c r="K3" s="2">
        <f t="shared" ref="K3:K11" si="5">F3*5</f>
        <v>2.5740000000000003</v>
      </c>
      <c r="L3" s="2">
        <f t="shared" ref="L3:L11" si="6">K3*5</f>
        <v>12.870000000000001</v>
      </c>
      <c r="M3" s="2">
        <f t="shared" ref="M3:M11" si="7">L3*0.001</f>
        <v>1.2870000000000001E-2</v>
      </c>
      <c r="O3" s="2">
        <f t="shared" ref="O3:O14" si="8">D3*0.001*0.005</f>
        <v>8.1966666666666676E-5</v>
      </c>
      <c r="P3" s="2">
        <f t="shared" ref="P3:P14" si="9">B3/E3</f>
        <v>39.906976744186046</v>
      </c>
      <c r="Q3" s="2" t="s">
        <v>2</v>
      </c>
    </row>
    <row r="4" spans="1:17" x14ac:dyDescent="0.25">
      <c r="A4" s="2" t="s">
        <v>3</v>
      </c>
      <c r="B4" s="4">
        <v>30.366666666666667</v>
      </c>
      <c r="C4" s="4">
        <v>13.613333333333333</v>
      </c>
      <c r="D4" s="4">
        <f t="shared" si="0"/>
        <v>16.753333333333334</v>
      </c>
      <c r="E4" s="2">
        <v>0.62</v>
      </c>
      <c r="F4">
        <f t="shared" si="1"/>
        <v>0.45550000000000002</v>
      </c>
      <c r="G4">
        <f t="shared" si="2"/>
        <v>0.20419999999999999</v>
      </c>
      <c r="H4">
        <f t="shared" si="3"/>
        <v>0.25130000000000002</v>
      </c>
      <c r="I4">
        <f t="shared" si="4"/>
        <v>9.2999999999999992E-3</v>
      </c>
      <c r="K4" s="2">
        <f t="shared" si="5"/>
        <v>2.2774999999999999</v>
      </c>
      <c r="L4" s="2">
        <f t="shared" si="6"/>
        <v>11.387499999999999</v>
      </c>
      <c r="M4" s="2">
        <f t="shared" si="7"/>
        <v>1.13875E-2</v>
      </c>
      <c r="O4" s="2">
        <f t="shared" si="8"/>
        <v>8.3766666666666679E-5</v>
      </c>
      <c r="P4" s="2">
        <f t="shared" si="9"/>
        <v>48.978494623655912</v>
      </c>
      <c r="Q4" s="2" t="s">
        <v>3</v>
      </c>
    </row>
    <row r="5" spans="1:17" x14ac:dyDescent="0.25">
      <c r="A5" s="2" t="s">
        <v>4</v>
      </c>
      <c r="B5" s="4">
        <v>47.213333333333331</v>
      </c>
      <c r="C5" s="4">
        <v>17.666666666666668</v>
      </c>
      <c r="D5" s="4">
        <f t="shared" si="0"/>
        <v>29.546666666666663</v>
      </c>
      <c r="E5" s="4">
        <v>1.5666666666666667</v>
      </c>
      <c r="F5">
        <f t="shared" si="1"/>
        <v>0.70819999999999994</v>
      </c>
      <c r="G5">
        <f t="shared" si="2"/>
        <v>0.26500000000000001</v>
      </c>
      <c r="H5">
        <f t="shared" si="3"/>
        <v>0.44319999999999993</v>
      </c>
      <c r="I5">
        <f t="shared" si="4"/>
        <v>2.35E-2</v>
      </c>
      <c r="K5" s="2">
        <f t="shared" si="5"/>
        <v>3.5409999999999995</v>
      </c>
      <c r="L5" s="2">
        <f t="shared" si="6"/>
        <v>17.704999999999998</v>
      </c>
      <c r="M5" s="2">
        <f t="shared" si="7"/>
        <v>1.7704999999999999E-2</v>
      </c>
      <c r="O5" s="2">
        <f t="shared" si="8"/>
        <v>1.4773333333333334E-4</v>
      </c>
      <c r="P5" s="2">
        <f t="shared" si="9"/>
        <v>30.136170212765958</v>
      </c>
      <c r="Q5" s="2" t="s">
        <v>4</v>
      </c>
    </row>
    <row r="6" spans="1:17" x14ac:dyDescent="0.25">
      <c r="A6" s="2" t="s">
        <v>5</v>
      </c>
      <c r="B6" s="4">
        <v>40.940000000000005</v>
      </c>
      <c r="C6" s="4">
        <v>17.353333333333332</v>
      </c>
      <c r="D6" s="4">
        <f t="shared" si="0"/>
        <v>23.586666666666673</v>
      </c>
      <c r="E6" s="4">
        <v>1.3466666666666667</v>
      </c>
      <c r="F6">
        <f t="shared" si="1"/>
        <v>0.61410000000000009</v>
      </c>
      <c r="G6">
        <f t="shared" si="2"/>
        <v>0.26029999999999998</v>
      </c>
      <c r="H6">
        <f t="shared" si="3"/>
        <v>0.35380000000000006</v>
      </c>
      <c r="I6">
        <f t="shared" si="4"/>
        <v>2.0199999999999999E-2</v>
      </c>
      <c r="K6" s="2">
        <f t="shared" si="5"/>
        <v>3.0705000000000005</v>
      </c>
      <c r="L6" s="2">
        <f t="shared" si="6"/>
        <v>15.352500000000003</v>
      </c>
      <c r="M6" s="2">
        <f t="shared" si="7"/>
        <v>1.5352500000000003E-2</v>
      </c>
      <c r="O6" s="2">
        <f t="shared" si="8"/>
        <v>1.1793333333333336E-4</v>
      </c>
      <c r="P6" s="2">
        <f t="shared" si="9"/>
        <v>30.400990099009903</v>
      </c>
      <c r="Q6" s="2" t="s">
        <v>5</v>
      </c>
    </row>
    <row r="7" spans="1:17" x14ac:dyDescent="0.25">
      <c r="A7" s="2" t="s">
        <v>6</v>
      </c>
      <c r="B7" s="4">
        <v>57.459999999999994</v>
      </c>
      <c r="C7" s="4">
        <v>16.733333333333334</v>
      </c>
      <c r="D7" s="4">
        <f t="shared" si="0"/>
        <v>40.726666666666659</v>
      </c>
      <c r="E7" s="4">
        <v>2.5133333333333332</v>
      </c>
      <c r="F7">
        <f t="shared" si="1"/>
        <v>0.86189999999999989</v>
      </c>
      <c r="G7">
        <f t="shared" si="2"/>
        <v>0.251</v>
      </c>
      <c r="H7">
        <f t="shared" si="3"/>
        <v>0.61089999999999989</v>
      </c>
      <c r="I7">
        <f t="shared" si="4"/>
        <v>3.7699999999999997E-2</v>
      </c>
      <c r="K7" s="2">
        <f t="shared" si="5"/>
        <v>4.3094999999999999</v>
      </c>
      <c r="L7" s="2">
        <f t="shared" si="6"/>
        <v>21.547499999999999</v>
      </c>
      <c r="M7" s="2">
        <f t="shared" si="7"/>
        <v>2.1547500000000001E-2</v>
      </c>
      <c r="O7" s="2">
        <f t="shared" si="8"/>
        <v>2.0363333333333331E-4</v>
      </c>
      <c r="P7" s="2">
        <f t="shared" si="9"/>
        <v>22.862068965517238</v>
      </c>
      <c r="Q7" s="2" t="s">
        <v>6</v>
      </c>
    </row>
    <row r="8" spans="1:17" x14ac:dyDescent="0.25">
      <c r="A8" s="2" t="s">
        <v>7</v>
      </c>
      <c r="B8" s="4">
        <v>29.473333333333333</v>
      </c>
      <c r="C8" s="4">
        <v>13.046666666666667</v>
      </c>
      <c r="D8" s="4">
        <f t="shared" si="0"/>
        <v>16.426666666666666</v>
      </c>
      <c r="E8" s="4">
        <v>0.56666666666666676</v>
      </c>
      <c r="F8">
        <f t="shared" si="1"/>
        <v>0.44209999999999999</v>
      </c>
      <c r="G8">
        <f t="shared" si="2"/>
        <v>0.19569999999999999</v>
      </c>
      <c r="H8">
        <f t="shared" si="3"/>
        <v>0.24639999999999998</v>
      </c>
      <c r="I8">
        <f t="shared" si="4"/>
        <v>8.5000000000000006E-3</v>
      </c>
      <c r="K8" s="2">
        <f t="shared" si="5"/>
        <v>2.2105000000000001</v>
      </c>
      <c r="L8" s="2">
        <f t="shared" si="6"/>
        <v>11.0525</v>
      </c>
      <c r="M8" s="2">
        <f t="shared" si="7"/>
        <v>1.10525E-2</v>
      </c>
      <c r="O8" s="2">
        <f t="shared" si="8"/>
        <v>8.2133333333333328E-5</v>
      </c>
      <c r="P8" s="2">
        <f t="shared" si="9"/>
        <v>52.011764705882342</v>
      </c>
      <c r="Q8" s="2" t="s">
        <v>7</v>
      </c>
    </row>
    <row r="9" spans="1:17" x14ac:dyDescent="0.25">
      <c r="A9" s="2" t="s">
        <v>8</v>
      </c>
      <c r="B9" s="4">
        <v>28.033333333333331</v>
      </c>
      <c r="C9" s="4">
        <v>16.079999999999998</v>
      </c>
      <c r="D9" s="4">
        <f t="shared" si="0"/>
        <v>11.953333333333333</v>
      </c>
      <c r="E9" s="4">
        <v>0.52666666666666673</v>
      </c>
      <c r="F9">
        <f t="shared" si="1"/>
        <v>0.42049999999999993</v>
      </c>
      <c r="G9">
        <f t="shared" si="2"/>
        <v>0.24119999999999997</v>
      </c>
      <c r="H9">
        <f t="shared" si="3"/>
        <v>0.17929999999999999</v>
      </c>
      <c r="I9">
        <f t="shared" si="4"/>
        <v>7.9000000000000008E-3</v>
      </c>
      <c r="K9" s="2">
        <f t="shared" si="5"/>
        <v>2.1024999999999996</v>
      </c>
      <c r="L9" s="2">
        <f t="shared" si="6"/>
        <v>10.512499999999998</v>
      </c>
      <c r="M9" s="2">
        <f t="shared" si="7"/>
        <v>1.0512499999999998E-2</v>
      </c>
      <c r="O9" s="2">
        <f t="shared" si="8"/>
        <v>5.9766666666666665E-5</v>
      </c>
      <c r="P9" s="2">
        <f t="shared" si="9"/>
        <v>53.227848101265813</v>
      </c>
      <c r="Q9" s="2" t="s">
        <v>8</v>
      </c>
    </row>
    <row r="10" spans="1:17" x14ac:dyDescent="0.25">
      <c r="A10" s="2" t="s">
        <v>9</v>
      </c>
      <c r="B10" s="4">
        <v>26.853333333333328</v>
      </c>
      <c r="C10" s="4">
        <v>12.206666666666665</v>
      </c>
      <c r="D10" s="4">
        <f t="shared" si="0"/>
        <v>14.646666666666663</v>
      </c>
      <c r="E10" s="4">
        <v>0.43999999999999995</v>
      </c>
      <c r="F10">
        <f t="shared" si="1"/>
        <v>0.40279999999999988</v>
      </c>
      <c r="G10">
        <f t="shared" si="2"/>
        <v>0.18309999999999998</v>
      </c>
      <c r="H10">
        <f t="shared" si="3"/>
        <v>0.21969999999999992</v>
      </c>
      <c r="I10">
        <f t="shared" si="4"/>
        <v>6.5999999999999991E-3</v>
      </c>
      <c r="K10" s="2">
        <f t="shared" si="5"/>
        <v>2.0139999999999993</v>
      </c>
      <c r="L10" s="2">
        <f t="shared" si="6"/>
        <v>10.069999999999997</v>
      </c>
      <c r="M10" s="2">
        <f t="shared" si="7"/>
        <v>1.0069999999999997E-2</v>
      </c>
      <c r="O10" s="2">
        <f t="shared" si="8"/>
        <v>7.3233333333333315E-5</v>
      </c>
      <c r="P10" s="2">
        <f t="shared" si="9"/>
        <v>61.030303030303024</v>
      </c>
      <c r="Q10" s="2" t="s">
        <v>9</v>
      </c>
    </row>
    <row r="11" spans="1:17" x14ac:dyDescent="0.25">
      <c r="A11" s="2" t="s">
        <v>10</v>
      </c>
      <c r="B11" s="4">
        <v>42.046666666666674</v>
      </c>
      <c r="C11" s="4">
        <v>11.926666666666666</v>
      </c>
      <c r="D11" s="4">
        <f t="shared" si="0"/>
        <v>30.120000000000008</v>
      </c>
      <c r="E11" s="4">
        <v>1.4866666666666666</v>
      </c>
      <c r="F11">
        <f t="shared" si="1"/>
        <v>0.63070000000000004</v>
      </c>
      <c r="G11">
        <f t="shared" si="2"/>
        <v>0.17889999999999998</v>
      </c>
      <c r="H11">
        <f t="shared" si="3"/>
        <v>0.45180000000000009</v>
      </c>
      <c r="I11">
        <f t="shared" si="4"/>
        <v>2.2299999999999997E-2</v>
      </c>
      <c r="K11" s="2">
        <f t="shared" si="5"/>
        <v>3.1535000000000002</v>
      </c>
      <c r="L11" s="2">
        <f t="shared" si="6"/>
        <v>15.767500000000002</v>
      </c>
      <c r="M11" s="2">
        <f t="shared" si="7"/>
        <v>1.5767500000000004E-2</v>
      </c>
      <c r="O11" s="2">
        <f t="shared" si="8"/>
        <v>1.5060000000000006E-4</v>
      </c>
      <c r="P11" s="2">
        <f t="shared" si="9"/>
        <v>28.282511210762337</v>
      </c>
      <c r="Q11" s="2" t="s">
        <v>10</v>
      </c>
    </row>
    <row r="12" spans="1:17" x14ac:dyDescent="0.25">
      <c r="A12" s="2" t="s">
        <v>11</v>
      </c>
      <c r="B12" s="4">
        <v>25.506666666666664</v>
      </c>
      <c r="C12" s="4">
        <v>12.033333333333331</v>
      </c>
      <c r="D12" s="4">
        <f t="shared" si="0"/>
        <v>13.473333333333333</v>
      </c>
      <c r="E12" s="4">
        <v>4.4400000000000004</v>
      </c>
      <c r="F12">
        <f t="shared" si="1"/>
        <v>0.38259999999999994</v>
      </c>
      <c r="G12">
        <f t="shared" si="2"/>
        <v>0.18049999999999997</v>
      </c>
      <c r="H12">
        <f t="shared" si="3"/>
        <v>0.20209999999999997</v>
      </c>
      <c r="I12">
        <f t="shared" si="4"/>
        <v>6.6600000000000006E-2</v>
      </c>
      <c r="O12" s="2">
        <f t="shared" si="8"/>
        <v>6.7366666666666673E-5</v>
      </c>
      <c r="P12" s="2">
        <f t="shared" si="9"/>
        <v>5.7447447447447439</v>
      </c>
      <c r="Q12" s="2" t="s">
        <v>11</v>
      </c>
    </row>
    <row r="13" spans="1:17" x14ac:dyDescent="0.25">
      <c r="A13" s="2" t="s">
        <v>12</v>
      </c>
      <c r="B13" s="4">
        <v>24.120000000000005</v>
      </c>
      <c r="C13" s="4">
        <v>12.466666666666669</v>
      </c>
      <c r="D13" s="4">
        <f t="shared" si="0"/>
        <v>11.653333333333336</v>
      </c>
      <c r="E13" s="4">
        <v>4.5066666666666668</v>
      </c>
      <c r="F13">
        <f t="shared" si="1"/>
        <v>0.36180000000000007</v>
      </c>
      <c r="G13">
        <f t="shared" si="2"/>
        <v>0.18700000000000003</v>
      </c>
      <c r="H13">
        <f t="shared" si="3"/>
        <v>0.17480000000000004</v>
      </c>
      <c r="I13">
        <f t="shared" si="4"/>
        <v>6.7599999999999993E-2</v>
      </c>
      <c r="O13" s="2">
        <f t="shared" si="8"/>
        <v>5.8266666666666683E-5</v>
      </c>
      <c r="P13" s="2">
        <f t="shared" si="9"/>
        <v>5.3520710059171606</v>
      </c>
      <c r="Q13" s="2" t="s">
        <v>12</v>
      </c>
    </row>
    <row r="14" spans="1:17" x14ac:dyDescent="0.25">
      <c r="A14" s="2" t="s">
        <v>13</v>
      </c>
      <c r="B14" s="4">
        <v>21.76</v>
      </c>
      <c r="C14" s="4">
        <v>12.02</v>
      </c>
      <c r="D14" s="4">
        <f t="shared" si="0"/>
        <v>9.740000000000002</v>
      </c>
      <c r="E14" s="4">
        <v>0.5</v>
      </c>
      <c r="F14">
        <f t="shared" si="1"/>
        <v>0.32640000000000002</v>
      </c>
      <c r="G14">
        <f t="shared" si="2"/>
        <v>0.18029999999999999</v>
      </c>
      <c r="H14">
        <f t="shared" si="3"/>
        <v>0.14610000000000004</v>
      </c>
      <c r="I14">
        <f t="shared" si="4"/>
        <v>7.4999999999999997E-3</v>
      </c>
      <c r="O14" s="2">
        <f t="shared" si="8"/>
        <v>4.8700000000000011E-5</v>
      </c>
      <c r="P14" s="2">
        <f t="shared" si="9"/>
        <v>43.52</v>
      </c>
      <c r="Q14" s="2" t="s">
        <v>13</v>
      </c>
    </row>
    <row r="15" spans="1:17" x14ac:dyDescent="0.25">
      <c r="E15" s="3"/>
      <c r="F15"/>
      <c r="G15"/>
      <c r="H15"/>
      <c r="I15"/>
    </row>
    <row r="16" spans="1:17" x14ac:dyDescent="0.25">
      <c r="B16" s="4">
        <f t="shared" ref="B16:E18" si="10">B12-B$4</f>
        <v>-4.860000000000003</v>
      </c>
      <c r="C16" s="4">
        <f t="shared" si="10"/>
        <v>-1.5800000000000018</v>
      </c>
      <c r="D16" s="4">
        <f t="shared" si="10"/>
        <v>-3.2800000000000011</v>
      </c>
      <c r="E16" s="4">
        <f t="shared" si="10"/>
        <v>3.8200000000000003</v>
      </c>
      <c r="F16">
        <f t="shared" si="1"/>
        <v>-7.2900000000000048E-2</v>
      </c>
      <c r="G16">
        <f t="shared" si="2"/>
        <v>-2.3700000000000027E-2</v>
      </c>
      <c r="H16">
        <f t="shared" si="3"/>
        <v>-4.9200000000000015E-2</v>
      </c>
      <c r="I16">
        <f t="shared" si="4"/>
        <v>5.7300000000000004E-2</v>
      </c>
    </row>
    <row r="17" spans="2:9" x14ac:dyDescent="0.25">
      <c r="B17" s="4">
        <f t="shared" si="10"/>
        <v>-6.2466666666666626</v>
      </c>
      <c r="C17" s="4">
        <f t="shared" si="10"/>
        <v>-1.1466666666666647</v>
      </c>
      <c r="D17" s="4">
        <f t="shared" si="10"/>
        <v>-5.0999999999999979</v>
      </c>
      <c r="E17" s="4">
        <f t="shared" si="10"/>
        <v>3.8866666666666667</v>
      </c>
      <c r="F17">
        <f t="shared" si="1"/>
        <v>-9.3699999999999936E-2</v>
      </c>
      <c r="G17">
        <f t="shared" si="2"/>
        <v>-1.7199999999999969E-2</v>
      </c>
      <c r="H17">
        <f t="shared" si="3"/>
        <v>-7.6499999999999971E-2</v>
      </c>
      <c r="I17">
        <f t="shared" si="4"/>
        <v>5.8299999999999998E-2</v>
      </c>
    </row>
    <row r="18" spans="2:9" x14ac:dyDescent="0.25">
      <c r="B18" s="4">
        <f t="shared" si="10"/>
        <v>-8.6066666666666656</v>
      </c>
      <c r="C18" s="4">
        <f t="shared" si="10"/>
        <v>-1.5933333333333337</v>
      </c>
      <c r="D18" s="4">
        <f t="shared" si="10"/>
        <v>-7.0133333333333319</v>
      </c>
      <c r="E18" s="4">
        <f t="shared" si="10"/>
        <v>-0.12</v>
      </c>
      <c r="F18">
        <f t="shared" si="1"/>
        <v>-0.12909999999999999</v>
      </c>
      <c r="G18">
        <f t="shared" si="2"/>
        <v>-2.3900000000000005E-2</v>
      </c>
      <c r="H18">
        <f t="shared" si="3"/>
        <v>-0.10519999999999997</v>
      </c>
      <c r="I18">
        <f t="shared" si="4"/>
        <v>-1.8E-3</v>
      </c>
    </row>
    <row r="20" spans="2:9" x14ac:dyDescent="0.25">
      <c r="F20" s="2">
        <f>B2/16</f>
        <v>2.42</v>
      </c>
    </row>
    <row r="23" spans="2:9" x14ac:dyDescent="0.25">
      <c r="F23" s="2" t="s">
        <v>25</v>
      </c>
    </row>
    <row r="24" spans="2:9" x14ac:dyDescent="0.25">
      <c r="D24" s="2">
        <v>1.4999999999999999E-2</v>
      </c>
    </row>
    <row r="25" spans="2:9" x14ac:dyDescent="0.25">
      <c r="D25" s="2">
        <f>1/63</f>
        <v>1.5873015873015872E-2</v>
      </c>
      <c r="F25" s="2">
        <f>8000/500</f>
        <v>16</v>
      </c>
    </row>
    <row r="26" spans="2:9" x14ac:dyDescent="0.25">
      <c r="D26" s="2">
        <f>1/80</f>
        <v>1.2500000000000001E-2</v>
      </c>
    </row>
    <row r="29" spans="2:9" x14ac:dyDescent="0.25">
      <c r="E29" s="2">
        <f>3/200</f>
        <v>1.4999999999999999E-2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22" sqref="C22"/>
    </sheetView>
  </sheetViews>
  <sheetFormatPr defaultRowHeight="15.75" x14ac:dyDescent="0.25"/>
  <cols>
    <col min="1" max="1" width="28.85546875" style="2" customWidth="1"/>
    <col min="2" max="2" width="19.7109375" style="2" customWidth="1"/>
    <col min="3" max="5" width="18" style="2" customWidth="1"/>
    <col min="6" max="6" width="13.85546875" style="2" customWidth="1"/>
    <col min="7" max="16384" width="9.140625" style="2"/>
  </cols>
  <sheetData>
    <row r="1" spans="1:6" x14ac:dyDescent="0.25">
      <c r="A1" s="1" t="s">
        <v>0</v>
      </c>
      <c r="B1" s="1" t="s">
        <v>28</v>
      </c>
      <c r="C1" s="1" t="s">
        <v>14</v>
      </c>
      <c r="D1" s="1" t="s">
        <v>16</v>
      </c>
      <c r="E1" s="1" t="s">
        <v>17</v>
      </c>
      <c r="F1" s="1" t="s">
        <v>15</v>
      </c>
    </row>
    <row r="2" spans="1:6" x14ac:dyDescent="0.25">
      <c r="A2" s="2" t="s">
        <v>1</v>
      </c>
      <c r="B2" s="2" t="s">
        <v>26</v>
      </c>
      <c r="C2" s="4">
        <v>38.72</v>
      </c>
      <c r="D2" s="4">
        <v>16.666666666666668</v>
      </c>
      <c r="E2" s="4">
        <f>C2-D2</f>
        <v>22.053333333333331</v>
      </c>
      <c r="F2" s="2">
        <v>5.2600000000000007</v>
      </c>
    </row>
    <row r="3" spans="1:6" x14ac:dyDescent="0.25">
      <c r="A3" s="2" t="s">
        <v>2</v>
      </c>
      <c r="B3" s="2" t="s">
        <v>27</v>
      </c>
      <c r="C3" s="4">
        <v>34.32</v>
      </c>
      <c r="D3" s="4">
        <v>17.926666666666666</v>
      </c>
      <c r="E3" s="4">
        <f t="shared" ref="E3:E11" si="0">C3-D3</f>
        <v>16.393333333333334</v>
      </c>
      <c r="F3" s="2">
        <v>0.86</v>
      </c>
    </row>
    <row r="4" spans="1:6" x14ac:dyDescent="0.25">
      <c r="A4" s="2" t="s">
        <v>3</v>
      </c>
      <c r="B4" s="2" t="s">
        <v>26</v>
      </c>
      <c r="C4" s="4">
        <v>30.366666666666667</v>
      </c>
      <c r="D4" s="4">
        <v>13.613333333333333</v>
      </c>
      <c r="E4" s="4">
        <f t="shared" si="0"/>
        <v>16.753333333333334</v>
      </c>
      <c r="F4" s="2">
        <v>0.62</v>
      </c>
    </row>
    <row r="5" spans="1:6" x14ac:dyDescent="0.25">
      <c r="A5" s="2" t="s">
        <v>4</v>
      </c>
      <c r="B5" s="2" t="s">
        <v>27</v>
      </c>
      <c r="C5" s="4">
        <v>47.213333333333331</v>
      </c>
      <c r="D5" s="4">
        <v>17.666666666666668</v>
      </c>
      <c r="E5" s="4">
        <f t="shared" si="0"/>
        <v>29.546666666666663</v>
      </c>
      <c r="F5" s="4">
        <v>1.5666666666666667</v>
      </c>
    </row>
    <row r="6" spans="1:6" x14ac:dyDescent="0.25">
      <c r="A6" s="2" t="s">
        <v>5</v>
      </c>
      <c r="B6" s="2" t="s">
        <v>26</v>
      </c>
      <c r="C6" s="4">
        <v>40.940000000000005</v>
      </c>
      <c r="D6" s="4">
        <v>17.353333333333332</v>
      </c>
      <c r="E6" s="4">
        <f t="shared" si="0"/>
        <v>23.586666666666673</v>
      </c>
      <c r="F6" s="4">
        <v>1.3466666666666667</v>
      </c>
    </row>
    <row r="7" spans="1:6" x14ac:dyDescent="0.25">
      <c r="A7" s="2" t="s">
        <v>6</v>
      </c>
      <c r="B7" s="2" t="s">
        <v>27</v>
      </c>
      <c r="C7" s="4">
        <v>57.459999999999994</v>
      </c>
      <c r="D7" s="4">
        <v>16.733333333333334</v>
      </c>
      <c r="E7" s="4">
        <f t="shared" si="0"/>
        <v>40.726666666666659</v>
      </c>
      <c r="F7" s="4">
        <v>2.5133333333333332</v>
      </c>
    </row>
    <row r="8" spans="1:6" x14ac:dyDescent="0.25">
      <c r="A8" s="2" t="s">
        <v>7</v>
      </c>
      <c r="B8" s="2" t="s">
        <v>26</v>
      </c>
      <c r="C8" s="4">
        <v>29.473333333333333</v>
      </c>
      <c r="D8" s="4">
        <v>13.046666666666667</v>
      </c>
      <c r="E8" s="4">
        <f t="shared" si="0"/>
        <v>16.426666666666666</v>
      </c>
      <c r="F8" s="4">
        <v>0.56666666666666676</v>
      </c>
    </row>
    <row r="9" spans="1:6" x14ac:dyDescent="0.25">
      <c r="A9" s="2" t="s">
        <v>8</v>
      </c>
      <c r="B9" s="2" t="s">
        <v>27</v>
      </c>
      <c r="C9" s="4">
        <v>28.033333333333331</v>
      </c>
      <c r="D9" s="4">
        <v>16.079999999999998</v>
      </c>
      <c r="E9" s="4">
        <f t="shared" si="0"/>
        <v>11.953333333333333</v>
      </c>
      <c r="F9" s="4">
        <v>0.52666666666666673</v>
      </c>
    </row>
    <row r="10" spans="1:6" x14ac:dyDescent="0.25">
      <c r="A10" s="2" t="s">
        <v>9</v>
      </c>
      <c r="B10" s="2" t="s">
        <v>26</v>
      </c>
      <c r="C10" s="4">
        <v>26.853333333333328</v>
      </c>
      <c r="D10" s="4">
        <v>12.206666666666665</v>
      </c>
      <c r="E10" s="4">
        <f t="shared" si="0"/>
        <v>14.646666666666663</v>
      </c>
      <c r="F10" s="4">
        <v>0.43999999999999995</v>
      </c>
    </row>
    <row r="11" spans="1:6" x14ac:dyDescent="0.25">
      <c r="A11" s="2" t="s">
        <v>10</v>
      </c>
      <c r="B11" s="2" t="s">
        <v>27</v>
      </c>
      <c r="C11" s="4">
        <v>42.046666666666674</v>
      </c>
      <c r="D11" s="4">
        <v>11.926666666666666</v>
      </c>
      <c r="E11" s="4">
        <f t="shared" si="0"/>
        <v>30.120000000000008</v>
      </c>
      <c r="F11" s="4">
        <v>1.4866666666666666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17, 2015</vt:lpstr>
      <vt:lpstr>DOCDON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peyton</cp:lastModifiedBy>
  <dcterms:created xsi:type="dcterms:W3CDTF">2015-02-18T17:23:26Z</dcterms:created>
  <dcterms:modified xsi:type="dcterms:W3CDTF">2015-04-17T18:55:25Z</dcterms:modified>
</cp:coreProperties>
</file>