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4285" windowHeight="14880" activeTab="6"/>
  </bookViews>
  <sheets>
    <sheet name="Sample ID Key _pH" sheetId="3" r:id="rId1"/>
    <sheet name="Sample ID key _Dry Mass" sheetId="4" r:id="rId2"/>
    <sheet name="Sample ID key _CN" sheetId="1" r:id="rId3"/>
    <sheet name="Sample ID key _PSA" sheetId="2" r:id="rId4"/>
    <sheet name="rep error template" sheetId="5" r:id="rId5"/>
    <sheet name="Water Potential" sheetId="6" r:id="rId6"/>
    <sheet name="mean CN " sheetId="7" r:id="rId7"/>
  </sheets>
  <calcPr calcId="145621" concurrentCalc="0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26" i="2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V22" i="5"/>
  <c r="U22" i="5"/>
  <c r="T22" i="5"/>
  <c r="S22" i="5"/>
  <c r="T21" i="5"/>
  <c r="S21" i="5"/>
  <c r="V20" i="5"/>
  <c r="U20" i="5"/>
  <c r="T20" i="5"/>
  <c r="S20" i="5"/>
  <c r="T19" i="5"/>
  <c r="S19" i="5"/>
  <c r="V18" i="5"/>
  <c r="U18" i="5"/>
  <c r="T18" i="5"/>
  <c r="S18" i="5"/>
  <c r="T17" i="5"/>
  <c r="S17" i="5"/>
  <c r="V16" i="5"/>
  <c r="U16" i="5"/>
  <c r="T16" i="5"/>
  <c r="S16" i="5"/>
  <c r="T15" i="5"/>
  <c r="S15" i="5"/>
  <c r="V14" i="5"/>
  <c r="U14" i="5"/>
  <c r="T14" i="5"/>
  <c r="S14" i="5"/>
  <c r="T13" i="5"/>
  <c r="S13" i="5"/>
  <c r="V12" i="5"/>
  <c r="U12" i="5"/>
  <c r="T12" i="5"/>
  <c r="S12" i="5"/>
  <c r="T11" i="5"/>
  <c r="S11" i="5"/>
  <c r="V10" i="5"/>
  <c r="U10" i="5"/>
  <c r="T10" i="5"/>
  <c r="S10" i="5"/>
  <c r="T9" i="5"/>
  <c r="S9" i="5"/>
  <c r="V8" i="5"/>
  <c r="U8" i="5"/>
  <c r="T8" i="5"/>
  <c r="S8" i="5"/>
  <c r="T7" i="5"/>
  <c r="S7" i="5"/>
  <c r="V6" i="5"/>
  <c r="U6" i="5"/>
  <c r="T6" i="5"/>
  <c r="S6" i="5"/>
  <c r="T5" i="5"/>
  <c r="S5" i="5"/>
  <c r="V4" i="5"/>
  <c r="U4" i="5"/>
  <c r="T4" i="5"/>
  <c r="S4" i="5"/>
  <c r="T3" i="5"/>
  <c r="S3" i="5"/>
  <c r="V2" i="5"/>
  <c r="U2" i="5"/>
  <c r="T2" i="5"/>
  <c r="S2" i="5"/>
  <c r="J13" i="1"/>
  <c r="I13" i="1"/>
  <c r="H41" i="5"/>
  <c r="G41" i="5"/>
  <c r="E41" i="5"/>
  <c r="D41" i="5"/>
  <c r="H39" i="5"/>
  <c r="G39" i="5"/>
  <c r="E39" i="5"/>
  <c r="D39" i="5"/>
  <c r="H37" i="5"/>
  <c r="G37" i="5"/>
  <c r="E37" i="5"/>
  <c r="D37" i="5"/>
  <c r="H35" i="5"/>
  <c r="G35" i="5"/>
  <c r="E35" i="5"/>
  <c r="D35" i="5"/>
  <c r="H33" i="5"/>
  <c r="G33" i="5"/>
  <c r="E33" i="5"/>
  <c r="D33" i="5"/>
  <c r="H31" i="5"/>
  <c r="G31" i="5"/>
  <c r="E31" i="5"/>
  <c r="D31" i="5"/>
  <c r="H29" i="5"/>
  <c r="G29" i="5"/>
  <c r="E29" i="5"/>
  <c r="D29" i="5"/>
  <c r="H27" i="5"/>
  <c r="G27" i="5"/>
  <c r="E27" i="5"/>
  <c r="D27" i="5"/>
  <c r="H25" i="5"/>
  <c r="G25" i="5"/>
  <c r="E25" i="5"/>
  <c r="D25" i="5"/>
  <c r="H23" i="5"/>
  <c r="G23" i="5"/>
  <c r="E23" i="5"/>
  <c r="D23" i="5"/>
  <c r="H21" i="5"/>
  <c r="G21" i="5"/>
  <c r="E21" i="5"/>
  <c r="D21" i="5"/>
  <c r="H19" i="5"/>
  <c r="G19" i="5"/>
  <c r="E19" i="5"/>
  <c r="D19" i="5"/>
  <c r="H17" i="5"/>
  <c r="G17" i="5"/>
  <c r="E17" i="5"/>
  <c r="D17" i="5"/>
  <c r="H15" i="5"/>
  <c r="G15" i="5"/>
  <c r="E15" i="5"/>
  <c r="D15" i="5"/>
  <c r="H13" i="5"/>
  <c r="G13" i="5"/>
  <c r="E13" i="5"/>
  <c r="D13" i="5"/>
  <c r="H11" i="5"/>
  <c r="G11" i="5"/>
  <c r="E11" i="5"/>
  <c r="D11" i="5"/>
  <c r="H9" i="5"/>
  <c r="G9" i="5"/>
  <c r="E9" i="5"/>
  <c r="D9" i="5"/>
  <c r="H7" i="5"/>
  <c r="G7" i="5"/>
  <c r="E7" i="5"/>
  <c r="D7" i="5"/>
  <c r="H5" i="5"/>
  <c r="G5" i="5"/>
  <c r="E5" i="5"/>
  <c r="D5" i="5"/>
  <c r="H3" i="5"/>
  <c r="G3" i="5"/>
  <c r="E3" i="5"/>
  <c r="D3" i="5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J2" i="1"/>
  <c r="I2" i="1"/>
  <c r="I36" i="2"/>
</calcChain>
</file>

<file path=xl/sharedStrings.xml><?xml version="1.0" encoding="utf-8"?>
<sst xmlns="http://schemas.openxmlformats.org/spreadsheetml/2006/main" count="786" uniqueCount="75">
  <si>
    <t>SampleID</t>
  </si>
  <si>
    <t>CoreNum</t>
  </si>
  <si>
    <t>Location</t>
  </si>
  <si>
    <t>CoreDepth (cm)</t>
  </si>
  <si>
    <t>Depth_Subsection</t>
  </si>
  <si>
    <t>Weight</t>
  </si>
  <si>
    <t>marsh tower</t>
  </si>
  <si>
    <t>0-30</t>
  </si>
  <si>
    <t xml:space="preserve"> 0 - 10</t>
  </si>
  <si>
    <t xml:space="preserve"> 10 - 20</t>
  </si>
  <si>
    <t xml:space="preserve"> 20-23</t>
  </si>
  <si>
    <t>pine flatwoods</t>
  </si>
  <si>
    <t xml:space="preserve"> 20+</t>
  </si>
  <si>
    <t>0-31</t>
  </si>
  <si>
    <t xml:space="preserve"> 10-20</t>
  </si>
  <si>
    <t>gauge stn</t>
  </si>
  <si>
    <t>10-16'</t>
  </si>
  <si>
    <t>0-12.5</t>
  </si>
  <si>
    <t>0-10</t>
  </si>
  <si>
    <t>30-60</t>
  </si>
  <si>
    <t xml:space="preserve"> 20-30</t>
  </si>
  <si>
    <t>53_2</t>
  </si>
  <si>
    <t>pH</t>
  </si>
  <si>
    <t>Total Dry Weight (final)</t>
  </si>
  <si>
    <t>Mass of Core Sleeve</t>
  </si>
  <si>
    <t>n/a - prebagged</t>
  </si>
  <si>
    <t>Comments</t>
  </si>
  <si>
    <t xml:space="preserve">This was the core that was separated and recombined - I averaged three Al foil values </t>
  </si>
  <si>
    <t>Total Dry Weight does not include seived off OM</t>
  </si>
  <si>
    <t>Soil + vial + cap</t>
  </si>
  <si>
    <t>original soil added</t>
  </si>
  <si>
    <t>did not centrifuge down - too organic</t>
  </si>
  <si>
    <t>cap</t>
  </si>
  <si>
    <t>Weight of Soil - ending</t>
  </si>
  <si>
    <t>% N</t>
  </si>
  <si>
    <t>% C</t>
  </si>
  <si>
    <t>g Soil</t>
  </si>
  <si>
    <t>mg C</t>
  </si>
  <si>
    <t>mg N</t>
  </si>
  <si>
    <t>Sample Name</t>
  </si>
  <si>
    <t>Nitrogen</t>
  </si>
  <si>
    <t>ave N</t>
  </si>
  <si>
    <t>rep error N</t>
  </si>
  <si>
    <t>Carbon</t>
  </si>
  <si>
    <t>ave C</t>
  </si>
  <si>
    <t>rep error C</t>
  </si>
  <si>
    <t xml:space="preserve">rep error </t>
  </si>
  <si>
    <t>10-20</t>
  </si>
  <si>
    <t>20-30</t>
  </si>
  <si>
    <t>60-90</t>
  </si>
  <si>
    <t>vial</t>
  </si>
  <si>
    <t>pF</t>
  </si>
  <si>
    <t>Mpa</t>
  </si>
  <si>
    <t>1-2'</t>
  </si>
  <si>
    <t>8-10'</t>
  </si>
  <si>
    <t>19-20'</t>
  </si>
  <si>
    <t>SampleID Selected</t>
  </si>
  <si>
    <t>Core</t>
  </si>
  <si>
    <t>Pine flatwoods</t>
  </si>
  <si>
    <t>not needed</t>
  </si>
  <si>
    <t xml:space="preserve">Need </t>
  </si>
  <si>
    <r>
      <t>Temp (</t>
    </r>
    <r>
      <rPr>
        <sz val="11"/>
        <color theme="1"/>
        <rFont val="Calibri"/>
        <family val="2"/>
      </rPr>
      <t>˚</t>
    </r>
    <r>
      <rPr>
        <sz val="11"/>
        <color theme="1"/>
        <rFont val="Calibri"/>
        <family val="2"/>
        <scheme val="minor"/>
      </rPr>
      <t>C)</t>
    </r>
  </si>
  <si>
    <r>
      <t>Water Potential (</t>
    </r>
    <r>
      <rPr>
        <sz val="11"/>
        <color theme="1"/>
        <rFont val="Calibri"/>
        <family val="2"/>
      </rPr>
      <t>ψ)</t>
    </r>
  </si>
  <si>
    <t>Dew Point?</t>
  </si>
  <si>
    <t>N Rows</t>
  </si>
  <si>
    <t>Mean(g Soil)</t>
  </si>
  <si>
    <t>Mean(% N)</t>
  </si>
  <si>
    <t>Mean(% C)</t>
  </si>
  <si>
    <t>Mean(mg N)</t>
  </si>
  <si>
    <t>Mean(mg C)</t>
  </si>
  <si>
    <t>Std Err(g Soil)</t>
  </si>
  <si>
    <t>Std Err(% N)</t>
  </si>
  <si>
    <t>Std Err(% C)</t>
  </si>
  <si>
    <t>Std Err(mg N)</t>
  </si>
  <si>
    <t>Std Err(mg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</si>
</sst>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MS Sans Serif"/>
      <family val="2"/>
    </font>
    <font>
      <sz val="8"/>
      <color indexed="8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</cellStyleXfs>
  <cellXfs count="162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2" fontId="0" fillId="0" borderId="1" xfId="0" applyNumberFormat="1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/>
    <xf numFmtId="164" fontId="2" fillId="0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/>
    <xf numFmtId="1" fontId="0" fillId="0" borderId="0" xfId="0" applyNumberFormat="1" applyFill="1" applyBorder="1"/>
    <xf numFmtId="1" fontId="5" fillId="0" borderId="0" xfId="0" applyNumberFormat="1" applyFont="1" applyFill="1" applyBorder="1"/>
    <xf numFmtId="0" fontId="5" fillId="0" borderId="0" xfId="0" applyFont="1"/>
    <xf numFmtId="165" fontId="2" fillId="0" borderId="2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/>
    <xf numFmtId="165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3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3" xfId="0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3" xfId="0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3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3" xfId="0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3" xfId="0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/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3" xfId="0" applyFill="1" applyBorder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12" borderId="3" xfId="0" applyFill="1" applyBorder="1"/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3" xfId="0" applyFill="1" applyBorder="1"/>
    <xf numFmtId="16" fontId="0" fillId="13" borderId="1" xfId="0" applyNumberFormat="1" applyFill="1" applyBorder="1" applyAlignment="1">
      <alignment horizontal="center"/>
    </xf>
    <xf numFmtId="16" fontId="0" fillId="12" borderId="1" xfId="0" applyNumberFormat="1" applyFill="1" applyBorder="1" applyAlignment="1">
      <alignment horizontal="center"/>
    </xf>
    <xf numFmtId="0" fontId="11" fillId="0" borderId="0" xfId="41" applyNumberFormat="1" applyFont="1" applyFill="1" applyAlignment="1">
      <alignment horizontal="left" vertical="center"/>
    </xf>
    <xf numFmtId="0" fontId="11" fillId="0" borderId="0" xfId="41" applyFont="1" applyFill="1" applyAlignment="1">
      <alignment horizontal="left" vertical="center"/>
    </xf>
    <xf numFmtId="2" fontId="11" fillId="0" borderId="0" xfId="41" applyNumberFormat="1" applyFont="1" applyFill="1" applyAlignment="1">
      <alignment horizontal="center" vertical="center"/>
    </xf>
    <xf numFmtId="166" fontId="11" fillId="0" borderId="0" xfId="41" applyNumberFormat="1" applyFont="1" applyFill="1" applyAlignment="1">
      <alignment horizontal="left" vertical="center"/>
    </xf>
    <xf numFmtId="0" fontId="10" fillId="0" borderId="0" xfId="41"/>
    <xf numFmtId="0" fontId="10" fillId="0" borderId="0" xfId="41" applyFill="1"/>
    <xf numFmtId="0" fontId="11" fillId="0" borderId="0" xfId="41" applyNumberFormat="1" applyFont="1" applyAlignment="1">
      <alignment horizontal="left" vertical="center"/>
    </xf>
    <xf numFmtId="0" fontId="11" fillId="0" borderId="0" xfId="41" applyFont="1" applyAlignment="1">
      <alignment horizontal="left" vertical="center"/>
    </xf>
    <xf numFmtId="2" fontId="12" fillId="0" borderId="0" xfId="41" applyNumberFormat="1" applyFont="1" applyFill="1" applyAlignment="1">
      <alignment horizontal="center" vertical="center"/>
    </xf>
    <xf numFmtId="166" fontId="12" fillId="0" borderId="0" xfId="41" applyNumberFormat="1" applyFont="1" applyFill="1" applyAlignment="1">
      <alignment horizontal="left" vertical="center"/>
    </xf>
    <xf numFmtId="0" fontId="12" fillId="0" borderId="0" xfId="41" applyFont="1" applyFill="1" applyAlignment="1">
      <alignment horizontal="left" vertical="center"/>
    </xf>
    <xf numFmtId="0" fontId="13" fillId="0" borderId="0" xfId="41" applyFont="1" applyFill="1"/>
    <xf numFmtId="0" fontId="10" fillId="0" borderId="0" xfId="41" applyNumberFormat="1" applyFill="1"/>
    <xf numFmtId="2" fontId="10" fillId="0" borderId="0" xfId="41" applyNumberFormat="1" applyFill="1" applyAlignment="1">
      <alignment horizontal="center"/>
    </xf>
    <xf numFmtId="166" fontId="10" fillId="0" borderId="0" xfId="41" applyNumberFormat="1" applyFill="1"/>
    <xf numFmtId="0" fontId="11" fillId="2" borderId="0" xfId="41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0" fillId="2" borderId="0" xfId="41" applyNumberFormat="1" applyFill="1"/>
    <xf numFmtId="10" fontId="0" fillId="2" borderId="1" xfId="0" applyNumberFormat="1" applyFill="1" applyBorder="1"/>
    <xf numFmtId="10" fontId="0" fillId="2" borderId="1" xfId="0" applyNumberFormat="1" applyFont="1" applyFill="1" applyBorder="1"/>
    <xf numFmtId="10" fontId="9" fillId="2" borderId="1" xfId="0" applyNumberFormat="1" applyFont="1" applyFill="1" applyBorder="1"/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7" borderId="1" xfId="0" applyNumberFormat="1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ill="1" applyBorder="1"/>
    <xf numFmtId="49" fontId="0" fillId="0" borderId="0" xfId="0" applyNumberFormat="1"/>
    <xf numFmtId="49" fontId="3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65" fontId="0" fillId="0" borderId="0" xfId="0" applyNumberFormat="1"/>
    <xf numFmtId="0" fontId="9" fillId="0" borderId="0" xfId="0" applyFont="1"/>
    <xf numFmtId="0" fontId="14" fillId="0" borderId="0" xfId="0" applyFont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15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2" sqref="E2:E40"/>
    </sheetView>
  </sheetViews>
  <sheetFormatPr defaultColWidth="8.85546875" defaultRowHeight="15" x14ac:dyDescent="0.25"/>
  <cols>
    <col min="3" max="3" width="14.42578125" customWidth="1"/>
    <col min="4" max="4" width="12.7109375" style="132" customWidth="1"/>
    <col min="5" max="5" width="16.7109375" customWidth="1"/>
    <col min="6" max="6" width="15.140625" customWidth="1"/>
  </cols>
  <sheetData>
    <row r="1" spans="1:6" ht="25.5" x14ac:dyDescent="0.25">
      <c r="A1" s="1" t="s">
        <v>0</v>
      </c>
      <c r="B1" s="2" t="s">
        <v>1</v>
      </c>
      <c r="C1" s="2" t="s">
        <v>2</v>
      </c>
      <c r="D1" s="116" t="s">
        <v>3</v>
      </c>
      <c r="E1" s="2" t="s">
        <v>4</v>
      </c>
      <c r="F1" s="2" t="s">
        <v>22</v>
      </c>
    </row>
    <row r="2" spans="1:6" x14ac:dyDescent="0.25">
      <c r="A2" s="1">
        <v>1</v>
      </c>
      <c r="B2" s="3">
        <v>1</v>
      </c>
      <c r="C2" s="4" t="s">
        <v>6</v>
      </c>
      <c r="D2" s="131" t="s">
        <v>7</v>
      </c>
      <c r="E2" s="117" t="s">
        <v>8</v>
      </c>
      <c r="F2" s="18">
        <v>3.91</v>
      </c>
    </row>
    <row r="3" spans="1:6" x14ac:dyDescent="0.25">
      <c r="A3" s="1">
        <v>2</v>
      </c>
      <c r="B3" s="3">
        <v>1</v>
      </c>
      <c r="C3" s="4" t="s">
        <v>6</v>
      </c>
      <c r="D3" s="131" t="s">
        <v>7</v>
      </c>
      <c r="E3" s="117" t="s">
        <v>9</v>
      </c>
      <c r="F3" s="18">
        <v>6.22</v>
      </c>
    </row>
    <row r="4" spans="1:6" x14ac:dyDescent="0.25">
      <c r="A4" s="1">
        <v>3</v>
      </c>
      <c r="B4" s="3">
        <v>4</v>
      </c>
      <c r="C4" s="4" t="s">
        <v>6</v>
      </c>
      <c r="D4" s="131" t="s">
        <v>7</v>
      </c>
      <c r="E4" s="117" t="s">
        <v>8</v>
      </c>
      <c r="F4" s="22">
        <v>4.9000000000000004</v>
      </c>
    </row>
    <row r="5" spans="1:6" x14ac:dyDescent="0.25">
      <c r="A5" s="1">
        <v>4</v>
      </c>
      <c r="B5" s="3">
        <v>4</v>
      </c>
      <c r="C5" s="4" t="s">
        <v>6</v>
      </c>
      <c r="D5" s="131" t="s">
        <v>7</v>
      </c>
      <c r="E5" s="117" t="s">
        <v>9</v>
      </c>
      <c r="F5" s="18">
        <v>7.85</v>
      </c>
    </row>
    <row r="6" spans="1:6" x14ac:dyDescent="0.25">
      <c r="A6" s="1">
        <v>5</v>
      </c>
      <c r="B6" s="3">
        <v>9</v>
      </c>
      <c r="C6" s="4" t="s">
        <v>6</v>
      </c>
      <c r="D6" s="131" t="s">
        <v>7</v>
      </c>
      <c r="E6" s="117" t="s">
        <v>8</v>
      </c>
      <c r="F6" s="22">
        <v>4.2</v>
      </c>
    </row>
    <row r="7" spans="1:6" x14ac:dyDescent="0.25">
      <c r="A7" s="1">
        <v>6</v>
      </c>
      <c r="B7" s="3">
        <v>9</v>
      </c>
      <c r="C7" s="4" t="s">
        <v>6</v>
      </c>
      <c r="D7" s="131" t="s">
        <v>7</v>
      </c>
      <c r="E7" s="117" t="s">
        <v>9</v>
      </c>
      <c r="F7" s="18">
        <v>6.71</v>
      </c>
    </row>
    <row r="8" spans="1:6" x14ac:dyDescent="0.25">
      <c r="A8" s="1">
        <v>7</v>
      </c>
      <c r="B8" s="3">
        <v>9</v>
      </c>
      <c r="C8" s="4" t="s">
        <v>6</v>
      </c>
      <c r="D8" s="131" t="s">
        <v>7</v>
      </c>
      <c r="E8" s="117" t="s">
        <v>10</v>
      </c>
      <c r="F8" s="18">
        <v>8.8699999999999992</v>
      </c>
    </row>
    <row r="9" spans="1:6" x14ac:dyDescent="0.25">
      <c r="A9" s="1">
        <v>8</v>
      </c>
      <c r="B9" s="3">
        <v>19</v>
      </c>
      <c r="C9" s="4" t="s">
        <v>11</v>
      </c>
      <c r="D9" s="131" t="s">
        <v>7</v>
      </c>
      <c r="E9" s="117" t="s">
        <v>8</v>
      </c>
      <c r="F9" s="18">
        <v>5.72</v>
      </c>
    </row>
    <row r="10" spans="1:6" x14ac:dyDescent="0.25">
      <c r="A10" s="1">
        <v>9</v>
      </c>
      <c r="B10" s="3">
        <v>19</v>
      </c>
      <c r="C10" s="4" t="s">
        <v>11</v>
      </c>
      <c r="D10" s="131" t="s">
        <v>7</v>
      </c>
      <c r="E10" s="117" t="s">
        <v>9</v>
      </c>
      <c r="F10" s="18">
        <v>6.95</v>
      </c>
    </row>
    <row r="11" spans="1:6" x14ac:dyDescent="0.25">
      <c r="A11" s="1">
        <v>10</v>
      </c>
      <c r="B11" s="3">
        <v>19</v>
      </c>
      <c r="C11" s="4" t="s">
        <v>11</v>
      </c>
      <c r="D11" s="131" t="s">
        <v>7</v>
      </c>
      <c r="E11" s="117" t="s">
        <v>12</v>
      </c>
      <c r="F11" s="18">
        <v>6.93</v>
      </c>
    </row>
    <row r="12" spans="1:6" x14ac:dyDescent="0.25">
      <c r="A12" s="1">
        <v>11</v>
      </c>
      <c r="B12" s="3">
        <v>26</v>
      </c>
      <c r="C12" s="4" t="s">
        <v>11</v>
      </c>
      <c r="D12" s="131" t="s">
        <v>7</v>
      </c>
      <c r="E12" s="117" t="s">
        <v>8</v>
      </c>
      <c r="F12" s="18">
        <v>5.13</v>
      </c>
    </row>
    <row r="13" spans="1:6" x14ac:dyDescent="0.25">
      <c r="A13" s="1">
        <v>12</v>
      </c>
      <c r="B13" s="3">
        <v>26</v>
      </c>
      <c r="C13" s="4" t="s">
        <v>11</v>
      </c>
      <c r="D13" s="131" t="s">
        <v>7</v>
      </c>
      <c r="E13" s="117" t="s">
        <v>9</v>
      </c>
      <c r="F13" s="18">
        <v>5.35</v>
      </c>
    </row>
    <row r="14" spans="1:6" x14ac:dyDescent="0.25">
      <c r="A14" s="1">
        <v>13</v>
      </c>
      <c r="B14" s="3">
        <v>26</v>
      </c>
      <c r="C14" s="4" t="s">
        <v>11</v>
      </c>
      <c r="D14" s="131" t="s">
        <v>7</v>
      </c>
      <c r="E14" s="117" t="s">
        <v>12</v>
      </c>
      <c r="F14" s="18">
        <v>7.72</v>
      </c>
    </row>
    <row r="15" spans="1:6" x14ac:dyDescent="0.25">
      <c r="A15" s="1">
        <v>14</v>
      </c>
      <c r="B15" s="3">
        <v>34</v>
      </c>
      <c r="C15" s="4" t="s">
        <v>11</v>
      </c>
      <c r="D15" s="131" t="s">
        <v>7</v>
      </c>
      <c r="E15" s="117" t="s">
        <v>8</v>
      </c>
      <c r="F15" s="18">
        <v>7.84</v>
      </c>
    </row>
    <row r="16" spans="1:6" x14ac:dyDescent="0.25">
      <c r="A16" s="1">
        <v>15</v>
      </c>
      <c r="B16" s="3">
        <v>34</v>
      </c>
      <c r="C16" s="4" t="s">
        <v>11</v>
      </c>
      <c r="D16" s="131" t="s">
        <v>13</v>
      </c>
      <c r="E16" s="117" t="s">
        <v>14</v>
      </c>
      <c r="F16" s="23">
        <v>5.98</v>
      </c>
    </row>
    <row r="17" spans="1:6" x14ac:dyDescent="0.25">
      <c r="A17" s="1">
        <v>16</v>
      </c>
      <c r="B17" s="3">
        <v>42</v>
      </c>
      <c r="C17" s="4" t="s">
        <v>15</v>
      </c>
      <c r="D17" s="131" t="s">
        <v>7</v>
      </c>
      <c r="E17" s="117" t="s">
        <v>8</v>
      </c>
      <c r="F17" s="23">
        <v>3.58</v>
      </c>
    </row>
    <row r="18" spans="1:6" x14ac:dyDescent="0.25">
      <c r="A18" s="1">
        <v>17</v>
      </c>
      <c r="B18" s="3">
        <v>42</v>
      </c>
      <c r="C18" s="4" t="s">
        <v>15</v>
      </c>
      <c r="D18" s="131" t="s">
        <v>7</v>
      </c>
      <c r="E18" s="117" t="s">
        <v>16</v>
      </c>
      <c r="F18" s="18">
        <v>5.98</v>
      </c>
    </row>
    <row r="19" spans="1:6" x14ac:dyDescent="0.25">
      <c r="A19" s="1">
        <v>18</v>
      </c>
      <c r="B19" s="3">
        <v>42</v>
      </c>
      <c r="C19" s="4" t="s">
        <v>15</v>
      </c>
      <c r="D19" s="131" t="s">
        <v>7</v>
      </c>
      <c r="E19" s="133" t="s">
        <v>17</v>
      </c>
      <c r="F19" s="18">
        <v>3.71</v>
      </c>
    </row>
    <row r="20" spans="1:6" x14ac:dyDescent="0.25">
      <c r="A20" s="1">
        <v>19</v>
      </c>
      <c r="B20" s="3">
        <v>45</v>
      </c>
      <c r="C20" s="4" t="s">
        <v>15</v>
      </c>
      <c r="D20" s="131" t="s">
        <v>7</v>
      </c>
      <c r="E20" s="117" t="s">
        <v>18</v>
      </c>
      <c r="F20" s="18">
        <v>3.58</v>
      </c>
    </row>
    <row r="21" spans="1:6" x14ac:dyDescent="0.25">
      <c r="A21" s="1">
        <v>20</v>
      </c>
      <c r="B21" s="3">
        <v>45</v>
      </c>
      <c r="C21" s="4" t="s">
        <v>15</v>
      </c>
      <c r="D21" s="131" t="s">
        <v>7</v>
      </c>
      <c r="E21" s="117" t="s">
        <v>14</v>
      </c>
      <c r="F21" s="18">
        <v>5.85</v>
      </c>
    </row>
    <row r="22" spans="1:6" x14ac:dyDescent="0.25">
      <c r="A22" s="1">
        <v>21</v>
      </c>
      <c r="B22" s="3">
        <v>51</v>
      </c>
      <c r="C22" s="4" t="s">
        <v>15</v>
      </c>
      <c r="D22" s="131" t="s">
        <v>7</v>
      </c>
      <c r="E22" s="117" t="s">
        <v>18</v>
      </c>
      <c r="F22" s="18">
        <v>3.64</v>
      </c>
    </row>
    <row r="23" spans="1:6" x14ac:dyDescent="0.25">
      <c r="A23" s="1">
        <v>22</v>
      </c>
      <c r="B23" s="3">
        <v>51</v>
      </c>
      <c r="C23" s="4" t="s">
        <v>15</v>
      </c>
      <c r="D23" s="131" t="s">
        <v>7</v>
      </c>
      <c r="E23" s="117" t="s">
        <v>14</v>
      </c>
      <c r="F23" s="18">
        <v>5.23</v>
      </c>
    </row>
    <row r="24" spans="1:6" x14ac:dyDescent="0.25">
      <c r="A24" s="1">
        <v>24</v>
      </c>
      <c r="B24" s="3">
        <v>2</v>
      </c>
      <c r="C24" s="4" t="s">
        <v>6</v>
      </c>
      <c r="D24" s="131" t="s">
        <v>19</v>
      </c>
      <c r="E24" s="117" t="s">
        <v>19</v>
      </c>
      <c r="F24" s="18">
        <v>5.98</v>
      </c>
    </row>
    <row r="25" spans="1:6" x14ac:dyDescent="0.25">
      <c r="A25" s="1">
        <v>25</v>
      </c>
      <c r="B25" s="3">
        <v>5</v>
      </c>
      <c r="C25" s="4" t="s">
        <v>6</v>
      </c>
      <c r="D25" s="131" t="s">
        <v>19</v>
      </c>
      <c r="E25" s="117" t="s">
        <v>19</v>
      </c>
      <c r="F25" s="18">
        <v>6.54</v>
      </c>
    </row>
    <row r="26" spans="1:6" x14ac:dyDescent="0.25">
      <c r="A26" s="1">
        <v>26</v>
      </c>
      <c r="B26" s="3">
        <v>10</v>
      </c>
      <c r="C26" s="4" t="s">
        <v>6</v>
      </c>
      <c r="D26" s="131" t="s">
        <v>19</v>
      </c>
      <c r="E26" s="117" t="s">
        <v>19</v>
      </c>
      <c r="F26" s="18">
        <v>6.34</v>
      </c>
    </row>
    <row r="27" spans="1:6" x14ac:dyDescent="0.25">
      <c r="A27" s="1">
        <v>27</v>
      </c>
      <c r="B27" s="3">
        <v>20</v>
      </c>
      <c r="C27" s="4" t="s">
        <v>11</v>
      </c>
      <c r="D27" s="131" t="s">
        <v>19</v>
      </c>
      <c r="E27" s="117" t="s">
        <v>19</v>
      </c>
      <c r="F27" s="18">
        <v>6.81</v>
      </c>
    </row>
    <row r="28" spans="1:6" x14ac:dyDescent="0.25">
      <c r="A28" s="1">
        <v>28</v>
      </c>
      <c r="B28" s="3">
        <v>27</v>
      </c>
      <c r="C28" s="4" t="s">
        <v>11</v>
      </c>
      <c r="D28" s="131" t="s">
        <v>19</v>
      </c>
      <c r="E28" s="117" t="s">
        <v>19</v>
      </c>
      <c r="F28" s="18">
        <v>7.02</v>
      </c>
    </row>
    <row r="29" spans="1:6" x14ac:dyDescent="0.25">
      <c r="A29" s="1">
        <v>29</v>
      </c>
      <c r="B29" s="3">
        <v>35</v>
      </c>
      <c r="C29" s="4" t="s">
        <v>11</v>
      </c>
      <c r="D29" s="131" t="s">
        <v>19</v>
      </c>
      <c r="E29" s="117" t="s">
        <v>19</v>
      </c>
      <c r="F29" s="22">
        <v>7</v>
      </c>
    </row>
    <row r="30" spans="1:6" x14ac:dyDescent="0.25">
      <c r="A30" s="1">
        <v>30</v>
      </c>
      <c r="B30" s="3">
        <v>43</v>
      </c>
      <c r="C30" s="4" t="s">
        <v>15</v>
      </c>
      <c r="D30" s="131" t="s">
        <v>19</v>
      </c>
      <c r="E30" s="117" t="s">
        <v>19</v>
      </c>
      <c r="F30" s="18">
        <v>5.89</v>
      </c>
    </row>
    <row r="31" spans="1:6" x14ac:dyDescent="0.25">
      <c r="A31" s="1">
        <v>31</v>
      </c>
      <c r="B31" s="3">
        <v>46</v>
      </c>
      <c r="C31" s="4" t="s">
        <v>15</v>
      </c>
      <c r="D31" s="131" t="s">
        <v>19</v>
      </c>
      <c r="E31" s="117" t="s">
        <v>19</v>
      </c>
      <c r="F31" s="22">
        <v>6.5</v>
      </c>
    </row>
    <row r="32" spans="1:6" x14ac:dyDescent="0.25">
      <c r="A32" s="1">
        <v>32</v>
      </c>
      <c r="B32" s="3">
        <v>52</v>
      </c>
      <c r="C32" s="4" t="s">
        <v>15</v>
      </c>
      <c r="D32" s="131" t="s">
        <v>19</v>
      </c>
      <c r="E32" s="117" t="s">
        <v>19</v>
      </c>
      <c r="F32" s="18">
        <v>5.45</v>
      </c>
    </row>
    <row r="33" spans="1:6" x14ac:dyDescent="0.25">
      <c r="A33" s="1">
        <v>33</v>
      </c>
      <c r="B33" s="3">
        <v>3</v>
      </c>
      <c r="C33" s="4" t="s">
        <v>6</v>
      </c>
      <c r="D33" s="131" t="s">
        <v>49</v>
      </c>
      <c r="E33" s="117" t="s">
        <v>19</v>
      </c>
      <c r="F33" s="18">
        <v>7.11</v>
      </c>
    </row>
    <row r="34" spans="1:6" x14ac:dyDescent="0.25">
      <c r="A34" s="1">
        <v>34</v>
      </c>
      <c r="B34" s="3">
        <v>6</v>
      </c>
      <c r="C34" s="4" t="s">
        <v>6</v>
      </c>
      <c r="D34" s="131" t="s">
        <v>49</v>
      </c>
      <c r="E34" s="117" t="s">
        <v>19</v>
      </c>
      <c r="F34" s="18">
        <v>9.44</v>
      </c>
    </row>
    <row r="35" spans="1:6" x14ac:dyDescent="0.25">
      <c r="A35" s="1">
        <v>35</v>
      </c>
      <c r="B35" s="3">
        <v>21</v>
      </c>
      <c r="C35" s="4" t="s">
        <v>11</v>
      </c>
      <c r="D35" s="131" t="s">
        <v>49</v>
      </c>
      <c r="E35" s="117" t="s">
        <v>19</v>
      </c>
      <c r="F35" s="18">
        <v>8.32</v>
      </c>
    </row>
    <row r="36" spans="1:6" x14ac:dyDescent="0.25">
      <c r="A36" s="1">
        <v>36</v>
      </c>
      <c r="B36" s="3">
        <v>28</v>
      </c>
      <c r="C36" s="4" t="s">
        <v>11</v>
      </c>
      <c r="D36" s="131" t="s">
        <v>49</v>
      </c>
      <c r="E36" s="117" t="s">
        <v>19</v>
      </c>
      <c r="F36" s="18">
        <v>7.35</v>
      </c>
    </row>
    <row r="37" spans="1:6" x14ac:dyDescent="0.25">
      <c r="A37" s="1">
        <v>37</v>
      </c>
      <c r="B37" s="3">
        <v>36</v>
      </c>
      <c r="C37" s="4" t="s">
        <v>11</v>
      </c>
      <c r="D37" s="131" t="s">
        <v>49</v>
      </c>
      <c r="E37" s="117" t="s">
        <v>19</v>
      </c>
      <c r="F37" s="18">
        <v>7.16</v>
      </c>
    </row>
    <row r="38" spans="1:6" x14ac:dyDescent="0.25">
      <c r="A38" s="1">
        <v>38</v>
      </c>
      <c r="B38" s="3">
        <v>44</v>
      </c>
      <c r="C38" s="4" t="s">
        <v>15</v>
      </c>
      <c r="D38" s="131" t="s">
        <v>49</v>
      </c>
      <c r="E38" s="117" t="s">
        <v>19</v>
      </c>
      <c r="F38" s="18">
        <v>5.19</v>
      </c>
    </row>
    <row r="39" spans="1:6" x14ac:dyDescent="0.25">
      <c r="A39" s="1">
        <v>39</v>
      </c>
      <c r="B39" s="3">
        <v>47</v>
      </c>
      <c r="C39" s="4" t="s">
        <v>15</v>
      </c>
      <c r="D39" s="131" t="s">
        <v>49</v>
      </c>
      <c r="E39" s="117" t="s">
        <v>19</v>
      </c>
      <c r="F39" s="18">
        <v>5.53</v>
      </c>
    </row>
    <row r="40" spans="1:6" x14ac:dyDescent="0.25">
      <c r="A40" s="1">
        <v>40</v>
      </c>
      <c r="B40" s="3">
        <v>53</v>
      </c>
      <c r="C40" s="4" t="s">
        <v>15</v>
      </c>
      <c r="D40" s="131" t="s">
        <v>49</v>
      </c>
      <c r="E40" s="117" t="s">
        <v>19</v>
      </c>
      <c r="F40" s="18">
        <v>5.26</v>
      </c>
    </row>
  </sheetData>
  <sortState ref="A2:F40">
    <sortCondition ref="A2:A4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Q12" sqref="Q12"/>
    </sheetView>
  </sheetViews>
  <sheetFormatPr defaultColWidth="8.85546875" defaultRowHeight="15" x14ac:dyDescent="0.25"/>
  <cols>
    <col min="3" max="3" width="19.140625" customWidth="1"/>
    <col min="4" max="4" width="16.42578125" customWidth="1"/>
    <col min="5" max="5" width="17.7109375" customWidth="1"/>
    <col min="6" max="6" width="18.7109375" bestFit="1" customWidth="1"/>
    <col min="7" max="7" width="13.140625" style="25" bestFit="1" customWidth="1"/>
    <col min="8" max="8" width="14.28515625" bestFit="1" customWidth="1"/>
  </cols>
  <sheetData>
    <row r="1" spans="1: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6" t="s">
        <v>23</v>
      </c>
      <c r="G1" s="26" t="s">
        <v>24</v>
      </c>
      <c r="H1" s="17" t="s">
        <v>26</v>
      </c>
    </row>
    <row r="2" spans="1:8" x14ac:dyDescent="0.25">
      <c r="A2" s="1">
        <v>1</v>
      </c>
      <c r="B2" s="3">
        <v>1</v>
      </c>
      <c r="C2" s="4" t="s">
        <v>6</v>
      </c>
      <c r="D2" s="131" t="s">
        <v>7</v>
      </c>
      <c r="E2" s="5" t="s">
        <v>8</v>
      </c>
      <c r="F2" s="18">
        <v>58.800000000000004</v>
      </c>
      <c r="G2" s="24"/>
      <c r="H2" s="23" t="s">
        <v>28</v>
      </c>
    </row>
    <row r="3" spans="1:8" x14ac:dyDescent="0.25">
      <c r="A3" s="1">
        <v>2</v>
      </c>
      <c r="B3" s="3">
        <v>1</v>
      </c>
      <c r="C3" s="4" t="s">
        <v>6</v>
      </c>
      <c r="D3" s="131" t="s">
        <v>7</v>
      </c>
      <c r="E3" s="6" t="s">
        <v>9</v>
      </c>
      <c r="F3" s="18">
        <v>302.5</v>
      </c>
      <c r="G3" s="24">
        <v>209.5</v>
      </c>
    </row>
    <row r="4" spans="1:8" x14ac:dyDescent="0.25">
      <c r="A4" s="1">
        <v>3</v>
      </c>
      <c r="B4" s="3">
        <v>4</v>
      </c>
      <c r="C4" s="4" t="s">
        <v>6</v>
      </c>
      <c r="D4" s="131" t="s">
        <v>7</v>
      </c>
      <c r="E4" s="5" t="s">
        <v>8</v>
      </c>
      <c r="F4" s="18">
        <v>157.5</v>
      </c>
      <c r="G4" s="24"/>
    </row>
    <row r="5" spans="1:8" x14ac:dyDescent="0.25">
      <c r="A5" s="1">
        <v>4</v>
      </c>
      <c r="B5" s="3">
        <v>4</v>
      </c>
      <c r="C5" s="4" t="s">
        <v>6</v>
      </c>
      <c r="D5" s="131" t="s">
        <v>7</v>
      </c>
      <c r="E5" s="6" t="s">
        <v>9</v>
      </c>
      <c r="F5" s="18">
        <v>445.3</v>
      </c>
      <c r="G5" s="24">
        <v>204.5</v>
      </c>
    </row>
    <row r="6" spans="1:8" x14ac:dyDescent="0.25">
      <c r="A6" s="1">
        <v>5</v>
      </c>
      <c r="B6" s="3">
        <v>9</v>
      </c>
      <c r="C6" s="4" t="s">
        <v>6</v>
      </c>
      <c r="D6" s="131" t="s">
        <v>7</v>
      </c>
      <c r="E6" s="5" t="s">
        <v>8</v>
      </c>
      <c r="F6" s="18">
        <v>198.20000000000002</v>
      </c>
      <c r="G6" s="24"/>
    </row>
    <row r="7" spans="1:8" x14ac:dyDescent="0.25">
      <c r="A7" s="1">
        <v>6</v>
      </c>
      <c r="B7" s="3">
        <v>9</v>
      </c>
      <c r="C7" s="4" t="s">
        <v>6</v>
      </c>
      <c r="D7" s="131" t="s">
        <v>7</v>
      </c>
      <c r="E7" s="6" t="s">
        <v>9</v>
      </c>
      <c r="F7" s="18">
        <v>360.5</v>
      </c>
      <c r="G7" s="24"/>
    </row>
    <row r="8" spans="1:8" x14ac:dyDescent="0.25">
      <c r="A8" s="1">
        <v>7</v>
      </c>
      <c r="B8" s="3">
        <v>9</v>
      </c>
      <c r="C8" s="4" t="s">
        <v>6</v>
      </c>
      <c r="D8" s="131" t="s">
        <v>7</v>
      </c>
      <c r="E8" s="5" t="s">
        <v>10</v>
      </c>
      <c r="F8" s="18">
        <v>151.5</v>
      </c>
      <c r="G8" s="24" t="s">
        <v>25</v>
      </c>
    </row>
    <row r="9" spans="1:8" x14ac:dyDescent="0.25">
      <c r="A9" s="1">
        <v>8</v>
      </c>
      <c r="B9" s="3">
        <v>19</v>
      </c>
      <c r="C9" s="4" t="s">
        <v>11</v>
      </c>
      <c r="D9" s="131" t="s">
        <v>7</v>
      </c>
      <c r="E9" s="5" t="s">
        <v>8</v>
      </c>
      <c r="F9" s="18">
        <v>514.09999999999991</v>
      </c>
      <c r="G9" s="24"/>
    </row>
    <row r="10" spans="1:8" x14ac:dyDescent="0.25">
      <c r="A10" s="1">
        <v>9</v>
      </c>
      <c r="B10" s="3">
        <v>19</v>
      </c>
      <c r="C10" s="4" t="s">
        <v>11</v>
      </c>
      <c r="D10" s="131" t="s">
        <v>7</v>
      </c>
      <c r="E10" s="6" t="s">
        <v>9</v>
      </c>
      <c r="F10" s="18">
        <v>622.1</v>
      </c>
      <c r="G10" s="24"/>
    </row>
    <row r="11" spans="1:8" x14ac:dyDescent="0.25">
      <c r="A11" s="1">
        <v>10</v>
      </c>
      <c r="B11" s="3">
        <v>19</v>
      </c>
      <c r="C11" s="4" t="s">
        <v>11</v>
      </c>
      <c r="D11" s="131" t="s">
        <v>7</v>
      </c>
      <c r="E11" s="5" t="s">
        <v>12</v>
      </c>
      <c r="F11" s="18">
        <v>565.6</v>
      </c>
      <c r="G11" s="24">
        <v>210.6</v>
      </c>
    </row>
    <row r="12" spans="1:8" x14ac:dyDescent="0.25">
      <c r="A12" s="1">
        <v>11</v>
      </c>
      <c r="B12" s="3">
        <v>26</v>
      </c>
      <c r="C12" s="4" t="s">
        <v>11</v>
      </c>
      <c r="D12" s="131" t="s">
        <v>7</v>
      </c>
      <c r="E12" s="5" t="s">
        <v>8</v>
      </c>
      <c r="F12" s="18">
        <v>531.90000000000009</v>
      </c>
      <c r="G12" s="24"/>
    </row>
    <row r="13" spans="1:8" x14ac:dyDescent="0.25">
      <c r="A13" s="1">
        <v>12</v>
      </c>
      <c r="B13" s="3">
        <v>26</v>
      </c>
      <c r="C13" s="4" t="s">
        <v>11</v>
      </c>
      <c r="D13" s="131" t="s">
        <v>7</v>
      </c>
      <c r="E13" s="6" t="s">
        <v>9</v>
      </c>
      <c r="F13" s="18">
        <v>552.30000000000007</v>
      </c>
      <c r="G13" s="24"/>
    </row>
    <row r="14" spans="1:8" x14ac:dyDescent="0.25">
      <c r="A14" s="1">
        <v>13</v>
      </c>
      <c r="B14" s="3">
        <v>26</v>
      </c>
      <c r="C14" s="4" t="s">
        <v>11</v>
      </c>
      <c r="D14" s="131" t="s">
        <v>7</v>
      </c>
      <c r="E14" s="5" t="s">
        <v>12</v>
      </c>
      <c r="F14" s="18">
        <v>620.5</v>
      </c>
      <c r="G14" s="24">
        <v>209.7</v>
      </c>
    </row>
    <row r="15" spans="1:8" x14ac:dyDescent="0.25">
      <c r="A15" s="1">
        <v>14</v>
      </c>
      <c r="B15" s="3">
        <v>34</v>
      </c>
      <c r="C15" s="4" t="s">
        <v>11</v>
      </c>
      <c r="D15" s="131" t="s">
        <v>7</v>
      </c>
      <c r="E15" s="5" t="s">
        <v>8</v>
      </c>
      <c r="F15" s="18">
        <v>610.79999999999995</v>
      </c>
      <c r="G15" s="24"/>
    </row>
    <row r="16" spans="1:8" x14ac:dyDescent="0.25">
      <c r="A16" s="1">
        <v>15</v>
      </c>
      <c r="B16" s="3">
        <v>34</v>
      </c>
      <c r="C16" s="4" t="s">
        <v>11</v>
      </c>
      <c r="D16" s="131" t="s">
        <v>13</v>
      </c>
      <c r="E16" s="6" t="s">
        <v>14</v>
      </c>
      <c r="F16" s="18">
        <v>486.90000000000003</v>
      </c>
      <c r="G16" s="24" t="s">
        <v>25</v>
      </c>
    </row>
    <row r="17" spans="1:7" x14ac:dyDescent="0.25">
      <c r="A17" s="1">
        <v>16</v>
      </c>
      <c r="B17" s="3">
        <v>42</v>
      </c>
      <c r="C17" s="4" t="s">
        <v>15</v>
      </c>
      <c r="D17" s="131" t="s">
        <v>7</v>
      </c>
      <c r="E17" s="5" t="s">
        <v>8</v>
      </c>
      <c r="F17" s="18">
        <v>633.9</v>
      </c>
      <c r="G17" s="24"/>
    </row>
    <row r="18" spans="1:7" x14ac:dyDescent="0.25">
      <c r="A18" s="1">
        <v>17</v>
      </c>
      <c r="B18" s="3">
        <v>42</v>
      </c>
      <c r="C18" s="4" t="s">
        <v>15</v>
      </c>
      <c r="D18" s="131" t="s">
        <v>7</v>
      </c>
      <c r="E18" s="6" t="s">
        <v>16</v>
      </c>
      <c r="F18" s="18">
        <v>304.39999999999998</v>
      </c>
      <c r="G18" s="24"/>
    </row>
    <row r="19" spans="1:7" x14ac:dyDescent="0.25">
      <c r="A19" s="1">
        <v>18</v>
      </c>
      <c r="B19" s="3">
        <v>42</v>
      </c>
      <c r="C19" s="4" t="s">
        <v>15</v>
      </c>
      <c r="D19" s="131" t="s">
        <v>7</v>
      </c>
      <c r="E19" s="11" t="s">
        <v>17</v>
      </c>
      <c r="F19" s="18">
        <v>561.79999999999995</v>
      </c>
      <c r="G19" s="24" t="s">
        <v>25</v>
      </c>
    </row>
    <row r="20" spans="1:7" x14ac:dyDescent="0.25">
      <c r="A20" s="1">
        <v>19</v>
      </c>
      <c r="B20" s="3">
        <v>45</v>
      </c>
      <c r="C20" s="4" t="s">
        <v>15</v>
      </c>
      <c r="D20" s="131" t="s">
        <v>7</v>
      </c>
      <c r="E20" s="5" t="s">
        <v>18</v>
      </c>
      <c r="F20" s="18">
        <v>304.09999999999997</v>
      </c>
      <c r="G20" s="24"/>
    </row>
    <row r="21" spans="1:7" x14ac:dyDescent="0.25">
      <c r="A21" s="1">
        <v>20</v>
      </c>
      <c r="B21" s="3">
        <v>45</v>
      </c>
      <c r="C21" s="4" t="s">
        <v>15</v>
      </c>
      <c r="D21" s="131" t="s">
        <v>7</v>
      </c>
      <c r="E21" s="6" t="s">
        <v>14</v>
      </c>
      <c r="F21" s="18">
        <v>921.90000000000009</v>
      </c>
      <c r="G21" s="24">
        <v>200.8</v>
      </c>
    </row>
    <row r="22" spans="1:7" x14ac:dyDescent="0.25">
      <c r="A22" s="1">
        <v>21</v>
      </c>
      <c r="B22" s="3">
        <v>51</v>
      </c>
      <c r="C22" s="4" t="s">
        <v>15</v>
      </c>
      <c r="D22" s="131" t="s">
        <v>7</v>
      </c>
      <c r="E22" s="5" t="s">
        <v>18</v>
      </c>
      <c r="F22" s="18">
        <v>257.8</v>
      </c>
      <c r="G22" s="24"/>
    </row>
    <row r="23" spans="1:7" x14ac:dyDescent="0.25">
      <c r="A23" s="1">
        <v>22</v>
      </c>
      <c r="B23" s="3">
        <v>51</v>
      </c>
      <c r="C23" s="4" t="s">
        <v>15</v>
      </c>
      <c r="D23" s="131" t="s">
        <v>7</v>
      </c>
      <c r="E23" s="5" t="s">
        <v>14</v>
      </c>
      <c r="F23" s="18">
        <v>428.4</v>
      </c>
      <c r="G23" s="24">
        <v>208.5</v>
      </c>
    </row>
    <row r="24" spans="1:7" x14ac:dyDescent="0.25">
      <c r="A24" s="1">
        <v>24</v>
      </c>
      <c r="B24" s="3">
        <v>2</v>
      </c>
      <c r="C24" s="4" t="s">
        <v>6</v>
      </c>
      <c r="D24" s="131" t="s">
        <v>19</v>
      </c>
      <c r="E24" s="5" t="s">
        <v>19</v>
      </c>
      <c r="F24" s="18">
        <v>791.9</v>
      </c>
      <c r="G24" s="24">
        <v>206.4</v>
      </c>
    </row>
    <row r="25" spans="1:7" x14ac:dyDescent="0.25">
      <c r="A25" s="1">
        <v>25</v>
      </c>
      <c r="B25" s="3">
        <v>5</v>
      </c>
      <c r="C25" s="4" t="s">
        <v>6</v>
      </c>
      <c r="D25" s="131" t="s">
        <v>19</v>
      </c>
      <c r="E25" s="5" t="s">
        <v>19</v>
      </c>
      <c r="F25" s="18">
        <v>1534.1</v>
      </c>
      <c r="G25" s="24">
        <v>213</v>
      </c>
    </row>
    <row r="26" spans="1:7" x14ac:dyDescent="0.25">
      <c r="A26" s="1">
        <v>26</v>
      </c>
      <c r="B26" s="3">
        <v>10</v>
      </c>
      <c r="C26" s="4" t="s">
        <v>6</v>
      </c>
      <c r="D26" s="131" t="s">
        <v>19</v>
      </c>
      <c r="E26" s="5" t="s">
        <v>19</v>
      </c>
      <c r="F26" s="18">
        <v>2109.3999999999996</v>
      </c>
      <c r="G26" s="24">
        <v>208.2</v>
      </c>
    </row>
    <row r="27" spans="1:7" x14ac:dyDescent="0.25">
      <c r="A27" s="1">
        <v>27</v>
      </c>
      <c r="B27" s="3">
        <v>20</v>
      </c>
      <c r="C27" s="4" t="s">
        <v>11</v>
      </c>
      <c r="D27" s="131" t="s">
        <v>19</v>
      </c>
      <c r="E27" s="5" t="s">
        <v>19</v>
      </c>
      <c r="F27" s="18">
        <v>1619.2</v>
      </c>
      <c r="G27" s="24">
        <v>203.2</v>
      </c>
    </row>
    <row r="28" spans="1:7" x14ac:dyDescent="0.25">
      <c r="A28" s="1">
        <v>28</v>
      </c>
      <c r="B28" s="3">
        <v>27</v>
      </c>
      <c r="C28" s="4" t="s">
        <v>11</v>
      </c>
      <c r="D28" s="131" t="s">
        <v>19</v>
      </c>
      <c r="E28" s="5" t="s">
        <v>19</v>
      </c>
      <c r="F28" s="18">
        <v>1540.6999999999998</v>
      </c>
      <c r="G28" s="24">
        <v>209.8</v>
      </c>
    </row>
    <row r="29" spans="1:7" x14ac:dyDescent="0.25">
      <c r="A29" s="1">
        <v>29</v>
      </c>
      <c r="B29" s="3">
        <v>35</v>
      </c>
      <c r="C29" s="4" t="s">
        <v>11</v>
      </c>
      <c r="D29" s="131" t="s">
        <v>19</v>
      </c>
      <c r="E29" s="5" t="s">
        <v>19</v>
      </c>
      <c r="F29" s="18">
        <v>1669.3</v>
      </c>
      <c r="G29" s="24">
        <v>205.2</v>
      </c>
    </row>
    <row r="30" spans="1:7" x14ac:dyDescent="0.25">
      <c r="A30" s="1">
        <v>30</v>
      </c>
      <c r="B30" s="3">
        <v>43</v>
      </c>
      <c r="C30" s="4" t="s">
        <v>15</v>
      </c>
      <c r="D30" s="131" t="s">
        <v>19</v>
      </c>
      <c r="E30" s="5" t="s">
        <v>19</v>
      </c>
      <c r="F30" s="18">
        <v>1831.1</v>
      </c>
      <c r="G30" s="24">
        <v>218.5</v>
      </c>
    </row>
    <row r="31" spans="1:7" x14ac:dyDescent="0.25">
      <c r="A31" s="1">
        <v>31</v>
      </c>
      <c r="B31" s="3">
        <v>46</v>
      </c>
      <c r="C31" s="4" t="s">
        <v>15</v>
      </c>
      <c r="D31" s="131" t="s">
        <v>19</v>
      </c>
      <c r="E31" s="5" t="s">
        <v>19</v>
      </c>
      <c r="F31" s="18">
        <v>1830.8999999999999</v>
      </c>
      <c r="G31" s="24">
        <v>209.2</v>
      </c>
    </row>
    <row r="32" spans="1:7" x14ac:dyDescent="0.25">
      <c r="A32" s="1">
        <v>32</v>
      </c>
      <c r="B32" s="3">
        <v>52</v>
      </c>
      <c r="C32" s="4" t="s">
        <v>15</v>
      </c>
      <c r="D32" s="131" t="s">
        <v>19</v>
      </c>
      <c r="E32" s="5" t="s">
        <v>19</v>
      </c>
      <c r="F32" s="18">
        <v>1170.3999999999999</v>
      </c>
      <c r="G32" s="24">
        <v>210.9</v>
      </c>
    </row>
    <row r="33" spans="1:8" x14ac:dyDescent="0.25">
      <c r="A33" s="1">
        <v>33</v>
      </c>
      <c r="B33" s="3">
        <v>3</v>
      </c>
      <c r="C33" s="4" t="s">
        <v>6</v>
      </c>
      <c r="D33" s="131" t="s">
        <v>49</v>
      </c>
      <c r="E33" s="5" t="s">
        <v>19</v>
      </c>
      <c r="F33" s="18">
        <v>2077.1</v>
      </c>
      <c r="G33" s="24">
        <v>221.7</v>
      </c>
    </row>
    <row r="34" spans="1:8" x14ac:dyDescent="0.25">
      <c r="A34" s="1">
        <v>34</v>
      </c>
      <c r="B34" s="3">
        <v>6</v>
      </c>
      <c r="C34" s="4" t="s">
        <v>6</v>
      </c>
      <c r="D34" s="131" t="s">
        <v>49</v>
      </c>
      <c r="E34" s="5" t="s">
        <v>19</v>
      </c>
      <c r="F34" s="18">
        <v>1319.1</v>
      </c>
      <c r="G34" s="24">
        <v>215</v>
      </c>
    </row>
    <row r="35" spans="1:8" x14ac:dyDescent="0.25">
      <c r="A35" s="1">
        <v>35</v>
      </c>
      <c r="B35" s="3">
        <v>21</v>
      </c>
      <c r="C35" s="4" t="s">
        <v>11</v>
      </c>
      <c r="D35" s="131" t="s">
        <v>49</v>
      </c>
      <c r="E35" s="5" t="s">
        <v>19</v>
      </c>
      <c r="F35" s="18">
        <v>1746.8999999999999</v>
      </c>
      <c r="G35" s="24">
        <v>212.6</v>
      </c>
    </row>
    <row r="36" spans="1:8" x14ac:dyDescent="0.25">
      <c r="A36" s="1">
        <v>36</v>
      </c>
      <c r="B36" s="3">
        <v>28</v>
      </c>
      <c r="C36" s="4" t="s">
        <v>11</v>
      </c>
      <c r="D36" s="131" t="s">
        <v>49</v>
      </c>
      <c r="E36" s="5" t="s">
        <v>19</v>
      </c>
      <c r="F36" s="18">
        <v>1614.1000000000001</v>
      </c>
      <c r="G36" s="24">
        <v>200.2</v>
      </c>
    </row>
    <row r="37" spans="1:8" x14ac:dyDescent="0.25">
      <c r="A37" s="1">
        <v>37</v>
      </c>
      <c r="B37" s="3">
        <v>36</v>
      </c>
      <c r="C37" s="4" t="s">
        <v>11</v>
      </c>
      <c r="D37" s="131" t="s">
        <v>49</v>
      </c>
      <c r="E37" s="5" t="s">
        <v>19</v>
      </c>
      <c r="F37" s="18">
        <v>452.5</v>
      </c>
      <c r="G37" s="24" t="s">
        <v>25</v>
      </c>
    </row>
    <row r="38" spans="1:8" x14ac:dyDescent="0.25">
      <c r="A38" s="1">
        <v>38</v>
      </c>
      <c r="B38" s="3">
        <v>44</v>
      </c>
      <c r="C38" s="4" t="s">
        <v>15</v>
      </c>
      <c r="D38" s="131" t="s">
        <v>49</v>
      </c>
      <c r="E38" s="5" t="s">
        <v>19</v>
      </c>
      <c r="F38" s="18">
        <v>1088.7</v>
      </c>
      <c r="G38" s="24">
        <v>216.8</v>
      </c>
    </row>
    <row r="39" spans="1:8" x14ac:dyDescent="0.25">
      <c r="A39" s="1">
        <v>39</v>
      </c>
      <c r="B39" s="3">
        <v>47</v>
      </c>
      <c r="C39" s="4" t="s">
        <v>15</v>
      </c>
      <c r="D39" s="131" t="s">
        <v>49</v>
      </c>
      <c r="E39" s="5" t="s">
        <v>19</v>
      </c>
      <c r="F39" s="18">
        <v>1584.1</v>
      </c>
      <c r="G39" s="24">
        <v>204.4</v>
      </c>
    </row>
    <row r="40" spans="1:8" x14ac:dyDescent="0.25">
      <c r="A40" s="1">
        <v>40</v>
      </c>
      <c r="B40" s="3">
        <v>53</v>
      </c>
      <c r="C40" s="4" t="s">
        <v>15</v>
      </c>
      <c r="D40" s="131" t="s">
        <v>49</v>
      </c>
      <c r="E40" s="5" t="s">
        <v>19</v>
      </c>
      <c r="F40" s="18">
        <v>1496.8666666666668</v>
      </c>
      <c r="G40" s="24" t="s">
        <v>25</v>
      </c>
      <c r="H40" s="23" t="s">
        <v>27</v>
      </c>
    </row>
    <row r="41" spans="1:8" x14ac:dyDescent="0.25">
      <c r="G41"/>
    </row>
    <row r="42" spans="1:8" x14ac:dyDescent="0.25">
      <c r="G42"/>
    </row>
    <row r="43" spans="1:8" x14ac:dyDescent="0.25">
      <c r="G43"/>
    </row>
    <row r="44" spans="1:8" x14ac:dyDescent="0.25">
      <c r="G44"/>
    </row>
    <row r="45" spans="1:8" x14ac:dyDescent="0.25">
      <c r="G45"/>
    </row>
    <row r="46" spans="1:8" x14ac:dyDescent="0.25">
      <c r="G46"/>
    </row>
    <row r="47" spans="1:8" x14ac:dyDescent="0.25">
      <c r="G47"/>
    </row>
    <row r="48" spans="1:8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Normal="100" workbookViewId="0">
      <selection activeCell="O15" sqref="O15"/>
    </sheetView>
  </sheetViews>
  <sheetFormatPr defaultColWidth="8.85546875" defaultRowHeight="15" x14ac:dyDescent="0.25"/>
  <cols>
    <col min="1" max="1" width="8.7109375" style="7" customWidth="1"/>
    <col min="2" max="2" width="9.7109375" style="8" customWidth="1"/>
    <col min="3" max="3" width="17.42578125" style="9" customWidth="1"/>
    <col min="4" max="4" width="11.28515625" style="9" customWidth="1"/>
    <col min="5" max="5" width="15.140625" style="130" customWidth="1"/>
    <col min="6" max="6" width="15.140625" style="10" customWidth="1"/>
  </cols>
  <sheetData>
    <row r="1" spans="1:10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116" t="s">
        <v>4</v>
      </c>
      <c r="F1" s="37" t="s">
        <v>36</v>
      </c>
      <c r="G1" s="2" t="s">
        <v>34</v>
      </c>
      <c r="H1" s="2" t="s">
        <v>35</v>
      </c>
      <c r="I1" s="2" t="s">
        <v>38</v>
      </c>
      <c r="J1" s="2" t="s">
        <v>37</v>
      </c>
    </row>
    <row r="2" spans="1:10" ht="12.95" customHeight="1" x14ac:dyDescent="0.25">
      <c r="A2" s="1">
        <v>1</v>
      </c>
      <c r="B2" s="3">
        <v>1</v>
      </c>
      <c r="C2" s="4" t="s">
        <v>6</v>
      </c>
      <c r="D2" s="131" t="s">
        <v>7</v>
      </c>
      <c r="E2" s="117" t="s">
        <v>18</v>
      </c>
      <c r="F2" s="38">
        <v>58.800000000000004</v>
      </c>
      <c r="G2" s="18">
        <v>1.07</v>
      </c>
      <c r="H2" s="18">
        <v>20.11</v>
      </c>
      <c r="I2" s="18">
        <f t="shared" ref="I2:I33" si="0">G2/100*$F2</f>
        <v>0.62916000000000016</v>
      </c>
      <c r="J2" s="18">
        <f t="shared" ref="J2:J33" si="1">H2/100*$F2</f>
        <v>11.824680000000001</v>
      </c>
    </row>
    <row r="3" spans="1:10" ht="12.95" customHeight="1" x14ac:dyDescent="0.25">
      <c r="A3" s="1">
        <v>2</v>
      </c>
      <c r="B3" s="3">
        <v>1</v>
      </c>
      <c r="C3" s="4" t="s">
        <v>6</v>
      </c>
      <c r="D3" s="131" t="s">
        <v>7</v>
      </c>
      <c r="E3" s="117" t="s">
        <v>47</v>
      </c>
      <c r="F3" s="38">
        <v>302.5</v>
      </c>
      <c r="G3" s="18">
        <v>0.45</v>
      </c>
      <c r="H3" s="18">
        <v>6.8</v>
      </c>
      <c r="I3" s="18">
        <f t="shared" si="0"/>
        <v>1.3612500000000001</v>
      </c>
      <c r="J3" s="18">
        <f t="shared" si="1"/>
        <v>20.57</v>
      </c>
    </row>
    <row r="4" spans="1:10" ht="12.95" customHeight="1" x14ac:dyDescent="0.25">
      <c r="A4" s="49">
        <v>3</v>
      </c>
      <c r="B4" s="50">
        <v>4</v>
      </c>
      <c r="C4" s="51" t="s">
        <v>6</v>
      </c>
      <c r="D4" s="131" t="s">
        <v>7</v>
      </c>
      <c r="E4" s="118" t="s">
        <v>18</v>
      </c>
      <c r="F4" s="53">
        <v>157.5</v>
      </c>
      <c r="G4" s="51">
        <v>0.6</v>
      </c>
      <c r="H4" s="51">
        <v>10.220000000000001</v>
      </c>
      <c r="I4" s="51">
        <f t="shared" si="0"/>
        <v>0.94500000000000006</v>
      </c>
      <c r="J4" s="51">
        <f t="shared" si="1"/>
        <v>16.096500000000002</v>
      </c>
    </row>
    <row r="5" spans="1:10" ht="12.95" customHeight="1" x14ac:dyDescent="0.25">
      <c r="A5" s="84">
        <v>4</v>
      </c>
      <c r="B5" s="85">
        <v>4</v>
      </c>
      <c r="C5" s="86" t="s">
        <v>6</v>
      </c>
      <c r="D5" s="131" t="s">
        <v>7</v>
      </c>
      <c r="E5" s="119" t="s">
        <v>47</v>
      </c>
      <c r="F5" s="87">
        <v>445.3</v>
      </c>
      <c r="G5" s="86">
        <v>0.23</v>
      </c>
      <c r="H5" s="86">
        <v>4.49</v>
      </c>
      <c r="I5" s="86">
        <f t="shared" si="0"/>
        <v>1.0241899999999999</v>
      </c>
      <c r="J5" s="86">
        <f t="shared" si="1"/>
        <v>19.993970000000001</v>
      </c>
    </row>
    <row r="6" spans="1:10" ht="12.95" customHeight="1" x14ac:dyDescent="0.25">
      <c r="A6" s="1">
        <v>5</v>
      </c>
      <c r="B6" s="3">
        <v>9</v>
      </c>
      <c r="C6" s="4" t="s">
        <v>6</v>
      </c>
      <c r="D6" s="131" t="s">
        <v>7</v>
      </c>
      <c r="E6" s="117" t="s">
        <v>18</v>
      </c>
      <c r="F6" s="38">
        <v>198.20000000000002</v>
      </c>
      <c r="G6" s="18">
        <v>0.36</v>
      </c>
      <c r="H6" s="18">
        <v>5.5</v>
      </c>
      <c r="I6" s="18">
        <f t="shared" si="0"/>
        <v>0.71352000000000004</v>
      </c>
      <c r="J6" s="18">
        <f t="shared" si="1"/>
        <v>10.901000000000002</v>
      </c>
    </row>
    <row r="7" spans="1:10" ht="12.95" customHeight="1" x14ac:dyDescent="0.25">
      <c r="A7" s="1">
        <v>6</v>
      </c>
      <c r="B7" s="3">
        <v>9</v>
      </c>
      <c r="C7" s="4" t="s">
        <v>6</v>
      </c>
      <c r="D7" s="131" t="s">
        <v>7</v>
      </c>
      <c r="E7" s="117" t="s">
        <v>47</v>
      </c>
      <c r="F7" s="38">
        <v>360.5</v>
      </c>
      <c r="G7" s="18">
        <v>0.36</v>
      </c>
      <c r="H7" s="18">
        <v>6.15</v>
      </c>
      <c r="I7" s="18">
        <f t="shared" si="0"/>
        <v>1.2978000000000001</v>
      </c>
      <c r="J7" s="18">
        <f t="shared" si="1"/>
        <v>22.170750000000002</v>
      </c>
    </row>
    <row r="8" spans="1:10" ht="12.95" customHeight="1" x14ac:dyDescent="0.25">
      <c r="A8" s="1">
        <v>7</v>
      </c>
      <c r="B8" s="3">
        <v>9</v>
      </c>
      <c r="C8" s="4" t="s">
        <v>6</v>
      </c>
      <c r="D8" s="131" t="s">
        <v>7</v>
      </c>
      <c r="E8" s="117" t="s">
        <v>48</v>
      </c>
      <c r="F8" s="38">
        <v>151.5</v>
      </c>
      <c r="G8" s="18">
        <v>0.04</v>
      </c>
      <c r="H8" s="18">
        <v>0.53</v>
      </c>
      <c r="I8" s="18">
        <f t="shared" si="0"/>
        <v>6.0600000000000001E-2</v>
      </c>
      <c r="J8" s="18">
        <f t="shared" si="1"/>
        <v>0.80295000000000005</v>
      </c>
    </row>
    <row r="9" spans="1:10" ht="12.95" customHeight="1" x14ac:dyDescent="0.25">
      <c r="A9" s="1">
        <v>8</v>
      </c>
      <c r="B9" s="3">
        <v>19</v>
      </c>
      <c r="C9" s="4" t="s">
        <v>11</v>
      </c>
      <c r="D9" s="131" t="s">
        <v>7</v>
      </c>
      <c r="E9" s="117" t="s">
        <v>18</v>
      </c>
      <c r="F9" s="38">
        <v>514.09999999999991</v>
      </c>
      <c r="G9" s="18">
        <v>0.09</v>
      </c>
      <c r="H9" s="18">
        <v>1.51</v>
      </c>
      <c r="I9" s="18">
        <f t="shared" si="0"/>
        <v>0.46268999999999988</v>
      </c>
      <c r="J9" s="18">
        <f t="shared" si="1"/>
        <v>7.7629099999999989</v>
      </c>
    </row>
    <row r="10" spans="1:10" ht="12.95" customHeight="1" x14ac:dyDescent="0.25">
      <c r="A10" s="39">
        <v>9</v>
      </c>
      <c r="B10" s="40">
        <v>19</v>
      </c>
      <c r="C10" s="41" t="s">
        <v>11</v>
      </c>
      <c r="D10" s="131" t="s">
        <v>7</v>
      </c>
      <c r="E10" s="120" t="s">
        <v>47</v>
      </c>
      <c r="F10" s="43">
        <v>622.1</v>
      </c>
      <c r="G10" s="41">
        <v>0.03</v>
      </c>
      <c r="H10" s="41">
        <v>0.08</v>
      </c>
      <c r="I10" s="41">
        <f t="shared" si="0"/>
        <v>0.18662999999999999</v>
      </c>
      <c r="J10" s="41">
        <f t="shared" si="1"/>
        <v>0.49768000000000007</v>
      </c>
    </row>
    <row r="11" spans="1:10" ht="12.95" customHeight="1" x14ac:dyDescent="0.25">
      <c r="A11" s="1">
        <v>10</v>
      </c>
      <c r="B11" s="3">
        <v>19</v>
      </c>
      <c r="C11" s="4" t="s">
        <v>11</v>
      </c>
      <c r="D11" s="131" t="s">
        <v>7</v>
      </c>
      <c r="E11" s="117" t="s">
        <v>48</v>
      </c>
      <c r="F11" s="38">
        <v>565.6</v>
      </c>
      <c r="G11" s="18">
        <v>0.02</v>
      </c>
      <c r="H11" s="18">
        <v>0.05</v>
      </c>
      <c r="I11" s="18">
        <f t="shared" si="0"/>
        <v>0.11312000000000001</v>
      </c>
      <c r="J11" s="18">
        <f t="shared" si="1"/>
        <v>0.2828</v>
      </c>
    </row>
    <row r="12" spans="1:10" ht="12.95" customHeight="1" x14ac:dyDescent="0.25">
      <c r="A12" s="74">
        <v>11</v>
      </c>
      <c r="B12" s="75">
        <v>26</v>
      </c>
      <c r="C12" s="76" t="s">
        <v>11</v>
      </c>
      <c r="D12" s="131" t="s">
        <v>7</v>
      </c>
      <c r="E12" s="121" t="s">
        <v>18</v>
      </c>
      <c r="F12" s="78">
        <v>531.90000000000009</v>
      </c>
      <c r="G12" s="76">
        <v>0.04</v>
      </c>
      <c r="H12" s="76">
        <v>0.43</v>
      </c>
      <c r="I12" s="76">
        <f t="shared" si="0"/>
        <v>0.21276000000000006</v>
      </c>
      <c r="J12" s="76">
        <f t="shared" si="1"/>
        <v>2.2871700000000006</v>
      </c>
    </row>
    <row r="13" spans="1:10" ht="12.95" customHeight="1" x14ac:dyDescent="0.25">
      <c r="A13" s="88">
        <v>12</v>
      </c>
      <c r="B13" s="89">
        <v>26</v>
      </c>
      <c r="C13" s="90" t="s">
        <v>11</v>
      </c>
      <c r="D13" s="131" t="s">
        <v>7</v>
      </c>
      <c r="E13" s="122" t="s">
        <v>48</v>
      </c>
      <c r="F13" s="92">
        <v>620.5</v>
      </c>
      <c r="G13" s="90">
        <v>0.02</v>
      </c>
      <c r="H13" s="90">
        <v>0.09</v>
      </c>
      <c r="I13" s="90">
        <f t="shared" si="0"/>
        <v>0.1241</v>
      </c>
      <c r="J13" s="90">
        <f t="shared" si="1"/>
        <v>0.55845</v>
      </c>
    </row>
    <row r="14" spans="1:10" ht="12.95" customHeight="1" x14ac:dyDescent="0.25">
      <c r="A14" s="1">
        <v>13</v>
      </c>
      <c r="B14" s="3">
        <v>26</v>
      </c>
      <c r="C14" s="4" t="s">
        <v>11</v>
      </c>
      <c r="D14" s="131" t="s">
        <v>7</v>
      </c>
      <c r="E14" s="117" t="s">
        <v>48</v>
      </c>
      <c r="F14" s="38">
        <v>620.5</v>
      </c>
      <c r="G14" s="18">
        <v>0.02</v>
      </c>
      <c r="H14" s="18">
        <v>0.09</v>
      </c>
      <c r="I14" s="18">
        <f t="shared" si="0"/>
        <v>0.1241</v>
      </c>
      <c r="J14" s="18">
        <f t="shared" si="1"/>
        <v>0.55845</v>
      </c>
    </row>
    <row r="15" spans="1:10" ht="12.95" customHeight="1" x14ac:dyDescent="0.25">
      <c r="A15" s="1">
        <v>14</v>
      </c>
      <c r="B15" s="3">
        <v>34</v>
      </c>
      <c r="C15" s="4" t="s">
        <v>11</v>
      </c>
      <c r="D15" s="131" t="s">
        <v>7</v>
      </c>
      <c r="E15" s="117" t="s">
        <v>18</v>
      </c>
      <c r="F15" s="38">
        <v>610.79999999999995</v>
      </c>
      <c r="G15" s="18">
        <v>0.02</v>
      </c>
      <c r="H15" s="18">
        <v>0.18</v>
      </c>
      <c r="I15" s="18">
        <f t="shared" si="0"/>
        <v>0.12215999999999999</v>
      </c>
      <c r="J15" s="18">
        <f t="shared" si="1"/>
        <v>1.09944</v>
      </c>
    </row>
    <row r="16" spans="1:10" ht="12.95" customHeight="1" x14ac:dyDescent="0.25">
      <c r="A16" s="1">
        <v>15</v>
      </c>
      <c r="B16" s="3">
        <v>34</v>
      </c>
      <c r="C16" s="4" t="s">
        <v>11</v>
      </c>
      <c r="D16" s="131" t="s">
        <v>13</v>
      </c>
      <c r="E16" s="117" t="s">
        <v>47</v>
      </c>
      <c r="F16" s="38">
        <v>486.90000000000003</v>
      </c>
      <c r="G16" s="18">
        <v>0.02</v>
      </c>
      <c r="H16" s="18">
        <v>0.24</v>
      </c>
      <c r="I16" s="18">
        <f t="shared" si="0"/>
        <v>9.7380000000000008E-2</v>
      </c>
      <c r="J16" s="18">
        <f t="shared" si="1"/>
        <v>1.16856</v>
      </c>
    </row>
    <row r="17" spans="1:10" ht="12.95" customHeight="1" x14ac:dyDescent="0.25">
      <c r="A17" s="1">
        <v>16</v>
      </c>
      <c r="B17" s="3">
        <v>42</v>
      </c>
      <c r="C17" s="4" t="s">
        <v>15</v>
      </c>
      <c r="D17" s="131" t="s">
        <v>7</v>
      </c>
      <c r="E17" s="123" t="s">
        <v>47</v>
      </c>
      <c r="F17" s="38">
        <v>633.9</v>
      </c>
      <c r="G17" s="18">
        <v>0.02</v>
      </c>
      <c r="H17" s="18">
        <v>0.17</v>
      </c>
      <c r="I17" s="18">
        <f t="shared" si="0"/>
        <v>0.12678</v>
      </c>
      <c r="J17" s="18">
        <f t="shared" si="1"/>
        <v>1.0776300000000001</v>
      </c>
    </row>
    <row r="18" spans="1:10" ht="12.95" customHeight="1" x14ac:dyDescent="0.25">
      <c r="A18" s="1">
        <v>17</v>
      </c>
      <c r="B18" s="3">
        <v>42</v>
      </c>
      <c r="C18" s="4" t="s">
        <v>15</v>
      </c>
      <c r="D18" s="131" t="s">
        <v>7</v>
      </c>
      <c r="E18" s="123" t="s">
        <v>48</v>
      </c>
      <c r="F18" s="38">
        <v>304.39999999999998</v>
      </c>
      <c r="G18" s="18">
        <v>0.03</v>
      </c>
      <c r="H18" s="18">
        <v>0.71</v>
      </c>
      <c r="I18" s="18">
        <f t="shared" si="0"/>
        <v>9.1319999999999985E-2</v>
      </c>
      <c r="J18" s="18">
        <f t="shared" si="1"/>
        <v>2.1612399999999998</v>
      </c>
    </row>
    <row r="19" spans="1:10" ht="12.95" customHeight="1" x14ac:dyDescent="0.25">
      <c r="A19" s="1">
        <v>18</v>
      </c>
      <c r="B19" s="3">
        <v>42</v>
      </c>
      <c r="C19" s="4" t="s">
        <v>15</v>
      </c>
      <c r="D19" s="131" t="s">
        <v>7</v>
      </c>
      <c r="E19" s="123" t="s">
        <v>18</v>
      </c>
      <c r="F19" s="38">
        <v>561.79999999999995</v>
      </c>
      <c r="G19" s="18">
        <v>0.15</v>
      </c>
      <c r="H19" s="18">
        <v>3.57</v>
      </c>
      <c r="I19" s="18">
        <f t="shared" si="0"/>
        <v>0.8427</v>
      </c>
      <c r="J19" s="18">
        <f t="shared" si="1"/>
        <v>20.056259999999995</v>
      </c>
    </row>
    <row r="20" spans="1:10" ht="12.95" customHeight="1" x14ac:dyDescent="0.25">
      <c r="A20" s="44">
        <v>19</v>
      </c>
      <c r="B20" s="45">
        <v>45</v>
      </c>
      <c r="C20" s="46" t="s">
        <v>15</v>
      </c>
      <c r="D20" s="131" t="s">
        <v>7</v>
      </c>
      <c r="E20" s="124" t="s">
        <v>18</v>
      </c>
      <c r="F20" s="48">
        <v>304.10000000000002</v>
      </c>
      <c r="G20" s="46">
        <v>0.42</v>
      </c>
      <c r="H20" s="46">
        <v>8.43</v>
      </c>
      <c r="I20" s="46">
        <f t="shared" si="0"/>
        <v>1.27722</v>
      </c>
      <c r="J20" s="46">
        <f t="shared" si="1"/>
        <v>25.635630000000003</v>
      </c>
    </row>
    <row r="21" spans="1:10" ht="12.95" customHeight="1" x14ac:dyDescent="0.25">
      <c r="A21" s="1">
        <v>20</v>
      </c>
      <c r="B21" s="3">
        <v>45</v>
      </c>
      <c r="C21" s="4" t="s">
        <v>15</v>
      </c>
      <c r="D21" s="131" t="s">
        <v>7</v>
      </c>
      <c r="E21" s="117" t="s">
        <v>47</v>
      </c>
      <c r="F21" s="38">
        <v>921.90000000000009</v>
      </c>
      <c r="G21" s="18">
        <v>0.05</v>
      </c>
      <c r="H21" s="18">
        <v>1.22</v>
      </c>
      <c r="I21" s="18">
        <f t="shared" si="0"/>
        <v>0.46095000000000008</v>
      </c>
      <c r="J21" s="18">
        <f t="shared" si="1"/>
        <v>11.24718</v>
      </c>
    </row>
    <row r="22" spans="1:10" ht="12.95" customHeight="1" x14ac:dyDescent="0.25">
      <c r="A22" s="64">
        <v>21</v>
      </c>
      <c r="B22" s="65">
        <v>51</v>
      </c>
      <c r="C22" s="66" t="s">
        <v>15</v>
      </c>
      <c r="D22" s="131" t="s">
        <v>7</v>
      </c>
      <c r="E22" s="125" t="s">
        <v>18</v>
      </c>
      <c r="F22" s="68">
        <v>257.8</v>
      </c>
      <c r="G22" s="66">
        <v>0.72</v>
      </c>
      <c r="H22" s="66">
        <v>13.98</v>
      </c>
      <c r="I22" s="66">
        <f t="shared" si="0"/>
        <v>1.85616</v>
      </c>
      <c r="J22" s="66">
        <f t="shared" si="1"/>
        <v>36.040440000000004</v>
      </c>
    </row>
    <row r="23" spans="1:10" ht="12.95" customHeight="1" x14ac:dyDescent="0.25">
      <c r="A23" s="1">
        <v>22</v>
      </c>
      <c r="B23" s="3">
        <v>51</v>
      </c>
      <c r="C23" s="4" t="s">
        <v>15</v>
      </c>
      <c r="D23" s="131" t="s">
        <v>7</v>
      </c>
      <c r="E23" s="117" t="s">
        <v>47</v>
      </c>
      <c r="F23" s="38">
        <v>428.4</v>
      </c>
      <c r="G23" s="18">
        <v>0.32</v>
      </c>
      <c r="H23" s="18">
        <v>6.98</v>
      </c>
      <c r="I23" s="18">
        <f t="shared" si="0"/>
        <v>1.3708800000000001</v>
      </c>
      <c r="J23" s="18">
        <f t="shared" si="1"/>
        <v>29.90232</v>
      </c>
    </row>
    <row r="24" spans="1:10" ht="12.95" customHeight="1" x14ac:dyDescent="0.25">
      <c r="A24" s="39">
        <v>23</v>
      </c>
      <c r="B24" s="40">
        <v>19</v>
      </c>
      <c r="C24" s="41" t="s">
        <v>11</v>
      </c>
      <c r="D24" s="131" t="s">
        <v>7</v>
      </c>
      <c r="E24" s="120" t="s">
        <v>47</v>
      </c>
      <c r="F24" s="43">
        <v>360.5</v>
      </c>
      <c r="G24" s="41">
        <v>0.01</v>
      </c>
      <c r="H24" s="41">
        <v>0.11</v>
      </c>
      <c r="I24" s="41">
        <f t="shared" si="0"/>
        <v>3.6049999999999999E-2</v>
      </c>
      <c r="J24" s="41">
        <f t="shared" si="1"/>
        <v>0.39655000000000001</v>
      </c>
    </row>
    <row r="25" spans="1:10" ht="12.95" customHeight="1" x14ac:dyDescent="0.25">
      <c r="A25" s="1">
        <v>24</v>
      </c>
      <c r="B25" s="3">
        <v>2</v>
      </c>
      <c r="C25" s="4" t="s">
        <v>6</v>
      </c>
      <c r="D25" s="131" t="s">
        <v>19</v>
      </c>
      <c r="E25" s="117" t="s">
        <v>19</v>
      </c>
      <c r="F25" s="38">
        <v>791.9</v>
      </c>
      <c r="G25" s="18">
        <v>0.25</v>
      </c>
      <c r="H25" s="18">
        <v>4</v>
      </c>
      <c r="I25" s="18">
        <f t="shared" si="0"/>
        <v>1.9797499999999999</v>
      </c>
      <c r="J25" s="18">
        <f t="shared" si="1"/>
        <v>31.675999999999998</v>
      </c>
    </row>
    <row r="26" spans="1:10" ht="12.95" customHeight="1" x14ac:dyDescent="0.25">
      <c r="A26" s="59">
        <v>25</v>
      </c>
      <c r="B26" s="60">
        <v>5</v>
      </c>
      <c r="C26" s="61" t="s">
        <v>6</v>
      </c>
      <c r="D26" s="131" t="s">
        <v>19</v>
      </c>
      <c r="E26" s="126" t="s">
        <v>19</v>
      </c>
      <c r="F26" s="63">
        <v>1534.1</v>
      </c>
      <c r="G26" s="61">
        <v>0.09</v>
      </c>
      <c r="H26" s="61">
        <v>1.54</v>
      </c>
      <c r="I26" s="61">
        <f t="shared" si="0"/>
        <v>1.38069</v>
      </c>
      <c r="J26" s="61">
        <f t="shared" si="1"/>
        <v>23.625139999999998</v>
      </c>
    </row>
    <row r="27" spans="1:10" ht="12.95" customHeight="1" x14ac:dyDescent="0.25">
      <c r="A27" s="1">
        <v>26</v>
      </c>
      <c r="B27" s="3">
        <v>10</v>
      </c>
      <c r="C27" s="4" t="s">
        <v>6</v>
      </c>
      <c r="D27" s="131" t="s">
        <v>19</v>
      </c>
      <c r="E27" s="117" t="s">
        <v>19</v>
      </c>
      <c r="F27" s="38">
        <v>2109.3999999999996</v>
      </c>
      <c r="G27" s="18">
        <v>0.03</v>
      </c>
      <c r="H27" s="18">
        <v>0.17</v>
      </c>
      <c r="I27" s="18">
        <f t="shared" si="0"/>
        <v>0.63281999999999983</v>
      </c>
      <c r="J27" s="18">
        <f t="shared" si="1"/>
        <v>3.5859799999999997</v>
      </c>
    </row>
    <row r="28" spans="1:10" ht="12.95" customHeight="1" x14ac:dyDescent="0.25">
      <c r="A28" s="1">
        <v>27</v>
      </c>
      <c r="B28" s="3">
        <v>20</v>
      </c>
      <c r="C28" s="4" t="s">
        <v>11</v>
      </c>
      <c r="D28" s="131" t="s">
        <v>19</v>
      </c>
      <c r="E28" s="117" t="s">
        <v>19</v>
      </c>
      <c r="F28" s="38">
        <v>1619.2</v>
      </c>
      <c r="G28" s="18">
        <v>0.02</v>
      </c>
      <c r="H28" s="18">
        <v>0.08</v>
      </c>
      <c r="I28" s="18">
        <f t="shared" si="0"/>
        <v>0.32384000000000002</v>
      </c>
      <c r="J28" s="18">
        <f t="shared" si="1"/>
        <v>1.2953600000000001</v>
      </c>
    </row>
    <row r="29" spans="1:10" ht="12.95" customHeight="1" x14ac:dyDescent="0.25">
      <c r="A29" s="1">
        <v>28</v>
      </c>
      <c r="B29" s="3">
        <v>27</v>
      </c>
      <c r="C29" s="4" t="s">
        <v>11</v>
      </c>
      <c r="D29" s="131" t="s">
        <v>19</v>
      </c>
      <c r="E29" s="117" t="s">
        <v>19</v>
      </c>
      <c r="F29" s="38">
        <v>1540.6999999999998</v>
      </c>
      <c r="G29" s="18">
        <v>0.02</v>
      </c>
      <c r="H29" s="18">
        <v>0.03</v>
      </c>
      <c r="I29" s="18">
        <f t="shared" si="0"/>
        <v>0.30813999999999997</v>
      </c>
      <c r="J29" s="18">
        <f t="shared" si="1"/>
        <v>0.4622099999999999</v>
      </c>
    </row>
    <row r="30" spans="1:10" ht="12.95" customHeight="1" x14ac:dyDescent="0.25">
      <c r="A30" s="1">
        <v>29</v>
      </c>
      <c r="B30" s="3">
        <v>35</v>
      </c>
      <c r="C30" s="4" t="s">
        <v>11</v>
      </c>
      <c r="D30" s="131" t="s">
        <v>19</v>
      </c>
      <c r="E30" s="117" t="s">
        <v>19</v>
      </c>
      <c r="F30" s="38">
        <v>1669.3</v>
      </c>
      <c r="G30" s="18">
        <v>0.01</v>
      </c>
      <c r="H30" s="18">
        <v>0.02</v>
      </c>
      <c r="I30" s="18">
        <f t="shared" si="0"/>
        <v>0.16693</v>
      </c>
      <c r="J30" s="18">
        <f t="shared" si="1"/>
        <v>0.33385999999999999</v>
      </c>
    </row>
    <row r="31" spans="1:10" ht="12.95" customHeight="1" x14ac:dyDescent="0.25">
      <c r="A31" s="1">
        <v>30</v>
      </c>
      <c r="B31" s="3">
        <v>43</v>
      </c>
      <c r="C31" s="4" t="s">
        <v>15</v>
      </c>
      <c r="D31" s="131" t="s">
        <v>19</v>
      </c>
      <c r="E31" s="117" t="s">
        <v>19</v>
      </c>
      <c r="F31" s="38">
        <v>1831.1</v>
      </c>
      <c r="G31" s="18">
        <v>0.03</v>
      </c>
      <c r="H31" s="18">
        <v>0.73</v>
      </c>
      <c r="I31" s="18">
        <f t="shared" si="0"/>
        <v>0.54932999999999987</v>
      </c>
      <c r="J31" s="18">
        <f t="shared" si="1"/>
        <v>13.36703</v>
      </c>
    </row>
    <row r="32" spans="1:10" ht="12.95" customHeight="1" x14ac:dyDescent="0.25">
      <c r="A32" s="1">
        <v>31</v>
      </c>
      <c r="B32" s="3">
        <v>46</v>
      </c>
      <c r="C32" s="4" t="s">
        <v>15</v>
      </c>
      <c r="D32" s="131" t="s">
        <v>19</v>
      </c>
      <c r="E32" s="117" t="s">
        <v>19</v>
      </c>
      <c r="F32" s="38">
        <v>1830.8999999999999</v>
      </c>
      <c r="G32" s="18">
        <v>0.02</v>
      </c>
      <c r="H32" s="18">
        <v>0.21</v>
      </c>
      <c r="I32" s="18">
        <f t="shared" si="0"/>
        <v>0.36618000000000001</v>
      </c>
      <c r="J32" s="18">
        <f t="shared" si="1"/>
        <v>3.8448899999999995</v>
      </c>
    </row>
    <row r="33" spans="1:10" ht="12.95" customHeight="1" x14ac:dyDescent="0.25">
      <c r="A33" s="1">
        <v>32</v>
      </c>
      <c r="B33" s="3">
        <v>52</v>
      </c>
      <c r="C33" s="4" t="s">
        <v>15</v>
      </c>
      <c r="D33" s="131" t="s">
        <v>19</v>
      </c>
      <c r="E33" s="117" t="s">
        <v>19</v>
      </c>
      <c r="F33" s="38">
        <v>1170.3999999999999</v>
      </c>
      <c r="G33" s="18">
        <v>0.23</v>
      </c>
      <c r="H33" s="18">
        <v>6.08</v>
      </c>
      <c r="I33" s="18">
        <f t="shared" si="0"/>
        <v>2.6919199999999996</v>
      </c>
      <c r="J33" s="18">
        <f t="shared" si="1"/>
        <v>71.160319999999984</v>
      </c>
    </row>
    <row r="34" spans="1:10" ht="12.95" customHeight="1" x14ac:dyDescent="0.25">
      <c r="A34" s="54">
        <v>33</v>
      </c>
      <c r="B34" s="55">
        <v>3</v>
      </c>
      <c r="C34" s="56" t="s">
        <v>6</v>
      </c>
      <c r="D34" s="131" t="s">
        <v>49</v>
      </c>
      <c r="E34" s="127" t="s">
        <v>19</v>
      </c>
      <c r="F34" s="58">
        <v>2077.1</v>
      </c>
      <c r="G34" s="56">
        <v>0.02</v>
      </c>
      <c r="H34" s="56">
        <v>0.08</v>
      </c>
      <c r="I34" s="56">
        <f t="shared" ref="I34:I51" si="2">G34/100*$F34</f>
        <v>0.41542000000000001</v>
      </c>
      <c r="J34" s="56">
        <f t="shared" ref="J34:J51" si="3">H34/100*$F34</f>
        <v>1.66168</v>
      </c>
    </row>
    <row r="35" spans="1:10" ht="12.95" customHeight="1" x14ac:dyDescent="0.25">
      <c r="A35" s="79">
        <v>34</v>
      </c>
      <c r="B35" s="80">
        <v>6</v>
      </c>
      <c r="C35" s="81" t="s">
        <v>6</v>
      </c>
      <c r="D35" s="131" t="s">
        <v>49</v>
      </c>
      <c r="E35" s="128" t="s">
        <v>19</v>
      </c>
      <c r="F35" s="83">
        <v>1319.1</v>
      </c>
      <c r="G35" s="81">
        <v>0.01</v>
      </c>
      <c r="H35" s="81">
        <v>0.11</v>
      </c>
      <c r="I35" s="81">
        <f t="shared" si="2"/>
        <v>0.13191</v>
      </c>
      <c r="J35" s="81">
        <f t="shared" si="3"/>
        <v>1.4510099999999999</v>
      </c>
    </row>
    <row r="36" spans="1:10" ht="12.95" customHeight="1" x14ac:dyDescent="0.25">
      <c r="A36" s="1">
        <v>35</v>
      </c>
      <c r="B36" s="3">
        <v>21</v>
      </c>
      <c r="C36" s="4" t="s">
        <v>11</v>
      </c>
      <c r="D36" s="131" t="s">
        <v>49</v>
      </c>
      <c r="E36" s="117" t="s">
        <v>19</v>
      </c>
      <c r="F36" s="38">
        <v>1746.8999999999999</v>
      </c>
      <c r="G36" s="18">
        <v>0.01</v>
      </c>
      <c r="H36" s="18">
        <v>0.14000000000000001</v>
      </c>
      <c r="I36" s="18">
        <f t="shared" si="2"/>
        <v>0.17468999999999998</v>
      </c>
      <c r="J36" s="18">
        <f t="shared" si="3"/>
        <v>2.4456600000000002</v>
      </c>
    </row>
    <row r="37" spans="1:10" ht="12.95" customHeight="1" x14ac:dyDescent="0.25">
      <c r="A37" s="1">
        <v>36</v>
      </c>
      <c r="B37" s="3">
        <v>28</v>
      </c>
      <c r="C37" s="4" t="s">
        <v>11</v>
      </c>
      <c r="D37" s="131" t="s">
        <v>49</v>
      </c>
      <c r="E37" s="117" t="s">
        <v>19</v>
      </c>
      <c r="F37" s="38">
        <v>1614.1000000000001</v>
      </c>
      <c r="G37" s="18">
        <v>0.01</v>
      </c>
      <c r="H37" s="18">
        <v>0</v>
      </c>
      <c r="I37" s="18">
        <f t="shared" si="2"/>
        <v>0.16141000000000003</v>
      </c>
      <c r="J37" s="18">
        <f t="shared" si="3"/>
        <v>0</v>
      </c>
    </row>
    <row r="38" spans="1:10" ht="12.95" customHeight="1" x14ac:dyDescent="0.25">
      <c r="A38" s="1">
        <v>37</v>
      </c>
      <c r="B38" s="3">
        <v>36</v>
      </c>
      <c r="C38" s="4" t="s">
        <v>11</v>
      </c>
      <c r="D38" s="131" t="s">
        <v>49</v>
      </c>
      <c r="E38" s="117" t="s">
        <v>19</v>
      </c>
      <c r="F38" s="38">
        <v>452.5</v>
      </c>
      <c r="G38" s="18">
        <v>0.02</v>
      </c>
      <c r="H38" s="18">
        <v>0.25</v>
      </c>
      <c r="I38" s="18">
        <f t="shared" si="2"/>
        <v>9.0500000000000011E-2</v>
      </c>
      <c r="J38" s="18">
        <f t="shared" si="3"/>
        <v>1.1312500000000001</v>
      </c>
    </row>
    <row r="39" spans="1:10" ht="12.95" customHeight="1" x14ac:dyDescent="0.25">
      <c r="A39" s="1">
        <v>38</v>
      </c>
      <c r="B39" s="3">
        <v>44</v>
      </c>
      <c r="C39" s="4" t="s">
        <v>15</v>
      </c>
      <c r="D39" s="131" t="s">
        <v>49</v>
      </c>
      <c r="E39" s="117" t="s">
        <v>19</v>
      </c>
      <c r="F39" s="38">
        <v>1088.7</v>
      </c>
      <c r="G39" s="18">
        <v>0.05</v>
      </c>
      <c r="H39" s="18">
        <v>1.58</v>
      </c>
      <c r="I39" s="18">
        <f t="shared" si="2"/>
        <v>0.54435</v>
      </c>
      <c r="J39" s="18">
        <f t="shared" si="3"/>
        <v>17.201460000000001</v>
      </c>
    </row>
    <row r="40" spans="1:10" ht="12.95" customHeight="1" x14ac:dyDescent="0.25">
      <c r="A40" s="69">
        <v>39</v>
      </c>
      <c r="B40" s="70">
        <v>47</v>
      </c>
      <c r="C40" s="71" t="s">
        <v>15</v>
      </c>
      <c r="D40" s="131" t="s">
        <v>49</v>
      </c>
      <c r="E40" s="129" t="s">
        <v>19</v>
      </c>
      <c r="F40" s="73">
        <v>1584.1</v>
      </c>
      <c r="G40" s="71">
        <v>0.03</v>
      </c>
      <c r="H40" s="71">
        <v>0.68</v>
      </c>
      <c r="I40" s="71">
        <f t="shared" si="2"/>
        <v>0.47522999999999993</v>
      </c>
      <c r="J40" s="71">
        <f t="shared" si="3"/>
        <v>10.771879999999999</v>
      </c>
    </row>
    <row r="41" spans="1:10" ht="12.95" customHeight="1" x14ac:dyDescent="0.25">
      <c r="A41" s="1">
        <v>40</v>
      </c>
      <c r="B41" s="3">
        <v>53</v>
      </c>
      <c r="C41" s="4" t="s">
        <v>15</v>
      </c>
      <c r="D41" s="131" t="s">
        <v>49</v>
      </c>
      <c r="E41" s="117" t="s">
        <v>19</v>
      </c>
      <c r="F41" s="38">
        <v>1496.9</v>
      </c>
      <c r="G41" s="18">
        <v>0.14000000000000001</v>
      </c>
      <c r="H41" s="18">
        <v>3.72</v>
      </c>
      <c r="I41" s="18">
        <f t="shared" si="2"/>
        <v>2.0956600000000005</v>
      </c>
      <c r="J41" s="18">
        <f t="shared" si="3"/>
        <v>55.684680000000007</v>
      </c>
    </row>
    <row r="42" spans="1:10" ht="12.95" customHeight="1" x14ac:dyDescent="0.25">
      <c r="A42" s="54">
        <v>41</v>
      </c>
      <c r="B42" s="55">
        <v>3</v>
      </c>
      <c r="C42" s="56" t="s">
        <v>6</v>
      </c>
      <c r="D42" s="131" t="s">
        <v>49</v>
      </c>
      <c r="E42" s="127" t="s">
        <v>19</v>
      </c>
      <c r="F42" s="58">
        <v>2077.1</v>
      </c>
      <c r="G42" s="56">
        <v>0.01</v>
      </c>
      <c r="H42" s="56">
        <v>0.13</v>
      </c>
      <c r="I42" s="56">
        <f t="shared" si="2"/>
        <v>0.20771000000000001</v>
      </c>
      <c r="J42" s="56">
        <f t="shared" si="3"/>
        <v>2.7002299999999999</v>
      </c>
    </row>
    <row r="43" spans="1:10" ht="12.95" customHeight="1" x14ac:dyDescent="0.25">
      <c r="A43" s="59">
        <v>42</v>
      </c>
      <c r="B43" s="60">
        <v>5</v>
      </c>
      <c r="C43" s="61" t="s">
        <v>6</v>
      </c>
      <c r="D43" s="131" t="s">
        <v>19</v>
      </c>
      <c r="E43" s="126" t="s">
        <v>19</v>
      </c>
      <c r="F43" s="63">
        <v>1534.1</v>
      </c>
      <c r="G43" s="61">
        <v>0.04</v>
      </c>
      <c r="H43" s="61">
        <v>0.47</v>
      </c>
      <c r="I43" s="61">
        <f t="shared" si="2"/>
        <v>0.61363999999999996</v>
      </c>
      <c r="J43" s="61">
        <f t="shared" si="3"/>
        <v>7.2102699999999986</v>
      </c>
    </row>
    <row r="44" spans="1:10" ht="12.95" customHeight="1" x14ac:dyDescent="0.25">
      <c r="A44" s="44">
        <v>43</v>
      </c>
      <c r="B44" s="45">
        <v>45</v>
      </c>
      <c r="C44" s="46" t="s">
        <v>15</v>
      </c>
      <c r="D44" s="131" t="s">
        <v>7</v>
      </c>
      <c r="E44" s="124" t="s">
        <v>18</v>
      </c>
      <c r="F44" s="48">
        <v>304.10000000000002</v>
      </c>
      <c r="G44" s="46">
        <v>0.48</v>
      </c>
      <c r="H44" s="46">
        <v>9.7100000000000009</v>
      </c>
      <c r="I44" s="46">
        <f t="shared" si="2"/>
        <v>1.4596800000000001</v>
      </c>
      <c r="J44" s="46">
        <f t="shared" si="3"/>
        <v>29.528110000000005</v>
      </c>
    </row>
    <row r="45" spans="1:10" ht="12.95" customHeight="1" x14ac:dyDescent="0.25">
      <c r="A45" s="64">
        <v>44</v>
      </c>
      <c r="B45" s="65">
        <v>51</v>
      </c>
      <c r="C45" s="66" t="s">
        <v>15</v>
      </c>
      <c r="D45" s="131" t="s">
        <v>7</v>
      </c>
      <c r="E45" s="125" t="s">
        <v>18</v>
      </c>
      <c r="F45" s="68">
        <v>257.8</v>
      </c>
      <c r="G45" s="66">
        <v>0.55000000000000004</v>
      </c>
      <c r="H45" s="66">
        <v>11.27</v>
      </c>
      <c r="I45" s="66">
        <f t="shared" si="2"/>
        <v>1.4179000000000002</v>
      </c>
      <c r="J45" s="66">
        <f t="shared" si="3"/>
        <v>29.05406</v>
      </c>
    </row>
    <row r="46" spans="1:10" ht="12.95" customHeight="1" x14ac:dyDescent="0.25">
      <c r="A46" s="69">
        <v>45</v>
      </c>
      <c r="B46" s="70">
        <v>47</v>
      </c>
      <c r="C46" s="71" t="s">
        <v>15</v>
      </c>
      <c r="D46" s="131" t="s">
        <v>49</v>
      </c>
      <c r="E46" s="129" t="s">
        <v>19</v>
      </c>
      <c r="F46" s="73">
        <v>1584.1</v>
      </c>
      <c r="G46" s="71">
        <v>0.03</v>
      </c>
      <c r="H46" s="71">
        <v>0.81</v>
      </c>
      <c r="I46" s="71">
        <f t="shared" si="2"/>
        <v>0.47522999999999993</v>
      </c>
      <c r="J46" s="71">
        <f t="shared" si="3"/>
        <v>12.83121</v>
      </c>
    </row>
    <row r="47" spans="1:10" ht="12.95" customHeight="1" x14ac:dyDescent="0.25">
      <c r="A47" s="49">
        <v>46</v>
      </c>
      <c r="B47" s="50">
        <v>4</v>
      </c>
      <c r="C47" s="51" t="s">
        <v>6</v>
      </c>
      <c r="D47" s="131" t="s">
        <v>7</v>
      </c>
      <c r="E47" s="118" t="s">
        <v>18</v>
      </c>
      <c r="F47" s="53">
        <v>157.5</v>
      </c>
      <c r="G47" s="51">
        <v>0.56999999999999995</v>
      </c>
      <c r="H47" s="51">
        <v>10.31</v>
      </c>
      <c r="I47" s="51">
        <f t="shared" si="2"/>
        <v>0.89774999999999994</v>
      </c>
      <c r="J47" s="51">
        <f t="shared" si="3"/>
        <v>16.238250000000001</v>
      </c>
    </row>
    <row r="48" spans="1:10" ht="12.95" customHeight="1" x14ac:dyDescent="0.25">
      <c r="A48" s="79">
        <v>47</v>
      </c>
      <c r="B48" s="80">
        <v>6</v>
      </c>
      <c r="C48" s="81" t="s">
        <v>6</v>
      </c>
      <c r="D48" s="131" t="s">
        <v>49</v>
      </c>
      <c r="E48" s="128" t="s">
        <v>19</v>
      </c>
      <c r="F48" s="83">
        <v>1319.1</v>
      </c>
      <c r="G48" s="81">
        <v>0.02</v>
      </c>
      <c r="H48" s="81">
        <v>7.0000000000000007E-2</v>
      </c>
      <c r="I48" s="81">
        <f t="shared" si="2"/>
        <v>0.26382</v>
      </c>
      <c r="J48" s="81">
        <f t="shared" si="3"/>
        <v>0.92337000000000002</v>
      </c>
    </row>
    <row r="49" spans="1:10" ht="12.95" customHeight="1" x14ac:dyDescent="0.25">
      <c r="A49" s="74">
        <v>48</v>
      </c>
      <c r="B49" s="75">
        <v>26</v>
      </c>
      <c r="C49" s="76" t="s">
        <v>11</v>
      </c>
      <c r="D49" s="131" t="s">
        <v>7</v>
      </c>
      <c r="E49" s="121" t="s">
        <v>18</v>
      </c>
      <c r="F49" s="78">
        <v>531.90000000000009</v>
      </c>
      <c r="G49" s="76">
        <v>0.03</v>
      </c>
      <c r="H49" s="76">
        <v>0.48</v>
      </c>
      <c r="I49" s="76">
        <f t="shared" si="2"/>
        <v>0.15957000000000002</v>
      </c>
      <c r="J49" s="76">
        <f t="shared" si="3"/>
        <v>2.5531200000000003</v>
      </c>
    </row>
    <row r="50" spans="1:10" ht="12.95" customHeight="1" x14ac:dyDescent="0.25">
      <c r="A50" s="88">
        <v>49</v>
      </c>
      <c r="B50" s="89">
        <v>26</v>
      </c>
      <c r="C50" s="90" t="s">
        <v>11</v>
      </c>
      <c r="D50" s="131" t="s">
        <v>7</v>
      </c>
      <c r="E50" s="122" t="s">
        <v>48</v>
      </c>
      <c r="F50" s="92">
        <v>552.30000000000007</v>
      </c>
      <c r="G50" s="90">
        <v>0.02</v>
      </c>
      <c r="H50" s="90">
        <v>0.05</v>
      </c>
      <c r="I50" s="90">
        <f t="shared" si="2"/>
        <v>0.11046000000000002</v>
      </c>
      <c r="J50" s="90">
        <f t="shared" si="3"/>
        <v>0.27615000000000006</v>
      </c>
    </row>
    <row r="51" spans="1:10" ht="12.95" customHeight="1" x14ac:dyDescent="0.25">
      <c r="A51" s="84">
        <v>50</v>
      </c>
      <c r="B51" s="84">
        <v>4</v>
      </c>
      <c r="C51" s="86" t="s">
        <v>6</v>
      </c>
      <c r="D51" s="131" t="s">
        <v>7</v>
      </c>
      <c r="E51" s="119" t="s">
        <v>47</v>
      </c>
      <c r="F51" s="87">
        <v>445.3</v>
      </c>
      <c r="G51" s="86">
        <v>0.19</v>
      </c>
      <c r="H51" s="86">
        <v>3.89</v>
      </c>
      <c r="I51" s="86">
        <f t="shared" si="2"/>
        <v>0.84606999999999999</v>
      </c>
      <c r="J51" s="86">
        <f t="shared" si="3"/>
        <v>17.322170000000003</v>
      </c>
    </row>
  </sheetData>
  <sortState ref="A2:J51">
    <sortCondition ref="A2:A51"/>
  </sortState>
  <phoneticPr fontId="6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0" workbookViewId="0">
      <selection activeCell="K12" sqref="K12"/>
    </sheetView>
  </sheetViews>
  <sheetFormatPr defaultColWidth="8.85546875" defaultRowHeight="15" x14ac:dyDescent="0.25"/>
  <cols>
    <col min="1" max="1" width="8.7109375" style="7" customWidth="1"/>
    <col min="2" max="2" width="9.7109375" style="8" customWidth="1"/>
    <col min="3" max="3" width="17.42578125" style="9" customWidth="1"/>
    <col min="4" max="4" width="11.28515625" style="9" customWidth="1"/>
    <col min="5" max="5" width="15.140625" style="10" customWidth="1"/>
    <col min="6" max="7" width="11" style="16" customWidth="1"/>
    <col min="8" max="8" width="11" style="35" customWidth="1"/>
  </cols>
  <sheetData>
    <row r="1" spans="1:12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28" t="s">
        <v>30</v>
      </c>
      <c r="H1" s="33"/>
      <c r="I1" s="17" t="s">
        <v>29</v>
      </c>
      <c r="J1" s="17" t="s">
        <v>32</v>
      </c>
      <c r="K1" t="s">
        <v>33</v>
      </c>
      <c r="L1" t="s">
        <v>50</v>
      </c>
    </row>
    <row r="2" spans="1:12" x14ac:dyDescent="0.25">
      <c r="A2" s="1">
        <v>1</v>
      </c>
      <c r="B2" s="3">
        <v>1</v>
      </c>
      <c r="C2" s="4" t="s">
        <v>6</v>
      </c>
      <c r="D2" s="131" t="s">
        <v>7</v>
      </c>
      <c r="E2" s="117" t="s">
        <v>8</v>
      </c>
      <c r="F2" s="14">
        <v>10.010999999999999</v>
      </c>
      <c r="G2" s="30">
        <v>10</v>
      </c>
      <c r="H2" s="29"/>
      <c r="I2">
        <v>22.4</v>
      </c>
      <c r="J2">
        <v>2.75</v>
      </c>
      <c r="K2" s="137">
        <f>I2-J2-13.2</f>
        <v>6.4499999999999993</v>
      </c>
    </row>
    <row r="3" spans="1:12" x14ac:dyDescent="0.25">
      <c r="A3" s="19">
        <v>2</v>
      </c>
      <c r="B3" s="20">
        <v>1</v>
      </c>
      <c r="C3" s="21" t="s">
        <v>6</v>
      </c>
      <c r="D3" s="131" t="s">
        <v>7</v>
      </c>
      <c r="E3" s="134" t="s">
        <v>9</v>
      </c>
      <c r="F3" s="27">
        <v>10.02</v>
      </c>
      <c r="G3" s="31">
        <v>10</v>
      </c>
      <c r="H3" s="34"/>
      <c r="I3" s="32" t="s">
        <v>31</v>
      </c>
      <c r="K3" t="e">
        <f t="shared" ref="K3:K24" si="0">I3-J3-13.2</f>
        <v>#VALUE!</v>
      </c>
    </row>
    <row r="4" spans="1:12" x14ac:dyDescent="0.25">
      <c r="A4" s="1">
        <v>3</v>
      </c>
      <c r="B4" s="3">
        <v>4</v>
      </c>
      <c r="C4" s="4" t="s">
        <v>6</v>
      </c>
      <c r="D4" s="131" t="s">
        <v>7</v>
      </c>
      <c r="E4" s="117" t="s">
        <v>8</v>
      </c>
      <c r="F4" s="14">
        <v>10.031000000000001</v>
      </c>
      <c r="G4" s="30">
        <v>10</v>
      </c>
      <c r="H4" s="29"/>
      <c r="I4">
        <v>29.9</v>
      </c>
      <c r="J4">
        <v>2.75</v>
      </c>
      <c r="K4" s="136">
        <f t="shared" si="0"/>
        <v>13.95</v>
      </c>
    </row>
    <row r="5" spans="1:12" x14ac:dyDescent="0.25">
      <c r="A5" s="1">
        <v>4</v>
      </c>
      <c r="B5" s="3">
        <v>4</v>
      </c>
      <c r="C5" s="4" t="s">
        <v>6</v>
      </c>
      <c r="D5" s="131" t="s">
        <v>7</v>
      </c>
      <c r="E5" s="117" t="s">
        <v>9</v>
      </c>
      <c r="F5" s="14">
        <v>10.01</v>
      </c>
      <c r="G5" s="30">
        <v>10</v>
      </c>
      <c r="H5" s="29"/>
      <c r="I5">
        <v>29.1</v>
      </c>
      <c r="J5">
        <v>2.75</v>
      </c>
      <c r="K5" s="136">
        <f t="shared" si="0"/>
        <v>13.150000000000002</v>
      </c>
    </row>
    <row r="6" spans="1:12" x14ac:dyDescent="0.25">
      <c r="A6" s="1">
        <v>5</v>
      </c>
      <c r="B6" s="3">
        <v>9</v>
      </c>
      <c r="C6" s="4" t="s">
        <v>6</v>
      </c>
      <c r="D6" s="131" t="s">
        <v>7</v>
      </c>
      <c r="E6" s="117" t="s">
        <v>8</v>
      </c>
      <c r="F6" s="14">
        <v>10.01</v>
      </c>
      <c r="G6" s="30">
        <v>10</v>
      </c>
      <c r="H6" s="29"/>
      <c r="I6">
        <v>28.1</v>
      </c>
      <c r="J6">
        <v>2.75</v>
      </c>
      <c r="K6" s="136">
        <f t="shared" si="0"/>
        <v>12.150000000000002</v>
      </c>
    </row>
    <row r="7" spans="1:12" x14ac:dyDescent="0.25">
      <c r="A7" s="1">
        <v>6</v>
      </c>
      <c r="B7" s="3">
        <v>9</v>
      </c>
      <c r="C7" s="4" t="s">
        <v>6</v>
      </c>
      <c r="D7" s="131" t="s">
        <v>7</v>
      </c>
      <c r="E7" s="117" t="s">
        <v>9</v>
      </c>
      <c r="F7" s="14">
        <v>10</v>
      </c>
      <c r="G7" s="30">
        <v>10</v>
      </c>
      <c r="H7" s="29"/>
      <c r="I7">
        <v>27.3</v>
      </c>
      <c r="J7">
        <v>2.75</v>
      </c>
      <c r="K7" s="136">
        <f t="shared" si="0"/>
        <v>11.350000000000001</v>
      </c>
    </row>
    <row r="8" spans="1:12" x14ac:dyDescent="0.25">
      <c r="A8" s="1">
        <v>7</v>
      </c>
      <c r="B8" s="3">
        <v>9</v>
      </c>
      <c r="C8" s="4" t="s">
        <v>6</v>
      </c>
      <c r="D8" s="131" t="s">
        <v>7</v>
      </c>
      <c r="E8" s="117" t="s">
        <v>10</v>
      </c>
      <c r="F8" s="14">
        <v>10</v>
      </c>
      <c r="G8" s="30">
        <v>10</v>
      </c>
      <c r="H8" s="29"/>
      <c r="I8">
        <v>26.5</v>
      </c>
      <c r="J8">
        <v>2.75</v>
      </c>
      <c r="K8" s="136">
        <f t="shared" si="0"/>
        <v>10.55</v>
      </c>
    </row>
    <row r="9" spans="1:12" x14ac:dyDescent="0.25">
      <c r="A9" s="1">
        <v>8</v>
      </c>
      <c r="B9" s="3">
        <v>19</v>
      </c>
      <c r="C9" s="4" t="s">
        <v>11</v>
      </c>
      <c r="D9" s="131" t="s">
        <v>7</v>
      </c>
      <c r="E9" s="117" t="s">
        <v>8</v>
      </c>
      <c r="F9" s="14">
        <v>10.004</v>
      </c>
      <c r="G9" s="30">
        <v>10</v>
      </c>
      <c r="H9" s="29"/>
      <c r="I9">
        <v>23.9</v>
      </c>
      <c r="J9">
        <v>2.75</v>
      </c>
      <c r="K9">
        <f t="shared" si="0"/>
        <v>7.9499999999999993</v>
      </c>
    </row>
    <row r="10" spans="1:12" x14ac:dyDescent="0.25">
      <c r="A10" s="1">
        <v>9</v>
      </c>
      <c r="B10" s="3">
        <v>19</v>
      </c>
      <c r="C10" s="4" t="s">
        <v>11</v>
      </c>
      <c r="D10" s="131" t="s">
        <v>7</v>
      </c>
      <c r="E10" s="117" t="s">
        <v>9</v>
      </c>
      <c r="F10" s="14">
        <v>10.005000000000001</v>
      </c>
      <c r="G10" s="30">
        <v>10</v>
      </c>
      <c r="H10" s="29"/>
      <c r="I10">
        <v>24.4</v>
      </c>
      <c r="J10">
        <v>2.75</v>
      </c>
      <c r="K10">
        <f t="shared" si="0"/>
        <v>8.4499999999999993</v>
      </c>
    </row>
    <row r="11" spans="1:12" x14ac:dyDescent="0.25">
      <c r="A11" s="1">
        <v>10</v>
      </c>
      <c r="B11" s="3">
        <v>19</v>
      </c>
      <c r="C11" s="4" t="s">
        <v>11</v>
      </c>
      <c r="D11" s="131" t="s">
        <v>7</v>
      </c>
      <c r="E11" s="117" t="s">
        <v>12</v>
      </c>
      <c r="F11" s="14">
        <v>10.005000000000001</v>
      </c>
      <c r="G11" s="30">
        <v>10</v>
      </c>
      <c r="H11" s="29"/>
      <c r="I11">
        <v>24.1</v>
      </c>
      <c r="J11">
        <v>2.75</v>
      </c>
      <c r="K11">
        <f t="shared" si="0"/>
        <v>8.1500000000000021</v>
      </c>
    </row>
    <row r="12" spans="1:12" x14ac:dyDescent="0.25">
      <c r="A12" s="1">
        <v>11</v>
      </c>
      <c r="B12" s="3">
        <v>26</v>
      </c>
      <c r="C12" s="4" t="s">
        <v>11</v>
      </c>
      <c r="D12" s="131" t="s">
        <v>7</v>
      </c>
      <c r="E12" s="117" t="s">
        <v>8</v>
      </c>
      <c r="F12" s="14">
        <v>10.000999999999999</v>
      </c>
      <c r="G12" s="30">
        <v>10</v>
      </c>
      <c r="H12" s="29"/>
      <c r="I12">
        <v>24.1</v>
      </c>
      <c r="J12">
        <v>2.75</v>
      </c>
      <c r="K12">
        <f t="shared" si="0"/>
        <v>8.1500000000000021</v>
      </c>
    </row>
    <row r="13" spans="1:12" x14ac:dyDescent="0.25">
      <c r="A13" s="1">
        <v>12</v>
      </c>
      <c r="B13" s="3">
        <v>26</v>
      </c>
      <c r="C13" s="4" t="s">
        <v>11</v>
      </c>
      <c r="D13" s="131" t="s">
        <v>7</v>
      </c>
      <c r="E13" s="117" t="s">
        <v>9</v>
      </c>
      <c r="F13" s="14">
        <v>10.07</v>
      </c>
      <c r="G13" s="30">
        <v>10</v>
      </c>
      <c r="H13" s="29"/>
      <c r="I13">
        <v>24.4</v>
      </c>
      <c r="J13">
        <v>2.75</v>
      </c>
      <c r="K13">
        <f t="shared" si="0"/>
        <v>8.4499999999999993</v>
      </c>
    </row>
    <row r="14" spans="1:12" x14ac:dyDescent="0.25">
      <c r="A14" s="1">
        <v>13</v>
      </c>
      <c r="B14" s="3">
        <v>26</v>
      </c>
      <c r="C14" s="4" t="s">
        <v>11</v>
      </c>
      <c r="D14" s="131" t="s">
        <v>7</v>
      </c>
      <c r="E14" s="117" t="s">
        <v>12</v>
      </c>
      <c r="F14" s="14">
        <v>10.035</v>
      </c>
      <c r="G14" s="30">
        <v>10</v>
      </c>
      <c r="H14" s="29"/>
      <c r="I14">
        <v>24.3</v>
      </c>
      <c r="J14">
        <v>2.75</v>
      </c>
      <c r="K14">
        <f t="shared" si="0"/>
        <v>8.3500000000000014</v>
      </c>
    </row>
    <row r="15" spans="1:12" x14ac:dyDescent="0.25">
      <c r="A15" s="1">
        <v>14</v>
      </c>
      <c r="B15" s="3">
        <v>34</v>
      </c>
      <c r="C15" s="4" t="s">
        <v>11</v>
      </c>
      <c r="D15" s="131" t="s">
        <v>7</v>
      </c>
      <c r="E15" s="117" t="s">
        <v>8</v>
      </c>
      <c r="F15" s="14">
        <v>10.034000000000001</v>
      </c>
      <c r="G15" s="30">
        <v>10</v>
      </c>
      <c r="H15" s="29"/>
      <c r="I15">
        <v>23.8</v>
      </c>
      <c r="J15">
        <v>2.75</v>
      </c>
      <c r="K15">
        <f t="shared" si="0"/>
        <v>7.8500000000000014</v>
      </c>
    </row>
    <row r="16" spans="1:12" x14ac:dyDescent="0.25">
      <c r="A16" s="1">
        <v>15</v>
      </c>
      <c r="B16" s="3">
        <v>34</v>
      </c>
      <c r="C16" s="4" t="s">
        <v>11</v>
      </c>
      <c r="D16" s="131" t="s">
        <v>13</v>
      </c>
      <c r="E16" s="117" t="s">
        <v>14</v>
      </c>
      <c r="F16" s="14">
        <v>10.013</v>
      </c>
      <c r="G16" s="30">
        <v>10</v>
      </c>
      <c r="H16" s="29"/>
      <c r="I16">
        <v>23.8</v>
      </c>
      <c r="J16">
        <v>2.75</v>
      </c>
      <c r="K16">
        <f t="shared" si="0"/>
        <v>7.8500000000000014</v>
      </c>
    </row>
    <row r="17" spans="1:12" x14ac:dyDescent="0.25">
      <c r="A17" s="1">
        <v>16</v>
      </c>
      <c r="B17" s="3">
        <v>42</v>
      </c>
      <c r="C17" s="4" t="s">
        <v>15</v>
      </c>
      <c r="D17" s="131" t="s">
        <v>7</v>
      </c>
      <c r="E17" s="123" t="s">
        <v>47</v>
      </c>
      <c r="F17" s="14">
        <v>10.032</v>
      </c>
      <c r="G17" s="30">
        <v>10</v>
      </c>
      <c r="H17" s="29"/>
      <c r="I17">
        <v>23.4</v>
      </c>
      <c r="J17">
        <v>2.75</v>
      </c>
      <c r="K17">
        <f t="shared" si="0"/>
        <v>7.4499999999999993</v>
      </c>
    </row>
    <row r="18" spans="1:12" x14ac:dyDescent="0.25">
      <c r="A18" s="1">
        <v>17</v>
      </c>
      <c r="B18" s="3">
        <v>42</v>
      </c>
      <c r="C18" s="4" t="s">
        <v>15</v>
      </c>
      <c r="D18" s="131" t="s">
        <v>7</v>
      </c>
      <c r="E18" s="123" t="s">
        <v>48</v>
      </c>
      <c r="F18" s="14">
        <v>10.013999999999999</v>
      </c>
      <c r="G18" s="30">
        <v>10</v>
      </c>
      <c r="H18" s="29"/>
      <c r="I18">
        <v>24.4</v>
      </c>
      <c r="J18">
        <v>2.75</v>
      </c>
      <c r="K18">
        <f t="shared" si="0"/>
        <v>8.4499999999999993</v>
      </c>
    </row>
    <row r="19" spans="1:12" x14ac:dyDescent="0.25">
      <c r="A19" s="1">
        <v>18</v>
      </c>
      <c r="B19" s="3">
        <v>42</v>
      </c>
      <c r="C19" s="4" t="s">
        <v>15</v>
      </c>
      <c r="D19" s="131" t="s">
        <v>7</v>
      </c>
      <c r="E19" s="123" t="s">
        <v>18</v>
      </c>
      <c r="F19" s="14">
        <v>10.047000000000001</v>
      </c>
      <c r="G19" s="30">
        <v>10</v>
      </c>
      <c r="H19" s="29"/>
      <c r="I19">
        <v>26</v>
      </c>
      <c r="J19">
        <v>2.75</v>
      </c>
      <c r="K19" s="136">
        <f t="shared" si="0"/>
        <v>10.050000000000001</v>
      </c>
    </row>
    <row r="20" spans="1:12" x14ac:dyDescent="0.25">
      <c r="A20" s="1">
        <v>19</v>
      </c>
      <c r="B20" s="3">
        <v>45</v>
      </c>
      <c r="C20" s="4" t="s">
        <v>15</v>
      </c>
      <c r="D20" s="131" t="s">
        <v>7</v>
      </c>
      <c r="E20" s="117" t="s">
        <v>18</v>
      </c>
      <c r="F20" s="14">
        <v>10.016999999999999</v>
      </c>
      <c r="G20" s="30">
        <v>10</v>
      </c>
      <c r="H20" s="29"/>
      <c r="I20">
        <v>26.1</v>
      </c>
      <c r="J20">
        <v>2.75</v>
      </c>
      <c r="K20" s="136">
        <f t="shared" si="0"/>
        <v>10.150000000000002</v>
      </c>
    </row>
    <row r="21" spans="1:12" x14ac:dyDescent="0.25">
      <c r="A21" s="1">
        <v>20</v>
      </c>
      <c r="B21" s="3">
        <v>45</v>
      </c>
      <c r="C21" s="4" t="s">
        <v>15</v>
      </c>
      <c r="D21" s="131" t="s">
        <v>7</v>
      </c>
      <c r="E21" s="117" t="s">
        <v>14</v>
      </c>
      <c r="F21" s="14">
        <v>10.035</v>
      </c>
      <c r="G21" s="30">
        <v>10</v>
      </c>
      <c r="H21" s="29"/>
      <c r="I21">
        <v>23.9</v>
      </c>
      <c r="J21">
        <v>2.75</v>
      </c>
      <c r="K21">
        <f t="shared" si="0"/>
        <v>7.9499999999999993</v>
      </c>
    </row>
    <row r="22" spans="1:12" x14ac:dyDescent="0.25">
      <c r="A22" s="1">
        <v>21</v>
      </c>
      <c r="B22" s="3">
        <v>51</v>
      </c>
      <c r="C22" s="4" t="s">
        <v>15</v>
      </c>
      <c r="D22" s="131" t="s">
        <v>7</v>
      </c>
      <c r="E22" s="117" t="s">
        <v>18</v>
      </c>
      <c r="F22" s="14">
        <v>10.039</v>
      </c>
      <c r="G22" s="30">
        <v>10</v>
      </c>
      <c r="H22" s="29"/>
      <c r="I22">
        <v>28.5</v>
      </c>
      <c r="J22">
        <v>2.75</v>
      </c>
      <c r="K22" s="136">
        <f t="shared" si="0"/>
        <v>12.55</v>
      </c>
    </row>
    <row r="23" spans="1:12" x14ac:dyDescent="0.25">
      <c r="A23" s="1">
        <v>22</v>
      </c>
      <c r="B23" s="3">
        <v>51</v>
      </c>
      <c r="C23" s="4" t="s">
        <v>15</v>
      </c>
      <c r="D23" s="131" t="s">
        <v>7</v>
      </c>
      <c r="E23" s="117" t="s">
        <v>14</v>
      </c>
      <c r="F23" s="14">
        <v>10.005000000000001</v>
      </c>
      <c r="G23" s="30">
        <v>10</v>
      </c>
      <c r="H23" s="29"/>
      <c r="I23">
        <v>27.2</v>
      </c>
      <c r="J23">
        <v>2.75</v>
      </c>
      <c r="K23" s="136">
        <f t="shared" si="0"/>
        <v>11.25</v>
      </c>
    </row>
    <row r="24" spans="1:12" x14ac:dyDescent="0.25">
      <c r="A24" s="1">
        <v>24</v>
      </c>
      <c r="B24" s="3">
        <v>2</v>
      </c>
      <c r="C24" s="4" t="s">
        <v>6</v>
      </c>
      <c r="D24" s="131" t="s">
        <v>19</v>
      </c>
      <c r="E24" s="117" t="s">
        <v>19</v>
      </c>
      <c r="F24" s="14">
        <v>10.069000000000001</v>
      </c>
      <c r="G24" s="30">
        <v>10</v>
      </c>
      <c r="I24">
        <v>25</v>
      </c>
      <c r="J24">
        <v>2.75</v>
      </c>
      <c r="K24">
        <f t="shared" si="0"/>
        <v>9.0500000000000007</v>
      </c>
    </row>
    <row r="25" spans="1:12" x14ac:dyDescent="0.25">
      <c r="A25" s="1">
        <v>25</v>
      </c>
      <c r="B25" s="3">
        <v>5</v>
      </c>
      <c r="C25" s="4" t="s">
        <v>6</v>
      </c>
      <c r="D25" s="131" t="s">
        <v>19</v>
      </c>
      <c r="E25" s="117" t="s">
        <v>19</v>
      </c>
      <c r="F25" s="14">
        <v>10.005000000000001</v>
      </c>
      <c r="G25" s="30">
        <v>10</v>
      </c>
      <c r="I25" s="32" t="s">
        <v>31</v>
      </c>
    </row>
    <row r="26" spans="1:12" x14ac:dyDescent="0.25">
      <c r="A26" s="1">
        <v>26</v>
      </c>
      <c r="B26" s="3">
        <v>10</v>
      </c>
      <c r="C26" s="4" t="s">
        <v>6</v>
      </c>
      <c r="D26" s="131" t="s">
        <v>19</v>
      </c>
      <c r="E26" s="117" t="s">
        <v>19</v>
      </c>
      <c r="F26" s="14">
        <v>10.02</v>
      </c>
      <c r="G26" s="30">
        <v>10</v>
      </c>
      <c r="H26" s="29">
        <v>23.3</v>
      </c>
      <c r="I26">
        <v>23.5</v>
      </c>
      <c r="J26">
        <v>2.75</v>
      </c>
      <c r="K26" s="135">
        <f>I26-J26-L26</f>
        <v>7.4499999999999993</v>
      </c>
      <c r="L26" s="135">
        <f>H26-G26</f>
        <v>13.3</v>
      </c>
    </row>
    <row r="27" spans="1:12" x14ac:dyDescent="0.25">
      <c r="A27" s="1">
        <v>27</v>
      </c>
      <c r="B27" s="3">
        <v>20</v>
      </c>
      <c r="C27" s="4" t="s">
        <v>11</v>
      </c>
      <c r="D27" s="131" t="s">
        <v>19</v>
      </c>
      <c r="E27" s="117" t="s">
        <v>19</v>
      </c>
      <c r="F27" s="14">
        <v>10.057</v>
      </c>
      <c r="G27" s="30">
        <v>10</v>
      </c>
      <c r="H27" s="29">
        <v>23.2</v>
      </c>
      <c r="I27">
        <v>23.7</v>
      </c>
      <c r="J27">
        <v>2.75</v>
      </c>
      <c r="K27" s="135">
        <f t="shared" ref="K27:K40" si="1">I27-J27-L27</f>
        <v>7.75</v>
      </c>
      <c r="L27" s="135">
        <f t="shared" ref="L27:L40" si="2">H27-G27</f>
        <v>13.2</v>
      </c>
    </row>
    <row r="28" spans="1:12" x14ac:dyDescent="0.25">
      <c r="A28" s="1">
        <v>28</v>
      </c>
      <c r="B28" s="3">
        <v>27</v>
      </c>
      <c r="C28" s="4" t="s">
        <v>11</v>
      </c>
      <c r="D28" s="131" t="s">
        <v>19</v>
      </c>
      <c r="E28" s="117" t="s">
        <v>19</v>
      </c>
      <c r="F28" s="14">
        <v>10.058999999999999</v>
      </c>
      <c r="G28" s="30">
        <v>10</v>
      </c>
      <c r="H28" s="29">
        <v>23.2</v>
      </c>
      <c r="I28">
        <v>24.5</v>
      </c>
      <c r="J28">
        <v>2.75</v>
      </c>
      <c r="K28" s="135">
        <f t="shared" si="1"/>
        <v>8.5500000000000007</v>
      </c>
      <c r="L28" s="135">
        <f t="shared" si="2"/>
        <v>13.2</v>
      </c>
    </row>
    <row r="29" spans="1:12" x14ac:dyDescent="0.25">
      <c r="A29" s="1">
        <v>29</v>
      </c>
      <c r="B29" s="3">
        <v>35</v>
      </c>
      <c r="C29" s="4" t="s">
        <v>11</v>
      </c>
      <c r="D29" s="131" t="s">
        <v>19</v>
      </c>
      <c r="E29" s="117" t="s">
        <v>19</v>
      </c>
      <c r="F29" s="14">
        <v>10.006</v>
      </c>
      <c r="G29" s="30">
        <v>10</v>
      </c>
      <c r="H29" s="29">
        <v>23</v>
      </c>
      <c r="I29">
        <v>23.3</v>
      </c>
      <c r="J29">
        <v>2.75</v>
      </c>
      <c r="K29" s="135">
        <f t="shared" si="1"/>
        <v>7.5500000000000007</v>
      </c>
      <c r="L29" s="135">
        <f t="shared" si="2"/>
        <v>13</v>
      </c>
    </row>
    <row r="30" spans="1:12" x14ac:dyDescent="0.25">
      <c r="A30" s="1">
        <v>30</v>
      </c>
      <c r="B30" s="3">
        <v>43</v>
      </c>
      <c r="C30" s="4" t="s">
        <v>15</v>
      </c>
      <c r="D30" s="131" t="s">
        <v>19</v>
      </c>
      <c r="E30" s="117" t="s">
        <v>19</v>
      </c>
      <c r="F30" s="14">
        <v>10.003</v>
      </c>
      <c r="G30" s="30">
        <v>10</v>
      </c>
      <c r="H30" s="29">
        <v>23.2</v>
      </c>
      <c r="I30">
        <v>24.5</v>
      </c>
      <c r="J30">
        <v>2.75</v>
      </c>
      <c r="K30" s="135">
        <f t="shared" si="1"/>
        <v>8.5500000000000007</v>
      </c>
      <c r="L30" s="135">
        <f t="shared" si="2"/>
        <v>13.2</v>
      </c>
    </row>
    <row r="31" spans="1:12" x14ac:dyDescent="0.25">
      <c r="A31" s="1">
        <v>31</v>
      </c>
      <c r="B31" s="3">
        <v>46</v>
      </c>
      <c r="C31" s="4" t="s">
        <v>15</v>
      </c>
      <c r="D31" s="131" t="s">
        <v>19</v>
      </c>
      <c r="E31" s="117" t="s">
        <v>19</v>
      </c>
      <c r="F31" s="14">
        <v>10.057</v>
      </c>
      <c r="G31" s="30">
        <v>10</v>
      </c>
      <c r="H31" s="29">
        <v>23.2</v>
      </c>
      <c r="I31">
        <v>23.3</v>
      </c>
      <c r="J31">
        <v>2.75</v>
      </c>
      <c r="K31" s="135">
        <f t="shared" si="1"/>
        <v>7.3500000000000014</v>
      </c>
      <c r="L31" s="135">
        <f t="shared" si="2"/>
        <v>13.2</v>
      </c>
    </row>
    <row r="32" spans="1:12" x14ac:dyDescent="0.25">
      <c r="A32" s="1">
        <v>32</v>
      </c>
      <c r="B32" s="3">
        <v>52</v>
      </c>
      <c r="C32" s="4" t="s">
        <v>15</v>
      </c>
      <c r="D32" s="131" t="s">
        <v>19</v>
      </c>
      <c r="E32" s="117" t="s">
        <v>19</v>
      </c>
      <c r="F32" s="14">
        <v>10.045</v>
      </c>
      <c r="G32" s="30">
        <v>10</v>
      </c>
      <c r="H32" s="29">
        <v>23.3</v>
      </c>
      <c r="I32">
        <v>23.8</v>
      </c>
      <c r="J32">
        <v>2.75</v>
      </c>
      <c r="K32" s="135">
        <f t="shared" si="1"/>
        <v>7.75</v>
      </c>
      <c r="L32" s="135">
        <f t="shared" si="2"/>
        <v>13.3</v>
      </c>
    </row>
    <row r="33" spans="1:12" x14ac:dyDescent="0.25">
      <c r="A33" s="1">
        <v>33</v>
      </c>
      <c r="B33" s="3">
        <v>3</v>
      </c>
      <c r="C33" s="4" t="s">
        <v>6</v>
      </c>
      <c r="D33" s="131" t="s">
        <v>49</v>
      </c>
      <c r="E33" s="117" t="s">
        <v>19</v>
      </c>
      <c r="F33" s="14">
        <v>10.029999999999999</v>
      </c>
      <c r="G33" s="30">
        <v>10</v>
      </c>
      <c r="H33" s="29">
        <v>23.3</v>
      </c>
      <c r="I33">
        <v>24.1</v>
      </c>
      <c r="J33">
        <v>2.75</v>
      </c>
      <c r="K33" s="135">
        <f t="shared" si="1"/>
        <v>8.0500000000000007</v>
      </c>
      <c r="L33" s="135">
        <f t="shared" si="2"/>
        <v>13.3</v>
      </c>
    </row>
    <row r="34" spans="1:12" x14ac:dyDescent="0.25">
      <c r="A34" s="1">
        <v>34</v>
      </c>
      <c r="B34" s="3">
        <v>6</v>
      </c>
      <c r="C34" s="4" t="s">
        <v>6</v>
      </c>
      <c r="D34" s="131" t="s">
        <v>49</v>
      </c>
      <c r="E34" s="117" t="s">
        <v>19</v>
      </c>
      <c r="F34" s="14">
        <v>10.038</v>
      </c>
      <c r="G34" s="30">
        <v>10</v>
      </c>
      <c r="H34" s="29">
        <v>23.3</v>
      </c>
      <c r="I34">
        <v>23.3</v>
      </c>
      <c r="J34">
        <v>2.75</v>
      </c>
      <c r="K34" s="135">
        <f t="shared" si="1"/>
        <v>7.25</v>
      </c>
      <c r="L34" s="135">
        <f t="shared" si="2"/>
        <v>13.3</v>
      </c>
    </row>
    <row r="35" spans="1:12" x14ac:dyDescent="0.25">
      <c r="A35" s="1">
        <v>35</v>
      </c>
      <c r="B35" s="3">
        <v>21</v>
      </c>
      <c r="C35" s="4" t="s">
        <v>11</v>
      </c>
      <c r="D35" s="131" t="s">
        <v>49</v>
      </c>
      <c r="E35" s="117" t="s">
        <v>19</v>
      </c>
      <c r="F35" s="14">
        <v>10.035</v>
      </c>
      <c r="G35" s="30">
        <v>10</v>
      </c>
      <c r="H35" s="29">
        <v>23.2</v>
      </c>
      <c r="I35">
        <v>24.3</v>
      </c>
      <c r="J35">
        <v>2.75</v>
      </c>
      <c r="K35" s="135">
        <f t="shared" si="1"/>
        <v>8.3500000000000014</v>
      </c>
      <c r="L35" s="135">
        <f t="shared" si="2"/>
        <v>13.2</v>
      </c>
    </row>
    <row r="36" spans="1:12" x14ac:dyDescent="0.25">
      <c r="A36" s="1">
        <v>36</v>
      </c>
      <c r="B36" s="3">
        <v>28</v>
      </c>
      <c r="C36" s="4" t="s">
        <v>11</v>
      </c>
      <c r="D36" s="131" t="s">
        <v>49</v>
      </c>
      <c r="E36" s="117" t="s">
        <v>19</v>
      </c>
      <c r="F36" s="14">
        <v>10.058999999999999</v>
      </c>
      <c r="G36" s="30">
        <v>10</v>
      </c>
      <c r="H36" s="29">
        <v>23.2</v>
      </c>
      <c r="I36">
        <f>21.4+2.8</f>
        <v>24.2</v>
      </c>
      <c r="J36">
        <v>2.75</v>
      </c>
      <c r="K36" s="135">
        <f t="shared" si="1"/>
        <v>8.25</v>
      </c>
      <c r="L36" s="135">
        <f t="shared" si="2"/>
        <v>13.2</v>
      </c>
    </row>
    <row r="37" spans="1:12" x14ac:dyDescent="0.25">
      <c r="A37" s="1">
        <v>37</v>
      </c>
      <c r="B37" s="3">
        <v>36</v>
      </c>
      <c r="C37" s="4" t="s">
        <v>11</v>
      </c>
      <c r="D37" s="131" t="s">
        <v>49</v>
      </c>
      <c r="E37" s="117" t="s">
        <v>19</v>
      </c>
      <c r="F37" s="14">
        <v>10.01</v>
      </c>
      <c r="G37" s="30">
        <v>10</v>
      </c>
      <c r="H37" s="29">
        <v>23</v>
      </c>
      <c r="I37">
        <v>23.4</v>
      </c>
      <c r="J37">
        <v>2.75</v>
      </c>
      <c r="K37" s="135">
        <f t="shared" si="1"/>
        <v>7.6499999999999986</v>
      </c>
      <c r="L37" s="135">
        <f t="shared" si="2"/>
        <v>13</v>
      </c>
    </row>
    <row r="38" spans="1:12" x14ac:dyDescent="0.25">
      <c r="A38" s="1">
        <v>38</v>
      </c>
      <c r="B38" s="3">
        <v>44</v>
      </c>
      <c r="C38" s="4" t="s">
        <v>15</v>
      </c>
      <c r="D38" s="131" t="s">
        <v>49</v>
      </c>
      <c r="E38" s="117" t="s">
        <v>19</v>
      </c>
      <c r="F38" s="14">
        <v>10.029999999999999</v>
      </c>
      <c r="G38" s="30">
        <v>10</v>
      </c>
      <c r="H38" s="29">
        <v>23.2</v>
      </c>
      <c r="I38">
        <v>24.4</v>
      </c>
      <c r="J38">
        <v>2.75</v>
      </c>
      <c r="K38" s="135">
        <f t="shared" si="1"/>
        <v>8.4499999999999993</v>
      </c>
      <c r="L38" s="135">
        <f t="shared" si="2"/>
        <v>13.2</v>
      </c>
    </row>
    <row r="39" spans="1:12" x14ac:dyDescent="0.25">
      <c r="A39" s="1">
        <v>39</v>
      </c>
      <c r="B39" s="3">
        <v>47</v>
      </c>
      <c r="C39" s="4" t="s">
        <v>15</v>
      </c>
      <c r="D39" s="131" t="s">
        <v>49</v>
      </c>
      <c r="E39" s="117" t="s">
        <v>19</v>
      </c>
      <c r="F39" s="14">
        <v>10.032999999999999</v>
      </c>
      <c r="G39" s="30">
        <v>10</v>
      </c>
      <c r="H39" s="29">
        <v>23.3</v>
      </c>
      <c r="I39">
        <v>24.5</v>
      </c>
      <c r="J39">
        <v>2.75</v>
      </c>
      <c r="K39" s="135">
        <f t="shared" si="1"/>
        <v>8.4499999999999993</v>
      </c>
      <c r="L39" s="135">
        <f t="shared" si="2"/>
        <v>13.3</v>
      </c>
    </row>
    <row r="40" spans="1:12" x14ac:dyDescent="0.25">
      <c r="A40" s="1">
        <v>40</v>
      </c>
      <c r="B40" s="3" t="s">
        <v>21</v>
      </c>
      <c r="C40" s="4" t="s">
        <v>15</v>
      </c>
      <c r="D40" s="131" t="s">
        <v>49</v>
      </c>
      <c r="E40" s="117" t="s">
        <v>19</v>
      </c>
      <c r="F40" s="14">
        <v>10.042999999999999</v>
      </c>
      <c r="G40" s="30">
        <v>10</v>
      </c>
      <c r="H40" s="29">
        <v>23.3</v>
      </c>
      <c r="I40">
        <v>26</v>
      </c>
      <c r="J40">
        <v>2.75</v>
      </c>
      <c r="K40" s="135">
        <f t="shared" si="1"/>
        <v>9.9499999999999993</v>
      </c>
      <c r="L40" s="135">
        <f t="shared" si="2"/>
        <v>13.3</v>
      </c>
    </row>
    <row r="41" spans="1:12" x14ac:dyDescent="0.25">
      <c r="E41" s="12"/>
      <c r="F41" s="15"/>
      <c r="G41" s="15"/>
      <c r="H41" s="29"/>
      <c r="L41" s="135"/>
    </row>
    <row r="42" spans="1:12" x14ac:dyDescent="0.25">
      <c r="E42" s="12"/>
      <c r="F42" s="15"/>
      <c r="G42" s="15"/>
      <c r="H42" s="29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94"/>
  <sheetViews>
    <sheetView showOutlineSymbols="0" workbookViewId="0">
      <selection activeCell="X23" sqref="X23"/>
    </sheetView>
  </sheetViews>
  <sheetFormatPr defaultColWidth="13" defaultRowHeight="12.75" customHeight="1" x14ac:dyDescent="0.25"/>
  <cols>
    <col min="1" max="1" width="10.85546875" style="107" customWidth="1"/>
    <col min="2" max="2" width="3.7109375" style="112" customWidth="1"/>
    <col min="3" max="3" width="8" style="108" customWidth="1"/>
    <col min="4" max="4" width="7.28515625" style="108" customWidth="1"/>
    <col min="5" max="5" width="9.28515625" style="109" customWidth="1"/>
    <col min="6" max="7" width="7.140625" style="108" customWidth="1"/>
    <col min="8" max="8" width="8.42578125" style="100" customWidth="1"/>
    <col min="9" max="9" width="11.85546875" style="100" customWidth="1"/>
    <col min="10" max="10" width="8.7109375" style="99" customWidth="1"/>
    <col min="11" max="11" width="8.7109375" style="7" customWidth="1"/>
    <col min="12" max="12" width="9.7109375" style="8" customWidth="1"/>
    <col min="13" max="13" width="17.42578125" style="9" customWidth="1"/>
    <col min="14" max="14" width="11.28515625" style="9" customWidth="1"/>
    <col min="15" max="16" width="15.140625" style="10" customWidth="1"/>
    <col min="17" max="22" width="8.85546875"/>
    <col min="23" max="256" width="13" style="100"/>
    <col min="257" max="257" width="10.85546875" style="100" customWidth="1"/>
    <col min="258" max="258" width="11.85546875" style="100" customWidth="1"/>
    <col min="259" max="259" width="8" style="100" customWidth="1"/>
    <col min="260" max="260" width="7.28515625" style="100" customWidth="1"/>
    <col min="261" max="261" width="9.28515625" style="100" customWidth="1"/>
    <col min="262" max="263" width="7.140625" style="100" customWidth="1"/>
    <col min="264" max="264" width="8.42578125" style="100" customWidth="1"/>
    <col min="265" max="265" width="11.85546875" style="100" customWidth="1"/>
    <col min="266" max="266" width="8.7109375" style="100" customWidth="1"/>
    <col min="267" max="512" width="13" style="100"/>
    <col min="513" max="513" width="10.85546875" style="100" customWidth="1"/>
    <col min="514" max="514" width="11.85546875" style="100" customWidth="1"/>
    <col min="515" max="515" width="8" style="100" customWidth="1"/>
    <col min="516" max="516" width="7.28515625" style="100" customWidth="1"/>
    <col min="517" max="517" width="9.28515625" style="100" customWidth="1"/>
    <col min="518" max="519" width="7.140625" style="100" customWidth="1"/>
    <col min="520" max="520" width="8.42578125" style="100" customWidth="1"/>
    <col min="521" max="521" width="11.85546875" style="100" customWidth="1"/>
    <col min="522" max="522" width="8.7109375" style="100" customWidth="1"/>
    <col min="523" max="768" width="13" style="100"/>
    <col min="769" max="769" width="10.85546875" style="100" customWidth="1"/>
    <col min="770" max="770" width="11.85546875" style="100" customWidth="1"/>
    <col min="771" max="771" width="8" style="100" customWidth="1"/>
    <col min="772" max="772" width="7.28515625" style="100" customWidth="1"/>
    <col min="773" max="773" width="9.28515625" style="100" customWidth="1"/>
    <col min="774" max="775" width="7.140625" style="100" customWidth="1"/>
    <col min="776" max="776" width="8.42578125" style="100" customWidth="1"/>
    <col min="777" max="777" width="11.85546875" style="100" customWidth="1"/>
    <col min="778" max="778" width="8.7109375" style="100" customWidth="1"/>
    <col min="779" max="1024" width="13" style="100"/>
    <col min="1025" max="1025" width="10.85546875" style="100" customWidth="1"/>
    <col min="1026" max="1026" width="11.85546875" style="100" customWidth="1"/>
    <col min="1027" max="1027" width="8" style="100" customWidth="1"/>
    <col min="1028" max="1028" width="7.28515625" style="100" customWidth="1"/>
    <col min="1029" max="1029" width="9.28515625" style="100" customWidth="1"/>
    <col min="1030" max="1031" width="7.140625" style="100" customWidth="1"/>
    <col min="1032" max="1032" width="8.42578125" style="100" customWidth="1"/>
    <col min="1033" max="1033" width="11.85546875" style="100" customWidth="1"/>
    <col min="1034" max="1034" width="8.7109375" style="100" customWidth="1"/>
    <col min="1035" max="1280" width="13" style="100"/>
    <col min="1281" max="1281" width="10.85546875" style="100" customWidth="1"/>
    <col min="1282" max="1282" width="11.85546875" style="100" customWidth="1"/>
    <col min="1283" max="1283" width="8" style="100" customWidth="1"/>
    <col min="1284" max="1284" width="7.28515625" style="100" customWidth="1"/>
    <col min="1285" max="1285" width="9.28515625" style="100" customWidth="1"/>
    <col min="1286" max="1287" width="7.140625" style="100" customWidth="1"/>
    <col min="1288" max="1288" width="8.42578125" style="100" customWidth="1"/>
    <col min="1289" max="1289" width="11.85546875" style="100" customWidth="1"/>
    <col min="1290" max="1290" width="8.7109375" style="100" customWidth="1"/>
    <col min="1291" max="1536" width="13" style="100"/>
    <col min="1537" max="1537" width="10.85546875" style="100" customWidth="1"/>
    <col min="1538" max="1538" width="11.85546875" style="100" customWidth="1"/>
    <col min="1539" max="1539" width="8" style="100" customWidth="1"/>
    <col min="1540" max="1540" width="7.28515625" style="100" customWidth="1"/>
    <col min="1541" max="1541" width="9.28515625" style="100" customWidth="1"/>
    <col min="1542" max="1543" width="7.140625" style="100" customWidth="1"/>
    <col min="1544" max="1544" width="8.42578125" style="100" customWidth="1"/>
    <col min="1545" max="1545" width="11.85546875" style="100" customWidth="1"/>
    <col min="1546" max="1546" width="8.7109375" style="100" customWidth="1"/>
    <col min="1547" max="1792" width="13" style="100"/>
    <col min="1793" max="1793" width="10.85546875" style="100" customWidth="1"/>
    <col min="1794" max="1794" width="11.85546875" style="100" customWidth="1"/>
    <col min="1795" max="1795" width="8" style="100" customWidth="1"/>
    <col min="1796" max="1796" width="7.28515625" style="100" customWidth="1"/>
    <col min="1797" max="1797" width="9.28515625" style="100" customWidth="1"/>
    <col min="1798" max="1799" width="7.140625" style="100" customWidth="1"/>
    <col min="1800" max="1800" width="8.42578125" style="100" customWidth="1"/>
    <col min="1801" max="1801" width="11.85546875" style="100" customWidth="1"/>
    <col min="1802" max="1802" width="8.7109375" style="100" customWidth="1"/>
    <col min="1803" max="2048" width="13" style="100"/>
    <col min="2049" max="2049" width="10.85546875" style="100" customWidth="1"/>
    <col min="2050" max="2050" width="11.85546875" style="100" customWidth="1"/>
    <col min="2051" max="2051" width="8" style="100" customWidth="1"/>
    <col min="2052" max="2052" width="7.28515625" style="100" customWidth="1"/>
    <col min="2053" max="2053" width="9.28515625" style="100" customWidth="1"/>
    <col min="2054" max="2055" width="7.140625" style="100" customWidth="1"/>
    <col min="2056" max="2056" width="8.42578125" style="100" customWidth="1"/>
    <col min="2057" max="2057" width="11.85546875" style="100" customWidth="1"/>
    <col min="2058" max="2058" width="8.7109375" style="100" customWidth="1"/>
    <col min="2059" max="2304" width="13" style="100"/>
    <col min="2305" max="2305" width="10.85546875" style="100" customWidth="1"/>
    <col min="2306" max="2306" width="11.85546875" style="100" customWidth="1"/>
    <col min="2307" max="2307" width="8" style="100" customWidth="1"/>
    <col min="2308" max="2308" width="7.28515625" style="100" customWidth="1"/>
    <col min="2309" max="2309" width="9.28515625" style="100" customWidth="1"/>
    <col min="2310" max="2311" width="7.140625" style="100" customWidth="1"/>
    <col min="2312" max="2312" width="8.42578125" style="100" customWidth="1"/>
    <col min="2313" max="2313" width="11.85546875" style="100" customWidth="1"/>
    <col min="2314" max="2314" width="8.7109375" style="100" customWidth="1"/>
    <col min="2315" max="2560" width="13" style="100"/>
    <col min="2561" max="2561" width="10.85546875" style="100" customWidth="1"/>
    <col min="2562" max="2562" width="11.85546875" style="100" customWidth="1"/>
    <col min="2563" max="2563" width="8" style="100" customWidth="1"/>
    <col min="2564" max="2564" width="7.28515625" style="100" customWidth="1"/>
    <col min="2565" max="2565" width="9.28515625" style="100" customWidth="1"/>
    <col min="2566" max="2567" width="7.140625" style="100" customWidth="1"/>
    <col min="2568" max="2568" width="8.42578125" style="100" customWidth="1"/>
    <col min="2569" max="2569" width="11.85546875" style="100" customWidth="1"/>
    <col min="2570" max="2570" width="8.7109375" style="100" customWidth="1"/>
    <col min="2571" max="2816" width="13" style="100"/>
    <col min="2817" max="2817" width="10.85546875" style="100" customWidth="1"/>
    <col min="2818" max="2818" width="11.85546875" style="100" customWidth="1"/>
    <col min="2819" max="2819" width="8" style="100" customWidth="1"/>
    <col min="2820" max="2820" width="7.28515625" style="100" customWidth="1"/>
    <col min="2821" max="2821" width="9.28515625" style="100" customWidth="1"/>
    <col min="2822" max="2823" width="7.140625" style="100" customWidth="1"/>
    <col min="2824" max="2824" width="8.42578125" style="100" customWidth="1"/>
    <col min="2825" max="2825" width="11.85546875" style="100" customWidth="1"/>
    <col min="2826" max="2826" width="8.7109375" style="100" customWidth="1"/>
    <col min="2827" max="3072" width="13" style="100"/>
    <col min="3073" max="3073" width="10.85546875" style="100" customWidth="1"/>
    <col min="3074" max="3074" width="11.85546875" style="100" customWidth="1"/>
    <col min="3075" max="3075" width="8" style="100" customWidth="1"/>
    <col min="3076" max="3076" width="7.28515625" style="100" customWidth="1"/>
    <col min="3077" max="3077" width="9.28515625" style="100" customWidth="1"/>
    <col min="3078" max="3079" width="7.140625" style="100" customWidth="1"/>
    <col min="3080" max="3080" width="8.42578125" style="100" customWidth="1"/>
    <col min="3081" max="3081" width="11.85546875" style="100" customWidth="1"/>
    <col min="3082" max="3082" width="8.7109375" style="100" customWidth="1"/>
    <col min="3083" max="3328" width="13" style="100"/>
    <col min="3329" max="3329" width="10.85546875" style="100" customWidth="1"/>
    <col min="3330" max="3330" width="11.85546875" style="100" customWidth="1"/>
    <col min="3331" max="3331" width="8" style="100" customWidth="1"/>
    <col min="3332" max="3332" width="7.28515625" style="100" customWidth="1"/>
    <col min="3333" max="3333" width="9.28515625" style="100" customWidth="1"/>
    <col min="3334" max="3335" width="7.140625" style="100" customWidth="1"/>
    <col min="3336" max="3336" width="8.42578125" style="100" customWidth="1"/>
    <col min="3337" max="3337" width="11.85546875" style="100" customWidth="1"/>
    <col min="3338" max="3338" width="8.7109375" style="100" customWidth="1"/>
    <col min="3339" max="3584" width="13" style="100"/>
    <col min="3585" max="3585" width="10.85546875" style="100" customWidth="1"/>
    <col min="3586" max="3586" width="11.85546875" style="100" customWidth="1"/>
    <col min="3587" max="3587" width="8" style="100" customWidth="1"/>
    <col min="3588" max="3588" width="7.28515625" style="100" customWidth="1"/>
    <col min="3589" max="3589" width="9.28515625" style="100" customWidth="1"/>
    <col min="3590" max="3591" width="7.140625" style="100" customWidth="1"/>
    <col min="3592" max="3592" width="8.42578125" style="100" customWidth="1"/>
    <col min="3593" max="3593" width="11.85546875" style="100" customWidth="1"/>
    <col min="3594" max="3594" width="8.7109375" style="100" customWidth="1"/>
    <col min="3595" max="3840" width="13" style="100"/>
    <col min="3841" max="3841" width="10.85546875" style="100" customWidth="1"/>
    <col min="3842" max="3842" width="11.85546875" style="100" customWidth="1"/>
    <col min="3843" max="3843" width="8" style="100" customWidth="1"/>
    <col min="3844" max="3844" width="7.28515625" style="100" customWidth="1"/>
    <col min="3845" max="3845" width="9.28515625" style="100" customWidth="1"/>
    <col min="3846" max="3847" width="7.140625" style="100" customWidth="1"/>
    <col min="3848" max="3848" width="8.42578125" style="100" customWidth="1"/>
    <col min="3849" max="3849" width="11.85546875" style="100" customWidth="1"/>
    <col min="3850" max="3850" width="8.7109375" style="100" customWidth="1"/>
    <col min="3851" max="4096" width="13" style="100"/>
    <col min="4097" max="4097" width="10.85546875" style="100" customWidth="1"/>
    <col min="4098" max="4098" width="11.85546875" style="100" customWidth="1"/>
    <col min="4099" max="4099" width="8" style="100" customWidth="1"/>
    <col min="4100" max="4100" width="7.28515625" style="100" customWidth="1"/>
    <col min="4101" max="4101" width="9.28515625" style="100" customWidth="1"/>
    <col min="4102" max="4103" width="7.140625" style="100" customWidth="1"/>
    <col min="4104" max="4104" width="8.42578125" style="100" customWidth="1"/>
    <col min="4105" max="4105" width="11.85546875" style="100" customWidth="1"/>
    <col min="4106" max="4106" width="8.7109375" style="100" customWidth="1"/>
    <col min="4107" max="4352" width="13" style="100"/>
    <col min="4353" max="4353" width="10.85546875" style="100" customWidth="1"/>
    <col min="4354" max="4354" width="11.85546875" style="100" customWidth="1"/>
    <col min="4355" max="4355" width="8" style="100" customWidth="1"/>
    <col min="4356" max="4356" width="7.28515625" style="100" customWidth="1"/>
    <col min="4357" max="4357" width="9.28515625" style="100" customWidth="1"/>
    <col min="4358" max="4359" width="7.140625" style="100" customWidth="1"/>
    <col min="4360" max="4360" width="8.42578125" style="100" customWidth="1"/>
    <col min="4361" max="4361" width="11.85546875" style="100" customWidth="1"/>
    <col min="4362" max="4362" width="8.7109375" style="100" customWidth="1"/>
    <col min="4363" max="4608" width="13" style="100"/>
    <col min="4609" max="4609" width="10.85546875" style="100" customWidth="1"/>
    <col min="4610" max="4610" width="11.85546875" style="100" customWidth="1"/>
    <col min="4611" max="4611" width="8" style="100" customWidth="1"/>
    <col min="4612" max="4612" width="7.28515625" style="100" customWidth="1"/>
    <col min="4613" max="4613" width="9.28515625" style="100" customWidth="1"/>
    <col min="4614" max="4615" width="7.140625" style="100" customWidth="1"/>
    <col min="4616" max="4616" width="8.42578125" style="100" customWidth="1"/>
    <col min="4617" max="4617" width="11.85546875" style="100" customWidth="1"/>
    <col min="4618" max="4618" width="8.7109375" style="100" customWidth="1"/>
    <col min="4619" max="4864" width="13" style="100"/>
    <col min="4865" max="4865" width="10.85546875" style="100" customWidth="1"/>
    <col min="4866" max="4866" width="11.85546875" style="100" customWidth="1"/>
    <col min="4867" max="4867" width="8" style="100" customWidth="1"/>
    <col min="4868" max="4868" width="7.28515625" style="100" customWidth="1"/>
    <col min="4869" max="4869" width="9.28515625" style="100" customWidth="1"/>
    <col min="4870" max="4871" width="7.140625" style="100" customWidth="1"/>
    <col min="4872" max="4872" width="8.42578125" style="100" customWidth="1"/>
    <col min="4873" max="4873" width="11.85546875" style="100" customWidth="1"/>
    <col min="4874" max="4874" width="8.7109375" style="100" customWidth="1"/>
    <col min="4875" max="5120" width="13" style="100"/>
    <col min="5121" max="5121" width="10.85546875" style="100" customWidth="1"/>
    <col min="5122" max="5122" width="11.85546875" style="100" customWidth="1"/>
    <col min="5123" max="5123" width="8" style="100" customWidth="1"/>
    <col min="5124" max="5124" width="7.28515625" style="100" customWidth="1"/>
    <col min="5125" max="5125" width="9.28515625" style="100" customWidth="1"/>
    <col min="5126" max="5127" width="7.140625" style="100" customWidth="1"/>
    <col min="5128" max="5128" width="8.42578125" style="100" customWidth="1"/>
    <col min="5129" max="5129" width="11.85546875" style="100" customWidth="1"/>
    <col min="5130" max="5130" width="8.7109375" style="100" customWidth="1"/>
    <col min="5131" max="5376" width="13" style="100"/>
    <col min="5377" max="5377" width="10.85546875" style="100" customWidth="1"/>
    <col min="5378" max="5378" width="11.85546875" style="100" customWidth="1"/>
    <col min="5379" max="5379" width="8" style="100" customWidth="1"/>
    <col min="5380" max="5380" width="7.28515625" style="100" customWidth="1"/>
    <col min="5381" max="5381" width="9.28515625" style="100" customWidth="1"/>
    <col min="5382" max="5383" width="7.140625" style="100" customWidth="1"/>
    <col min="5384" max="5384" width="8.42578125" style="100" customWidth="1"/>
    <col min="5385" max="5385" width="11.85546875" style="100" customWidth="1"/>
    <col min="5386" max="5386" width="8.7109375" style="100" customWidth="1"/>
    <col min="5387" max="5632" width="13" style="100"/>
    <col min="5633" max="5633" width="10.85546875" style="100" customWidth="1"/>
    <col min="5634" max="5634" width="11.85546875" style="100" customWidth="1"/>
    <col min="5635" max="5635" width="8" style="100" customWidth="1"/>
    <col min="5636" max="5636" width="7.28515625" style="100" customWidth="1"/>
    <col min="5637" max="5637" width="9.28515625" style="100" customWidth="1"/>
    <col min="5638" max="5639" width="7.140625" style="100" customWidth="1"/>
    <col min="5640" max="5640" width="8.42578125" style="100" customWidth="1"/>
    <col min="5641" max="5641" width="11.85546875" style="100" customWidth="1"/>
    <col min="5642" max="5642" width="8.7109375" style="100" customWidth="1"/>
    <col min="5643" max="5888" width="13" style="100"/>
    <col min="5889" max="5889" width="10.85546875" style="100" customWidth="1"/>
    <col min="5890" max="5890" width="11.85546875" style="100" customWidth="1"/>
    <col min="5891" max="5891" width="8" style="100" customWidth="1"/>
    <col min="5892" max="5892" width="7.28515625" style="100" customWidth="1"/>
    <col min="5893" max="5893" width="9.28515625" style="100" customWidth="1"/>
    <col min="5894" max="5895" width="7.140625" style="100" customWidth="1"/>
    <col min="5896" max="5896" width="8.42578125" style="100" customWidth="1"/>
    <col min="5897" max="5897" width="11.85546875" style="100" customWidth="1"/>
    <col min="5898" max="5898" width="8.7109375" style="100" customWidth="1"/>
    <col min="5899" max="6144" width="13" style="100"/>
    <col min="6145" max="6145" width="10.85546875" style="100" customWidth="1"/>
    <col min="6146" max="6146" width="11.85546875" style="100" customWidth="1"/>
    <col min="6147" max="6147" width="8" style="100" customWidth="1"/>
    <col min="6148" max="6148" width="7.28515625" style="100" customWidth="1"/>
    <col min="6149" max="6149" width="9.28515625" style="100" customWidth="1"/>
    <col min="6150" max="6151" width="7.140625" style="100" customWidth="1"/>
    <col min="6152" max="6152" width="8.42578125" style="100" customWidth="1"/>
    <col min="6153" max="6153" width="11.85546875" style="100" customWidth="1"/>
    <col min="6154" max="6154" width="8.7109375" style="100" customWidth="1"/>
    <col min="6155" max="6400" width="13" style="100"/>
    <col min="6401" max="6401" width="10.85546875" style="100" customWidth="1"/>
    <col min="6402" max="6402" width="11.85546875" style="100" customWidth="1"/>
    <col min="6403" max="6403" width="8" style="100" customWidth="1"/>
    <col min="6404" max="6404" width="7.28515625" style="100" customWidth="1"/>
    <col min="6405" max="6405" width="9.28515625" style="100" customWidth="1"/>
    <col min="6406" max="6407" width="7.140625" style="100" customWidth="1"/>
    <col min="6408" max="6408" width="8.42578125" style="100" customWidth="1"/>
    <col min="6409" max="6409" width="11.85546875" style="100" customWidth="1"/>
    <col min="6410" max="6410" width="8.7109375" style="100" customWidth="1"/>
    <col min="6411" max="6656" width="13" style="100"/>
    <col min="6657" max="6657" width="10.85546875" style="100" customWidth="1"/>
    <col min="6658" max="6658" width="11.85546875" style="100" customWidth="1"/>
    <col min="6659" max="6659" width="8" style="100" customWidth="1"/>
    <col min="6660" max="6660" width="7.28515625" style="100" customWidth="1"/>
    <col min="6661" max="6661" width="9.28515625" style="100" customWidth="1"/>
    <col min="6662" max="6663" width="7.140625" style="100" customWidth="1"/>
    <col min="6664" max="6664" width="8.42578125" style="100" customWidth="1"/>
    <col min="6665" max="6665" width="11.85546875" style="100" customWidth="1"/>
    <col min="6666" max="6666" width="8.7109375" style="100" customWidth="1"/>
    <col min="6667" max="6912" width="13" style="100"/>
    <col min="6913" max="6913" width="10.85546875" style="100" customWidth="1"/>
    <col min="6914" max="6914" width="11.85546875" style="100" customWidth="1"/>
    <col min="6915" max="6915" width="8" style="100" customWidth="1"/>
    <col min="6916" max="6916" width="7.28515625" style="100" customWidth="1"/>
    <col min="6917" max="6917" width="9.28515625" style="100" customWidth="1"/>
    <col min="6918" max="6919" width="7.140625" style="100" customWidth="1"/>
    <col min="6920" max="6920" width="8.42578125" style="100" customWidth="1"/>
    <col min="6921" max="6921" width="11.85546875" style="100" customWidth="1"/>
    <col min="6922" max="6922" width="8.7109375" style="100" customWidth="1"/>
    <col min="6923" max="7168" width="13" style="100"/>
    <col min="7169" max="7169" width="10.85546875" style="100" customWidth="1"/>
    <col min="7170" max="7170" width="11.85546875" style="100" customWidth="1"/>
    <col min="7171" max="7171" width="8" style="100" customWidth="1"/>
    <col min="7172" max="7172" width="7.28515625" style="100" customWidth="1"/>
    <col min="7173" max="7173" width="9.28515625" style="100" customWidth="1"/>
    <col min="7174" max="7175" width="7.140625" style="100" customWidth="1"/>
    <col min="7176" max="7176" width="8.42578125" style="100" customWidth="1"/>
    <col min="7177" max="7177" width="11.85546875" style="100" customWidth="1"/>
    <col min="7178" max="7178" width="8.7109375" style="100" customWidth="1"/>
    <col min="7179" max="7424" width="13" style="100"/>
    <col min="7425" max="7425" width="10.85546875" style="100" customWidth="1"/>
    <col min="7426" max="7426" width="11.85546875" style="100" customWidth="1"/>
    <col min="7427" max="7427" width="8" style="100" customWidth="1"/>
    <col min="7428" max="7428" width="7.28515625" style="100" customWidth="1"/>
    <col min="7429" max="7429" width="9.28515625" style="100" customWidth="1"/>
    <col min="7430" max="7431" width="7.140625" style="100" customWidth="1"/>
    <col min="7432" max="7432" width="8.42578125" style="100" customWidth="1"/>
    <col min="7433" max="7433" width="11.85546875" style="100" customWidth="1"/>
    <col min="7434" max="7434" width="8.7109375" style="100" customWidth="1"/>
    <col min="7435" max="7680" width="13" style="100"/>
    <col min="7681" max="7681" width="10.85546875" style="100" customWidth="1"/>
    <col min="7682" max="7682" width="11.85546875" style="100" customWidth="1"/>
    <col min="7683" max="7683" width="8" style="100" customWidth="1"/>
    <col min="7684" max="7684" width="7.28515625" style="100" customWidth="1"/>
    <col min="7685" max="7685" width="9.28515625" style="100" customWidth="1"/>
    <col min="7686" max="7687" width="7.140625" style="100" customWidth="1"/>
    <col min="7688" max="7688" width="8.42578125" style="100" customWidth="1"/>
    <col min="7689" max="7689" width="11.85546875" style="100" customWidth="1"/>
    <col min="7690" max="7690" width="8.7109375" style="100" customWidth="1"/>
    <col min="7691" max="7936" width="13" style="100"/>
    <col min="7937" max="7937" width="10.85546875" style="100" customWidth="1"/>
    <col min="7938" max="7938" width="11.85546875" style="100" customWidth="1"/>
    <col min="7939" max="7939" width="8" style="100" customWidth="1"/>
    <col min="7940" max="7940" width="7.28515625" style="100" customWidth="1"/>
    <col min="7941" max="7941" width="9.28515625" style="100" customWidth="1"/>
    <col min="7942" max="7943" width="7.140625" style="100" customWidth="1"/>
    <col min="7944" max="7944" width="8.42578125" style="100" customWidth="1"/>
    <col min="7945" max="7945" width="11.85546875" style="100" customWidth="1"/>
    <col min="7946" max="7946" width="8.7109375" style="100" customWidth="1"/>
    <col min="7947" max="8192" width="13" style="100"/>
    <col min="8193" max="8193" width="10.85546875" style="100" customWidth="1"/>
    <col min="8194" max="8194" width="11.85546875" style="100" customWidth="1"/>
    <col min="8195" max="8195" width="8" style="100" customWidth="1"/>
    <col min="8196" max="8196" width="7.28515625" style="100" customWidth="1"/>
    <col min="8197" max="8197" width="9.28515625" style="100" customWidth="1"/>
    <col min="8198" max="8199" width="7.140625" style="100" customWidth="1"/>
    <col min="8200" max="8200" width="8.42578125" style="100" customWidth="1"/>
    <col min="8201" max="8201" width="11.85546875" style="100" customWidth="1"/>
    <col min="8202" max="8202" width="8.7109375" style="100" customWidth="1"/>
    <col min="8203" max="8448" width="13" style="100"/>
    <col min="8449" max="8449" width="10.85546875" style="100" customWidth="1"/>
    <col min="8450" max="8450" width="11.85546875" style="100" customWidth="1"/>
    <col min="8451" max="8451" width="8" style="100" customWidth="1"/>
    <col min="8452" max="8452" width="7.28515625" style="100" customWidth="1"/>
    <col min="8453" max="8453" width="9.28515625" style="100" customWidth="1"/>
    <col min="8454" max="8455" width="7.140625" style="100" customWidth="1"/>
    <col min="8456" max="8456" width="8.42578125" style="100" customWidth="1"/>
    <col min="8457" max="8457" width="11.85546875" style="100" customWidth="1"/>
    <col min="8458" max="8458" width="8.7109375" style="100" customWidth="1"/>
    <col min="8459" max="8704" width="13" style="100"/>
    <col min="8705" max="8705" width="10.85546875" style="100" customWidth="1"/>
    <col min="8706" max="8706" width="11.85546875" style="100" customWidth="1"/>
    <col min="8707" max="8707" width="8" style="100" customWidth="1"/>
    <col min="8708" max="8708" width="7.28515625" style="100" customWidth="1"/>
    <col min="8709" max="8709" width="9.28515625" style="100" customWidth="1"/>
    <col min="8710" max="8711" width="7.140625" style="100" customWidth="1"/>
    <col min="8712" max="8712" width="8.42578125" style="100" customWidth="1"/>
    <col min="8713" max="8713" width="11.85546875" style="100" customWidth="1"/>
    <col min="8714" max="8714" width="8.7109375" style="100" customWidth="1"/>
    <col min="8715" max="8960" width="13" style="100"/>
    <col min="8961" max="8961" width="10.85546875" style="100" customWidth="1"/>
    <col min="8962" max="8962" width="11.85546875" style="100" customWidth="1"/>
    <col min="8963" max="8963" width="8" style="100" customWidth="1"/>
    <col min="8964" max="8964" width="7.28515625" style="100" customWidth="1"/>
    <col min="8965" max="8965" width="9.28515625" style="100" customWidth="1"/>
    <col min="8966" max="8967" width="7.140625" style="100" customWidth="1"/>
    <col min="8968" max="8968" width="8.42578125" style="100" customWidth="1"/>
    <col min="8969" max="8969" width="11.85546875" style="100" customWidth="1"/>
    <col min="8970" max="8970" width="8.7109375" style="100" customWidth="1"/>
    <col min="8971" max="9216" width="13" style="100"/>
    <col min="9217" max="9217" width="10.85546875" style="100" customWidth="1"/>
    <col min="9218" max="9218" width="11.85546875" style="100" customWidth="1"/>
    <col min="9219" max="9219" width="8" style="100" customWidth="1"/>
    <col min="9220" max="9220" width="7.28515625" style="100" customWidth="1"/>
    <col min="9221" max="9221" width="9.28515625" style="100" customWidth="1"/>
    <col min="9222" max="9223" width="7.140625" style="100" customWidth="1"/>
    <col min="9224" max="9224" width="8.42578125" style="100" customWidth="1"/>
    <col min="9225" max="9225" width="11.85546875" style="100" customWidth="1"/>
    <col min="9226" max="9226" width="8.7109375" style="100" customWidth="1"/>
    <col min="9227" max="9472" width="13" style="100"/>
    <col min="9473" max="9473" width="10.85546875" style="100" customWidth="1"/>
    <col min="9474" max="9474" width="11.85546875" style="100" customWidth="1"/>
    <col min="9475" max="9475" width="8" style="100" customWidth="1"/>
    <col min="9476" max="9476" width="7.28515625" style="100" customWidth="1"/>
    <col min="9477" max="9477" width="9.28515625" style="100" customWidth="1"/>
    <col min="9478" max="9479" width="7.140625" style="100" customWidth="1"/>
    <col min="9480" max="9480" width="8.42578125" style="100" customWidth="1"/>
    <col min="9481" max="9481" width="11.85546875" style="100" customWidth="1"/>
    <col min="9482" max="9482" width="8.7109375" style="100" customWidth="1"/>
    <col min="9483" max="9728" width="13" style="100"/>
    <col min="9729" max="9729" width="10.85546875" style="100" customWidth="1"/>
    <col min="9730" max="9730" width="11.85546875" style="100" customWidth="1"/>
    <col min="9731" max="9731" width="8" style="100" customWidth="1"/>
    <col min="9732" max="9732" width="7.28515625" style="100" customWidth="1"/>
    <col min="9733" max="9733" width="9.28515625" style="100" customWidth="1"/>
    <col min="9734" max="9735" width="7.140625" style="100" customWidth="1"/>
    <col min="9736" max="9736" width="8.42578125" style="100" customWidth="1"/>
    <col min="9737" max="9737" width="11.85546875" style="100" customWidth="1"/>
    <col min="9738" max="9738" width="8.7109375" style="100" customWidth="1"/>
    <col min="9739" max="9984" width="13" style="100"/>
    <col min="9985" max="9985" width="10.85546875" style="100" customWidth="1"/>
    <col min="9986" max="9986" width="11.85546875" style="100" customWidth="1"/>
    <col min="9987" max="9987" width="8" style="100" customWidth="1"/>
    <col min="9988" max="9988" width="7.28515625" style="100" customWidth="1"/>
    <col min="9989" max="9989" width="9.28515625" style="100" customWidth="1"/>
    <col min="9990" max="9991" width="7.140625" style="100" customWidth="1"/>
    <col min="9992" max="9992" width="8.42578125" style="100" customWidth="1"/>
    <col min="9993" max="9993" width="11.85546875" style="100" customWidth="1"/>
    <col min="9994" max="9994" width="8.7109375" style="100" customWidth="1"/>
    <col min="9995" max="10240" width="13" style="100"/>
    <col min="10241" max="10241" width="10.85546875" style="100" customWidth="1"/>
    <col min="10242" max="10242" width="11.85546875" style="100" customWidth="1"/>
    <col min="10243" max="10243" width="8" style="100" customWidth="1"/>
    <col min="10244" max="10244" width="7.28515625" style="100" customWidth="1"/>
    <col min="10245" max="10245" width="9.28515625" style="100" customWidth="1"/>
    <col min="10246" max="10247" width="7.140625" style="100" customWidth="1"/>
    <col min="10248" max="10248" width="8.42578125" style="100" customWidth="1"/>
    <col min="10249" max="10249" width="11.85546875" style="100" customWidth="1"/>
    <col min="10250" max="10250" width="8.7109375" style="100" customWidth="1"/>
    <col min="10251" max="10496" width="13" style="100"/>
    <col min="10497" max="10497" width="10.85546875" style="100" customWidth="1"/>
    <col min="10498" max="10498" width="11.85546875" style="100" customWidth="1"/>
    <col min="10499" max="10499" width="8" style="100" customWidth="1"/>
    <col min="10500" max="10500" width="7.28515625" style="100" customWidth="1"/>
    <col min="10501" max="10501" width="9.28515625" style="100" customWidth="1"/>
    <col min="10502" max="10503" width="7.140625" style="100" customWidth="1"/>
    <col min="10504" max="10504" width="8.42578125" style="100" customWidth="1"/>
    <col min="10505" max="10505" width="11.85546875" style="100" customWidth="1"/>
    <col min="10506" max="10506" width="8.7109375" style="100" customWidth="1"/>
    <col min="10507" max="10752" width="13" style="100"/>
    <col min="10753" max="10753" width="10.85546875" style="100" customWidth="1"/>
    <col min="10754" max="10754" width="11.85546875" style="100" customWidth="1"/>
    <col min="10755" max="10755" width="8" style="100" customWidth="1"/>
    <col min="10756" max="10756" width="7.28515625" style="100" customWidth="1"/>
    <col min="10757" max="10757" width="9.28515625" style="100" customWidth="1"/>
    <col min="10758" max="10759" width="7.140625" style="100" customWidth="1"/>
    <col min="10760" max="10760" width="8.42578125" style="100" customWidth="1"/>
    <col min="10761" max="10761" width="11.85546875" style="100" customWidth="1"/>
    <col min="10762" max="10762" width="8.7109375" style="100" customWidth="1"/>
    <col min="10763" max="11008" width="13" style="100"/>
    <col min="11009" max="11009" width="10.85546875" style="100" customWidth="1"/>
    <col min="11010" max="11010" width="11.85546875" style="100" customWidth="1"/>
    <col min="11011" max="11011" width="8" style="100" customWidth="1"/>
    <col min="11012" max="11012" width="7.28515625" style="100" customWidth="1"/>
    <col min="11013" max="11013" width="9.28515625" style="100" customWidth="1"/>
    <col min="11014" max="11015" width="7.140625" style="100" customWidth="1"/>
    <col min="11016" max="11016" width="8.42578125" style="100" customWidth="1"/>
    <col min="11017" max="11017" width="11.85546875" style="100" customWidth="1"/>
    <col min="11018" max="11018" width="8.7109375" style="100" customWidth="1"/>
    <col min="11019" max="11264" width="13" style="100"/>
    <col min="11265" max="11265" width="10.85546875" style="100" customWidth="1"/>
    <col min="11266" max="11266" width="11.85546875" style="100" customWidth="1"/>
    <col min="11267" max="11267" width="8" style="100" customWidth="1"/>
    <col min="11268" max="11268" width="7.28515625" style="100" customWidth="1"/>
    <col min="11269" max="11269" width="9.28515625" style="100" customWidth="1"/>
    <col min="11270" max="11271" width="7.140625" style="100" customWidth="1"/>
    <col min="11272" max="11272" width="8.42578125" style="100" customWidth="1"/>
    <col min="11273" max="11273" width="11.85546875" style="100" customWidth="1"/>
    <col min="11274" max="11274" width="8.7109375" style="100" customWidth="1"/>
    <col min="11275" max="11520" width="13" style="100"/>
    <col min="11521" max="11521" width="10.85546875" style="100" customWidth="1"/>
    <col min="11522" max="11522" width="11.85546875" style="100" customWidth="1"/>
    <col min="11523" max="11523" width="8" style="100" customWidth="1"/>
    <col min="11524" max="11524" width="7.28515625" style="100" customWidth="1"/>
    <col min="11525" max="11525" width="9.28515625" style="100" customWidth="1"/>
    <col min="11526" max="11527" width="7.140625" style="100" customWidth="1"/>
    <col min="11528" max="11528" width="8.42578125" style="100" customWidth="1"/>
    <col min="11529" max="11529" width="11.85546875" style="100" customWidth="1"/>
    <col min="11530" max="11530" width="8.7109375" style="100" customWidth="1"/>
    <col min="11531" max="11776" width="13" style="100"/>
    <col min="11777" max="11777" width="10.85546875" style="100" customWidth="1"/>
    <col min="11778" max="11778" width="11.85546875" style="100" customWidth="1"/>
    <col min="11779" max="11779" width="8" style="100" customWidth="1"/>
    <col min="11780" max="11780" width="7.28515625" style="100" customWidth="1"/>
    <col min="11781" max="11781" width="9.28515625" style="100" customWidth="1"/>
    <col min="11782" max="11783" width="7.140625" style="100" customWidth="1"/>
    <col min="11784" max="11784" width="8.42578125" style="100" customWidth="1"/>
    <col min="11785" max="11785" width="11.85546875" style="100" customWidth="1"/>
    <col min="11786" max="11786" width="8.7109375" style="100" customWidth="1"/>
    <col min="11787" max="12032" width="13" style="100"/>
    <col min="12033" max="12033" width="10.85546875" style="100" customWidth="1"/>
    <col min="12034" max="12034" width="11.85546875" style="100" customWidth="1"/>
    <col min="12035" max="12035" width="8" style="100" customWidth="1"/>
    <col min="12036" max="12036" width="7.28515625" style="100" customWidth="1"/>
    <col min="12037" max="12037" width="9.28515625" style="100" customWidth="1"/>
    <col min="12038" max="12039" width="7.140625" style="100" customWidth="1"/>
    <col min="12040" max="12040" width="8.42578125" style="100" customWidth="1"/>
    <col min="12041" max="12041" width="11.85546875" style="100" customWidth="1"/>
    <col min="12042" max="12042" width="8.7109375" style="100" customWidth="1"/>
    <col min="12043" max="12288" width="13" style="100"/>
    <col min="12289" max="12289" width="10.85546875" style="100" customWidth="1"/>
    <col min="12290" max="12290" width="11.85546875" style="100" customWidth="1"/>
    <col min="12291" max="12291" width="8" style="100" customWidth="1"/>
    <col min="12292" max="12292" width="7.28515625" style="100" customWidth="1"/>
    <col min="12293" max="12293" width="9.28515625" style="100" customWidth="1"/>
    <col min="12294" max="12295" width="7.140625" style="100" customWidth="1"/>
    <col min="12296" max="12296" width="8.42578125" style="100" customWidth="1"/>
    <col min="12297" max="12297" width="11.85546875" style="100" customWidth="1"/>
    <col min="12298" max="12298" width="8.7109375" style="100" customWidth="1"/>
    <col min="12299" max="12544" width="13" style="100"/>
    <col min="12545" max="12545" width="10.85546875" style="100" customWidth="1"/>
    <col min="12546" max="12546" width="11.85546875" style="100" customWidth="1"/>
    <col min="12547" max="12547" width="8" style="100" customWidth="1"/>
    <col min="12548" max="12548" width="7.28515625" style="100" customWidth="1"/>
    <col min="12549" max="12549" width="9.28515625" style="100" customWidth="1"/>
    <col min="12550" max="12551" width="7.140625" style="100" customWidth="1"/>
    <col min="12552" max="12552" width="8.42578125" style="100" customWidth="1"/>
    <col min="12553" max="12553" width="11.85546875" style="100" customWidth="1"/>
    <col min="12554" max="12554" width="8.7109375" style="100" customWidth="1"/>
    <col min="12555" max="12800" width="13" style="100"/>
    <col min="12801" max="12801" width="10.85546875" style="100" customWidth="1"/>
    <col min="12802" max="12802" width="11.85546875" style="100" customWidth="1"/>
    <col min="12803" max="12803" width="8" style="100" customWidth="1"/>
    <col min="12804" max="12804" width="7.28515625" style="100" customWidth="1"/>
    <col min="12805" max="12805" width="9.28515625" style="100" customWidth="1"/>
    <col min="12806" max="12807" width="7.140625" style="100" customWidth="1"/>
    <col min="12808" max="12808" width="8.42578125" style="100" customWidth="1"/>
    <col min="12809" max="12809" width="11.85546875" style="100" customWidth="1"/>
    <col min="12810" max="12810" width="8.7109375" style="100" customWidth="1"/>
    <col min="12811" max="13056" width="13" style="100"/>
    <col min="13057" max="13057" width="10.85546875" style="100" customWidth="1"/>
    <col min="13058" max="13058" width="11.85546875" style="100" customWidth="1"/>
    <col min="13059" max="13059" width="8" style="100" customWidth="1"/>
    <col min="13060" max="13060" width="7.28515625" style="100" customWidth="1"/>
    <col min="13061" max="13061" width="9.28515625" style="100" customWidth="1"/>
    <col min="13062" max="13063" width="7.140625" style="100" customWidth="1"/>
    <col min="13064" max="13064" width="8.42578125" style="100" customWidth="1"/>
    <col min="13065" max="13065" width="11.85546875" style="100" customWidth="1"/>
    <col min="13066" max="13066" width="8.7109375" style="100" customWidth="1"/>
    <col min="13067" max="13312" width="13" style="100"/>
    <col min="13313" max="13313" width="10.85546875" style="100" customWidth="1"/>
    <col min="13314" max="13314" width="11.85546875" style="100" customWidth="1"/>
    <col min="13315" max="13315" width="8" style="100" customWidth="1"/>
    <col min="13316" max="13316" width="7.28515625" style="100" customWidth="1"/>
    <col min="13317" max="13317" width="9.28515625" style="100" customWidth="1"/>
    <col min="13318" max="13319" width="7.140625" style="100" customWidth="1"/>
    <col min="13320" max="13320" width="8.42578125" style="100" customWidth="1"/>
    <col min="13321" max="13321" width="11.85546875" style="100" customWidth="1"/>
    <col min="13322" max="13322" width="8.7109375" style="100" customWidth="1"/>
    <col min="13323" max="13568" width="13" style="100"/>
    <col min="13569" max="13569" width="10.85546875" style="100" customWidth="1"/>
    <col min="13570" max="13570" width="11.85546875" style="100" customWidth="1"/>
    <col min="13571" max="13571" width="8" style="100" customWidth="1"/>
    <col min="13572" max="13572" width="7.28515625" style="100" customWidth="1"/>
    <col min="13573" max="13573" width="9.28515625" style="100" customWidth="1"/>
    <col min="13574" max="13575" width="7.140625" style="100" customWidth="1"/>
    <col min="13576" max="13576" width="8.42578125" style="100" customWidth="1"/>
    <col min="13577" max="13577" width="11.85546875" style="100" customWidth="1"/>
    <col min="13578" max="13578" width="8.7109375" style="100" customWidth="1"/>
    <col min="13579" max="13824" width="13" style="100"/>
    <col min="13825" max="13825" width="10.85546875" style="100" customWidth="1"/>
    <col min="13826" max="13826" width="11.85546875" style="100" customWidth="1"/>
    <col min="13827" max="13827" width="8" style="100" customWidth="1"/>
    <col min="13828" max="13828" width="7.28515625" style="100" customWidth="1"/>
    <col min="13829" max="13829" width="9.28515625" style="100" customWidth="1"/>
    <col min="13830" max="13831" width="7.140625" style="100" customWidth="1"/>
    <col min="13832" max="13832" width="8.42578125" style="100" customWidth="1"/>
    <col min="13833" max="13833" width="11.85546875" style="100" customWidth="1"/>
    <col min="13834" max="13834" width="8.7109375" style="100" customWidth="1"/>
    <col min="13835" max="14080" width="13" style="100"/>
    <col min="14081" max="14081" width="10.85546875" style="100" customWidth="1"/>
    <col min="14082" max="14082" width="11.85546875" style="100" customWidth="1"/>
    <col min="14083" max="14083" width="8" style="100" customWidth="1"/>
    <col min="14084" max="14084" width="7.28515625" style="100" customWidth="1"/>
    <col min="14085" max="14085" width="9.28515625" style="100" customWidth="1"/>
    <col min="14086" max="14087" width="7.140625" style="100" customWidth="1"/>
    <col min="14088" max="14088" width="8.42578125" style="100" customWidth="1"/>
    <col min="14089" max="14089" width="11.85546875" style="100" customWidth="1"/>
    <col min="14090" max="14090" width="8.7109375" style="100" customWidth="1"/>
    <col min="14091" max="14336" width="13" style="100"/>
    <col min="14337" max="14337" width="10.85546875" style="100" customWidth="1"/>
    <col min="14338" max="14338" width="11.85546875" style="100" customWidth="1"/>
    <col min="14339" max="14339" width="8" style="100" customWidth="1"/>
    <col min="14340" max="14340" width="7.28515625" style="100" customWidth="1"/>
    <col min="14341" max="14341" width="9.28515625" style="100" customWidth="1"/>
    <col min="14342" max="14343" width="7.140625" style="100" customWidth="1"/>
    <col min="14344" max="14344" width="8.42578125" style="100" customWidth="1"/>
    <col min="14345" max="14345" width="11.85546875" style="100" customWidth="1"/>
    <col min="14346" max="14346" width="8.7109375" style="100" customWidth="1"/>
    <col min="14347" max="14592" width="13" style="100"/>
    <col min="14593" max="14593" width="10.85546875" style="100" customWidth="1"/>
    <col min="14594" max="14594" width="11.85546875" style="100" customWidth="1"/>
    <col min="14595" max="14595" width="8" style="100" customWidth="1"/>
    <col min="14596" max="14596" width="7.28515625" style="100" customWidth="1"/>
    <col min="14597" max="14597" width="9.28515625" style="100" customWidth="1"/>
    <col min="14598" max="14599" width="7.140625" style="100" customWidth="1"/>
    <col min="14600" max="14600" width="8.42578125" style="100" customWidth="1"/>
    <col min="14601" max="14601" width="11.85546875" style="100" customWidth="1"/>
    <col min="14602" max="14602" width="8.7109375" style="100" customWidth="1"/>
    <col min="14603" max="14848" width="13" style="100"/>
    <col min="14849" max="14849" width="10.85546875" style="100" customWidth="1"/>
    <col min="14850" max="14850" width="11.85546875" style="100" customWidth="1"/>
    <col min="14851" max="14851" width="8" style="100" customWidth="1"/>
    <col min="14852" max="14852" width="7.28515625" style="100" customWidth="1"/>
    <col min="14853" max="14853" width="9.28515625" style="100" customWidth="1"/>
    <col min="14854" max="14855" width="7.140625" style="100" customWidth="1"/>
    <col min="14856" max="14856" width="8.42578125" style="100" customWidth="1"/>
    <col min="14857" max="14857" width="11.85546875" style="100" customWidth="1"/>
    <col min="14858" max="14858" width="8.7109375" style="100" customWidth="1"/>
    <col min="14859" max="15104" width="13" style="100"/>
    <col min="15105" max="15105" width="10.85546875" style="100" customWidth="1"/>
    <col min="15106" max="15106" width="11.85546875" style="100" customWidth="1"/>
    <col min="15107" max="15107" width="8" style="100" customWidth="1"/>
    <col min="15108" max="15108" width="7.28515625" style="100" customWidth="1"/>
    <col min="15109" max="15109" width="9.28515625" style="100" customWidth="1"/>
    <col min="15110" max="15111" width="7.140625" style="100" customWidth="1"/>
    <col min="15112" max="15112" width="8.42578125" style="100" customWidth="1"/>
    <col min="15113" max="15113" width="11.85546875" style="100" customWidth="1"/>
    <col min="15114" max="15114" width="8.7109375" style="100" customWidth="1"/>
    <col min="15115" max="15360" width="13" style="100"/>
    <col min="15361" max="15361" width="10.85546875" style="100" customWidth="1"/>
    <col min="15362" max="15362" width="11.85546875" style="100" customWidth="1"/>
    <col min="15363" max="15363" width="8" style="100" customWidth="1"/>
    <col min="15364" max="15364" width="7.28515625" style="100" customWidth="1"/>
    <col min="15365" max="15365" width="9.28515625" style="100" customWidth="1"/>
    <col min="15366" max="15367" width="7.140625" style="100" customWidth="1"/>
    <col min="15368" max="15368" width="8.42578125" style="100" customWidth="1"/>
    <col min="15369" max="15369" width="11.85546875" style="100" customWidth="1"/>
    <col min="15370" max="15370" width="8.7109375" style="100" customWidth="1"/>
    <col min="15371" max="15616" width="13" style="100"/>
    <col min="15617" max="15617" width="10.85546875" style="100" customWidth="1"/>
    <col min="15618" max="15618" width="11.85546875" style="100" customWidth="1"/>
    <col min="15619" max="15619" width="8" style="100" customWidth="1"/>
    <col min="15620" max="15620" width="7.28515625" style="100" customWidth="1"/>
    <col min="15621" max="15621" width="9.28515625" style="100" customWidth="1"/>
    <col min="15622" max="15623" width="7.140625" style="100" customWidth="1"/>
    <col min="15624" max="15624" width="8.42578125" style="100" customWidth="1"/>
    <col min="15625" max="15625" width="11.85546875" style="100" customWidth="1"/>
    <col min="15626" max="15626" width="8.7109375" style="100" customWidth="1"/>
    <col min="15627" max="15872" width="13" style="100"/>
    <col min="15873" max="15873" width="10.85546875" style="100" customWidth="1"/>
    <col min="15874" max="15874" width="11.85546875" style="100" customWidth="1"/>
    <col min="15875" max="15875" width="8" style="100" customWidth="1"/>
    <col min="15876" max="15876" width="7.28515625" style="100" customWidth="1"/>
    <col min="15877" max="15877" width="9.28515625" style="100" customWidth="1"/>
    <col min="15878" max="15879" width="7.140625" style="100" customWidth="1"/>
    <col min="15880" max="15880" width="8.42578125" style="100" customWidth="1"/>
    <col min="15881" max="15881" width="11.85546875" style="100" customWidth="1"/>
    <col min="15882" max="15882" width="8.7109375" style="100" customWidth="1"/>
    <col min="15883" max="16128" width="13" style="100"/>
    <col min="16129" max="16129" width="10.85546875" style="100" customWidth="1"/>
    <col min="16130" max="16130" width="11.85546875" style="100" customWidth="1"/>
    <col min="16131" max="16131" width="8" style="100" customWidth="1"/>
    <col min="16132" max="16132" width="7.28515625" style="100" customWidth="1"/>
    <col min="16133" max="16133" width="9.28515625" style="100" customWidth="1"/>
    <col min="16134" max="16135" width="7.140625" style="100" customWidth="1"/>
    <col min="16136" max="16136" width="8.42578125" style="100" customWidth="1"/>
    <col min="16137" max="16137" width="11.85546875" style="100" customWidth="1"/>
    <col min="16138" max="16138" width="8.7109375" style="100" customWidth="1"/>
    <col min="16139" max="16384" width="13" style="100"/>
  </cols>
  <sheetData>
    <row r="1" spans="1:99" ht="12.75" customHeight="1" x14ac:dyDescent="0.25">
      <c r="A1" s="95" t="s">
        <v>39</v>
      </c>
      <c r="B1" s="110"/>
      <c r="C1" s="97" t="s">
        <v>40</v>
      </c>
      <c r="D1" s="97" t="s">
        <v>41</v>
      </c>
      <c r="E1" s="98" t="s">
        <v>42</v>
      </c>
      <c r="F1" s="97" t="s">
        <v>43</v>
      </c>
      <c r="G1" s="97" t="s">
        <v>44</v>
      </c>
      <c r="H1" s="96" t="s">
        <v>45</v>
      </c>
      <c r="I1" s="96"/>
      <c r="K1" s="1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7" t="s">
        <v>36</v>
      </c>
      <c r="Q1" s="2" t="s">
        <v>34</v>
      </c>
      <c r="R1" s="2" t="s">
        <v>35</v>
      </c>
      <c r="S1" s="2" t="s">
        <v>38</v>
      </c>
      <c r="T1" s="2" t="s">
        <v>37</v>
      </c>
      <c r="U1" s="17" t="s">
        <v>46</v>
      </c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</row>
    <row r="2" spans="1:99" ht="12.75" customHeight="1" x14ac:dyDescent="0.25">
      <c r="A2" s="74">
        <v>11</v>
      </c>
      <c r="B2" s="111"/>
      <c r="C2" s="76">
        <v>0.04</v>
      </c>
      <c r="D2" s="97"/>
      <c r="E2" s="98"/>
      <c r="F2" s="76">
        <v>0.43</v>
      </c>
      <c r="G2" s="97"/>
      <c r="H2" s="98"/>
      <c r="I2" s="96"/>
      <c r="K2" s="74">
        <v>11</v>
      </c>
      <c r="L2" s="75">
        <v>26</v>
      </c>
      <c r="M2" s="76" t="s">
        <v>11</v>
      </c>
      <c r="N2" s="76" t="s">
        <v>7</v>
      </c>
      <c r="O2" s="77" t="s">
        <v>8</v>
      </c>
      <c r="P2" s="78">
        <v>531.90000000000009</v>
      </c>
      <c r="Q2" s="76">
        <v>0.04</v>
      </c>
      <c r="R2" s="76">
        <v>0.43</v>
      </c>
      <c r="S2" s="76">
        <f t="shared" ref="S2:S33" si="0">Q2/100*$F2</f>
        <v>1.7200000000000001E-4</v>
      </c>
      <c r="T2" s="76">
        <f t="shared" ref="T2:T33" si="1">R2/100*$F2</f>
        <v>1.8489999999999999E-3</v>
      </c>
      <c r="U2" s="113">
        <f>ABS(Q3-Q2)/AVERAGE(Q2:Q3)</f>
        <v>0.28571428571428575</v>
      </c>
      <c r="V2" s="113">
        <f t="shared" ref="V2" si="2">ABS(R3-R2)/AVERAGE(R2:R3)</f>
        <v>0.10989010989010987</v>
      </c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</row>
    <row r="3" spans="1:99" ht="12.75" customHeight="1" x14ac:dyDescent="0.25">
      <c r="A3" s="74">
        <v>48</v>
      </c>
      <c r="B3" s="111"/>
      <c r="C3" s="76">
        <v>0.03</v>
      </c>
      <c r="D3" s="97">
        <f>AVERAGE(C2:C3)</f>
        <v>3.5000000000000003E-2</v>
      </c>
      <c r="E3" s="98">
        <f>ABS(C3-C2)/AVERAGE(C2:C3)</f>
        <v>0.28571428571428575</v>
      </c>
      <c r="F3" s="76">
        <v>0.48</v>
      </c>
      <c r="G3" s="97">
        <f>AVERAGE(F2:F3)</f>
        <v>0.45499999999999996</v>
      </c>
      <c r="H3" s="98">
        <f>ABS(F3-F2)/AVERAGE(F2:F3)</f>
        <v>0.10989010989010987</v>
      </c>
      <c r="I3" s="96"/>
      <c r="K3" s="74">
        <v>48</v>
      </c>
      <c r="L3" s="75">
        <v>26</v>
      </c>
      <c r="M3" s="76" t="s">
        <v>11</v>
      </c>
      <c r="N3" s="76" t="s">
        <v>7</v>
      </c>
      <c r="O3" s="77" t="s">
        <v>8</v>
      </c>
      <c r="P3" s="78">
        <v>531.90000000000009</v>
      </c>
      <c r="Q3" s="76">
        <v>0.03</v>
      </c>
      <c r="R3" s="76">
        <v>0.48</v>
      </c>
      <c r="S3" s="76">
        <f t="shared" si="0"/>
        <v>1.4399999999999998E-4</v>
      </c>
      <c r="T3" s="76">
        <f t="shared" si="1"/>
        <v>2.3039999999999996E-3</v>
      </c>
      <c r="U3" s="113"/>
      <c r="V3" s="113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</row>
    <row r="4" spans="1:99" ht="12.75" customHeight="1" x14ac:dyDescent="0.25">
      <c r="A4" s="59">
        <v>25</v>
      </c>
      <c r="B4" s="111"/>
      <c r="C4" s="61">
        <v>0.09</v>
      </c>
      <c r="D4" s="97"/>
      <c r="E4" s="98"/>
      <c r="F4" s="61">
        <v>1.54</v>
      </c>
      <c r="G4" s="97"/>
      <c r="H4" s="98"/>
      <c r="I4" s="96"/>
      <c r="K4" s="59">
        <v>25</v>
      </c>
      <c r="L4" s="60">
        <v>5</v>
      </c>
      <c r="M4" s="61" t="s">
        <v>6</v>
      </c>
      <c r="N4" s="61" t="s">
        <v>19</v>
      </c>
      <c r="O4" s="62" t="s">
        <v>19</v>
      </c>
      <c r="P4" s="63">
        <v>1534.1</v>
      </c>
      <c r="Q4" s="61">
        <v>0.09</v>
      </c>
      <c r="R4" s="61">
        <v>1.54</v>
      </c>
      <c r="S4" s="61">
        <f t="shared" si="0"/>
        <v>1.3860000000000001E-3</v>
      </c>
      <c r="T4" s="61">
        <f t="shared" si="1"/>
        <v>2.3716000000000001E-2</v>
      </c>
      <c r="U4" s="115">
        <f t="shared" ref="U4:V22" si="3">ABS(Q5-Q4)/AVERAGE(Q4:Q5)</f>
        <v>0.76923076923076916</v>
      </c>
      <c r="V4" s="115">
        <f t="shared" si="3"/>
        <v>1.0646766169154231</v>
      </c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</row>
    <row r="5" spans="1:99" ht="12.75" customHeight="1" x14ac:dyDescent="0.25">
      <c r="A5" s="59">
        <v>42</v>
      </c>
      <c r="B5" s="111"/>
      <c r="C5" s="61">
        <v>0.04</v>
      </c>
      <c r="D5" s="97">
        <f>AVERAGE(C4:C5)</f>
        <v>6.5000000000000002E-2</v>
      </c>
      <c r="E5" s="98">
        <f>ABS(C5-C4)/AVERAGE(C4:C5)</f>
        <v>0.76923076923076916</v>
      </c>
      <c r="F5" s="61">
        <v>0.47</v>
      </c>
      <c r="G5" s="97">
        <f>AVERAGE(F4:F5)</f>
        <v>1.0049999999999999</v>
      </c>
      <c r="H5" s="98">
        <f>ABS(F5-F4)/AVERAGE(F4:F5)</f>
        <v>1.0646766169154231</v>
      </c>
      <c r="I5" s="96"/>
      <c r="K5" s="59">
        <v>42</v>
      </c>
      <c r="L5" s="60">
        <v>5</v>
      </c>
      <c r="M5" s="61" t="s">
        <v>6</v>
      </c>
      <c r="N5" s="61" t="s">
        <v>19</v>
      </c>
      <c r="O5" s="62" t="s">
        <v>19</v>
      </c>
      <c r="P5" s="63">
        <v>1534.1</v>
      </c>
      <c r="Q5" s="61">
        <v>0.04</v>
      </c>
      <c r="R5" s="61">
        <v>0.47</v>
      </c>
      <c r="S5" s="61">
        <f t="shared" si="0"/>
        <v>1.8799999999999999E-4</v>
      </c>
      <c r="T5" s="61">
        <f t="shared" si="1"/>
        <v>2.2089999999999996E-3</v>
      </c>
      <c r="U5" s="114"/>
      <c r="V5" s="114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</row>
    <row r="6" spans="1:99" ht="12.75" customHeight="1" x14ac:dyDescent="0.25">
      <c r="A6" s="69">
        <v>39</v>
      </c>
      <c r="B6" s="111"/>
      <c r="C6" s="71">
        <v>0.03</v>
      </c>
      <c r="D6" s="97"/>
      <c r="E6" s="98"/>
      <c r="F6" s="71">
        <v>0.68</v>
      </c>
      <c r="G6" s="97"/>
      <c r="H6" s="98"/>
      <c r="I6" s="96"/>
      <c r="K6" s="69">
        <v>39</v>
      </c>
      <c r="L6" s="70">
        <v>47</v>
      </c>
      <c r="M6" s="71" t="s">
        <v>15</v>
      </c>
      <c r="N6" s="71" t="s">
        <v>19</v>
      </c>
      <c r="O6" s="72" t="s">
        <v>19</v>
      </c>
      <c r="P6" s="73">
        <v>1584.1</v>
      </c>
      <c r="Q6" s="71">
        <v>0.03</v>
      </c>
      <c r="R6" s="71">
        <v>0.68</v>
      </c>
      <c r="S6" s="71">
        <f t="shared" si="0"/>
        <v>2.04E-4</v>
      </c>
      <c r="T6" s="71">
        <f t="shared" si="1"/>
        <v>4.6240000000000005E-3</v>
      </c>
      <c r="U6" s="113">
        <f t="shared" si="3"/>
        <v>0</v>
      </c>
      <c r="V6" s="113">
        <f t="shared" si="3"/>
        <v>0.17449664429530198</v>
      </c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</row>
    <row r="7" spans="1:99" ht="12.75" customHeight="1" x14ac:dyDescent="0.25">
      <c r="A7" s="69">
        <v>45</v>
      </c>
      <c r="B7" s="111"/>
      <c r="C7" s="71">
        <v>0.03</v>
      </c>
      <c r="D7" s="97">
        <f>AVERAGE(C6:C7)</f>
        <v>0.03</v>
      </c>
      <c r="E7" s="98">
        <f>ABS(C7-C6)/AVERAGE(C6:C7)</f>
        <v>0</v>
      </c>
      <c r="F7" s="71">
        <v>0.81</v>
      </c>
      <c r="G7" s="97">
        <f>AVERAGE(F6:F7)</f>
        <v>0.74500000000000011</v>
      </c>
      <c r="H7" s="98">
        <f>ABS(F7-F6)/AVERAGE(F6:F7)</f>
        <v>0.17449664429530198</v>
      </c>
      <c r="I7" s="96"/>
      <c r="K7" s="69">
        <v>45</v>
      </c>
      <c r="L7" s="70">
        <v>47</v>
      </c>
      <c r="M7" s="71" t="s">
        <v>15</v>
      </c>
      <c r="N7" s="71" t="s">
        <v>19</v>
      </c>
      <c r="O7" s="72" t="s">
        <v>19</v>
      </c>
      <c r="P7" s="73">
        <v>1584.1</v>
      </c>
      <c r="Q7" s="71">
        <v>0.03</v>
      </c>
      <c r="R7" s="71">
        <v>0.81</v>
      </c>
      <c r="S7" s="71">
        <f t="shared" si="0"/>
        <v>2.43E-4</v>
      </c>
      <c r="T7" s="71">
        <f t="shared" si="1"/>
        <v>6.5610000000000017E-3</v>
      </c>
      <c r="U7" s="113"/>
      <c r="V7" s="113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</row>
    <row r="8" spans="1:99" ht="12.75" customHeight="1" x14ac:dyDescent="0.25">
      <c r="A8" s="39">
        <v>9</v>
      </c>
      <c r="B8" s="111"/>
      <c r="C8" s="41">
        <v>0.03</v>
      </c>
      <c r="D8" s="97"/>
      <c r="E8" s="98"/>
      <c r="F8" s="41">
        <v>0.08</v>
      </c>
      <c r="G8" s="97"/>
      <c r="H8" s="98"/>
      <c r="I8" s="96"/>
      <c r="K8" s="39">
        <v>9</v>
      </c>
      <c r="L8" s="40">
        <v>19</v>
      </c>
      <c r="M8" s="41" t="s">
        <v>11</v>
      </c>
      <c r="N8" s="41" t="s">
        <v>7</v>
      </c>
      <c r="O8" s="42" t="s">
        <v>9</v>
      </c>
      <c r="P8" s="43">
        <v>622.1</v>
      </c>
      <c r="Q8" s="41">
        <v>0.03</v>
      </c>
      <c r="R8" s="41">
        <v>0.08</v>
      </c>
      <c r="S8" s="41">
        <f t="shared" si="0"/>
        <v>2.3999999999999997E-5</v>
      </c>
      <c r="T8" s="41">
        <f t="shared" si="1"/>
        <v>6.4000000000000011E-5</v>
      </c>
      <c r="U8" s="115">
        <f t="shared" si="3"/>
        <v>0.99999999999999978</v>
      </c>
      <c r="V8" s="113">
        <f t="shared" si="3"/>
        <v>0.31578947368421051</v>
      </c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</row>
    <row r="9" spans="1:99" ht="12.75" customHeight="1" x14ac:dyDescent="0.25">
      <c r="A9" s="39">
        <v>23</v>
      </c>
      <c r="B9" s="111"/>
      <c r="C9" s="41">
        <v>0.01</v>
      </c>
      <c r="D9" s="97">
        <f>AVERAGE(C8:C9)</f>
        <v>0.02</v>
      </c>
      <c r="E9" s="98">
        <f>ABS(C9-C8)/AVERAGE(C8:C9)</f>
        <v>0.99999999999999978</v>
      </c>
      <c r="F9" s="41">
        <v>0.11</v>
      </c>
      <c r="G9" s="97">
        <f>AVERAGE(F8:F9)</f>
        <v>9.5000000000000001E-2</v>
      </c>
      <c r="H9" s="98">
        <f>ABS(F9-F8)/AVERAGE(F8:F9)</f>
        <v>0.31578947368421051</v>
      </c>
      <c r="I9" s="96"/>
      <c r="K9" s="39">
        <v>23</v>
      </c>
      <c r="L9" s="40">
        <v>19</v>
      </c>
      <c r="M9" s="41" t="s">
        <v>11</v>
      </c>
      <c r="N9" s="41" t="s">
        <v>7</v>
      </c>
      <c r="O9" s="42" t="s">
        <v>14</v>
      </c>
      <c r="P9" s="43">
        <v>360.5</v>
      </c>
      <c r="Q9" s="41">
        <v>0.01</v>
      </c>
      <c r="R9" s="41">
        <v>0.11</v>
      </c>
      <c r="S9" s="41">
        <f t="shared" si="0"/>
        <v>1.1000000000000001E-5</v>
      </c>
      <c r="T9" s="41">
        <f t="shared" si="1"/>
        <v>1.2100000000000001E-4</v>
      </c>
      <c r="U9" s="113"/>
      <c r="V9" s="113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</row>
    <row r="10" spans="1:99" ht="12.75" customHeight="1" x14ac:dyDescent="0.25">
      <c r="A10" s="54">
        <v>33</v>
      </c>
      <c r="B10" s="111"/>
      <c r="C10" s="56">
        <v>0.02</v>
      </c>
      <c r="D10" s="97"/>
      <c r="E10" s="98"/>
      <c r="F10" s="56">
        <v>0.08</v>
      </c>
      <c r="G10" s="97"/>
      <c r="H10" s="98"/>
      <c r="I10" s="96"/>
      <c r="K10" s="54">
        <v>33</v>
      </c>
      <c r="L10" s="55">
        <v>3</v>
      </c>
      <c r="M10" s="56" t="s">
        <v>6</v>
      </c>
      <c r="N10" s="56" t="s">
        <v>19</v>
      </c>
      <c r="O10" s="57" t="s">
        <v>19</v>
      </c>
      <c r="P10" s="58">
        <v>2077.1</v>
      </c>
      <c r="Q10" s="56">
        <v>0.02</v>
      </c>
      <c r="R10" s="56">
        <v>0.08</v>
      </c>
      <c r="S10" s="56">
        <f t="shared" si="0"/>
        <v>1.6000000000000003E-5</v>
      </c>
      <c r="T10" s="56">
        <f t="shared" si="1"/>
        <v>6.4000000000000011E-5</v>
      </c>
      <c r="U10" s="115">
        <f t="shared" si="3"/>
        <v>0.66666666666666674</v>
      </c>
      <c r="V10" s="115">
        <f t="shared" si="3"/>
        <v>0.47619047619047616</v>
      </c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</row>
    <row r="11" spans="1:99" ht="12.75" customHeight="1" x14ac:dyDescent="0.25">
      <c r="A11" s="54">
        <v>41</v>
      </c>
      <c r="B11" s="111"/>
      <c r="C11" s="56">
        <v>0.01</v>
      </c>
      <c r="D11" s="97">
        <f>AVERAGE(C10:C11)</f>
        <v>1.4999999999999999E-2</v>
      </c>
      <c r="E11" s="98">
        <f>ABS(C11-C10)/AVERAGE(C10:C11)</f>
        <v>0.66666666666666674</v>
      </c>
      <c r="F11" s="56">
        <v>0.13</v>
      </c>
      <c r="G11" s="97">
        <f>AVERAGE(F10:F11)</f>
        <v>0.10500000000000001</v>
      </c>
      <c r="H11" s="98">
        <f>ABS(F11-F10)/AVERAGE(F10:F11)</f>
        <v>0.47619047619047616</v>
      </c>
      <c r="I11" s="96"/>
      <c r="K11" s="54">
        <v>41</v>
      </c>
      <c r="L11" s="55">
        <v>3</v>
      </c>
      <c r="M11" s="56" t="s">
        <v>6</v>
      </c>
      <c r="N11" s="56" t="s">
        <v>19</v>
      </c>
      <c r="O11" s="57" t="s">
        <v>19</v>
      </c>
      <c r="P11" s="58">
        <v>2077.1</v>
      </c>
      <c r="Q11" s="56">
        <v>0.01</v>
      </c>
      <c r="R11" s="56">
        <v>0.13</v>
      </c>
      <c r="S11" s="56">
        <f t="shared" si="0"/>
        <v>1.3000000000000001E-5</v>
      </c>
      <c r="T11" s="56">
        <f t="shared" si="1"/>
        <v>1.6899999999999999E-4</v>
      </c>
      <c r="U11" s="113"/>
      <c r="V11" s="113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</row>
    <row r="12" spans="1:99" ht="12.75" customHeight="1" x14ac:dyDescent="0.25">
      <c r="A12" s="64">
        <v>21</v>
      </c>
      <c r="B12" s="111"/>
      <c r="C12" s="66">
        <v>0.72</v>
      </c>
      <c r="D12" s="97"/>
      <c r="E12" s="98"/>
      <c r="F12" s="66">
        <v>13.98</v>
      </c>
      <c r="G12" s="97"/>
      <c r="H12" s="98"/>
      <c r="I12" s="96"/>
      <c r="K12" s="64">
        <v>21</v>
      </c>
      <c r="L12" s="65">
        <v>51</v>
      </c>
      <c r="M12" s="66" t="s">
        <v>15</v>
      </c>
      <c r="N12" s="66" t="s">
        <v>7</v>
      </c>
      <c r="O12" s="67" t="s">
        <v>18</v>
      </c>
      <c r="P12" s="68">
        <v>257.8</v>
      </c>
      <c r="Q12" s="66">
        <v>0.72</v>
      </c>
      <c r="R12" s="66">
        <v>13.98</v>
      </c>
      <c r="S12" s="66">
        <f t="shared" si="0"/>
        <v>0.100656</v>
      </c>
      <c r="T12" s="66">
        <f t="shared" si="1"/>
        <v>1.9544040000000003</v>
      </c>
      <c r="U12" s="113">
        <f t="shared" si="3"/>
        <v>0.26771653543307072</v>
      </c>
      <c r="V12" s="113">
        <f t="shared" si="3"/>
        <v>0.21465346534653473</v>
      </c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</row>
    <row r="13" spans="1:99" ht="12.75" customHeight="1" x14ac:dyDescent="0.25">
      <c r="A13" s="64">
        <v>44</v>
      </c>
      <c r="B13" s="111"/>
      <c r="C13" s="66">
        <v>0.55000000000000004</v>
      </c>
      <c r="D13" s="97">
        <f>AVERAGE(C12:C13)</f>
        <v>0.63500000000000001</v>
      </c>
      <c r="E13" s="98">
        <f>ABS(C13-C12)/AVERAGE(C12:C13)</f>
        <v>0.26771653543307072</v>
      </c>
      <c r="F13" s="66">
        <v>11.27</v>
      </c>
      <c r="G13" s="97">
        <f>AVERAGE(F12:F13)</f>
        <v>12.625</v>
      </c>
      <c r="H13" s="98">
        <f>ABS(F13-F12)/AVERAGE(F12:F13)</f>
        <v>0.21465346534653473</v>
      </c>
      <c r="I13" s="96"/>
      <c r="K13" s="64">
        <v>44</v>
      </c>
      <c r="L13" s="65">
        <v>51</v>
      </c>
      <c r="M13" s="66" t="s">
        <v>15</v>
      </c>
      <c r="N13" s="66" t="s">
        <v>7</v>
      </c>
      <c r="O13" s="67" t="s">
        <v>18</v>
      </c>
      <c r="P13" s="68">
        <v>257.8</v>
      </c>
      <c r="Q13" s="66">
        <v>0.55000000000000004</v>
      </c>
      <c r="R13" s="66">
        <v>11.27</v>
      </c>
      <c r="S13" s="66">
        <f t="shared" si="0"/>
        <v>6.1985000000000005E-2</v>
      </c>
      <c r="T13" s="66">
        <f t="shared" si="1"/>
        <v>1.2701289999999998</v>
      </c>
      <c r="U13" s="113"/>
      <c r="V13" s="113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</row>
    <row r="14" spans="1:99" ht="12.75" customHeight="1" x14ac:dyDescent="0.25">
      <c r="A14" s="44">
        <v>19</v>
      </c>
      <c r="B14" s="111"/>
      <c r="C14" s="46">
        <v>0.42</v>
      </c>
      <c r="D14" s="97"/>
      <c r="E14" s="98"/>
      <c r="F14" s="46">
        <v>8.43</v>
      </c>
      <c r="G14" s="97"/>
      <c r="H14" s="98"/>
      <c r="I14" s="96"/>
      <c r="K14" s="44">
        <v>19</v>
      </c>
      <c r="L14" s="45">
        <v>45</v>
      </c>
      <c r="M14" s="46" t="s">
        <v>15</v>
      </c>
      <c r="N14" s="46" t="s">
        <v>7</v>
      </c>
      <c r="O14" s="47" t="s">
        <v>18</v>
      </c>
      <c r="P14" s="48">
        <v>304.10000000000002</v>
      </c>
      <c r="Q14" s="46">
        <v>0.42</v>
      </c>
      <c r="R14" s="46">
        <v>8.43</v>
      </c>
      <c r="S14" s="46">
        <f t="shared" si="0"/>
        <v>3.5406E-2</v>
      </c>
      <c r="T14" s="46">
        <f t="shared" si="1"/>
        <v>0.71064899999999998</v>
      </c>
      <c r="U14" s="113">
        <f t="shared" si="3"/>
        <v>0.13333333333333333</v>
      </c>
      <c r="V14" s="113">
        <f t="shared" si="3"/>
        <v>0.14112458654906296</v>
      </c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</row>
    <row r="15" spans="1:99" ht="12.75" customHeight="1" x14ac:dyDescent="0.25">
      <c r="A15" s="44">
        <v>43</v>
      </c>
      <c r="B15" s="111"/>
      <c r="C15" s="46">
        <v>0.48</v>
      </c>
      <c r="D15" s="97">
        <f>AVERAGE(C14:C15)</f>
        <v>0.44999999999999996</v>
      </c>
      <c r="E15" s="98">
        <f>ABS(C15-C14)/AVERAGE(C14:C15)</f>
        <v>0.13333333333333333</v>
      </c>
      <c r="F15" s="46">
        <v>9.7100000000000009</v>
      </c>
      <c r="G15" s="97">
        <f>AVERAGE(F14:F15)</f>
        <v>9.07</v>
      </c>
      <c r="H15" s="98">
        <f>ABS(F15-F14)/AVERAGE(F14:F15)</f>
        <v>0.14112458654906296</v>
      </c>
      <c r="I15" s="96"/>
      <c r="K15" s="44">
        <v>43</v>
      </c>
      <c r="L15" s="45">
        <v>45</v>
      </c>
      <c r="M15" s="46" t="s">
        <v>15</v>
      </c>
      <c r="N15" s="46" t="s">
        <v>7</v>
      </c>
      <c r="O15" s="47" t="s">
        <v>18</v>
      </c>
      <c r="P15" s="48">
        <v>304.10000000000002</v>
      </c>
      <c r="Q15" s="46">
        <v>0.48</v>
      </c>
      <c r="R15" s="46">
        <v>9.7100000000000009</v>
      </c>
      <c r="S15" s="46">
        <f t="shared" si="0"/>
        <v>4.6607999999999997E-2</v>
      </c>
      <c r="T15" s="46">
        <f t="shared" si="1"/>
        <v>0.94284100000000015</v>
      </c>
      <c r="U15" s="113"/>
      <c r="V15" s="113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</row>
    <row r="16" spans="1:99" ht="12.75" customHeight="1" x14ac:dyDescent="0.25">
      <c r="A16" s="49">
        <v>3</v>
      </c>
      <c r="B16" s="111"/>
      <c r="C16" s="51">
        <v>0.6</v>
      </c>
      <c r="D16" s="97"/>
      <c r="E16" s="98"/>
      <c r="F16" s="51">
        <v>10.220000000000001</v>
      </c>
      <c r="G16" s="97"/>
      <c r="H16" s="98"/>
      <c r="I16" s="96"/>
      <c r="K16" s="49">
        <v>3</v>
      </c>
      <c r="L16" s="50">
        <v>4</v>
      </c>
      <c r="M16" s="51" t="s">
        <v>6</v>
      </c>
      <c r="N16" s="51" t="s">
        <v>7</v>
      </c>
      <c r="O16" s="52" t="s">
        <v>8</v>
      </c>
      <c r="P16" s="53">
        <v>157.5</v>
      </c>
      <c r="Q16" s="51">
        <v>0.6</v>
      </c>
      <c r="R16" s="51">
        <v>10.220000000000001</v>
      </c>
      <c r="S16" s="51">
        <f t="shared" si="0"/>
        <v>6.1320000000000006E-2</v>
      </c>
      <c r="T16" s="51">
        <f t="shared" si="1"/>
        <v>1.0444840000000002</v>
      </c>
      <c r="U16" s="113">
        <f t="shared" si="3"/>
        <v>5.1282051282051329E-2</v>
      </c>
      <c r="V16" s="113">
        <f t="shared" si="3"/>
        <v>8.7676570871894639E-3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</row>
    <row r="17" spans="1:99" ht="12.75" customHeight="1" x14ac:dyDescent="0.25">
      <c r="A17" s="49">
        <v>46</v>
      </c>
      <c r="B17" s="111"/>
      <c r="C17" s="51">
        <v>0.56999999999999995</v>
      </c>
      <c r="D17" s="97">
        <f>AVERAGE(C16:C17)</f>
        <v>0.58499999999999996</v>
      </c>
      <c r="E17" s="98">
        <f>ABS(C17-C16)/AVERAGE(C16:C17)</f>
        <v>5.1282051282051329E-2</v>
      </c>
      <c r="F17" s="51">
        <v>10.31</v>
      </c>
      <c r="G17" s="97">
        <f>AVERAGE(F16:F17)</f>
        <v>10.265000000000001</v>
      </c>
      <c r="H17" s="98">
        <f>ABS(F17-F16)/AVERAGE(F16:F17)</f>
        <v>8.7676570871894639E-3</v>
      </c>
      <c r="I17" s="96"/>
      <c r="K17" s="49">
        <v>46</v>
      </c>
      <c r="L17" s="50">
        <v>4</v>
      </c>
      <c r="M17" s="51" t="s">
        <v>6</v>
      </c>
      <c r="N17" s="51" t="s">
        <v>7</v>
      </c>
      <c r="O17" s="52" t="s">
        <v>8</v>
      </c>
      <c r="P17" s="53">
        <v>157.5</v>
      </c>
      <c r="Q17" s="51">
        <v>0.56999999999999995</v>
      </c>
      <c r="R17" s="51">
        <v>10.31</v>
      </c>
      <c r="S17" s="51">
        <f t="shared" si="0"/>
        <v>5.8766999999999993E-2</v>
      </c>
      <c r="T17" s="51">
        <f t="shared" si="1"/>
        <v>1.0629610000000003</v>
      </c>
      <c r="U17" s="113"/>
      <c r="V17" s="113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</row>
    <row r="18" spans="1:99" ht="12.75" customHeight="1" x14ac:dyDescent="0.25">
      <c r="A18" s="79">
        <v>34</v>
      </c>
      <c r="B18" s="111"/>
      <c r="C18" s="81">
        <v>0.01</v>
      </c>
      <c r="D18" s="97"/>
      <c r="E18" s="98"/>
      <c r="F18" s="81">
        <v>0.11</v>
      </c>
      <c r="G18" s="97"/>
      <c r="H18" s="98"/>
      <c r="I18" s="96"/>
      <c r="K18" s="79">
        <v>34</v>
      </c>
      <c r="L18" s="80">
        <v>6</v>
      </c>
      <c r="M18" s="81" t="s">
        <v>6</v>
      </c>
      <c r="N18" s="81" t="s">
        <v>19</v>
      </c>
      <c r="O18" s="82" t="s">
        <v>19</v>
      </c>
      <c r="P18" s="83">
        <v>1319.1</v>
      </c>
      <c r="Q18" s="81">
        <v>0.01</v>
      </c>
      <c r="R18" s="81">
        <v>0.11</v>
      </c>
      <c r="S18" s="81">
        <f t="shared" si="0"/>
        <v>1.1000000000000001E-5</v>
      </c>
      <c r="T18" s="81">
        <f t="shared" si="1"/>
        <v>1.2100000000000001E-4</v>
      </c>
      <c r="U18" s="115">
        <f t="shared" si="3"/>
        <v>0.66666666666666674</v>
      </c>
      <c r="V18" s="113">
        <f t="shared" si="3"/>
        <v>0.44444444444444442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</row>
    <row r="19" spans="1:99" ht="12.75" customHeight="1" x14ac:dyDescent="0.25">
      <c r="A19" s="79">
        <v>47</v>
      </c>
      <c r="B19" s="111"/>
      <c r="C19" s="81">
        <v>0.02</v>
      </c>
      <c r="D19" s="97">
        <f>AVERAGE(C18:C19)</f>
        <v>1.4999999999999999E-2</v>
      </c>
      <c r="E19" s="98">
        <f>ABS(C19-C18)/AVERAGE(C18:C19)</f>
        <v>0.66666666666666674</v>
      </c>
      <c r="F19" s="81">
        <v>7.0000000000000007E-2</v>
      </c>
      <c r="G19" s="97">
        <f>AVERAGE(F18:F19)</f>
        <v>0.09</v>
      </c>
      <c r="H19" s="98">
        <f>ABS(F19-F18)/AVERAGE(F18:F19)</f>
        <v>0.44444444444444442</v>
      </c>
      <c r="I19" s="96"/>
      <c r="K19" s="79">
        <v>47</v>
      </c>
      <c r="L19" s="80">
        <v>6</v>
      </c>
      <c r="M19" s="81" t="s">
        <v>6</v>
      </c>
      <c r="N19" s="81" t="s">
        <v>19</v>
      </c>
      <c r="O19" s="82" t="s">
        <v>19</v>
      </c>
      <c r="P19" s="83">
        <v>1319.1</v>
      </c>
      <c r="Q19" s="81">
        <v>0.02</v>
      </c>
      <c r="R19" s="81">
        <v>7.0000000000000007E-2</v>
      </c>
      <c r="S19" s="81">
        <f t="shared" si="0"/>
        <v>1.4000000000000001E-5</v>
      </c>
      <c r="T19" s="81">
        <f t="shared" si="1"/>
        <v>4.9000000000000012E-5</v>
      </c>
      <c r="U19" s="113"/>
      <c r="V19" s="113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</row>
    <row r="20" spans="1:99" ht="12.75" customHeight="1" x14ac:dyDescent="0.25">
      <c r="A20" s="88">
        <v>12</v>
      </c>
      <c r="B20" s="111"/>
      <c r="C20" s="90">
        <v>0.03</v>
      </c>
      <c r="D20" s="97"/>
      <c r="E20" s="98"/>
      <c r="F20" s="90">
        <v>0.28999999999999998</v>
      </c>
      <c r="G20" s="97"/>
      <c r="H20" s="98"/>
      <c r="I20" s="96"/>
      <c r="J20" s="100"/>
      <c r="K20" s="88">
        <v>12</v>
      </c>
      <c r="L20" s="89">
        <v>26</v>
      </c>
      <c r="M20" s="90" t="s">
        <v>11</v>
      </c>
      <c r="N20" s="90" t="s">
        <v>7</v>
      </c>
      <c r="O20" s="93" t="s">
        <v>20</v>
      </c>
      <c r="P20" s="92">
        <v>620.5</v>
      </c>
      <c r="Q20" s="90">
        <v>0.02</v>
      </c>
      <c r="R20" s="90">
        <v>0.09</v>
      </c>
      <c r="S20" s="90">
        <f t="shared" si="0"/>
        <v>5.8E-5</v>
      </c>
      <c r="T20" s="90">
        <f t="shared" si="1"/>
        <v>2.61E-4</v>
      </c>
      <c r="U20" s="113">
        <f t="shared" si="3"/>
        <v>0</v>
      </c>
      <c r="V20" s="115">
        <f t="shared" si="3"/>
        <v>0.57142857142857129</v>
      </c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</row>
    <row r="21" spans="1:99" ht="12.75" customHeight="1" x14ac:dyDescent="0.25">
      <c r="A21" s="88">
        <v>49</v>
      </c>
      <c r="B21" s="111"/>
      <c r="C21" s="90">
        <v>0.02</v>
      </c>
      <c r="D21" s="97">
        <f>AVERAGE(C20:C21)</f>
        <v>2.5000000000000001E-2</v>
      </c>
      <c r="E21" s="98">
        <f>ABS(C21-C20)/AVERAGE(C20:C21)</f>
        <v>0.39999999999999991</v>
      </c>
      <c r="F21" s="90">
        <v>0.05</v>
      </c>
      <c r="G21" s="97">
        <f>AVERAGE(F20:F21)</f>
        <v>0.16999999999999998</v>
      </c>
      <c r="H21" s="98">
        <f>ABS(F21-F20)/AVERAGE(F20:F21)</f>
        <v>1.411764705882353</v>
      </c>
      <c r="I21" s="96"/>
      <c r="K21" s="88">
        <v>49</v>
      </c>
      <c r="L21" s="89">
        <v>26</v>
      </c>
      <c r="M21" s="90" t="s">
        <v>11</v>
      </c>
      <c r="N21" s="90" t="s">
        <v>7</v>
      </c>
      <c r="O21" s="91" t="s">
        <v>20</v>
      </c>
      <c r="P21" s="92">
        <v>552.30000000000007</v>
      </c>
      <c r="Q21" s="90">
        <v>0.02</v>
      </c>
      <c r="R21" s="90">
        <v>0.05</v>
      </c>
      <c r="S21" s="90">
        <f t="shared" si="0"/>
        <v>1.0000000000000001E-5</v>
      </c>
      <c r="T21" s="90">
        <f t="shared" si="1"/>
        <v>2.5000000000000001E-5</v>
      </c>
      <c r="U21" s="113"/>
      <c r="V21" s="113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</row>
    <row r="22" spans="1:99" ht="12.75" customHeight="1" x14ac:dyDescent="0.25">
      <c r="A22" s="84">
        <v>4</v>
      </c>
      <c r="B22" s="111"/>
      <c r="C22" s="86">
        <v>0.23</v>
      </c>
      <c r="D22" s="97"/>
      <c r="E22" s="98"/>
      <c r="F22" s="86">
        <v>4.49</v>
      </c>
      <c r="G22" s="97"/>
      <c r="H22" s="98"/>
      <c r="I22" s="96"/>
      <c r="K22" s="84">
        <v>4</v>
      </c>
      <c r="L22" s="85">
        <v>4</v>
      </c>
      <c r="M22" s="86" t="s">
        <v>6</v>
      </c>
      <c r="N22" s="86" t="s">
        <v>7</v>
      </c>
      <c r="O22" s="94" t="s">
        <v>9</v>
      </c>
      <c r="P22" s="87">
        <v>445.3</v>
      </c>
      <c r="Q22" s="86">
        <v>0.23</v>
      </c>
      <c r="R22" s="86">
        <v>4.49</v>
      </c>
      <c r="S22" s="86">
        <f t="shared" si="0"/>
        <v>1.0327000000000001E-2</v>
      </c>
      <c r="T22" s="86">
        <f t="shared" si="1"/>
        <v>0.20160100000000003</v>
      </c>
      <c r="U22" s="113">
        <f t="shared" si="3"/>
        <v>0.19047619047619049</v>
      </c>
      <c r="V22" s="113">
        <f t="shared" si="3"/>
        <v>0.14319809069212411</v>
      </c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</row>
    <row r="23" spans="1:99" ht="12.75" customHeight="1" x14ac:dyDescent="0.25">
      <c r="A23" s="84">
        <v>50</v>
      </c>
      <c r="B23" s="111"/>
      <c r="C23" s="86">
        <v>0.19</v>
      </c>
      <c r="D23" s="97">
        <f>AVERAGE(C22:C23)</f>
        <v>0.21000000000000002</v>
      </c>
      <c r="E23" s="98">
        <f>ABS(C23-C22)/AVERAGE(C22:C23)</f>
        <v>0.19047619047619049</v>
      </c>
      <c r="F23" s="86">
        <v>3.89</v>
      </c>
      <c r="G23" s="97">
        <f>AVERAGE(F22:F23)</f>
        <v>4.1900000000000004</v>
      </c>
      <c r="H23" s="98">
        <f>ABS(F23-F22)/AVERAGE(F22:F23)</f>
        <v>0.14319809069212411</v>
      </c>
      <c r="I23" s="96"/>
      <c r="K23" s="84">
        <v>50</v>
      </c>
      <c r="L23" s="84">
        <v>4</v>
      </c>
      <c r="M23" s="86" t="s">
        <v>6</v>
      </c>
      <c r="N23" s="86"/>
      <c r="O23" s="94" t="s">
        <v>14</v>
      </c>
      <c r="P23" s="87">
        <v>445.3</v>
      </c>
      <c r="Q23" s="86">
        <v>0.19</v>
      </c>
      <c r="R23" s="86">
        <v>3.89</v>
      </c>
      <c r="S23" s="86">
        <f t="shared" si="0"/>
        <v>7.391E-3</v>
      </c>
      <c r="T23" s="86">
        <f t="shared" si="1"/>
        <v>0.15132100000000001</v>
      </c>
      <c r="U23" s="113"/>
      <c r="V23" s="113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</row>
    <row r="24" spans="1:99" s="106" customFormat="1" ht="12.75" customHeight="1" x14ac:dyDescent="0.25">
      <c r="A24" s="101"/>
      <c r="B24" s="110"/>
      <c r="C24" s="102"/>
      <c r="D24" s="103"/>
      <c r="E24" s="104"/>
      <c r="F24" s="102"/>
      <c r="G24" s="103"/>
      <c r="H24" s="104"/>
      <c r="I24" s="105"/>
      <c r="K24" s="1">
        <v>1</v>
      </c>
      <c r="L24" s="3">
        <v>1</v>
      </c>
      <c r="M24" s="4" t="s">
        <v>6</v>
      </c>
      <c r="N24" s="4" t="s">
        <v>7</v>
      </c>
      <c r="O24" s="5" t="s">
        <v>8</v>
      </c>
      <c r="P24" s="38">
        <v>58.800000000000004</v>
      </c>
      <c r="Q24" s="18">
        <v>1.07</v>
      </c>
      <c r="R24" s="18">
        <v>20.11</v>
      </c>
      <c r="S24" s="18">
        <f t="shared" si="0"/>
        <v>0</v>
      </c>
      <c r="T24" s="18">
        <f t="shared" si="1"/>
        <v>0</v>
      </c>
      <c r="U24"/>
      <c r="V24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</row>
    <row r="25" spans="1:99" s="106" customFormat="1" ht="12.75" customHeight="1" x14ac:dyDescent="0.25">
      <c r="A25" s="101"/>
      <c r="B25" s="110"/>
      <c r="C25" s="102"/>
      <c r="D25" s="103" t="e">
        <f>AVERAGE(C24:C25)</f>
        <v>#DIV/0!</v>
      </c>
      <c r="E25" s="104" t="e">
        <f>ABS(C25-C24)/AVERAGE(C24:C25)</f>
        <v>#DIV/0!</v>
      </c>
      <c r="F25" s="102"/>
      <c r="G25" s="103" t="e">
        <f>AVERAGE(F24:F25)</f>
        <v>#DIV/0!</v>
      </c>
      <c r="H25" s="104" t="e">
        <f>ABS(F25-F24)/AVERAGE(F24:F25)</f>
        <v>#DIV/0!</v>
      </c>
      <c r="I25" s="105"/>
      <c r="K25" s="1">
        <v>2</v>
      </c>
      <c r="L25" s="3">
        <v>1</v>
      </c>
      <c r="M25" s="4" t="s">
        <v>6</v>
      </c>
      <c r="N25" s="4" t="s">
        <v>7</v>
      </c>
      <c r="O25" s="6" t="s">
        <v>9</v>
      </c>
      <c r="P25" s="38">
        <v>302.5</v>
      </c>
      <c r="Q25" s="18">
        <v>0.45</v>
      </c>
      <c r="R25" s="18">
        <v>6.8</v>
      </c>
      <c r="S25" s="18">
        <f t="shared" si="0"/>
        <v>0</v>
      </c>
      <c r="T25" s="18">
        <f t="shared" si="1"/>
        <v>0</v>
      </c>
      <c r="U25"/>
      <c r="V2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</row>
    <row r="26" spans="1:99" ht="12.75" customHeight="1" x14ac:dyDescent="0.25">
      <c r="A26" s="101"/>
      <c r="B26" s="110"/>
      <c r="C26" s="102"/>
      <c r="D26" s="97"/>
      <c r="E26" s="98"/>
      <c r="F26" s="102"/>
      <c r="G26" s="97"/>
      <c r="H26" s="98"/>
      <c r="I26" s="96"/>
      <c r="K26" s="1">
        <v>5</v>
      </c>
      <c r="L26" s="3">
        <v>9</v>
      </c>
      <c r="M26" s="4" t="s">
        <v>6</v>
      </c>
      <c r="N26" s="4" t="s">
        <v>7</v>
      </c>
      <c r="O26" s="5" t="s">
        <v>8</v>
      </c>
      <c r="P26" s="38">
        <v>198.20000000000002</v>
      </c>
      <c r="Q26" s="18">
        <v>0.36</v>
      </c>
      <c r="R26" s="18">
        <v>5.5</v>
      </c>
      <c r="S26" s="18">
        <f t="shared" si="0"/>
        <v>0</v>
      </c>
      <c r="T26" s="18">
        <f t="shared" si="1"/>
        <v>0</v>
      </c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</row>
    <row r="27" spans="1:99" ht="12.75" customHeight="1" x14ac:dyDescent="0.25">
      <c r="A27" s="101"/>
      <c r="B27" s="110"/>
      <c r="C27" s="102"/>
      <c r="D27" s="97" t="e">
        <f>AVERAGE(C26:C27)</f>
        <v>#DIV/0!</v>
      </c>
      <c r="E27" s="98" t="e">
        <f>ABS(C27-C26)/AVERAGE(C26:C27)</f>
        <v>#DIV/0!</v>
      </c>
      <c r="F27" s="102"/>
      <c r="G27" s="97" t="e">
        <f>AVERAGE(F26:F27)</f>
        <v>#DIV/0!</v>
      </c>
      <c r="H27" s="98" t="e">
        <f>ABS(F27-F26)/AVERAGE(F26:F27)</f>
        <v>#DIV/0!</v>
      </c>
      <c r="I27" s="96"/>
      <c r="K27" s="1">
        <v>6</v>
      </c>
      <c r="L27" s="3">
        <v>9</v>
      </c>
      <c r="M27" s="4" t="s">
        <v>6</v>
      </c>
      <c r="N27" s="4" t="s">
        <v>7</v>
      </c>
      <c r="O27" s="6" t="s">
        <v>9</v>
      </c>
      <c r="P27" s="38">
        <v>360.5</v>
      </c>
      <c r="Q27" s="18">
        <v>0.36</v>
      </c>
      <c r="R27" s="18">
        <v>6.15</v>
      </c>
      <c r="S27" s="18">
        <f t="shared" si="0"/>
        <v>0</v>
      </c>
      <c r="T27" s="18">
        <f t="shared" si="1"/>
        <v>0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</row>
    <row r="28" spans="1:99" ht="12.75" customHeight="1" x14ac:dyDescent="0.25">
      <c r="A28" s="95"/>
      <c r="B28" s="110"/>
      <c r="C28" s="96"/>
      <c r="D28" s="97"/>
      <c r="E28" s="98"/>
      <c r="F28" s="96"/>
      <c r="G28" s="97"/>
      <c r="H28" s="98"/>
      <c r="I28" s="96"/>
      <c r="J28" s="100"/>
      <c r="K28" s="1">
        <v>7</v>
      </c>
      <c r="L28" s="3">
        <v>9</v>
      </c>
      <c r="M28" s="4" t="s">
        <v>6</v>
      </c>
      <c r="N28" s="4" t="s">
        <v>7</v>
      </c>
      <c r="O28" s="5" t="s">
        <v>10</v>
      </c>
      <c r="P28" s="38">
        <v>151.5</v>
      </c>
      <c r="Q28" s="18">
        <v>0.04</v>
      </c>
      <c r="R28" s="18">
        <v>0.53</v>
      </c>
      <c r="S28" s="18">
        <f t="shared" si="0"/>
        <v>0</v>
      </c>
      <c r="T28" s="18">
        <f t="shared" si="1"/>
        <v>0</v>
      </c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</row>
    <row r="29" spans="1:99" ht="12.75" customHeight="1" x14ac:dyDescent="0.25">
      <c r="A29" s="95"/>
      <c r="B29" s="110"/>
      <c r="C29" s="96"/>
      <c r="D29" s="97" t="e">
        <f>AVERAGE(C28:C29)</f>
        <v>#DIV/0!</v>
      </c>
      <c r="E29" s="98" t="e">
        <f>ABS(C29-C28)/AVERAGE(C28:C29)</f>
        <v>#DIV/0!</v>
      </c>
      <c r="F29" s="96"/>
      <c r="G29" s="97" t="e">
        <f>AVERAGE(F28:F29)</f>
        <v>#DIV/0!</v>
      </c>
      <c r="H29" s="98" t="e">
        <f>ABS(F29-F28)/AVERAGE(F28:F29)</f>
        <v>#DIV/0!</v>
      </c>
      <c r="I29" s="96"/>
      <c r="J29" s="100"/>
      <c r="K29" s="1">
        <v>8</v>
      </c>
      <c r="L29" s="3">
        <v>19</v>
      </c>
      <c r="M29" s="4" t="s">
        <v>11</v>
      </c>
      <c r="N29" s="4" t="s">
        <v>7</v>
      </c>
      <c r="O29" s="5" t="s">
        <v>8</v>
      </c>
      <c r="P29" s="38">
        <v>514.09999999999991</v>
      </c>
      <c r="Q29" s="18">
        <v>0.09</v>
      </c>
      <c r="R29" s="18">
        <v>1.51</v>
      </c>
      <c r="S29" s="18">
        <f t="shared" si="0"/>
        <v>0</v>
      </c>
      <c r="T29" s="18">
        <f t="shared" si="1"/>
        <v>0</v>
      </c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</row>
    <row r="30" spans="1:99" ht="12.75" customHeight="1" x14ac:dyDescent="0.25">
      <c r="A30" s="101"/>
      <c r="B30" s="110"/>
      <c r="C30" s="102"/>
      <c r="D30" s="97"/>
      <c r="E30" s="98"/>
      <c r="F30" s="102"/>
      <c r="G30" s="97"/>
      <c r="H30" s="98"/>
      <c r="I30" s="96"/>
      <c r="K30" s="1">
        <v>10</v>
      </c>
      <c r="L30" s="3">
        <v>19</v>
      </c>
      <c r="M30" s="4" t="s">
        <v>11</v>
      </c>
      <c r="N30" s="4" t="s">
        <v>7</v>
      </c>
      <c r="O30" s="5" t="s">
        <v>12</v>
      </c>
      <c r="P30" s="38">
        <v>565.6</v>
      </c>
      <c r="Q30" s="18">
        <v>0.02</v>
      </c>
      <c r="R30" s="18">
        <v>0.05</v>
      </c>
      <c r="S30" s="18">
        <f t="shared" si="0"/>
        <v>0</v>
      </c>
      <c r="T30" s="18">
        <f t="shared" si="1"/>
        <v>0</v>
      </c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</row>
    <row r="31" spans="1:99" ht="12.75" customHeight="1" x14ac:dyDescent="0.25">
      <c r="A31" s="101"/>
      <c r="B31" s="110"/>
      <c r="C31" s="102"/>
      <c r="D31" s="97" t="e">
        <f>AVERAGE(C30:C31)</f>
        <v>#DIV/0!</v>
      </c>
      <c r="E31" s="98" t="e">
        <f>ABS(C31-C30)/AVERAGE(C30:C31)</f>
        <v>#DIV/0!</v>
      </c>
      <c r="F31" s="102"/>
      <c r="G31" s="97" t="e">
        <f>AVERAGE(F30:F31)</f>
        <v>#DIV/0!</v>
      </c>
      <c r="H31" s="98" t="e">
        <f>ABS(F31-F30)/AVERAGE(F30:F31)</f>
        <v>#DIV/0!</v>
      </c>
      <c r="I31" s="96"/>
      <c r="K31" s="1">
        <v>13</v>
      </c>
      <c r="L31" s="3">
        <v>26</v>
      </c>
      <c r="M31" s="4" t="s">
        <v>11</v>
      </c>
      <c r="N31" s="4" t="s">
        <v>7</v>
      </c>
      <c r="O31" s="5" t="s">
        <v>12</v>
      </c>
      <c r="P31" s="38">
        <v>620.5</v>
      </c>
      <c r="Q31" s="18">
        <v>0.02</v>
      </c>
      <c r="R31" s="18">
        <v>0.09</v>
      </c>
      <c r="S31" s="18">
        <f t="shared" si="0"/>
        <v>0</v>
      </c>
      <c r="T31" s="18">
        <f t="shared" si="1"/>
        <v>0</v>
      </c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</row>
    <row r="32" spans="1:99" ht="12.75" customHeight="1" x14ac:dyDescent="0.25">
      <c r="A32" s="101"/>
      <c r="B32" s="110"/>
      <c r="C32" s="102"/>
      <c r="D32" s="97"/>
      <c r="E32" s="98"/>
      <c r="F32" s="102"/>
      <c r="G32" s="97"/>
      <c r="H32" s="98"/>
      <c r="I32" s="96"/>
      <c r="K32" s="1">
        <v>14</v>
      </c>
      <c r="L32" s="3">
        <v>34</v>
      </c>
      <c r="M32" s="4" t="s">
        <v>11</v>
      </c>
      <c r="N32" s="4" t="s">
        <v>7</v>
      </c>
      <c r="O32" s="5" t="s">
        <v>8</v>
      </c>
      <c r="P32" s="38">
        <v>610.79999999999995</v>
      </c>
      <c r="Q32" s="18">
        <v>0.02</v>
      </c>
      <c r="R32" s="18">
        <v>0.18</v>
      </c>
      <c r="S32" s="18">
        <f t="shared" si="0"/>
        <v>0</v>
      </c>
      <c r="T32" s="18">
        <f t="shared" si="1"/>
        <v>0</v>
      </c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</row>
    <row r="33" spans="1:99" ht="12.75" customHeight="1" x14ac:dyDescent="0.25">
      <c r="A33" s="101"/>
      <c r="B33" s="110"/>
      <c r="C33" s="102"/>
      <c r="D33" s="97" t="e">
        <f>AVERAGE(C32:C33)</f>
        <v>#DIV/0!</v>
      </c>
      <c r="E33" s="98" t="e">
        <f>ABS(C33-C32)/AVERAGE(C32:C33)</f>
        <v>#DIV/0!</v>
      </c>
      <c r="F33" s="102"/>
      <c r="G33" s="97" t="e">
        <f>AVERAGE(F32:F33)</f>
        <v>#DIV/0!</v>
      </c>
      <c r="H33" s="98" t="e">
        <f>ABS(F33-F32)/AVERAGE(F32:F33)</f>
        <v>#DIV/0!</v>
      </c>
      <c r="I33" s="96"/>
      <c r="K33" s="1">
        <v>15</v>
      </c>
      <c r="L33" s="3">
        <v>34</v>
      </c>
      <c r="M33" s="4" t="s">
        <v>11</v>
      </c>
      <c r="N33" s="4" t="s">
        <v>7</v>
      </c>
      <c r="O33" s="6" t="s">
        <v>14</v>
      </c>
      <c r="P33" s="38">
        <v>486.90000000000003</v>
      </c>
      <c r="Q33" s="18">
        <v>0.02</v>
      </c>
      <c r="R33" s="18">
        <v>0.24</v>
      </c>
      <c r="S33" s="18">
        <f t="shared" si="0"/>
        <v>0</v>
      </c>
      <c r="T33" s="18">
        <f t="shared" si="1"/>
        <v>0</v>
      </c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</row>
    <row r="34" spans="1:99" ht="12.75" customHeight="1" x14ac:dyDescent="0.25">
      <c r="A34" s="101"/>
      <c r="B34" s="110"/>
      <c r="C34" s="102"/>
      <c r="D34" s="97"/>
      <c r="E34" s="98"/>
      <c r="F34" s="102"/>
      <c r="G34" s="97"/>
      <c r="H34" s="98"/>
      <c r="I34" s="96"/>
      <c r="K34" s="1">
        <v>16</v>
      </c>
      <c r="L34" s="3">
        <v>42</v>
      </c>
      <c r="M34" s="4" t="s">
        <v>15</v>
      </c>
      <c r="N34" s="4" t="s">
        <v>7</v>
      </c>
      <c r="O34" s="5" t="s">
        <v>8</v>
      </c>
      <c r="P34" s="38">
        <v>633.9</v>
      </c>
      <c r="Q34" s="18">
        <v>0.02</v>
      </c>
      <c r="R34" s="18">
        <v>0.17</v>
      </c>
      <c r="S34" s="18">
        <f t="shared" ref="S34:S51" si="4">Q34/100*$F34</f>
        <v>0</v>
      </c>
      <c r="T34" s="18">
        <f t="shared" ref="T34:T51" si="5">R34/100*$F34</f>
        <v>0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</row>
    <row r="35" spans="1:99" ht="12.75" customHeight="1" x14ac:dyDescent="0.25">
      <c r="A35" s="101"/>
      <c r="B35" s="110"/>
      <c r="C35" s="102"/>
      <c r="D35" s="97" t="e">
        <f>AVERAGE(C34:C35)</f>
        <v>#DIV/0!</v>
      </c>
      <c r="E35" s="98" t="e">
        <f>ABS(C35-C34)/AVERAGE(C34:C35)</f>
        <v>#DIV/0!</v>
      </c>
      <c r="F35" s="102"/>
      <c r="G35" s="97" t="e">
        <f>AVERAGE(F34:F35)</f>
        <v>#DIV/0!</v>
      </c>
      <c r="H35" s="98" t="e">
        <f>ABS(F35-F34)/AVERAGE(F34:F35)</f>
        <v>#DIV/0!</v>
      </c>
      <c r="I35" s="96"/>
      <c r="K35" s="1">
        <v>17</v>
      </c>
      <c r="L35" s="3">
        <v>42</v>
      </c>
      <c r="M35" s="4" t="s">
        <v>15</v>
      </c>
      <c r="N35" s="4" t="s">
        <v>7</v>
      </c>
      <c r="O35" s="6" t="s">
        <v>16</v>
      </c>
      <c r="P35" s="38">
        <v>304.39999999999998</v>
      </c>
      <c r="Q35" s="18">
        <v>0.03</v>
      </c>
      <c r="R35" s="18">
        <v>0.71</v>
      </c>
      <c r="S35" s="18">
        <f t="shared" si="4"/>
        <v>0</v>
      </c>
      <c r="T35" s="18">
        <f t="shared" si="5"/>
        <v>0</v>
      </c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</row>
    <row r="36" spans="1:99" ht="12.75" customHeight="1" x14ac:dyDescent="0.25">
      <c r="A36" s="101"/>
      <c r="B36" s="110"/>
      <c r="C36" s="102"/>
      <c r="D36" s="97"/>
      <c r="E36" s="98"/>
      <c r="F36" s="102"/>
      <c r="G36" s="97"/>
      <c r="H36" s="98"/>
      <c r="I36" s="96"/>
      <c r="K36" s="1">
        <v>18</v>
      </c>
      <c r="L36" s="3">
        <v>42</v>
      </c>
      <c r="M36" s="4" t="s">
        <v>15</v>
      </c>
      <c r="N36" s="4" t="s">
        <v>7</v>
      </c>
      <c r="O36" s="11" t="s">
        <v>17</v>
      </c>
      <c r="P36" s="38">
        <v>561.79999999999995</v>
      </c>
      <c r="Q36" s="18">
        <v>0.15</v>
      </c>
      <c r="R36" s="18">
        <v>3.57</v>
      </c>
      <c r="S36" s="18">
        <f t="shared" si="4"/>
        <v>0</v>
      </c>
      <c r="T36" s="18">
        <f t="shared" si="5"/>
        <v>0</v>
      </c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</row>
    <row r="37" spans="1:99" ht="12.75" customHeight="1" x14ac:dyDescent="0.25">
      <c r="A37" s="101"/>
      <c r="B37" s="110"/>
      <c r="C37" s="102"/>
      <c r="D37" s="97" t="e">
        <f>AVERAGE(C36:C37)</f>
        <v>#DIV/0!</v>
      </c>
      <c r="E37" s="98" t="e">
        <f>ABS(C37-C36)/AVERAGE(C36:C37)</f>
        <v>#DIV/0!</v>
      </c>
      <c r="F37" s="102"/>
      <c r="G37" s="97" t="e">
        <f>AVERAGE(F36:F37)</f>
        <v>#DIV/0!</v>
      </c>
      <c r="H37" s="98" t="e">
        <f>ABS(F37-F36)/AVERAGE(F36:F37)</f>
        <v>#DIV/0!</v>
      </c>
      <c r="I37" s="96"/>
      <c r="K37" s="1">
        <v>20</v>
      </c>
      <c r="L37" s="3">
        <v>45</v>
      </c>
      <c r="M37" s="4" t="s">
        <v>15</v>
      </c>
      <c r="N37" s="4" t="s">
        <v>7</v>
      </c>
      <c r="O37" s="6" t="s">
        <v>14</v>
      </c>
      <c r="P37" s="38">
        <v>921.90000000000009</v>
      </c>
      <c r="Q37" s="18">
        <v>0.05</v>
      </c>
      <c r="R37" s="18">
        <v>1.22</v>
      </c>
      <c r="S37" s="18">
        <f t="shared" si="4"/>
        <v>0</v>
      </c>
      <c r="T37" s="18">
        <f t="shared" si="5"/>
        <v>0</v>
      </c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</row>
    <row r="38" spans="1:99" ht="12.75" customHeight="1" x14ac:dyDescent="0.25">
      <c r="A38" s="101"/>
      <c r="B38" s="110"/>
      <c r="C38" s="102"/>
      <c r="D38" s="97"/>
      <c r="E38" s="98"/>
      <c r="F38" s="102"/>
      <c r="G38" s="97"/>
      <c r="H38" s="98"/>
      <c r="I38" s="96"/>
      <c r="K38" s="1">
        <v>22</v>
      </c>
      <c r="L38" s="3">
        <v>51</v>
      </c>
      <c r="M38" s="4" t="s">
        <v>15</v>
      </c>
      <c r="N38" s="4" t="s">
        <v>7</v>
      </c>
      <c r="O38" s="5" t="s">
        <v>14</v>
      </c>
      <c r="P38" s="38">
        <v>428.4</v>
      </c>
      <c r="Q38" s="18">
        <v>0.32</v>
      </c>
      <c r="R38" s="18">
        <v>6.98</v>
      </c>
      <c r="S38" s="18">
        <f t="shared" si="4"/>
        <v>0</v>
      </c>
      <c r="T38" s="18">
        <f t="shared" si="5"/>
        <v>0</v>
      </c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</row>
    <row r="39" spans="1:99" ht="12.75" customHeight="1" x14ac:dyDescent="0.25">
      <c r="A39" s="101"/>
      <c r="B39" s="110"/>
      <c r="C39" s="102"/>
      <c r="D39" s="97" t="e">
        <f>AVERAGE(C38:C39)</f>
        <v>#DIV/0!</v>
      </c>
      <c r="E39" s="98" t="e">
        <f>ABS(C39-C38)/AVERAGE(C38:C39)</f>
        <v>#DIV/0!</v>
      </c>
      <c r="F39" s="102"/>
      <c r="G39" s="97" t="e">
        <f>AVERAGE(F38:F39)</f>
        <v>#DIV/0!</v>
      </c>
      <c r="H39" s="98" t="e">
        <f>ABS(F39-F38)/AVERAGE(F38:F39)</f>
        <v>#DIV/0!</v>
      </c>
      <c r="I39" s="96"/>
      <c r="K39" s="1">
        <v>24</v>
      </c>
      <c r="L39" s="3">
        <v>2</v>
      </c>
      <c r="M39" s="4" t="s">
        <v>6</v>
      </c>
      <c r="N39" s="4" t="s">
        <v>19</v>
      </c>
      <c r="O39" s="5" t="s">
        <v>19</v>
      </c>
      <c r="P39" s="38">
        <v>791.9</v>
      </c>
      <c r="Q39" s="18">
        <v>0.25</v>
      </c>
      <c r="R39" s="18">
        <v>4</v>
      </c>
      <c r="S39" s="18">
        <f t="shared" si="4"/>
        <v>0</v>
      </c>
      <c r="T39" s="18">
        <f t="shared" si="5"/>
        <v>0</v>
      </c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</row>
    <row r="40" spans="1:99" ht="12.75" customHeight="1" x14ac:dyDescent="0.25">
      <c r="A40" s="101"/>
      <c r="B40" s="110"/>
      <c r="C40" s="102"/>
      <c r="D40" s="97"/>
      <c r="E40" s="98"/>
      <c r="F40" s="102"/>
      <c r="G40" s="97"/>
      <c r="H40" s="98"/>
      <c r="I40" s="96"/>
      <c r="K40" s="1">
        <v>26</v>
      </c>
      <c r="L40" s="3">
        <v>10</v>
      </c>
      <c r="M40" s="4" t="s">
        <v>6</v>
      </c>
      <c r="N40" s="4" t="s">
        <v>19</v>
      </c>
      <c r="O40" s="5" t="s">
        <v>19</v>
      </c>
      <c r="P40" s="38">
        <v>2109.3999999999996</v>
      </c>
      <c r="Q40" s="18">
        <v>0.03</v>
      </c>
      <c r="R40" s="18">
        <v>0.17</v>
      </c>
      <c r="S40" s="18">
        <f t="shared" si="4"/>
        <v>0</v>
      </c>
      <c r="T40" s="18">
        <f t="shared" si="5"/>
        <v>0</v>
      </c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</row>
    <row r="41" spans="1:99" ht="12.75" customHeight="1" x14ac:dyDescent="0.25">
      <c r="A41" s="101"/>
      <c r="B41" s="110"/>
      <c r="C41" s="102"/>
      <c r="D41" s="97" t="e">
        <f>AVERAGE(C40:C41)</f>
        <v>#DIV/0!</v>
      </c>
      <c r="E41" s="98" t="e">
        <f>ABS(C41-C40)/AVERAGE(C40:C41)</f>
        <v>#DIV/0!</v>
      </c>
      <c r="F41" s="102"/>
      <c r="G41" s="97" t="e">
        <f>AVERAGE(F40:F41)</f>
        <v>#DIV/0!</v>
      </c>
      <c r="H41" s="98" t="e">
        <f>ABS(F41-F40)/AVERAGE(F40:F41)</f>
        <v>#DIV/0!</v>
      </c>
      <c r="I41" s="96"/>
      <c r="K41" s="1">
        <v>27</v>
      </c>
      <c r="L41" s="3">
        <v>20</v>
      </c>
      <c r="M41" s="4" t="s">
        <v>11</v>
      </c>
      <c r="N41" s="4" t="s">
        <v>19</v>
      </c>
      <c r="O41" s="5" t="s">
        <v>19</v>
      </c>
      <c r="P41" s="38">
        <v>1619.2</v>
      </c>
      <c r="Q41" s="18">
        <v>0.02</v>
      </c>
      <c r="R41" s="18">
        <v>0.08</v>
      </c>
      <c r="S41" s="18">
        <f t="shared" si="4"/>
        <v>0</v>
      </c>
      <c r="T41" s="18">
        <f t="shared" si="5"/>
        <v>0</v>
      </c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</row>
    <row r="42" spans="1:99" ht="12.75" customHeight="1" x14ac:dyDescent="0.25">
      <c r="A42" s="95"/>
      <c r="B42" s="110"/>
      <c r="C42" s="96"/>
      <c r="D42" s="97"/>
      <c r="E42" s="98"/>
      <c r="F42" s="96"/>
      <c r="G42" s="97"/>
      <c r="H42" s="98"/>
      <c r="I42" s="96"/>
      <c r="K42" s="1">
        <v>28</v>
      </c>
      <c r="L42" s="3">
        <v>27</v>
      </c>
      <c r="M42" s="4" t="s">
        <v>11</v>
      </c>
      <c r="N42" s="4" t="s">
        <v>19</v>
      </c>
      <c r="O42" s="5" t="s">
        <v>19</v>
      </c>
      <c r="P42" s="38">
        <v>1540.6999999999998</v>
      </c>
      <c r="Q42" s="18">
        <v>0.02</v>
      </c>
      <c r="R42" s="18">
        <v>0.03</v>
      </c>
      <c r="S42" s="18">
        <f t="shared" si="4"/>
        <v>0</v>
      </c>
      <c r="T42" s="18">
        <f t="shared" si="5"/>
        <v>0</v>
      </c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</row>
    <row r="43" spans="1:99" ht="12.75" customHeight="1" x14ac:dyDescent="0.25">
      <c r="A43" s="95"/>
      <c r="B43" s="110"/>
      <c r="C43" s="96"/>
      <c r="D43" s="97"/>
      <c r="E43" s="98"/>
      <c r="F43" s="96"/>
      <c r="G43" s="97"/>
      <c r="H43" s="98"/>
      <c r="I43" s="96"/>
      <c r="K43" s="1">
        <v>29</v>
      </c>
      <c r="L43" s="3">
        <v>35</v>
      </c>
      <c r="M43" s="4" t="s">
        <v>11</v>
      </c>
      <c r="N43" s="4" t="s">
        <v>19</v>
      </c>
      <c r="O43" s="5" t="s">
        <v>19</v>
      </c>
      <c r="P43" s="38">
        <v>1669.3</v>
      </c>
      <c r="Q43" s="18">
        <v>0.01</v>
      </c>
      <c r="R43" s="18">
        <v>0.02</v>
      </c>
      <c r="S43" s="18">
        <f t="shared" si="4"/>
        <v>0</v>
      </c>
      <c r="T43" s="18">
        <f t="shared" si="5"/>
        <v>0</v>
      </c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</row>
    <row r="44" spans="1:99" ht="12.75" customHeight="1" x14ac:dyDescent="0.25">
      <c r="A44" s="95"/>
      <c r="B44" s="110"/>
      <c r="C44" s="96"/>
      <c r="D44" s="97"/>
      <c r="E44" s="98"/>
      <c r="F44" s="96"/>
      <c r="G44" s="97"/>
      <c r="H44" s="98"/>
      <c r="I44" s="96"/>
      <c r="K44" s="1">
        <v>30</v>
      </c>
      <c r="L44" s="3">
        <v>43</v>
      </c>
      <c r="M44" s="4" t="s">
        <v>15</v>
      </c>
      <c r="N44" s="4" t="s">
        <v>19</v>
      </c>
      <c r="O44" s="5" t="s">
        <v>19</v>
      </c>
      <c r="P44" s="38">
        <v>1831.1</v>
      </c>
      <c r="Q44" s="18">
        <v>0.03</v>
      </c>
      <c r="R44" s="18">
        <v>0.73</v>
      </c>
      <c r="S44" s="18">
        <f t="shared" si="4"/>
        <v>0</v>
      </c>
      <c r="T44" s="18">
        <f t="shared" si="5"/>
        <v>0</v>
      </c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</row>
    <row r="45" spans="1:99" ht="12.75" customHeight="1" x14ac:dyDescent="0.25">
      <c r="A45" s="95"/>
      <c r="B45" s="110"/>
      <c r="C45" s="96"/>
      <c r="D45" s="97"/>
      <c r="E45" s="98"/>
      <c r="F45" s="96"/>
      <c r="G45" s="97"/>
      <c r="H45" s="98"/>
      <c r="I45" s="96"/>
      <c r="K45" s="1">
        <v>31</v>
      </c>
      <c r="L45" s="3">
        <v>46</v>
      </c>
      <c r="M45" s="4" t="s">
        <v>15</v>
      </c>
      <c r="N45" s="4" t="s">
        <v>19</v>
      </c>
      <c r="O45" s="5" t="s">
        <v>19</v>
      </c>
      <c r="P45" s="38">
        <v>1830.8999999999999</v>
      </c>
      <c r="Q45" s="18">
        <v>0.02</v>
      </c>
      <c r="R45" s="18">
        <v>0.21</v>
      </c>
      <c r="S45" s="18">
        <f t="shared" si="4"/>
        <v>0</v>
      </c>
      <c r="T45" s="18">
        <f t="shared" si="5"/>
        <v>0</v>
      </c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</row>
    <row r="46" spans="1:99" ht="12.75" customHeight="1" x14ac:dyDescent="0.25">
      <c r="A46" s="95"/>
      <c r="B46" s="110"/>
      <c r="C46" s="96"/>
      <c r="D46" s="97"/>
      <c r="E46" s="98"/>
      <c r="F46" s="96"/>
      <c r="G46" s="97"/>
      <c r="H46" s="98"/>
      <c r="I46" s="96"/>
      <c r="K46" s="1">
        <v>32</v>
      </c>
      <c r="L46" s="3">
        <v>52</v>
      </c>
      <c r="M46" s="4" t="s">
        <v>15</v>
      </c>
      <c r="N46" s="4" t="s">
        <v>19</v>
      </c>
      <c r="O46" s="5" t="s">
        <v>19</v>
      </c>
      <c r="P46" s="38">
        <v>1170.3999999999999</v>
      </c>
      <c r="Q46" s="18">
        <v>0.23</v>
      </c>
      <c r="R46" s="18">
        <v>6.08</v>
      </c>
      <c r="S46" s="18">
        <f t="shared" si="4"/>
        <v>0</v>
      </c>
      <c r="T46" s="18">
        <f t="shared" si="5"/>
        <v>0</v>
      </c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</row>
    <row r="47" spans="1:99" ht="12.75" customHeight="1" x14ac:dyDescent="0.25">
      <c r="A47" s="95"/>
      <c r="B47" s="110"/>
      <c r="C47" s="96"/>
      <c r="D47" s="97"/>
      <c r="E47" s="98"/>
      <c r="F47" s="96"/>
      <c r="G47" s="97"/>
      <c r="H47" s="98"/>
      <c r="I47" s="96"/>
      <c r="K47" s="1">
        <v>35</v>
      </c>
      <c r="L47" s="3">
        <v>21</v>
      </c>
      <c r="M47" s="4" t="s">
        <v>11</v>
      </c>
      <c r="N47" s="4" t="s">
        <v>19</v>
      </c>
      <c r="O47" s="5" t="s">
        <v>19</v>
      </c>
      <c r="P47" s="38">
        <v>1746.8999999999999</v>
      </c>
      <c r="Q47" s="18">
        <v>0.01</v>
      </c>
      <c r="R47" s="18">
        <v>0.14000000000000001</v>
      </c>
      <c r="S47" s="18">
        <f t="shared" si="4"/>
        <v>0</v>
      </c>
      <c r="T47" s="18">
        <f t="shared" si="5"/>
        <v>0</v>
      </c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6"/>
      <c r="CO47" s="96"/>
      <c r="CP47" s="96"/>
      <c r="CQ47" s="96"/>
      <c r="CR47" s="96"/>
      <c r="CS47" s="96"/>
      <c r="CT47" s="96"/>
      <c r="CU47" s="96"/>
    </row>
    <row r="48" spans="1:99" ht="12.75" customHeight="1" x14ac:dyDescent="0.25">
      <c r="A48" s="95"/>
      <c r="B48" s="110"/>
      <c r="C48" s="97"/>
      <c r="D48" s="97"/>
      <c r="E48" s="98"/>
      <c r="F48" s="97"/>
      <c r="G48" s="97"/>
      <c r="H48" s="98"/>
      <c r="I48" s="96"/>
      <c r="K48" s="1">
        <v>36</v>
      </c>
      <c r="L48" s="3">
        <v>28</v>
      </c>
      <c r="M48" s="4" t="s">
        <v>11</v>
      </c>
      <c r="N48" s="4" t="s">
        <v>19</v>
      </c>
      <c r="O48" s="5" t="s">
        <v>19</v>
      </c>
      <c r="P48" s="38">
        <v>1614.1000000000001</v>
      </c>
      <c r="Q48" s="18">
        <v>0.01</v>
      </c>
      <c r="R48" s="18">
        <v>0</v>
      </c>
      <c r="S48" s="18">
        <f t="shared" si="4"/>
        <v>0</v>
      </c>
      <c r="T48" s="18">
        <f t="shared" si="5"/>
        <v>0</v>
      </c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6"/>
      <c r="CO48" s="96"/>
      <c r="CP48" s="96"/>
      <c r="CQ48" s="96"/>
      <c r="CR48" s="96"/>
      <c r="CS48" s="96"/>
      <c r="CT48" s="96"/>
      <c r="CU48" s="96"/>
    </row>
    <row r="49" spans="1:99" ht="12.75" customHeight="1" x14ac:dyDescent="0.25">
      <c r="A49" s="95"/>
      <c r="B49" s="110"/>
      <c r="C49" s="97"/>
      <c r="D49" s="97"/>
      <c r="E49" s="98"/>
      <c r="F49" s="97"/>
      <c r="G49" s="97"/>
      <c r="H49" s="98"/>
      <c r="K49" s="1">
        <v>37</v>
      </c>
      <c r="L49" s="3">
        <v>36</v>
      </c>
      <c r="M49" s="4" t="s">
        <v>11</v>
      </c>
      <c r="N49" s="4" t="s">
        <v>19</v>
      </c>
      <c r="O49" s="5" t="s">
        <v>19</v>
      </c>
      <c r="P49" s="38">
        <v>452.5</v>
      </c>
      <c r="Q49" s="18">
        <v>0.02</v>
      </c>
      <c r="R49" s="18">
        <v>0.25</v>
      </c>
      <c r="S49" s="18">
        <f t="shared" si="4"/>
        <v>0</v>
      </c>
      <c r="T49" s="18">
        <f t="shared" si="5"/>
        <v>0</v>
      </c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</row>
    <row r="50" spans="1:99" ht="12.75" customHeight="1" x14ac:dyDescent="0.25">
      <c r="A50" s="95"/>
      <c r="B50" s="110"/>
      <c r="C50" s="97"/>
      <c r="D50" s="97"/>
      <c r="E50" s="98"/>
      <c r="F50" s="97"/>
      <c r="G50" s="97"/>
      <c r="H50" s="96"/>
      <c r="I50" s="96"/>
      <c r="K50" s="1">
        <v>38</v>
      </c>
      <c r="L50" s="3">
        <v>44</v>
      </c>
      <c r="M50" s="4" t="s">
        <v>15</v>
      </c>
      <c r="N50" s="4" t="s">
        <v>19</v>
      </c>
      <c r="O50" s="5" t="s">
        <v>19</v>
      </c>
      <c r="P50" s="38">
        <v>1088.7</v>
      </c>
      <c r="Q50" s="18">
        <v>0.05</v>
      </c>
      <c r="R50" s="18">
        <v>1.58</v>
      </c>
      <c r="S50" s="18">
        <f t="shared" si="4"/>
        <v>0</v>
      </c>
      <c r="T50" s="18">
        <f t="shared" si="5"/>
        <v>0</v>
      </c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</row>
    <row r="51" spans="1:99" ht="12.75" customHeight="1" x14ac:dyDescent="0.25">
      <c r="A51" s="95"/>
      <c r="B51" s="110"/>
      <c r="C51" s="97"/>
      <c r="D51" s="97"/>
      <c r="E51" s="98"/>
      <c r="F51" s="97"/>
      <c r="G51" s="97"/>
      <c r="H51" s="96"/>
      <c r="I51" s="96"/>
      <c r="K51" s="1">
        <v>40</v>
      </c>
      <c r="L51" s="3">
        <v>53</v>
      </c>
      <c r="M51" s="4" t="s">
        <v>15</v>
      </c>
      <c r="N51" s="4" t="s">
        <v>19</v>
      </c>
      <c r="O51" s="5" t="s">
        <v>19</v>
      </c>
      <c r="P51" s="38">
        <v>1496.9</v>
      </c>
      <c r="Q51" s="18">
        <v>0.14000000000000001</v>
      </c>
      <c r="R51" s="18">
        <v>3.72</v>
      </c>
      <c r="S51" s="18">
        <f t="shared" si="4"/>
        <v>0</v>
      </c>
      <c r="T51" s="18">
        <f t="shared" si="5"/>
        <v>0</v>
      </c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</row>
    <row r="52" spans="1:99" ht="12.75" customHeight="1" x14ac:dyDescent="0.25">
      <c r="A52" s="95"/>
      <c r="B52" s="110"/>
      <c r="C52" s="97"/>
      <c r="D52" s="97"/>
      <c r="E52" s="98"/>
      <c r="F52" s="97"/>
      <c r="G52" s="97"/>
      <c r="H52" s="96"/>
      <c r="I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6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</row>
    <row r="53" spans="1:99" ht="12.75" customHeight="1" x14ac:dyDescent="0.25">
      <c r="A53" s="95"/>
      <c r="B53" s="110"/>
      <c r="C53" s="97"/>
      <c r="D53" s="97"/>
      <c r="E53" s="98"/>
      <c r="F53" s="97"/>
      <c r="G53" s="97"/>
      <c r="H53" s="96"/>
      <c r="I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</row>
    <row r="54" spans="1:99" ht="12.75" customHeight="1" x14ac:dyDescent="0.25">
      <c r="A54" s="95"/>
      <c r="B54" s="110"/>
      <c r="C54" s="97"/>
      <c r="D54" s="97"/>
      <c r="E54" s="98"/>
      <c r="F54" s="97"/>
      <c r="G54" s="97"/>
      <c r="H54" s="96"/>
      <c r="I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6"/>
      <c r="BS54" s="96"/>
      <c r="BT54" s="96"/>
      <c r="BU54" s="96"/>
      <c r="BV54" s="96"/>
      <c r="BW54" s="96"/>
      <c r="BX54" s="96"/>
      <c r="BY54" s="96"/>
      <c r="BZ54" s="96"/>
      <c r="CA54" s="96"/>
      <c r="CB54" s="96"/>
      <c r="CC54" s="96"/>
      <c r="CD54" s="96"/>
      <c r="CE54" s="96"/>
      <c r="CF54" s="96"/>
      <c r="CG54" s="96"/>
      <c r="CH54" s="96"/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</row>
    <row r="55" spans="1:99" ht="12.75" customHeight="1" x14ac:dyDescent="0.25">
      <c r="A55" s="95"/>
      <c r="B55" s="110"/>
      <c r="C55" s="97"/>
      <c r="D55" s="97"/>
      <c r="E55" s="98"/>
      <c r="F55" s="97"/>
      <c r="G55" s="97"/>
      <c r="H55" s="96"/>
      <c r="I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6"/>
      <c r="BS55" s="96"/>
      <c r="BT55" s="96"/>
      <c r="BU55" s="96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</row>
    <row r="56" spans="1:99" ht="12.75" customHeight="1" x14ac:dyDescent="0.25">
      <c r="A56" s="95"/>
      <c r="B56" s="110"/>
      <c r="C56" s="97"/>
      <c r="D56" s="97"/>
      <c r="E56" s="98"/>
      <c r="F56" s="97"/>
      <c r="G56" s="97"/>
      <c r="H56" s="96"/>
      <c r="I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</row>
    <row r="57" spans="1:99" ht="12.75" customHeight="1" x14ac:dyDescent="0.25">
      <c r="A57" s="95"/>
      <c r="B57" s="110"/>
      <c r="C57" s="97"/>
      <c r="D57" s="97"/>
      <c r="E57" s="98"/>
      <c r="F57" s="97"/>
      <c r="G57" s="97"/>
      <c r="H57" s="96"/>
      <c r="I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</row>
    <row r="58" spans="1:99" ht="12.75" customHeight="1" x14ac:dyDescent="0.25">
      <c r="A58" s="95"/>
      <c r="B58" s="110"/>
      <c r="C58" s="97"/>
      <c r="D58" s="97"/>
      <c r="E58" s="98"/>
      <c r="F58" s="97"/>
      <c r="G58" s="97"/>
      <c r="H58" s="96"/>
      <c r="I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  <c r="CL58" s="96"/>
      <c r="CM58" s="96"/>
      <c r="CN58" s="96"/>
      <c r="CO58" s="96"/>
      <c r="CP58" s="96"/>
      <c r="CQ58" s="96"/>
      <c r="CR58" s="96"/>
      <c r="CS58" s="96"/>
      <c r="CT58" s="96"/>
      <c r="CU58" s="96"/>
    </row>
    <row r="59" spans="1:99" ht="12.75" customHeight="1" x14ac:dyDescent="0.25">
      <c r="A59" s="95"/>
      <c r="B59" s="110"/>
      <c r="C59" s="97"/>
      <c r="D59" s="97"/>
      <c r="E59" s="98"/>
      <c r="F59" s="97"/>
      <c r="G59" s="97"/>
      <c r="H59" s="96"/>
      <c r="I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</row>
    <row r="60" spans="1:99" ht="12.75" customHeight="1" x14ac:dyDescent="0.25">
      <c r="A60" s="95"/>
      <c r="B60" s="110"/>
      <c r="C60" s="97"/>
      <c r="D60" s="97"/>
      <c r="E60" s="98"/>
      <c r="F60" s="97"/>
      <c r="G60" s="97"/>
      <c r="H60" s="96"/>
      <c r="I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</row>
    <row r="61" spans="1:99" ht="12.75" customHeight="1" x14ac:dyDescent="0.25">
      <c r="A61" s="95"/>
      <c r="B61" s="110"/>
      <c r="C61" s="97"/>
      <c r="D61" s="97"/>
      <c r="E61" s="98"/>
      <c r="F61" s="97"/>
      <c r="G61" s="97"/>
      <c r="H61" s="96"/>
      <c r="I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</row>
    <row r="62" spans="1:99" ht="12.75" customHeight="1" x14ac:dyDescent="0.25">
      <c r="A62" s="95"/>
      <c r="B62" s="110"/>
      <c r="C62" s="97"/>
      <c r="D62" s="97"/>
      <c r="E62" s="98"/>
      <c r="F62" s="97"/>
      <c r="G62" s="97"/>
      <c r="H62" s="96"/>
      <c r="I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</row>
    <row r="63" spans="1:99" ht="12.75" customHeight="1" x14ac:dyDescent="0.25">
      <c r="A63" s="95"/>
      <c r="B63" s="110"/>
      <c r="C63" s="97"/>
      <c r="D63" s="97"/>
      <c r="E63" s="98"/>
      <c r="F63" s="97"/>
      <c r="G63" s="97"/>
      <c r="H63" s="96"/>
      <c r="I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</row>
    <row r="64" spans="1:99" ht="12.75" customHeight="1" x14ac:dyDescent="0.25">
      <c r="A64" s="95"/>
      <c r="B64" s="110"/>
      <c r="C64" s="97"/>
      <c r="D64" s="97"/>
      <c r="E64" s="98"/>
      <c r="F64" s="97"/>
      <c r="G64" s="97"/>
      <c r="H64" s="96"/>
      <c r="I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</row>
    <row r="65" spans="1:99" ht="12.75" customHeight="1" x14ac:dyDescent="0.25">
      <c r="A65" s="95"/>
      <c r="B65" s="110"/>
      <c r="C65" s="97"/>
      <c r="D65" s="97"/>
      <c r="E65" s="98"/>
      <c r="F65" s="97"/>
      <c r="G65" s="97"/>
      <c r="H65" s="96"/>
      <c r="I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6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</row>
    <row r="66" spans="1:99" ht="12.75" customHeight="1" x14ac:dyDescent="0.25">
      <c r="A66" s="95"/>
      <c r="B66" s="110"/>
      <c r="C66" s="97"/>
      <c r="D66" s="97"/>
      <c r="E66" s="98"/>
      <c r="F66" s="97"/>
      <c r="G66" s="97"/>
      <c r="H66" s="96"/>
      <c r="I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</row>
    <row r="67" spans="1:99" ht="12.75" customHeight="1" x14ac:dyDescent="0.25">
      <c r="A67" s="95"/>
      <c r="B67" s="110"/>
      <c r="C67" s="97"/>
      <c r="D67" s="97"/>
      <c r="E67" s="98"/>
      <c r="F67" s="97"/>
      <c r="G67" s="97"/>
      <c r="H67" s="96"/>
      <c r="I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</row>
    <row r="68" spans="1:99" ht="12.75" customHeight="1" x14ac:dyDescent="0.25">
      <c r="A68" s="95"/>
      <c r="B68" s="110"/>
      <c r="C68" s="97"/>
      <c r="D68" s="97"/>
      <c r="E68" s="98"/>
      <c r="F68" s="97"/>
      <c r="G68" s="97"/>
      <c r="H68" s="96"/>
      <c r="I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</row>
    <row r="69" spans="1:99" ht="12.75" customHeight="1" x14ac:dyDescent="0.25">
      <c r="A69" s="95"/>
      <c r="B69" s="110"/>
      <c r="C69" s="97"/>
      <c r="D69" s="97"/>
      <c r="E69" s="98"/>
      <c r="F69" s="97"/>
      <c r="G69" s="97"/>
      <c r="H69" s="96"/>
      <c r="I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</row>
    <row r="70" spans="1:99" ht="12.75" customHeight="1" x14ac:dyDescent="0.25">
      <c r="A70" s="95"/>
      <c r="B70" s="110"/>
      <c r="C70" s="97"/>
      <c r="D70" s="97"/>
      <c r="E70" s="98"/>
      <c r="F70" s="97"/>
      <c r="G70" s="97"/>
      <c r="H70" s="96"/>
      <c r="I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</row>
    <row r="71" spans="1:99" ht="12.75" customHeight="1" x14ac:dyDescent="0.25">
      <c r="A71" s="95"/>
      <c r="B71" s="110"/>
      <c r="C71" s="97"/>
      <c r="D71" s="97"/>
      <c r="E71" s="98"/>
      <c r="F71" s="97"/>
      <c r="G71" s="97"/>
      <c r="H71" s="96"/>
      <c r="I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</row>
    <row r="72" spans="1:99" ht="12.75" customHeight="1" x14ac:dyDescent="0.25">
      <c r="A72" s="95"/>
      <c r="B72" s="110"/>
      <c r="C72" s="97"/>
      <c r="D72" s="97"/>
      <c r="E72" s="98"/>
      <c r="F72" s="97"/>
      <c r="G72" s="97"/>
      <c r="H72" s="96"/>
      <c r="I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6"/>
      <c r="CL72" s="96"/>
      <c r="CM72" s="96"/>
      <c r="CN72" s="96"/>
      <c r="CO72" s="96"/>
      <c r="CP72" s="96"/>
      <c r="CQ72" s="96"/>
      <c r="CR72" s="96"/>
      <c r="CS72" s="96"/>
      <c r="CT72" s="96"/>
      <c r="CU72" s="96"/>
    </row>
    <row r="73" spans="1:99" ht="12.75" customHeight="1" x14ac:dyDescent="0.25">
      <c r="A73" s="95"/>
      <c r="B73" s="110"/>
      <c r="C73" s="97"/>
      <c r="D73" s="97"/>
      <c r="E73" s="98"/>
      <c r="F73" s="97"/>
      <c r="G73" s="97"/>
      <c r="H73" s="96"/>
      <c r="I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</row>
    <row r="74" spans="1:99" ht="12.75" customHeight="1" x14ac:dyDescent="0.25">
      <c r="A74" s="95"/>
      <c r="B74" s="110"/>
      <c r="C74" s="97"/>
      <c r="D74" s="97"/>
      <c r="E74" s="98"/>
      <c r="F74" s="97"/>
      <c r="G74" s="97"/>
      <c r="H74" s="96"/>
      <c r="I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</row>
    <row r="75" spans="1:99" ht="12.75" customHeight="1" x14ac:dyDescent="0.25">
      <c r="A75" s="95"/>
      <c r="B75" s="110"/>
      <c r="C75" s="97"/>
      <c r="D75" s="97"/>
      <c r="E75" s="98"/>
      <c r="F75" s="97"/>
      <c r="G75" s="97"/>
      <c r="H75" s="96"/>
      <c r="I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</row>
    <row r="76" spans="1:99" ht="12.75" customHeight="1" x14ac:dyDescent="0.25">
      <c r="A76" s="95"/>
      <c r="B76" s="110"/>
      <c r="C76" s="97"/>
      <c r="D76" s="97"/>
      <c r="E76" s="98"/>
      <c r="F76" s="97"/>
      <c r="G76" s="97"/>
      <c r="H76" s="96"/>
      <c r="I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96"/>
      <c r="BL76" s="96"/>
      <c r="BM76" s="96"/>
      <c r="BN76" s="96"/>
      <c r="BO76" s="96"/>
      <c r="BP76" s="96"/>
      <c r="BQ76" s="96"/>
      <c r="BR76" s="96"/>
      <c r="BS76" s="96"/>
      <c r="BT76" s="96"/>
      <c r="BU76" s="96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</row>
    <row r="77" spans="1:99" ht="12.75" customHeight="1" x14ac:dyDescent="0.25">
      <c r="A77" s="95"/>
      <c r="B77" s="110"/>
      <c r="C77" s="97"/>
      <c r="D77" s="97"/>
      <c r="E77" s="98"/>
      <c r="F77" s="97"/>
      <c r="G77" s="97"/>
      <c r="H77" s="96"/>
      <c r="I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6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</row>
    <row r="78" spans="1:99" ht="12.75" customHeight="1" x14ac:dyDescent="0.25">
      <c r="A78" s="95"/>
      <c r="B78" s="110"/>
      <c r="C78" s="97"/>
      <c r="D78" s="97"/>
      <c r="E78" s="98"/>
      <c r="F78" s="97"/>
      <c r="G78" s="97"/>
      <c r="H78" s="96"/>
      <c r="I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96"/>
      <c r="BL78" s="96"/>
      <c r="BM78" s="96"/>
      <c r="BN78" s="96"/>
      <c r="BO78" s="96"/>
      <c r="BP78" s="96"/>
      <c r="BQ78" s="96"/>
      <c r="BR78" s="96"/>
      <c r="BS78" s="96"/>
      <c r="BT78" s="96"/>
      <c r="BU78" s="96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</row>
    <row r="79" spans="1:99" ht="12.75" customHeight="1" x14ac:dyDescent="0.25">
      <c r="A79" s="95"/>
      <c r="B79" s="110"/>
      <c r="C79" s="97"/>
      <c r="D79" s="97"/>
      <c r="E79" s="98"/>
      <c r="F79" s="97"/>
      <c r="G79" s="97"/>
      <c r="H79" s="96"/>
      <c r="I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96"/>
      <c r="BL79" s="96"/>
      <c r="BM79" s="96"/>
      <c r="BN79" s="96"/>
      <c r="BO79" s="96"/>
      <c r="BP79" s="96"/>
      <c r="BQ79" s="96"/>
      <c r="BR79" s="96"/>
      <c r="BS79" s="96"/>
      <c r="BT79" s="96"/>
      <c r="BU79" s="96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</row>
    <row r="80" spans="1:99" ht="12.75" customHeight="1" x14ac:dyDescent="0.25">
      <c r="A80" s="95"/>
      <c r="B80" s="110"/>
      <c r="C80" s="97"/>
      <c r="D80" s="97"/>
      <c r="E80" s="98"/>
      <c r="F80" s="97"/>
      <c r="G80" s="97"/>
      <c r="H80" s="96"/>
      <c r="I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  <c r="BP80" s="96"/>
      <c r="BQ80" s="96"/>
      <c r="BR80" s="96"/>
      <c r="BS80" s="96"/>
      <c r="BT80" s="96"/>
      <c r="BU80" s="96"/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</row>
    <row r="81" spans="1:99" ht="12.75" customHeight="1" x14ac:dyDescent="0.25">
      <c r="A81" s="95"/>
      <c r="B81" s="110"/>
      <c r="C81" s="97"/>
      <c r="D81" s="97"/>
      <c r="E81" s="98"/>
      <c r="F81" s="97"/>
      <c r="G81" s="97"/>
      <c r="H81" s="96"/>
      <c r="I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6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</row>
    <row r="82" spans="1:99" ht="12.75" customHeight="1" x14ac:dyDescent="0.25">
      <c r="A82" s="95"/>
      <c r="B82" s="110"/>
      <c r="C82" s="97"/>
      <c r="D82" s="97"/>
      <c r="E82" s="98"/>
      <c r="F82" s="97"/>
      <c r="G82" s="97"/>
      <c r="H82" s="96"/>
      <c r="I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</row>
    <row r="83" spans="1:99" ht="12.75" customHeight="1" x14ac:dyDescent="0.25">
      <c r="A83" s="95"/>
      <c r="B83" s="110"/>
      <c r="C83" s="97"/>
      <c r="D83" s="97"/>
      <c r="E83" s="98"/>
      <c r="F83" s="97"/>
      <c r="G83" s="97"/>
      <c r="H83" s="96"/>
      <c r="I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</row>
    <row r="84" spans="1:99" ht="12.75" customHeight="1" x14ac:dyDescent="0.25">
      <c r="A84" s="95"/>
      <c r="B84" s="110"/>
      <c r="C84" s="97"/>
      <c r="D84" s="97"/>
      <c r="E84" s="98"/>
      <c r="F84" s="97"/>
      <c r="G84" s="97"/>
      <c r="H84" s="96"/>
      <c r="I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</row>
    <row r="85" spans="1:99" ht="12.75" customHeight="1" x14ac:dyDescent="0.25">
      <c r="A85" s="95"/>
      <c r="B85" s="110"/>
      <c r="C85" s="97"/>
      <c r="D85" s="97"/>
      <c r="E85" s="98"/>
      <c r="F85" s="97"/>
      <c r="G85" s="97"/>
      <c r="H85" s="96"/>
      <c r="I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</row>
    <row r="86" spans="1:99" ht="12.75" customHeight="1" x14ac:dyDescent="0.25">
      <c r="A86" s="95"/>
      <c r="B86" s="110"/>
      <c r="C86" s="97"/>
      <c r="D86" s="97"/>
      <c r="E86" s="98"/>
      <c r="F86" s="97"/>
      <c r="G86" s="97"/>
      <c r="H86" s="96"/>
      <c r="I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  <c r="CO86" s="96"/>
      <c r="CP86" s="96"/>
      <c r="CQ86" s="96"/>
      <c r="CR86" s="96"/>
      <c r="CS86" s="96"/>
      <c r="CT86" s="96"/>
      <c r="CU86" s="96"/>
    </row>
    <row r="87" spans="1:99" ht="12.75" customHeight="1" x14ac:dyDescent="0.25">
      <c r="A87" s="95"/>
      <c r="B87" s="110"/>
      <c r="C87" s="97"/>
      <c r="D87" s="97"/>
      <c r="E87" s="98"/>
      <c r="F87" s="97"/>
      <c r="G87" s="97"/>
      <c r="H87" s="96"/>
      <c r="I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</row>
    <row r="88" spans="1:99" ht="12.75" customHeight="1" x14ac:dyDescent="0.25">
      <c r="A88" s="95"/>
      <c r="B88" s="110"/>
      <c r="C88" s="97"/>
      <c r="D88" s="97"/>
      <c r="E88" s="98"/>
      <c r="F88" s="97"/>
      <c r="G88" s="97"/>
      <c r="H88" s="96"/>
      <c r="I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6"/>
      <c r="CL88" s="96"/>
      <c r="CM88" s="96"/>
      <c r="CN88" s="96"/>
      <c r="CO88" s="96"/>
      <c r="CP88" s="96"/>
      <c r="CQ88" s="96"/>
      <c r="CR88" s="96"/>
      <c r="CS88" s="96"/>
      <c r="CT88" s="96"/>
      <c r="CU88" s="96"/>
    </row>
    <row r="89" spans="1:99" ht="12.75" customHeight="1" x14ac:dyDescent="0.25">
      <c r="A89" s="95"/>
      <c r="B89" s="110"/>
      <c r="C89" s="97"/>
      <c r="D89" s="97"/>
      <c r="E89" s="98"/>
      <c r="F89" s="97"/>
      <c r="G89" s="97"/>
      <c r="H89" s="96"/>
      <c r="I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  <c r="BP89" s="96"/>
      <c r="BQ89" s="96"/>
      <c r="BR89" s="96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  <c r="CO89" s="96"/>
      <c r="CP89" s="96"/>
      <c r="CQ89" s="96"/>
      <c r="CR89" s="96"/>
      <c r="CS89" s="96"/>
      <c r="CT89" s="96"/>
      <c r="CU89" s="96"/>
    </row>
    <row r="90" spans="1:99" ht="12.75" customHeight="1" x14ac:dyDescent="0.25">
      <c r="A90" s="95"/>
      <c r="B90" s="110"/>
      <c r="C90" s="97"/>
      <c r="D90" s="97"/>
      <c r="E90" s="98"/>
      <c r="F90" s="97"/>
      <c r="G90" s="97"/>
      <c r="H90" s="96"/>
      <c r="I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  <c r="CL90" s="96"/>
      <c r="CM90" s="96"/>
      <c r="CN90" s="96"/>
      <c r="CO90" s="96"/>
      <c r="CP90" s="96"/>
      <c r="CQ90" s="96"/>
      <c r="CR90" s="96"/>
      <c r="CS90" s="96"/>
      <c r="CT90" s="96"/>
      <c r="CU90" s="96"/>
    </row>
    <row r="91" spans="1:99" ht="12.75" customHeight="1" x14ac:dyDescent="0.25">
      <c r="A91" s="95"/>
      <c r="B91" s="110"/>
      <c r="C91" s="97"/>
      <c r="D91" s="97"/>
      <c r="E91" s="98"/>
      <c r="F91" s="97"/>
      <c r="G91" s="97"/>
      <c r="H91" s="96"/>
      <c r="I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6"/>
      <c r="BS91" s="96"/>
      <c r="BT91" s="96"/>
      <c r="BU91" s="96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6"/>
      <c r="CL91" s="96"/>
      <c r="CM91" s="96"/>
      <c r="CN91" s="96"/>
      <c r="CO91" s="96"/>
      <c r="CP91" s="96"/>
      <c r="CQ91" s="96"/>
      <c r="CR91" s="96"/>
      <c r="CS91" s="96"/>
      <c r="CT91" s="96"/>
      <c r="CU91" s="96"/>
    </row>
    <row r="92" spans="1:99" ht="12.75" customHeight="1" x14ac:dyDescent="0.25">
      <c r="A92" s="95"/>
      <c r="B92" s="110"/>
      <c r="C92" s="97"/>
      <c r="D92" s="97"/>
      <c r="E92" s="98"/>
      <c r="F92" s="97"/>
      <c r="G92" s="97"/>
      <c r="H92" s="96"/>
      <c r="I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6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  <c r="CO92" s="96"/>
      <c r="CP92" s="96"/>
      <c r="CQ92" s="96"/>
      <c r="CR92" s="96"/>
      <c r="CS92" s="96"/>
      <c r="CT92" s="96"/>
      <c r="CU92" s="96"/>
    </row>
    <row r="93" spans="1:99" ht="12.75" customHeight="1" x14ac:dyDescent="0.25">
      <c r="A93" s="95"/>
      <c r="B93" s="110"/>
      <c r="C93" s="97"/>
      <c r="D93" s="97"/>
      <c r="E93" s="98"/>
      <c r="F93" s="97"/>
      <c r="G93" s="97"/>
      <c r="H93" s="96"/>
      <c r="I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6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  <c r="CO93" s="96"/>
      <c r="CP93" s="96"/>
      <c r="CQ93" s="96"/>
      <c r="CR93" s="96"/>
      <c r="CS93" s="96"/>
      <c r="CT93" s="96"/>
      <c r="CU93" s="96"/>
    </row>
    <row r="94" spans="1:99" ht="12.75" customHeight="1" x14ac:dyDescent="0.25">
      <c r="A94" s="95"/>
      <c r="B94" s="110"/>
      <c r="C94" s="97"/>
      <c r="D94" s="97"/>
      <c r="E94" s="98"/>
      <c r="F94" s="97"/>
      <c r="G94" s="97"/>
      <c r="H94" s="96"/>
      <c r="I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96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  <c r="CO94" s="96"/>
      <c r="CP94" s="96"/>
      <c r="CQ94" s="96"/>
      <c r="CR94" s="96"/>
      <c r="CS94" s="96"/>
      <c r="CT94" s="96"/>
      <c r="CU94" s="96"/>
    </row>
    <row r="95" spans="1:99" ht="12.75" customHeight="1" x14ac:dyDescent="0.25">
      <c r="A95" s="95"/>
      <c r="B95" s="110"/>
      <c r="C95" s="97"/>
      <c r="D95" s="97"/>
      <c r="E95" s="98"/>
      <c r="F95" s="97"/>
      <c r="G95" s="97"/>
      <c r="H95" s="96"/>
      <c r="I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6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</row>
    <row r="96" spans="1:99" ht="12.75" customHeight="1" x14ac:dyDescent="0.25">
      <c r="A96" s="95"/>
      <c r="B96" s="110"/>
      <c r="C96" s="97"/>
      <c r="D96" s="97"/>
      <c r="E96" s="98"/>
      <c r="F96" s="97"/>
      <c r="G96" s="97"/>
      <c r="H96" s="96"/>
      <c r="I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6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6"/>
      <c r="CL96" s="96"/>
      <c r="CM96" s="96"/>
      <c r="CN96" s="96"/>
      <c r="CO96" s="96"/>
      <c r="CP96" s="96"/>
      <c r="CQ96" s="96"/>
      <c r="CR96" s="96"/>
      <c r="CS96" s="96"/>
      <c r="CT96" s="96"/>
      <c r="CU96" s="96"/>
    </row>
    <row r="97" spans="1:99" ht="12.75" customHeight="1" x14ac:dyDescent="0.25">
      <c r="A97" s="95"/>
      <c r="B97" s="110"/>
      <c r="C97" s="97"/>
      <c r="D97" s="97"/>
      <c r="E97" s="98"/>
      <c r="F97" s="97"/>
      <c r="G97" s="97"/>
      <c r="H97" s="96"/>
      <c r="I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6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</row>
    <row r="98" spans="1:99" ht="12.75" customHeight="1" x14ac:dyDescent="0.25">
      <c r="A98" s="95"/>
      <c r="B98" s="110"/>
      <c r="C98" s="97"/>
      <c r="D98" s="97"/>
      <c r="E98" s="98"/>
      <c r="F98" s="97"/>
      <c r="G98" s="97"/>
      <c r="H98" s="96"/>
      <c r="I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</row>
    <row r="99" spans="1:99" ht="12.75" customHeight="1" x14ac:dyDescent="0.25">
      <c r="A99" s="95"/>
      <c r="B99" s="110"/>
      <c r="C99" s="97"/>
      <c r="D99" s="97"/>
      <c r="E99" s="98"/>
      <c r="F99" s="97"/>
      <c r="G99" s="97"/>
      <c r="H99" s="96"/>
      <c r="I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6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</row>
    <row r="100" spans="1:99" ht="12.75" customHeight="1" x14ac:dyDescent="0.25">
      <c r="A100" s="95"/>
      <c r="B100" s="110"/>
      <c r="C100" s="97"/>
      <c r="D100" s="97"/>
      <c r="E100" s="98"/>
      <c r="F100" s="97"/>
      <c r="G100" s="97"/>
      <c r="H100" s="96"/>
      <c r="I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6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</row>
    <row r="101" spans="1:99" ht="12.75" customHeight="1" x14ac:dyDescent="0.25">
      <c r="A101" s="95"/>
      <c r="B101" s="110"/>
      <c r="C101" s="97"/>
      <c r="D101" s="97"/>
      <c r="E101" s="98"/>
      <c r="F101" s="97"/>
      <c r="G101" s="97"/>
      <c r="H101" s="96"/>
      <c r="I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6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</row>
    <row r="102" spans="1:99" ht="12.75" customHeight="1" x14ac:dyDescent="0.25">
      <c r="A102" s="95"/>
      <c r="B102" s="110"/>
      <c r="C102" s="97"/>
      <c r="D102" s="97"/>
      <c r="E102" s="98"/>
      <c r="F102" s="97"/>
      <c r="G102" s="97"/>
      <c r="H102" s="96"/>
      <c r="I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6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</row>
    <row r="103" spans="1:99" ht="12.75" customHeight="1" x14ac:dyDescent="0.25">
      <c r="A103" s="95"/>
      <c r="B103" s="110"/>
      <c r="C103" s="97"/>
      <c r="D103" s="97"/>
      <c r="E103" s="98"/>
      <c r="F103" s="97"/>
      <c r="G103" s="97"/>
      <c r="H103" s="96"/>
      <c r="I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</row>
    <row r="104" spans="1:99" ht="12.75" customHeight="1" x14ac:dyDescent="0.25">
      <c r="A104" s="95"/>
      <c r="B104" s="110"/>
      <c r="C104" s="97"/>
      <c r="D104" s="97"/>
      <c r="E104" s="98"/>
      <c r="F104" s="97"/>
      <c r="G104" s="97"/>
      <c r="H104" s="96"/>
      <c r="I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6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</row>
    <row r="105" spans="1:99" ht="12.75" customHeight="1" x14ac:dyDescent="0.25">
      <c r="A105" s="95"/>
      <c r="B105" s="110"/>
      <c r="C105" s="97"/>
      <c r="D105" s="97"/>
      <c r="E105" s="98"/>
      <c r="F105" s="97"/>
      <c r="G105" s="97"/>
      <c r="H105" s="96"/>
      <c r="I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6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</row>
    <row r="106" spans="1:99" ht="12.75" customHeight="1" x14ac:dyDescent="0.25">
      <c r="A106" s="95"/>
      <c r="B106" s="110"/>
      <c r="C106" s="97"/>
      <c r="D106" s="97"/>
      <c r="E106" s="98"/>
      <c r="F106" s="97"/>
      <c r="G106" s="97"/>
      <c r="H106" s="96"/>
      <c r="I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</row>
    <row r="107" spans="1:99" ht="12.75" customHeight="1" x14ac:dyDescent="0.25">
      <c r="A107" s="95"/>
      <c r="B107" s="110"/>
      <c r="C107" s="97"/>
      <c r="D107" s="97"/>
      <c r="E107" s="98"/>
      <c r="F107" s="97"/>
      <c r="G107" s="97"/>
      <c r="H107" s="96"/>
      <c r="I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</row>
    <row r="108" spans="1:99" ht="12.75" customHeight="1" x14ac:dyDescent="0.25">
      <c r="A108" s="95"/>
      <c r="B108" s="110"/>
      <c r="C108" s="97"/>
      <c r="D108" s="97"/>
      <c r="E108" s="98"/>
      <c r="F108" s="97"/>
      <c r="G108" s="97"/>
      <c r="H108" s="96"/>
      <c r="I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6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/>
      <c r="CM108" s="96"/>
      <c r="CN108" s="96"/>
      <c r="CO108" s="96"/>
      <c r="CP108" s="96"/>
      <c r="CQ108" s="96"/>
      <c r="CR108" s="96"/>
      <c r="CS108" s="96"/>
      <c r="CT108" s="96"/>
      <c r="CU108" s="96"/>
    </row>
    <row r="109" spans="1:99" ht="12.75" customHeight="1" x14ac:dyDescent="0.25">
      <c r="A109" s="95"/>
      <c r="B109" s="110"/>
      <c r="C109" s="97"/>
      <c r="D109" s="97"/>
      <c r="E109" s="98"/>
      <c r="F109" s="97"/>
      <c r="G109" s="97"/>
      <c r="H109" s="96"/>
      <c r="I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6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</row>
    <row r="110" spans="1:99" ht="12.75" customHeight="1" x14ac:dyDescent="0.25">
      <c r="A110" s="95"/>
      <c r="B110" s="110"/>
      <c r="C110" s="97"/>
      <c r="D110" s="97"/>
      <c r="E110" s="98"/>
      <c r="F110" s="97"/>
      <c r="G110" s="97"/>
      <c r="H110" s="96"/>
      <c r="I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6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</row>
    <row r="111" spans="1:99" ht="12.75" customHeight="1" x14ac:dyDescent="0.25">
      <c r="A111" s="95"/>
      <c r="B111" s="110"/>
      <c r="C111" s="97"/>
      <c r="D111" s="97"/>
      <c r="E111" s="98"/>
      <c r="F111" s="97"/>
      <c r="G111" s="97"/>
      <c r="H111" s="96"/>
      <c r="I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</row>
    <row r="112" spans="1:99" ht="12.75" customHeight="1" x14ac:dyDescent="0.25">
      <c r="A112" s="95"/>
      <c r="B112" s="110"/>
      <c r="C112" s="97"/>
      <c r="D112" s="97"/>
      <c r="E112" s="98"/>
      <c r="F112" s="97"/>
      <c r="G112" s="97"/>
      <c r="H112" s="96"/>
      <c r="I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</row>
    <row r="113" spans="1:99" ht="12.75" customHeight="1" x14ac:dyDescent="0.25">
      <c r="A113" s="95"/>
      <c r="B113" s="110"/>
      <c r="C113" s="97"/>
      <c r="D113" s="97"/>
      <c r="E113" s="98"/>
      <c r="F113" s="97"/>
      <c r="G113" s="97"/>
      <c r="H113" s="96"/>
      <c r="I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</row>
    <row r="114" spans="1:99" ht="12.75" customHeight="1" x14ac:dyDescent="0.25">
      <c r="A114" s="95"/>
      <c r="B114" s="110"/>
      <c r="C114" s="97"/>
      <c r="D114" s="97"/>
      <c r="E114" s="98"/>
      <c r="F114" s="97"/>
      <c r="G114" s="97"/>
      <c r="H114" s="96"/>
      <c r="I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  <c r="CL114" s="96"/>
      <c r="CM114" s="96"/>
      <c r="CN114" s="96"/>
      <c r="CO114" s="96"/>
      <c r="CP114" s="96"/>
      <c r="CQ114" s="96"/>
      <c r="CR114" s="96"/>
      <c r="CS114" s="96"/>
      <c r="CT114" s="96"/>
      <c r="CU114" s="96"/>
    </row>
    <row r="115" spans="1:99" ht="12.75" customHeight="1" x14ac:dyDescent="0.25">
      <c r="A115" s="95"/>
      <c r="B115" s="110"/>
      <c r="C115" s="97"/>
      <c r="D115" s="97"/>
      <c r="E115" s="98"/>
      <c r="F115" s="97"/>
      <c r="G115" s="97"/>
      <c r="H115" s="96"/>
      <c r="I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  <c r="CL115" s="96"/>
      <c r="CM115" s="96"/>
      <c r="CN115" s="96"/>
      <c r="CO115" s="96"/>
      <c r="CP115" s="96"/>
      <c r="CQ115" s="96"/>
      <c r="CR115" s="96"/>
      <c r="CS115" s="96"/>
      <c r="CT115" s="96"/>
      <c r="CU115" s="96"/>
    </row>
    <row r="116" spans="1:99" ht="12.75" customHeight="1" x14ac:dyDescent="0.25">
      <c r="A116" s="95"/>
      <c r="B116" s="110"/>
      <c r="C116" s="97"/>
      <c r="D116" s="97"/>
      <c r="E116" s="98"/>
      <c r="F116" s="97"/>
      <c r="G116" s="97"/>
      <c r="H116" s="96"/>
      <c r="I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  <c r="CL116" s="96"/>
      <c r="CM116" s="96"/>
      <c r="CN116" s="96"/>
      <c r="CO116" s="96"/>
      <c r="CP116" s="96"/>
      <c r="CQ116" s="96"/>
      <c r="CR116" s="96"/>
      <c r="CS116" s="96"/>
      <c r="CT116" s="96"/>
      <c r="CU116" s="96"/>
    </row>
    <row r="117" spans="1:99" ht="12.75" customHeight="1" x14ac:dyDescent="0.25">
      <c r="A117" s="95"/>
      <c r="B117" s="110"/>
      <c r="C117" s="97"/>
      <c r="D117" s="97"/>
      <c r="E117" s="98"/>
      <c r="F117" s="97"/>
      <c r="G117" s="97"/>
      <c r="H117" s="96"/>
      <c r="I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6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6"/>
      <c r="CL117" s="96"/>
      <c r="CM117" s="96"/>
      <c r="CN117" s="96"/>
      <c r="CO117" s="96"/>
      <c r="CP117" s="96"/>
      <c r="CQ117" s="96"/>
      <c r="CR117" s="96"/>
      <c r="CS117" s="96"/>
      <c r="CT117" s="96"/>
      <c r="CU117" s="96"/>
    </row>
    <row r="118" spans="1:99" ht="12.75" customHeight="1" x14ac:dyDescent="0.25">
      <c r="A118" s="95"/>
      <c r="B118" s="110"/>
      <c r="C118" s="97"/>
      <c r="D118" s="97"/>
      <c r="E118" s="98"/>
      <c r="F118" s="97"/>
      <c r="G118" s="97"/>
      <c r="H118" s="96"/>
      <c r="I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6"/>
      <c r="BR118" s="96"/>
      <c r="BS118" s="96"/>
      <c r="BT118" s="96"/>
      <c r="BU118" s="96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6"/>
      <c r="CL118" s="96"/>
      <c r="CM118" s="96"/>
      <c r="CN118" s="96"/>
      <c r="CO118" s="96"/>
      <c r="CP118" s="96"/>
      <c r="CQ118" s="96"/>
      <c r="CR118" s="96"/>
      <c r="CS118" s="96"/>
      <c r="CT118" s="96"/>
      <c r="CU118" s="96"/>
    </row>
    <row r="119" spans="1:99" ht="12.75" customHeight="1" x14ac:dyDescent="0.25">
      <c r="A119" s="95"/>
      <c r="B119" s="110"/>
      <c r="C119" s="97"/>
      <c r="D119" s="97"/>
      <c r="E119" s="98"/>
      <c r="F119" s="97"/>
      <c r="G119" s="97"/>
      <c r="H119" s="96"/>
      <c r="I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6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6"/>
      <c r="CL119" s="96"/>
      <c r="CM119" s="96"/>
      <c r="CN119" s="96"/>
      <c r="CO119" s="96"/>
      <c r="CP119" s="96"/>
      <c r="CQ119" s="96"/>
      <c r="CR119" s="96"/>
      <c r="CS119" s="96"/>
      <c r="CT119" s="96"/>
      <c r="CU119" s="96"/>
    </row>
    <row r="120" spans="1:99" ht="12.75" customHeight="1" x14ac:dyDescent="0.25">
      <c r="A120" s="95"/>
      <c r="B120" s="110"/>
      <c r="C120" s="97"/>
      <c r="D120" s="97"/>
      <c r="E120" s="98"/>
      <c r="F120" s="97"/>
      <c r="G120" s="97"/>
      <c r="H120" s="96"/>
      <c r="I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6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6"/>
      <c r="CL120" s="96"/>
      <c r="CM120" s="96"/>
      <c r="CN120" s="96"/>
      <c r="CO120" s="96"/>
      <c r="CP120" s="96"/>
      <c r="CQ120" s="96"/>
      <c r="CR120" s="96"/>
      <c r="CS120" s="96"/>
      <c r="CT120" s="96"/>
      <c r="CU120" s="96"/>
    </row>
    <row r="121" spans="1:99" ht="12.75" customHeight="1" x14ac:dyDescent="0.25">
      <c r="A121" s="95"/>
      <c r="B121" s="110"/>
      <c r="C121" s="97"/>
      <c r="D121" s="97"/>
      <c r="E121" s="98"/>
      <c r="F121" s="97"/>
      <c r="G121" s="97"/>
      <c r="H121" s="96"/>
      <c r="I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</row>
    <row r="122" spans="1:99" ht="12.75" customHeight="1" x14ac:dyDescent="0.25">
      <c r="A122" s="95"/>
      <c r="B122" s="110"/>
      <c r="C122" s="97"/>
      <c r="D122" s="97"/>
      <c r="E122" s="98"/>
      <c r="F122" s="97"/>
      <c r="G122" s="97"/>
      <c r="H122" s="96"/>
      <c r="I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</row>
    <row r="123" spans="1:99" ht="12.75" customHeight="1" x14ac:dyDescent="0.25">
      <c r="A123" s="95"/>
      <c r="B123" s="110"/>
      <c r="C123" s="97"/>
      <c r="D123" s="97"/>
      <c r="E123" s="98"/>
      <c r="F123" s="97"/>
      <c r="G123" s="97"/>
      <c r="H123" s="96"/>
      <c r="I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</row>
    <row r="124" spans="1:99" ht="12.75" customHeight="1" x14ac:dyDescent="0.25">
      <c r="A124" s="95"/>
      <c r="B124" s="110"/>
      <c r="C124" s="97"/>
      <c r="D124" s="97"/>
      <c r="E124" s="98"/>
      <c r="F124" s="97"/>
      <c r="G124" s="97"/>
      <c r="H124" s="96"/>
      <c r="I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</row>
    <row r="125" spans="1:99" ht="12.75" customHeight="1" x14ac:dyDescent="0.25">
      <c r="A125" s="95"/>
      <c r="B125" s="110"/>
      <c r="C125" s="97"/>
      <c r="D125" s="97"/>
      <c r="E125" s="98"/>
      <c r="F125" s="97"/>
      <c r="G125" s="97"/>
      <c r="H125" s="96"/>
      <c r="I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</row>
    <row r="126" spans="1:99" ht="12.75" customHeight="1" x14ac:dyDescent="0.25">
      <c r="A126" s="95"/>
      <c r="B126" s="110"/>
      <c r="C126" s="97"/>
      <c r="D126" s="97"/>
      <c r="E126" s="98"/>
      <c r="F126" s="97"/>
      <c r="G126" s="97"/>
      <c r="H126" s="96"/>
      <c r="I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  <c r="BP126" s="96"/>
      <c r="BQ126" s="96"/>
      <c r="BR126" s="96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6"/>
      <c r="CL126" s="96"/>
      <c r="CM126" s="96"/>
      <c r="CN126" s="96"/>
      <c r="CO126" s="96"/>
      <c r="CP126" s="96"/>
      <c r="CQ126" s="96"/>
      <c r="CR126" s="96"/>
      <c r="CS126" s="96"/>
      <c r="CT126" s="96"/>
      <c r="CU126" s="96"/>
    </row>
    <row r="127" spans="1:99" ht="12.75" customHeight="1" x14ac:dyDescent="0.25">
      <c r="A127" s="95"/>
      <c r="B127" s="110"/>
      <c r="C127" s="97"/>
      <c r="D127" s="97"/>
      <c r="E127" s="98"/>
      <c r="F127" s="97"/>
      <c r="G127" s="97"/>
      <c r="H127" s="96"/>
      <c r="I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</row>
    <row r="128" spans="1:99" ht="12.75" customHeight="1" x14ac:dyDescent="0.25">
      <c r="A128" s="95"/>
      <c r="B128" s="110"/>
      <c r="C128" s="97"/>
      <c r="D128" s="97"/>
      <c r="E128" s="98"/>
      <c r="F128" s="97"/>
      <c r="G128" s="97"/>
      <c r="H128" s="96"/>
      <c r="I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6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</row>
    <row r="129" spans="1:99" ht="12.75" customHeight="1" x14ac:dyDescent="0.25">
      <c r="A129" s="95"/>
      <c r="B129" s="110"/>
      <c r="C129" s="97"/>
      <c r="D129" s="97"/>
      <c r="E129" s="98"/>
      <c r="F129" s="97"/>
      <c r="G129" s="97"/>
      <c r="H129" s="96"/>
      <c r="I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6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6"/>
      <c r="CL129" s="96"/>
      <c r="CM129" s="96"/>
      <c r="CN129" s="96"/>
      <c r="CO129" s="96"/>
      <c r="CP129" s="96"/>
      <c r="CQ129" s="96"/>
      <c r="CR129" s="96"/>
      <c r="CS129" s="96"/>
      <c r="CT129" s="96"/>
      <c r="CU129" s="96"/>
    </row>
    <row r="130" spans="1:99" ht="12.75" customHeight="1" x14ac:dyDescent="0.25">
      <c r="A130" s="95"/>
      <c r="B130" s="110"/>
      <c r="C130" s="97"/>
      <c r="D130" s="97"/>
      <c r="E130" s="98"/>
      <c r="F130" s="97"/>
      <c r="G130" s="97"/>
      <c r="H130" s="96"/>
      <c r="I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  <c r="CL130" s="96"/>
      <c r="CM130" s="96"/>
      <c r="CN130" s="96"/>
      <c r="CO130" s="96"/>
      <c r="CP130" s="96"/>
      <c r="CQ130" s="96"/>
      <c r="CR130" s="96"/>
      <c r="CS130" s="96"/>
      <c r="CT130" s="96"/>
      <c r="CU130" s="96"/>
    </row>
    <row r="131" spans="1:99" ht="12.75" customHeight="1" x14ac:dyDescent="0.25">
      <c r="A131" s="95"/>
      <c r="B131" s="110"/>
      <c r="C131" s="97"/>
      <c r="D131" s="97"/>
      <c r="E131" s="98"/>
      <c r="F131" s="97"/>
      <c r="G131" s="97"/>
      <c r="H131" s="96"/>
      <c r="I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</row>
    <row r="132" spans="1:99" ht="12.75" customHeight="1" x14ac:dyDescent="0.25">
      <c r="A132" s="95"/>
      <c r="B132" s="110"/>
      <c r="C132" s="97"/>
      <c r="D132" s="97"/>
      <c r="E132" s="98"/>
      <c r="F132" s="97"/>
      <c r="G132" s="97"/>
      <c r="H132" s="96"/>
      <c r="I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</row>
    <row r="133" spans="1:99" ht="12.75" customHeight="1" x14ac:dyDescent="0.25">
      <c r="A133" s="95"/>
      <c r="B133" s="110"/>
      <c r="C133" s="97"/>
      <c r="D133" s="97"/>
      <c r="E133" s="98"/>
      <c r="F133" s="97"/>
      <c r="G133" s="97"/>
      <c r="H133" s="96"/>
      <c r="I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  <c r="BI133" s="96"/>
      <c r="BJ133" s="96"/>
      <c r="BK133" s="96"/>
      <c r="BL133" s="96"/>
      <c r="BM133" s="96"/>
      <c r="BN133" s="96"/>
      <c r="BO133" s="96"/>
      <c r="BP133" s="96"/>
      <c r="BQ133" s="96"/>
      <c r="BR133" s="96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6"/>
      <c r="CL133" s="96"/>
      <c r="CM133" s="96"/>
      <c r="CN133" s="96"/>
      <c r="CO133" s="96"/>
      <c r="CP133" s="96"/>
      <c r="CQ133" s="96"/>
      <c r="CR133" s="96"/>
      <c r="CS133" s="96"/>
      <c r="CT133" s="96"/>
      <c r="CU133" s="96"/>
    </row>
    <row r="134" spans="1:99" ht="12.75" customHeight="1" x14ac:dyDescent="0.25">
      <c r="A134" s="95"/>
      <c r="B134" s="110"/>
      <c r="C134" s="97"/>
      <c r="D134" s="97"/>
      <c r="E134" s="98"/>
      <c r="F134" s="97"/>
      <c r="G134" s="97"/>
      <c r="H134" s="96"/>
      <c r="I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  <c r="BP134" s="96"/>
      <c r="BQ134" s="96"/>
      <c r="BR134" s="96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</row>
    <row r="135" spans="1:99" ht="12.75" customHeight="1" x14ac:dyDescent="0.25">
      <c r="A135" s="95"/>
      <c r="B135" s="110"/>
      <c r="C135" s="97"/>
      <c r="D135" s="97"/>
      <c r="E135" s="98"/>
      <c r="F135" s="97"/>
      <c r="G135" s="97"/>
      <c r="H135" s="96"/>
      <c r="I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  <c r="BO135" s="96"/>
      <c r="BP135" s="96"/>
      <c r="BQ135" s="96"/>
      <c r="BR135" s="96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6"/>
      <c r="CL135" s="96"/>
      <c r="CM135" s="96"/>
      <c r="CN135" s="96"/>
      <c r="CO135" s="96"/>
      <c r="CP135" s="96"/>
      <c r="CQ135" s="96"/>
      <c r="CR135" s="96"/>
      <c r="CS135" s="96"/>
      <c r="CT135" s="96"/>
      <c r="CU135" s="96"/>
    </row>
    <row r="136" spans="1:99" ht="12.75" customHeight="1" x14ac:dyDescent="0.25">
      <c r="A136" s="95"/>
      <c r="B136" s="110"/>
      <c r="C136" s="97"/>
      <c r="D136" s="97"/>
      <c r="E136" s="98"/>
      <c r="F136" s="97"/>
      <c r="G136" s="97"/>
      <c r="H136" s="96"/>
      <c r="I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  <c r="BP136" s="96"/>
      <c r="BQ136" s="96"/>
      <c r="BR136" s="96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</row>
    <row r="137" spans="1:99" ht="12.75" customHeight="1" x14ac:dyDescent="0.25">
      <c r="A137" s="95"/>
      <c r="B137" s="110"/>
      <c r="C137" s="97"/>
      <c r="D137" s="97"/>
      <c r="E137" s="98"/>
      <c r="F137" s="97"/>
      <c r="G137" s="97"/>
      <c r="H137" s="96"/>
      <c r="I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  <c r="BP137" s="96"/>
      <c r="BQ137" s="96"/>
      <c r="BR137" s="96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</row>
    <row r="138" spans="1:99" ht="12.75" customHeight="1" x14ac:dyDescent="0.25">
      <c r="A138" s="95"/>
      <c r="B138" s="110"/>
      <c r="C138" s="97"/>
      <c r="D138" s="97"/>
      <c r="E138" s="98"/>
      <c r="F138" s="97"/>
      <c r="G138" s="97"/>
      <c r="H138" s="96"/>
      <c r="I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</row>
    <row r="139" spans="1:99" ht="12.75" customHeight="1" x14ac:dyDescent="0.25">
      <c r="A139" s="95"/>
      <c r="B139" s="110"/>
      <c r="C139" s="97"/>
      <c r="D139" s="97"/>
      <c r="E139" s="98"/>
      <c r="F139" s="97"/>
      <c r="G139" s="97"/>
      <c r="H139" s="96"/>
      <c r="I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</row>
    <row r="140" spans="1:99" ht="12.75" customHeight="1" x14ac:dyDescent="0.25">
      <c r="A140" s="95"/>
      <c r="B140" s="110"/>
      <c r="C140" s="97"/>
      <c r="D140" s="97"/>
      <c r="E140" s="98"/>
      <c r="F140" s="97"/>
      <c r="G140" s="97"/>
      <c r="H140" s="96"/>
      <c r="I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  <c r="CL140" s="96"/>
      <c r="CM140" s="96"/>
      <c r="CN140" s="96"/>
      <c r="CO140" s="96"/>
      <c r="CP140" s="96"/>
      <c r="CQ140" s="96"/>
      <c r="CR140" s="96"/>
      <c r="CS140" s="96"/>
      <c r="CT140" s="96"/>
      <c r="CU140" s="96"/>
    </row>
    <row r="141" spans="1:99" ht="12.75" customHeight="1" x14ac:dyDescent="0.25">
      <c r="A141" s="95"/>
      <c r="B141" s="110"/>
      <c r="C141" s="97"/>
      <c r="D141" s="97"/>
      <c r="E141" s="98"/>
      <c r="F141" s="97"/>
      <c r="G141" s="97"/>
      <c r="H141" s="96"/>
      <c r="I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  <c r="BL141" s="96"/>
      <c r="BM141" s="96"/>
      <c r="BN141" s="96"/>
      <c r="BO141" s="96"/>
      <c r="BP141" s="96"/>
      <c r="BQ141" s="96"/>
      <c r="BR141" s="96"/>
      <c r="BS141" s="96"/>
      <c r="BT141" s="96"/>
      <c r="BU141" s="96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6"/>
      <c r="CL141" s="96"/>
      <c r="CM141" s="96"/>
      <c r="CN141" s="96"/>
      <c r="CO141" s="96"/>
      <c r="CP141" s="96"/>
      <c r="CQ141" s="96"/>
      <c r="CR141" s="96"/>
      <c r="CS141" s="96"/>
      <c r="CT141" s="96"/>
      <c r="CU141" s="96"/>
    </row>
    <row r="142" spans="1:99" ht="12.75" customHeight="1" x14ac:dyDescent="0.25">
      <c r="A142" s="95"/>
      <c r="B142" s="110"/>
      <c r="C142" s="97"/>
      <c r="D142" s="97"/>
      <c r="E142" s="98"/>
      <c r="F142" s="97"/>
      <c r="G142" s="97"/>
      <c r="H142" s="96"/>
      <c r="I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  <c r="BP142" s="96"/>
      <c r="BQ142" s="96"/>
      <c r="BR142" s="96"/>
      <c r="BS142" s="96"/>
      <c r="BT142" s="96"/>
      <c r="BU142" s="96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6"/>
      <c r="CL142" s="96"/>
      <c r="CM142" s="96"/>
      <c r="CN142" s="96"/>
      <c r="CO142" s="96"/>
      <c r="CP142" s="96"/>
      <c r="CQ142" s="96"/>
      <c r="CR142" s="96"/>
      <c r="CS142" s="96"/>
      <c r="CT142" s="96"/>
      <c r="CU142" s="96"/>
    </row>
    <row r="143" spans="1:99" ht="12.75" customHeight="1" x14ac:dyDescent="0.25">
      <c r="A143" s="95"/>
      <c r="B143" s="110"/>
      <c r="C143" s="97"/>
      <c r="D143" s="97"/>
      <c r="E143" s="98"/>
      <c r="F143" s="97"/>
      <c r="G143" s="97"/>
      <c r="H143" s="96"/>
      <c r="I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  <c r="BL143" s="96"/>
      <c r="BM143" s="96"/>
      <c r="BN143" s="96"/>
      <c r="BO143" s="96"/>
      <c r="BP143" s="96"/>
      <c r="BQ143" s="96"/>
      <c r="BR143" s="96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</row>
    <row r="144" spans="1:99" ht="12.75" customHeight="1" x14ac:dyDescent="0.25">
      <c r="A144" s="95"/>
      <c r="B144" s="110"/>
      <c r="C144" s="97"/>
      <c r="D144" s="97"/>
      <c r="E144" s="98"/>
      <c r="F144" s="97"/>
      <c r="G144" s="97"/>
      <c r="H144" s="96"/>
      <c r="I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6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6"/>
      <c r="CL144" s="96"/>
      <c r="CM144" s="96"/>
      <c r="CN144" s="96"/>
      <c r="CO144" s="96"/>
      <c r="CP144" s="96"/>
      <c r="CQ144" s="96"/>
      <c r="CR144" s="96"/>
      <c r="CS144" s="96"/>
      <c r="CT144" s="96"/>
      <c r="CU144" s="96"/>
    </row>
    <row r="145" spans="1:99" ht="12.75" customHeight="1" x14ac:dyDescent="0.25">
      <c r="A145" s="95"/>
      <c r="B145" s="110"/>
      <c r="C145" s="97"/>
      <c r="D145" s="97"/>
      <c r="E145" s="98"/>
      <c r="F145" s="97"/>
      <c r="G145" s="97"/>
      <c r="H145" s="96"/>
      <c r="I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  <c r="BP145" s="96"/>
      <c r="BQ145" s="96"/>
      <c r="BR145" s="96"/>
      <c r="BS145" s="96"/>
      <c r="BT145" s="96"/>
      <c r="BU145" s="96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6"/>
      <c r="CL145" s="96"/>
      <c r="CM145" s="96"/>
      <c r="CN145" s="96"/>
      <c r="CO145" s="96"/>
      <c r="CP145" s="96"/>
      <c r="CQ145" s="96"/>
      <c r="CR145" s="96"/>
      <c r="CS145" s="96"/>
      <c r="CT145" s="96"/>
      <c r="CU145" s="96"/>
    </row>
    <row r="146" spans="1:99" ht="12.75" customHeight="1" x14ac:dyDescent="0.25">
      <c r="A146" s="95"/>
      <c r="B146" s="110"/>
      <c r="C146" s="97"/>
      <c r="D146" s="97"/>
      <c r="E146" s="98"/>
      <c r="F146" s="97"/>
      <c r="G146" s="97"/>
      <c r="H146" s="96"/>
      <c r="I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  <c r="BL146" s="96"/>
      <c r="BM146" s="96"/>
      <c r="BN146" s="96"/>
      <c r="BO146" s="96"/>
      <c r="BP146" s="96"/>
      <c r="BQ146" s="96"/>
      <c r="BR146" s="96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6"/>
      <c r="CL146" s="96"/>
      <c r="CM146" s="96"/>
      <c r="CN146" s="96"/>
      <c r="CO146" s="96"/>
      <c r="CP146" s="96"/>
      <c r="CQ146" s="96"/>
      <c r="CR146" s="96"/>
      <c r="CS146" s="96"/>
      <c r="CT146" s="96"/>
      <c r="CU146" s="96"/>
    </row>
    <row r="147" spans="1:99" ht="12.75" customHeight="1" x14ac:dyDescent="0.25">
      <c r="A147" s="95"/>
      <c r="B147" s="110"/>
      <c r="C147" s="97"/>
      <c r="D147" s="97"/>
      <c r="E147" s="98"/>
      <c r="F147" s="97"/>
      <c r="G147" s="97"/>
      <c r="H147" s="96"/>
      <c r="I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  <c r="BP147" s="96"/>
      <c r="BQ147" s="96"/>
      <c r="BR147" s="96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6"/>
      <c r="CL147" s="96"/>
      <c r="CM147" s="96"/>
      <c r="CN147" s="96"/>
      <c r="CO147" s="96"/>
      <c r="CP147" s="96"/>
      <c r="CQ147" s="96"/>
      <c r="CR147" s="96"/>
      <c r="CS147" s="96"/>
      <c r="CT147" s="96"/>
      <c r="CU147" s="96"/>
    </row>
    <row r="148" spans="1:99" ht="12.75" customHeight="1" x14ac:dyDescent="0.25">
      <c r="A148" s="95"/>
      <c r="B148" s="110"/>
      <c r="C148" s="97"/>
      <c r="D148" s="97"/>
      <c r="E148" s="98"/>
      <c r="F148" s="97"/>
      <c r="G148" s="97"/>
      <c r="H148" s="96"/>
      <c r="I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6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6"/>
      <c r="CL148" s="96"/>
      <c r="CM148" s="96"/>
      <c r="CN148" s="96"/>
      <c r="CO148" s="96"/>
      <c r="CP148" s="96"/>
      <c r="CQ148" s="96"/>
      <c r="CR148" s="96"/>
      <c r="CS148" s="96"/>
      <c r="CT148" s="96"/>
      <c r="CU148" s="96"/>
    </row>
    <row r="149" spans="1:99" ht="12.75" customHeight="1" x14ac:dyDescent="0.25">
      <c r="A149" s="95"/>
      <c r="B149" s="110"/>
      <c r="C149" s="97"/>
      <c r="D149" s="97"/>
      <c r="E149" s="98"/>
      <c r="F149" s="97"/>
      <c r="G149" s="97"/>
      <c r="H149" s="96"/>
      <c r="I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</row>
    <row r="150" spans="1:99" ht="12.75" customHeight="1" x14ac:dyDescent="0.25">
      <c r="A150" s="95"/>
      <c r="B150" s="110"/>
      <c r="C150" s="97"/>
      <c r="D150" s="97"/>
      <c r="E150" s="98"/>
      <c r="F150" s="97"/>
      <c r="G150" s="97"/>
      <c r="H150" s="96"/>
      <c r="I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6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6"/>
      <c r="CL150" s="96"/>
      <c r="CM150" s="96"/>
      <c r="CN150" s="96"/>
      <c r="CO150" s="96"/>
      <c r="CP150" s="96"/>
      <c r="CQ150" s="96"/>
      <c r="CR150" s="96"/>
      <c r="CS150" s="96"/>
      <c r="CT150" s="96"/>
      <c r="CU150" s="96"/>
    </row>
    <row r="151" spans="1:99" ht="12.75" customHeight="1" x14ac:dyDescent="0.25">
      <c r="A151" s="95"/>
      <c r="B151" s="110"/>
      <c r="C151" s="97"/>
      <c r="D151" s="97"/>
      <c r="E151" s="98"/>
      <c r="F151" s="97"/>
      <c r="G151" s="97"/>
      <c r="H151" s="96"/>
      <c r="I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  <c r="BP151" s="96"/>
      <c r="BQ151" s="96"/>
      <c r="BR151" s="96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6"/>
      <c r="CL151" s="96"/>
      <c r="CM151" s="96"/>
      <c r="CN151" s="96"/>
      <c r="CO151" s="96"/>
      <c r="CP151" s="96"/>
      <c r="CQ151" s="96"/>
      <c r="CR151" s="96"/>
      <c r="CS151" s="96"/>
      <c r="CT151" s="96"/>
      <c r="CU151" s="96"/>
    </row>
    <row r="152" spans="1:99" ht="12.75" customHeight="1" x14ac:dyDescent="0.25">
      <c r="A152" s="95"/>
      <c r="B152" s="110"/>
      <c r="C152" s="97"/>
      <c r="D152" s="97"/>
      <c r="E152" s="98"/>
      <c r="F152" s="97"/>
      <c r="G152" s="97"/>
      <c r="H152" s="96"/>
      <c r="I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6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6"/>
      <c r="CL152" s="96"/>
      <c r="CM152" s="96"/>
      <c r="CN152" s="96"/>
      <c r="CO152" s="96"/>
      <c r="CP152" s="96"/>
      <c r="CQ152" s="96"/>
      <c r="CR152" s="96"/>
      <c r="CS152" s="96"/>
      <c r="CT152" s="96"/>
      <c r="CU152" s="96"/>
    </row>
    <row r="153" spans="1:99" ht="12.75" customHeight="1" x14ac:dyDescent="0.25">
      <c r="A153" s="95"/>
      <c r="B153" s="110"/>
      <c r="C153" s="97"/>
      <c r="D153" s="97"/>
      <c r="E153" s="98"/>
      <c r="F153" s="97"/>
      <c r="G153" s="97"/>
      <c r="H153" s="96"/>
      <c r="I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  <c r="BP153" s="96"/>
      <c r="BQ153" s="96"/>
      <c r="BR153" s="96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6"/>
      <c r="CL153" s="96"/>
      <c r="CM153" s="96"/>
      <c r="CN153" s="96"/>
      <c r="CO153" s="96"/>
      <c r="CP153" s="96"/>
      <c r="CQ153" s="96"/>
      <c r="CR153" s="96"/>
      <c r="CS153" s="96"/>
      <c r="CT153" s="96"/>
      <c r="CU153" s="96"/>
    </row>
    <row r="154" spans="1:99" ht="12.75" customHeight="1" x14ac:dyDescent="0.25">
      <c r="A154" s="95"/>
      <c r="B154" s="110"/>
      <c r="C154" s="97"/>
      <c r="D154" s="97"/>
      <c r="E154" s="98"/>
      <c r="F154" s="97"/>
      <c r="G154" s="97"/>
      <c r="H154" s="96"/>
      <c r="I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  <c r="BI154" s="96"/>
      <c r="BJ154" s="96"/>
      <c r="BK154" s="96"/>
      <c r="BL154" s="96"/>
      <c r="BM154" s="96"/>
      <c r="BN154" s="96"/>
      <c r="BO154" s="96"/>
      <c r="BP154" s="96"/>
      <c r="BQ154" s="96"/>
      <c r="BR154" s="96"/>
      <c r="BS154" s="96"/>
      <c r="BT154" s="96"/>
      <c r="BU154" s="96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6"/>
      <c r="CL154" s="96"/>
      <c r="CM154" s="96"/>
      <c r="CN154" s="96"/>
      <c r="CO154" s="96"/>
      <c r="CP154" s="96"/>
      <c r="CQ154" s="96"/>
      <c r="CR154" s="96"/>
      <c r="CS154" s="96"/>
      <c r="CT154" s="96"/>
      <c r="CU154" s="96"/>
    </row>
    <row r="155" spans="1:99" ht="12.75" customHeight="1" x14ac:dyDescent="0.25">
      <c r="A155" s="95"/>
      <c r="B155" s="110"/>
      <c r="C155" s="97"/>
      <c r="D155" s="97"/>
      <c r="E155" s="98"/>
      <c r="F155" s="97"/>
      <c r="G155" s="97"/>
      <c r="H155" s="96"/>
      <c r="I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6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6"/>
      <c r="CL155" s="96"/>
      <c r="CM155" s="96"/>
      <c r="CN155" s="96"/>
      <c r="CO155" s="96"/>
      <c r="CP155" s="96"/>
      <c r="CQ155" s="96"/>
      <c r="CR155" s="96"/>
      <c r="CS155" s="96"/>
      <c r="CT155" s="96"/>
      <c r="CU155" s="96"/>
    </row>
    <row r="156" spans="1:99" ht="12.75" customHeight="1" x14ac:dyDescent="0.25">
      <c r="A156" s="95"/>
      <c r="B156" s="110"/>
      <c r="C156" s="97"/>
      <c r="D156" s="97"/>
      <c r="E156" s="98"/>
      <c r="F156" s="97"/>
      <c r="G156" s="97"/>
      <c r="H156" s="96"/>
      <c r="I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6"/>
      <c r="BR156" s="96"/>
      <c r="BS156" s="96"/>
      <c r="BT156" s="96"/>
      <c r="BU156" s="96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6"/>
      <c r="CL156" s="96"/>
      <c r="CM156" s="96"/>
      <c r="CN156" s="96"/>
      <c r="CO156" s="96"/>
      <c r="CP156" s="96"/>
      <c r="CQ156" s="96"/>
      <c r="CR156" s="96"/>
      <c r="CS156" s="96"/>
      <c r="CT156" s="96"/>
      <c r="CU156" s="96"/>
    </row>
    <row r="157" spans="1:99" ht="12.75" customHeight="1" x14ac:dyDescent="0.25">
      <c r="A157" s="95"/>
      <c r="B157" s="110"/>
      <c r="C157" s="97"/>
      <c r="D157" s="97"/>
      <c r="E157" s="98"/>
      <c r="F157" s="97"/>
      <c r="G157" s="97"/>
      <c r="H157" s="96"/>
      <c r="I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  <c r="BP157" s="96"/>
      <c r="BQ157" s="96"/>
      <c r="BR157" s="96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6"/>
      <c r="CL157" s="96"/>
      <c r="CM157" s="96"/>
      <c r="CN157" s="96"/>
      <c r="CO157" s="96"/>
      <c r="CP157" s="96"/>
      <c r="CQ157" s="96"/>
      <c r="CR157" s="96"/>
      <c r="CS157" s="96"/>
      <c r="CT157" s="96"/>
      <c r="CU157" s="96"/>
    </row>
    <row r="158" spans="1:99" ht="12.75" customHeight="1" x14ac:dyDescent="0.25">
      <c r="A158" s="95"/>
      <c r="B158" s="110"/>
      <c r="C158" s="97"/>
      <c r="D158" s="97"/>
      <c r="E158" s="98"/>
      <c r="F158" s="97"/>
      <c r="G158" s="97"/>
      <c r="H158" s="96"/>
      <c r="I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6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/>
      <c r="CO158" s="96"/>
      <c r="CP158" s="96"/>
      <c r="CQ158" s="96"/>
      <c r="CR158" s="96"/>
      <c r="CS158" s="96"/>
      <c r="CT158" s="96"/>
      <c r="CU158" s="96"/>
    </row>
    <row r="159" spans="1:99" ht="12.75" customHeight="1" x14ac:dyDescent="0.25">
      <c r="A159" s="95"/>
      <c r="B159" s="110"/>
      <c r="C159" s="97"/>
      <c r="D159" s="97"/>
      <c r="E159" s="98"/>
      <c r="F159" s="97"/>
      <c r="G159" s="97"/>
      <c r="H159" s="96"/>
      <c r="I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/>
      <c r="CO159" s="96"/>
      <c r="CP159" s="96"/>
      <c r="CQ159" s="96"/>
      <c r="CR159" s="96"/>
      <c r="CS159" s="96"/>
      <c r="CT159" s="96"/>
      <c r="CU159" s="96"/>
    </row>
    <row r="160" spans="1:99" ht="12.75" customHeight="1" x14ac:dyDescent="0.25">
      <c r="A160" s="95"/>
      <c r="B160" s="110"/>
      <c r="C160" s="97"/>
      <c r="D160" s="97"/>
      <c r="E160" s="98"/>
      <c r="F160" s="97"/>
      <c r="G160" s="97"/>
      <c r="H160" s="96"/>
      <c r="I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  <c r="BP160" s="96"/>
      <c r="BQ160" s="96"/>
      <c r="BR160" s="96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6"/>
      <c r="CL160" s="96"/>
      <c r="CM160" s="96"/>
      <c r="CN160" s="96"/>
      <c r="CO160" s="96"/>
      <c r="CP160" s="96"/>
      <c r="CQ160" s="96"/>
      <c r="CR160" s="96"/>
      <c r="CS160" s="96"/>
      <c r="CT160" s="96"/>
      <c r="CU160" s="96"/>
    </row>
    <row r="161" spans="1:99" ht="12.75" customHeight="1" x14ac:dyDescent="0.25">
      <c r="A161" s="95"/>
      <c r="B161" s="110"/>
      <c r="C161" s="97"/>
      <c r="D161" s="97"/>
      <c r="E161" s="98"/>
      <c r="F161" s="97"/>
      <c r="G161" s="97"/>
      <c r="H161" s="96"/>
      <c r="I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6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</row>
    <row r="162" spans="1:99" ht="12.75" customHeight="1" x14ac:dyDescent="0.25">
      <c r="A162" s="95"/>
      <c r="B162" s="110"/>
      <c r="C162" s="97"/>
      <c r="D162" s="97"/>
      <c r="E162" s="98"/>
      <c r="F162" s="97"/>
      <c r="G162" s="97"/>
      <c r="H162" s="96"/>
      <c r="I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  <c r="BP162" s="96"/>
      <c r="BQ162" s="96"/>
      <c r="BR162" s="96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6"/>
      <c r="CL162" s="96"/>
      <c r="CM162" s="96"/>
      <c r="CN162" s="96"/>
      <c r="CO162" s="96"/>
      <c r="CP162" s="96"/>
      <c r="CQ162" s="96"/>
      <c r="CR162" s="96"/>
      <c r="CS162" s="96"/>
      <c r="CT162" s="96"/>
      <c r="CU162" s="96"/>
    </row>
    <row r="163" spans="1:99" ht="12.75" customHeight="1" x14ac:dyDescent="0.25">
      <c r="A163" s="95"/>
      <c r="B163" s="110"/>
      <c r="C163" s="97"/>
      <c r="D163" s="97"/>
      <c r="E163" s="98"/>
      <c r="F163" s="97"/>
      <c r="G163" s="97"/>
      <c r="H163" s="96"/>
      <c r="I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6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6"/>
      <c r="CL163" s="96"/>
      <c r="CM163" s="96"/>
      <c r="CN163" s="96"/>
      <c r="CO163" s="96"/>
      <c r="CP163" s="96"/>
      <c r="CQ163" s="96"/>
      <c r="CR163" s="96"/>
      <c r="CS163" s="96"/>
      <c r="CT163" s="96"/>
      <c r="CU163" s="96"/>
    </row>
    <row r="164" spans="1:99" ht="12.75" customHeight="1" x14ac:dyDescent="0.25">
      <c r="A164" s="95"/>
      <c r="B164" s="110"/>
      <c r="C164" s="97"/>
      <c r="D164" s="97"/>
      <c r="E164" s="98"/>
      <c r="F164" s="97"/>
      <c r="G164" s="97"/>
      <c r="H164" s="96"/>
      <c r="I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6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6"/>
      <c r="CL164" s="96"/>
      <c r="CM164" s="96"/>
      <c r="CN164" s="96"/>
      <c r="CO164" s="96"/>
      <c r="CP164" s="96"/>
      <c r="CQ164" s="96"/>
      <c r="CR164" s="96"/>
      <c r="CS164" s="96"/>
      <c r="CT164" s="96"/>
      <c r="CU164" s="96"/>
    </row>
    <row r="165" spans="1:99" ht="12.75" customHeight="1" x14ac:dyDescent="0.25">
      <c r="A165" s="95"/>
      <c r="B165" s="110"/>
      <c r="C165" s="97"/>
      <c r="D165" s="97"/>
      <c r="E165" s="98"/>
      <c r="F165" s="97"/>
      <c r="G165" s="97"/>
      <c r="H165" s="96"/>
      <c r="I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6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6"/>
      <c r="CL165" s="96"/>
      <c r="CM165" s="96"/>
      <c r="CN165" s="96"/>
      <c r="CO165" s="96"/>
      <c r="CP165" s="96"/>
      <c r="CQ165" s="96"/>
      <c r="CR165" s="96"/>
      <c r="CS165" s="96"/>
      <c r="CT165" s="96"/>
      <c r="CU165" s="96"/>
    </row>
    <row r="166" spans="1:99" ht="12.75" customHeight="1" x14ac:dyDescent="0.25">
      <c r="A166" s="95"/>
      <c r="B166" s="110"/>
      <c r="C166" s="97"/>
      <c r="D166" s="97"/>
      <c r="E166" s="98"/>
      <c r="F166" s="97"/>
      <c r="G166" s="97"/>
      <c r="H166" s="96"/>
      <c r="I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  <c r="BP166" s="96"/>
      <c r="BQ166" s="96"/>
      <c r="BR166" s="96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6"/>
      <c r="CL166" s="96"/>
      <c r="CM166" s="96"/>
      <c r="CN166" s="96"/>
      <c r="CO166" s="96"/>
      <c r="CP166" s="96"/>
      <c r="CQ166" s="96"/>
      <c r="CR166" s="96"/>
      <c r="CS166" s="96"/>
      <c r="CT166" s="96"/>
      <c r="CU166" s="96"/>
    </row>
    <row r="167" spans="1:99" ht="12.75" customHeight="1" x14ac:dyDescent="0.25">
      <c r="A167" s="95"/>
      <c r="B167" s="110"/>
      <c r="C167" s="97"/>
      <c r="D167" s="97"/>
      <c r="E167" s="98"/>
      <c r="F167" s="97"/>
      <c r="G167" s="97"/>
      <c r="H167" s="96"/>
      <c r="I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</row>
    <row r="168" spans="1:99" ht="12.75" customHeight="1" x14ac:dyDescent="0.25">
      <c r="A168" s="95"/>
      <c r="B168" s="110"/>
      <c r="C168" s="97"/>
      <c r="D168" s="97"/>
      <c r="E168" s="98"/>
      <c r="F168" s="97"/>
      <c r="G168" s="97"/>
      <c r="H168" s="96"/>
      <c r="I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6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6"/>
      <c r="CL168" s="96"/>
      <c r="CM168" s="96"/>
      <c r="CN168" s="96"/>
      <c r="CO168" s="96"/>
      <c r="CP168" s="96"/>
      <c r="CQ168" s="96"/>
      <c r="CR168" s="96"/>
      <c r="CS168" s="96"/>
      <c r="CT168" s="96"/>
      <c r="CU168" s="96"/>
    </row>
    <row r="169" spans="1:99" ht="12.75" customHeight="1" x14ac:dyDescent="0.25">
      <c r="A169" s="95"/>
      <c r="B169" s="110"/>
      <c r="C169" s="97"/>
      <c r="D169" s="97"/>
      <c r="E169" s="98"/>
      <c r="F169" s="97"/>
      <c r="G169" s="97"/>
      <c r="H169" s="96"/>
      <c r="I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6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6"/>
      <c r="CL169" s="96"/>
      <c r="CM169" s="96"/>
      <c r="CN169" s="96"/>
      <c r="CO169" s="96"/>
      <c r="CP169" s="96"/>
      <c r="CQ169" s="96"/>
      <c r="CR169" s="96"/>
      <c r="CS169" s="96"/>
      <c r="CT169" s="96"/>
      <c r="CU169" s="96"/>
    </row>
    <row r="170" spans="1:99" ht="12.75" customHeight="1" x14ac:dyDescent="0.25">
      <c r="A170" s="95"/>
      <c r="B170" s="110"/>
      <c r="C170" s="97"/>
      <c r="D170" s="97"/>
      <c r="E170" s="98"/>
      <c r="F170" s="97"/>
      <c r="G170" s="97"/>
      <c r="H170" s="96"/>
      <c r="I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6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6"/>
      <c r="CL170" s="96"/>
      <c r="CM170" s="96"/>
      <c r="CN170" s="96"/>
      <c r="CO170" s="96"/>
      <c r="CP170" s="96"/>
      <c r="CQ170" s="96"/>
      <c r="CR170" s="96"/>
      <c r="CS170" s="96"/>
      <c r="CT170" s="96"/>
      <c r="CU170" s="96"/>
    </row>
    <row r="171" spans="1:99" ht="12.75" customHeight="1" x14ac:dyDescent="0.25">
      <c r="A171" s="95"/>
      <c r="B171" s="110"/>
      <c r="C171" s="97"/>
      <c r="D171" s="97"/>
      <c r="E171" s="98"/>
      <c r="F171" s="97"/>
      <c r="G171" s="97"/>
      <c r="H171" s="96"/>
      <c r="I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  <c r="CL171" s="96"/>
      <c r="CM171" s="96"/>
      <c r="CN171" s="96"/>
      <c r="CO171" s="96"/>
      <c r="CP171" s="96"/>
      <c r="CQ171" s="96"/>
      <c r="CR171" s="96"/>
      <c r="CS171" s="96"/>
      <c r="CT171" s="96"/>
      <c r="CU171" s="96"/>
    </row>
    <row r="172" spans="1:99" ht="12.75" customHeight="1" x14ac:dyDescent="0.25">
      <c r="A172" s="95"/>
      <c r="B172" s="110"/>
      <c r="C172" s="97"/>
      <c r="D172" s="97"/>
      <c r="E172" s="98"/>
      <c r="F172" s="97"/>
      <c r="G172" s="97"/>
      <c r="H172" s="96"/>
      <c r="I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  <c r="CL172" s="96"/>
      <c r="CM172" s="96"/>
      <c r="CN172" s="96"/>
      <c r="CO172" s="96"/>
      <c r="CP172" s="96"/>
      <c r="CQ172" s="96"/>
      <c r="CR172" s="96"/>
      <c r="CS172" s="96"/>
      <c r="CT172" s="96"/>
      <c r="CU172" s="96"/>
    </row>
    <row r="173" spans="1:99" ht="12.75" customHeight="1" x14ac:dyDescent="0.25">
      <c r="A173" s="95"/>
      <c r="B173" s="110"/>
      <c r="C173" s="97"/>
      <c r="D173" s="97"/>
      <c r="E173" s="98"/>
      <c r="F173" s="97"/>
      <c r="G173" s="97"/>
      <c r="H173" s="96"/>
      <c r="I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  <c r="BP173" s="96"/>
      <c r="BQ173" s="96"/>
      <c r="BR173" s="96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6"/>
      <c r="CL173" s="96"/>
      <c r="CM173" s="96"/>
      <c r="CN173" s="96"/>
      <c r="CO173" s="96"/>
      <c r="CP173" s="96"/>
      <c r="CQ173" s="96"/>
      <c r="CR173" s="96"/>
      <c r="CS173" s="96"/>
      <c r="CT173" s="96"/>
      <c r="CU173" s="96"/>
    </row>
    <row r="174" spans="1:99" ht="12.75" customHeight="1" x14ac:dyDescent="0.25">
      <c r="A174" s="95"/>
      <c r="B174" s="110"/>
      <c r="C174" s="97"/>
      <c r="D174" s="97"/>
      <c r="E174" s="98"/>
      <c r="F174" s="97"/>
      <c r="G174" s="97"/>
      <c r="H174" s="96"/>
      <c r="I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6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6"/>
      <c r="CL174" s="96"/>
      <c r="CM174" s="96"/>
      <c r="CN174" s="96"/>
      <c r="CO174" s="96"/>
      <c r="CP174" s="96"/>
      <c r="CQ174" s="96"/>
      <c r="CR174" s="96"/>
      <c r="CS174" s="96"/>
      <c r="CT174" s="96"/>
      <c r="CU174" s="96"/>
    </row>
    <row r="175" spans="1:99" ht="12.75" customHeight="1" x14ac:dyDescent="0.25">
      <c r="A175" s="95"/>
      <c r="B175" s="110"/>
      <c r="C175" s="97"/>
      <c r="D175" s="97"/>
      <c r="E175" s="98"/>
      <c r="F175" s="97"/>
      <c r="G175" s="97"/>
      <c r="H175" s="96"/>
      <c r="I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  <c r="BQ175" s="96"/>
      <c r="BR175" s="96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6"/>
      <c r="CL175" s="96"/>
      <c r="CM175" s="96"/>
      <c r="CN175" s="96"/>
      <c r="CO175" s="96"/>
      <c r="CP175" s="96"/>
      <c r="CQ175" s="96"/>
      <c r="CR175" s="96"/>
      <c r="CS175" s="96"/>
      <c r="CT175" s="96"/>
      <c r="CU175" s="96"/>
    </row>
    <row r="176" spans="1:99" ht="12.75" customHeight="1" x14ac:dyDescent="0.25">
      <c r="A176" s="95"/>
      <c r="B176" s="110"/>
      <c r="C176" s="97"/>
      <c r="D176" s="97"/>
      <c r="E176" s="98"/>
      <c r="F176" s="97"/>
      <c r="G176" s="97"/>
      <c r="H176" s="96"/>
      <c r="I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</row>
    <row r="177" spans="1:99" ht="12.75" customHeight="1" x14ac:dyDescent="0.25">
      <c r="A177" s="95"/>
      <c r="B177" s="110"/>
      <c r="C177" s="97"/>
      <c r="D177" s="97"/>
      <c r="E177" s="98"/>
      <c r="F177" s="97"/>
      <c r="G177" s="97"/>
      <c r="H177" s="96"/>
      <c r="I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  <c r="BP177" s="96"/>
      <c r="BQ177" s="96"/>
      <c r="BR177" s="96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6"/>
      <c r="CL177" s="96"/>
      <c r="CM177" s="96"/>
      <c r="CN177" s="96"/>
      <c r="CO177" s="96"/>
      <c r="CP177" s="96"/>
      <c r="CQ177" s="96"/>
      <c r="CR177" s="96"/>
      <c r="CS177" s="96"/>
      <c r="CT177" s="96"/>
      <c r="CU177" s="96"/>
    </row>
    <row r="178" spans="1:99" ht="12.75" customHeight="1" x14ac:dyDescent="0.25">
      <c r="A178" s="95"/>
      <c r="B178" s="110"/>
      <c r="C178" s="97"/>
      <c r="D178" s="97"/>
      <c r="E178" s="98"/>
      <c r="F178" s="97"/>
      <c r="G178" s="97"/>
      <c r="H178" s="96"/>
      <c r="I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6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6"/>
      <c r="CL178" s="96"/>
      <c r="CM178" s="96"/>
      <c r="CN178" s="96"/>
      <c r="CO178" s="96"/>
      <c r="CP178" s="96"/>
      <c r="CQ178" s="96"/>
      <c r="CR178" s="96"/>
      <c r="CS178" s="96"/>
      <c r="CT178" s="96"/>
      <c r="CU178" s="96"/>
    </row>
    <row r="179" spans="1:99" ht="12.75" customHeight="1" x14ac:dyDescent="0.25">
      <c r="A179" s="95"/>
      <c r="B179" s="110"/>
      <c r="C179" s="97"/>
      <c r="D179" s="97"/>
      <c r="E179" s="98"/>
      <c r="F179" s="97"/>
      <c r="G179" s="97"/>
      <c r="H179" s="96"/>
      <c r="I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  <c r="BP179" s="96"/>
      <c r="BQ179" s="96"/>
      <c r="BR179" s="96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6"/>
      <c r="CL179" s="96"/>
      <c r="CM179" s="96"/>
      <c r="CN179" s="96"/>
      <c r="CO179" s="96"/>
      <c r="CP179" s="96"/>
      <c r="CQ179" s="96"/>
      <c r="CR179" s="96"/>
      <c r="CS179" s="96"/>
      <c r="CT179" s="96"/>
      <c r="CU179" s="96"/>
    </row>
    <row r="180" spans="1:99" ht="12.75" customHeight="1" x14ac:dyDescent="0.25">
      <c r="A180" s="95"/>
      <c r="B180" s="110"/>
      <c r="C180" s="97"/>
      <c r="D180" s="97"/>
      <c r="E180" s="98"/>
      <c r="F180" s="97"/>
      <c r="G180" s="97"/>
      <c r="H180" s="96"/>
      <c r="I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  <c r="BP180" s="96"/>
      <c r="BQ180" s="96"/>
      <c r="BR180" s="96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6"/>
      <c r="CL180" s="96"/>
      <c r="CM180" s="96"/>
      <c r="CN180" s="96"/>
      <c r="CO180" s="96"/>
      <c r="CP180" s="96"/>
      <c r="CQ180" s="96"/>
      <c r="CR180" s="96"/>
      <c r="CS180" s="96"/>
      <c r="CT180" s="96"/>
      <c r="CU180" s="96"/>
    </row>
    <row r="181" spans="1:99" ht="12.75" customHeight="1" x14ac:dyDescent="0.25">
      <c r="A181" s="95"/>
      <c r="B181" s="110"/>
      <c r="C181" s="97"/>
      <c r="D181" s="97"/>
      <c r="E181" s="98"/>
      <c r="F181" s="97"/>
      <c r="G181" s="97"/>
      <c r="H181" s="96"/>
      <c r="I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  <c r="BQ181" s="96"/>
      <c r="BR181" s="96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6"/>
      <c r="CL181" s="96"/>
      <c r="CM181" s="96"/>
      <c r="CN181" s="96"/>
      <c r="CO181" s="96"/>
      <c r="CP181" s="96"/>
      <c r="CQ181" s="96"/>
      <c r="CR181" s="96"/>
      <c r="CS181" s="96"/>
      <c r="CT181" s="96"/>
      <c r="CU181" s="96"/>
    </row>
    <row r="182" spans="1:99" ht="12.75" customHeight="1" x14ac:dyDescent="0.25">
      <c r="A182" s="95"/>
      <c r="B182" s="110"/>
      <c r="C182" s="97"/>
      <c r="D182" s="97"/>
      <c r="E182" s="98"/>
      <c r="F182" s="97"/>
      <c r="G182" s="97"/>
      <c r="H182" s="96"/>
      <c r="I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6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</row>
    <row r="183" spans="1:99" ht="12.75" customHeight="1" x14ac:dyDescent="0.25">
      <c r="A183" s="95"/>
      <c r="B183" s="110"/>
      <c r="C183" s="97"/>
      <c r="D183" s="97"/>
      <c r="E183" s="98"/>
      <c r="F183" s="97"/>
      <c r="G183" s="97"/>
      <c r="H183" s="96"/>
      <c r="I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  <c r="BP183" s="96"/>
      <c r="BQ183" s="96"/>
      <c r="BR183" s="96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6"/>
      <c r="CL183" s="96"/>
      <c r="CM183" s="96"/>
      <c r="CN183" s="96"/>
      <c r="CO183" s="96"/>
      <c r="CP183" s="96"/>
      <c r="CQ183" s="96"/>
      <c r="CR183" s="96"/>
      <c r="CS183" s="96"/>
      <c r="CT183" s="96"/>
      <c r="CU183" s="96"/>
    </row>
    <row r="184" spans="1:99" ht="12.75" customHeight="1" x14ac:dyDescent="0.25">
      <c r="A184" s="95"/>
      <c r="B184" s="110"/>
      <c r="C184" s="97"/>
      <c r="D184" s="97"/>
      <c r="E184" s="98"/>
      <c r="F184" s="97"/>
      <c r="G184" s="97"/>
      <c r="H184" s="96"/>
      <c r="I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  <c r="BQ184" s="96"/>
      <c r="BR184" s="96"/>
      <c r="BS184" s="96"/>
      <c r="BT184" s="96"/>
      <c r="BU184" s="96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6"/>
      <c r="CL184" s="96"/>
      <c r="CM184" s="96"/>
      <c r="CN184" s="96"/>
      <c r="CO184" s="96"/>
      <c r="CP184" s="96"/>
      <c r="CQ184" s="96"/>
      <c r="CR184" s="96"/>
      <c r="CS184" s="96"/>
      <c r="CT184" s="96"/>
      <c r="CU184" s="96"/>
    </row>
    <row r="185" spans="1:99" ht="12.75" customHeight="1" x14ac:dyDescent="0.25">
      <c r="A185" s="95"/>
      <c r="B185" s="110"/>
      <c r="C185" s="97"/>
      <c r="D185" s="97"/>
      <c r="E185" s="98"/>
      <c r="F185" s="97"/>
      <c r="G185" s="97"/>
      <c r="H185" s="96"/>
      <c r="I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  <c r="BQ185" s="96"/>
      <c r="BR185" s="96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6"/>
      <c r="CL185" s="96"/>
      <c r="CM185" s="96"/>
      <c r="CN185" s="96"/>
      <c r="CO185" s="96"/>
      <c r="CP185" s="96"/>
      <c r="CQ185" s="96"/>
      <c r="CR185" s="96"/>
      <c r="CS185" s="96"/>
      <c r="CT185" s="96"/>
      <c r="CU185" s="96"/>
    </row>
    <row r="186" spans="1:99" ht="12.75" customHeight="1" x14ac:dyDescent="0.25">
      <c r="A186" s="95"/>
      <c r="B186" s="110"/>
      <c r="C186" s="97"/>
      <c r="D186" s="97"/>
      <c r="E186" s="98"/>
      <c r="F186" s="97"/>
      <c r="G186" s="97"/>
      <c r="H186" s="96"/>
      <c r="I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6"/>
      <c r="BS186" s="96"/>
      <c r="BT186" s="96"/>
      <c r="BU186" s="96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6"/>
      <c r="CL186" s="96"/>
      <c r="CM186" s="96"/>
      <c r="CN186" s="96"/>
      <c r="CO186" s="96"/>
      <c r="CP186" s="96"/>
      <c r="CQ186" s="96"/>
      <c r="CR186" s="96"/>
      <c r="CS186" s="96"/>
      <c r="CT186" s="96"/>
      <c r="CU186" s="96"/>
    </row>
    <row r="187" spans="1:99" ht="12.75" customHeight="1" x14ac:dyDescent="0.25">
      <c r="A187" s="95"/>
      <c r="B187" s="110"/>
      <c r="C187" s="97"/>
      <c r="D187" s="97"/>
      <c r="E187" s="98"/>
      <c r="F187" s="97"/>
      <c r="G187" s="97"/>
      <c r="H187" s="96"/>
      <c r="I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  <c r="BI187" s="96"/>
      <c r="BJ187" s="96"/>
      <c r="BK187" s="96"/>
      <c r="BL187" s="96"/>
      <c r="BM187" s="96"/>
      <c r="BN187" s="96"/>
      <c r="BO187" s="96"/>
      <c r="BP187" s="96"/>
      <c r="BQ187" s="96"/>
      <c r="BR187" s="96"/>
      <c r="BS187" s="96"/>
      <c r="BT187" s="96"/>
      <c r="BU187" s="96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6"/>
      <c r="CL187" s="96"/>
      <c r="CM187" s="96"/>
      <c r="CN187" s="96"/>
      <c r="CO187" s="96"/>
      <c r="CP187" s="96"/>
      <c r="CQ187" s="96"/>
      <c r="CR187" s="96"/>
      <c r="CS187" s="96"/>
      <c r="CT187" s="96"/>
      <c r="CU187" s="96"/>
    </row>
    <row r="188" spans="1:99" ht="12.75" customHeight="1" x14ac:dyDescent="0.25">
      <c r="A188" s="95"/>
      <c r="B188" s="110"/>
      <c r="C188" s="97"/>
      <c r="D188" s="97"/>
      <c r="E188" s="98"/>
      <c r="F188" s="97"/>
      <c r="G188" s="97"/>
      <c r="H188" s="96"/>
      <c r="I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  <c r="BI188" s="96"/>
      <c r="BJ188" s="96"/>
      <c r="BK188" s="96"/>
      <c r="BL188" s="96"/>
      <c r="BM188" s="96"/>
      <c r="BN188" s="96"/>
      <c r="BO188" s="96"/>
      <c r="BP188" s="96"/>
      <c r="BQ188" s="96"/>
      <c r="BR188" s="96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6"/>
      <c r="CL188" s="96"/>
      <c r="CM188" s="96"/>
      <c r="CN188" s="96"/>
      <c r="CO188" s="96"/>
      <c r="CP188" s="96"/>
      <c r="CQ188" s="96"/>
      <c r="CR188" s="96"/>
      <c r="CS188" s="96"/>
      <c r="CT188" s="96"/>
      <c r="CU188" s="96"/>
    </row>
    <row r="189" spans="1:99" ht="12.75" customHeight="1" x14ac:dyDescent="0.25">
      <c r="A189" s="95"/>
      <c r="B189" s="110"/>
      <c r="C189" s="97"/>
      <c r="D189" s="97"/>
      <c r="E189" s="98"/>
      <c r="F189" s="97"/>
      <c r="G189" s="97"/>
      <c r="H189" s="96"/>
      <c r="I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  <c r="BI189" s="96"/>
      <c r="BJ189" s="96"/>
      <c r="BK189" s="96"/>
      <c r="BL189" s="96"/>
      <c r="BM189" s="96"/>
      <c r="BN189" s="96"/>
      <c r="BO189" s="96"/>
      <c r="BP189" s="96"/>
      <c r="BQ189" s="96"/>
      <c r="BR189" s="96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6"/>
      <c r="CL189" s="96"/>
      <c r="CM189" s="96"/>
      <c r="CN189" s="96"/>
      <c r="CO189" s="96"/>
      <c r="CP189" s="96"/>
      <c r="CQ189" s="96"/>
      <c r="CR189" s="96"/>
      <c r="CS189" s="96"/>
      <c r="CT189" s="96"/>
      <c r="CU189" s="96"/>
    </row>
    <row r="190" spans="1:99" ht="12.75" customHeight="1" x14ac:dyDescent="0.25">
      <c r="A190" s="95"/>
      <c r="B190" s="110"/>
      <c r="C190" s="97"/>
      <c r="D190" s="97"/>
      <c r="E190" s="98"/>
      <c r="F190" s="97"/>
      <c r="G190" s="97"/>
      <c r="H190" s="96"/>
      <c r="I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  <c r="BP190" s="96"/>
      <c r="BQ190" s="96"/>
      <c r="BR190" s="96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</row>
    <row r="191" spans="1:99" ht="12.75" customHeight="1" x14ac:dyDescent="0.25">
      <c r="A191" s="95"/>
      <c r="B191" s="110"/>
      <c r="C191" s="97"/>
      <c r="D191" s="97"/>
      <c r="E191" s="98"/>
      <c r="F191" s="97"/>
      <c r="G191" s="97"/>
      <c r="H191" s="96"/>
      <c r="I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  <c r="BP191" s="96"/>
      <c r="BQ191" s="96"/>
      <c r="BR191" s="96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</row>
    <row r="192" spans="1:99" ht="12.75" customHeight="1" x14ac:dyDescent="0.25">
      <c r="A192" s="95"/>
      <c r="B192" s="110"/>
      <c r="C192" s="97"/>
      <c r="D192" s="97"/>
      <c r="E192" s="98"/>
      <c r="F192" s="97"/>
      <c r="G192" s="97"/>
      <c r="H192" s="96"/>
      <c r="I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  <c r="BI192" s="96"/>
      <c r="BJ192" s="96"/>
      <c r="BK192" s="96"/>
      <c r="BL192" s="96"/>
      <c r="BM192" s="96"/>
      <c r="BN192" s="96"/>
      <c r="BO192" s="96"/>
      <c r="BP192" s="96"/>
      <c r="BQ192" s="96"/>
      <c r="BR192" s="96"/>
      <c r="BS192" s="96"/>
      <c r="BT192" s="96"/>
      <c r="BU192" s="96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6"/>
      <c r="CL192" s="96"/>
      <c r="CM192" s="96"/>
      <c r="CN192" s="96"/>
      <c r="CO192" s="96"/>
      <c r="CP192" s="96"/>
      <c r="CQ192" s="96"/>
      <c r="CR192" s="96"/>
      <c r="CS192" s="96"/>
      <c r="CT192" s="96"/>
      <c r="CU192" s="96"/>
    </row>
    <row r="193" spans="1:99" ht="12.75" customHeight="1" x14ac:dyDescent="0.25">
      <c r="A193" s="95"/>
      <c r="B193" s="110"/>
      <c r="C193" s="97"/>
      <c r="D193" s="97"/>
      <c r="E193" s="98"/>
      <c r="F193" s="97"/>
      <c r="G193" s="97"/>
      <c r="H193" s="96"/>
      <c r="I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</row>
    <row r="194" spans="1:99" ht="12.75" customHeight="1" x14ac:dyDescent="0.25">
      <c r="A194" s="95"/>
      <c r="B194" s="110"/>
      <c r="C194" s="97"/>
      <c r="D194" s="97"/>
      <c r="E194" s="98"/>
      <c r="F194" s="97"/>
      <c r="G194" s="97"/>
      <c r="H194" s="96"/>
      <c r="I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  <c r="BI194" s="96"/>
      <c r="BJ194" s="96"/>
      <c r="BK194" s="96"/>
      <c r="BL194" s="96"/>
      <c r="BM194" s="96"/>
      <c r="BN194" s="96"/>
      <c r="BO194" s="96"/>
      <c r="BP194" s="96"/>
      <c r="BQ194" s="96"/>
      <c r="BR194" s="96"/>
      <c r="BS194" s="96"/>
      <c r="BT194" s="96"/>
      <c r="BU194" s="96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6"/>
      <c r="CL194" s="96"/>
      <c r="CM194" s="96"/>
      <c r="CN194" s="96"/>
      <c r="CO194" s="96"/>
      <c r="CP194" s="96"/>
      <c r="CQ194" s="96"/>
      <c r="CR194" s="96"/>
      <c r="CS194" s="96"/>
      <c r="CT194" s="96"/>
      <c r="CU194" s="96"/>
    </row>
  </sheetData>
  <printOptions gridLines="1"/>
  <pageMargins left="0.75" right="0.75" top="1" bottom="1" header="0.5" footer="0.5"/>
  <pageSetup orientation="portrait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3" sqref="G13"/>
    </sheetView>
  </sheetViews>
  <sheetFormatPr defaultRowHeight="15" x14ac:dyDescent="0.25"/>
  <cols>
    <col min="1" max="4" width="16.140625" customWidth="1"/>
  </cols>
  <sheetData>
    <row r="1" spans="1:8" x14ac:dyDescent="0.25">
      <c r="F1" t="s">
        <v>62</v>
      </c>
      <c r="G1" t="s">
        <v>63</v>
      </c>
    </row>
    <row r="2" spans="1:8" x14ac:dyDescent="0.25">
      <c r="A2" t="s">
        <v>56</v>
      </c>
      <c r="B2" t="s">
        <v>57</v>
      </c>
      <c r="E2" t="s">
        <v>51</v>
      </c>
      <c r="F2" t="s">
        <v>52</v>
      </c>
      <c r="G2" t="s">
        <v>61</v>
      </c>
    </row>
    <row r="3" spans="1:8" x14ac:dyDescent="0.25">
      <c r="A3">
        <v>25</v>
      </c>
      <c r="B3" s="144">
        <v>5</v>
      </c>
      <c r="C3" s="143" t="s">
        <v>6</v>
      </c>
      <c r="D3" s="143" t="s">
        <v>19</v>
      </c>
      <c r="E3">
        <v>6.15</v>
      </c>
      <c r="F3">
        <v>-134.97</v>
      </c>
      <c r="G3">
        <v>24.6</v>
      </c>
    </row>
    <row r="4" spans="1:8" x14ac:dyDescent="0.25">
      <c r="A4">
        <v>28</v>
      </c>
      <c r="B4" s="146">
        <v>27</v>
      </c>
      <c r="C4" s="145" t="s">
        <v>11</v>
      </c>
      <c r="D4" s="145" t="s">
        <v>19</v>
      </c>
      <c r="E4">
        <v>6.12</v>
      </c>
      <c r="F4">
        <v>-127.06</v>
      </c>
      <c r="G4">
        <v>24.7</v>
      </c>
    </row>
    <row r="5" spans="1:8" x14ac:dyDescent="0.25">
      <c r="A5">
        <v>32</v>
      </c>
      <c r="B5" s="148">
        <v>52</v>
      </c>
      <c r="C5" s="147" t="s">
        <v>15</v>
      </c>
      <c r="D5" s="147" t="s">
        <v>19</v>
      </c>
      <c r="E5">
        <v>6.17</v>
      </c>
      <c r="F5">
        <v>-144.4</v>
      </c>
      <c r="G5">
        <v>24.7</v>
      </c>
    </row>
    <row r="6" spans="1:8" x14ac:dyDescent="0.25">
      <c r="A6">
        <v>34</v>
      </c>
      <c r="B6" s="148">
        <v>6</v>
      </c>
      <c r="C6" s="147" t="s">
        <v>6</v>
      </c>
      <c r="D6" s="157" t="s">
        <v>49</v>
      </c>
      <c r="E6">
        <v>6.15</v>
      </c>
      <c r="F6">
        <v>-137.32</v>
      </c>
      <c r="G6">
        <v>24.7</v>
      </c>
    </row>
    <row r="7" spans="1:8" x14ac:dyDescent="0.25">
      <c r="A7" s="136">
        <v>21</v>
      </c>
      <c r="B7" s="142">
        <v>51</v>
      </c>
      <c r="C7" s="141" t="s">
        <v>15</v>
      </c>
      <c r="D7" s="141" t="s">
        <v>7</v>
      </c>
      <c r="E7" s="136">
        <v>6.04</v>
      </c>
      <c r="F7" s="136">
        <v>-106.81</v>
      </c>
      <c r="G7" s="136">
        <v>24.7</v>
      </c>
      <c r="H7" s="136" t="s">
        <v>59</v>
      </c>
    </row>
    <row r="8" spans="1:8" x14ac:dyDescent="0.25">
      <c r="A8">
        <v>39</v>
      </c>
      <c r="B8" s="150">
        <v>47</v>
      </c>
      <c r="C8" s="149" t="s">
        <v>15</v>
      </c>
      <c r="D8" s="158" t="s">
        <v>49</v>
      </c>
      <c r="E8">
        <v>6.1</v>
      </c>
      <c r="F8">
        <v>-120.45</v>
      </c>
      <c r="G8">
        <v>24.6</v>
      </c>
    </row>
    <row r="9" spans="1:8" x14ac:dyDescent="0.25">
      <c r="A9" s="138" t="s">
        <v>53</v>
      </c>
      <c r="B9" s="152">
        <v>1</v>
      </c>
      <c r="C9" s="151" t="s">
        <v>6</v>
      </c>
      <c r="D9" s="151" t="s">
        <v>7</v>
      </c>
      <c r="E9">
        <v>6.07</v>
      </c>
      <c r="F9">
        <v>-113.65</v>
      </c>
      <c r="G9">
        <v>24.6</v>
      </c>
    </row>
    <row r="10" spans="1:8" x14ac:dyDescent="0.25">
      <c r="A10" s="139" t="s">
        <v>54</v>
      </c>
      <c r="B10" s="154">
        <v>19</v>
      </c>
      <c r="C10" s="153" t="s">
        <v>11</v>
      </c>
      <c r="D10" s="153" t="s">
        <v>7</v>
      </c>
      <c r="E10">
        <v>6.16</v>
      </c>
      <c r="F10">
        <v>-140.35</v>
      </c>
      <c r="G10">
        <v>24.7</v>
      </c>
    </row>
    <row r="11" spans="1:8" x14ac:dyDescent="0.25">
      <c r="A11" s="139" t="s">
        <v>55</v>
      </c>
      <c r="B11" s="156">
        <v>45</v>
      </c>
      <c r="C11" s="155" t="s">
        <v>15</v>
      </c>
      <c r="D11" s="155" t="s">
        <v>7</v>
      </c>
      <c r="E11">
        <v>6.07</v>
      </c>
      <c r="F11">
        <v>-114.71</v>
      </c>
      <c r="G11">
        <v>24.7</v>
      </c>
    </row>
    <row r="13" spans="1:8" x14ac:dyDescent="0.25">
      <c r="A13" t="s">
        <v>60</v>
      </c>
    </row>
    <row r="14" spans="1:8" x14ac:dyDescent="0.25">
      <c r="A14">
        <v>35</v>
      </c>
      <c r="B14" s="140">
        <v>21</v>
      </c>
      <c r="C14" s="159" t="s">
        <v>58</v>
      </c>
      <c r="D14" t="s">
        <v>49</v>
      </c>
    </row>
    <row r="15" spans="1:8" x14ac:dyDescent="0.25">
      <c r="A15">
        <v>36</v>
      </c>
      <c r="B15" s="140">
        <v>28</v>
      </c>
      <c r="C15" s="161" t="s">
        <v>58</v>
      </c>
      <c r="D15" s="160" t="s">
        <v>49</v>
      </c>
    </row>
    <row r="16" spans="1:8" x14ac:dyDescent="0.25">
      <c r="A16">
        <v>37</v>
      </c>
      <c r="B16" s="140">
        <v>36</v>
      </c>
      <c r="C16" s="161" t="s">
        <v>58</v>
      </c>
      <c r="D16" s="160" t="s">
        <v>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21" sqref="K21"/>
    </sheetView>
  </sheetViews>
  <sheetFormatPr defaultRowHeight="15" x14ac:dyDescent="0.25"/>
  <cols>
    <col min="2" max="2" width="9.140625" style="132"/>
  </cols>
  <sheetData>
    <row r="1" spans="1:13" x14ac:dyDescent="0.25">
      <c r="A1" t="s">
        <v>2</v>
      </c>
      <c r="B1" s="132" t="s">
        <v>4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</row>
    <row r="2" spans="1:13" x14ac:dyDescent="0.25">
      <c r="A2" t="s">
        <v>15</v>
      </c>
      <c r="B2" s="132" t="s">
        <v>18</v>
      </c>
      <c r="C2">
        <v>5</v>
      </c>
      <c r="D2">
        <v>337.12</v>
      </c>
      <c r="E2">
        <v>0.46400000000000002</v>
      </c>
      <c r="F2">
        <v>9.3919999999999995</v>
      </c>
      <c r="G2">
        <v>1.3707320000000001</v>
      </c>
      <c r="H2">
        <v>28.062899999999999</v>
      </c>
      <c r="I2">
        <v>57.116139575429997</v>
      </c>
      <c r="J2">
        <v>9.3198712437499998E-2</v>
      </c>
      <c r="K2">
        <v>1.7248025974006</v>
      </c>
      <c r="L2">
        <v>0.16330021391290001</v>
      </c>
      <c r="M2">
        <v>2.6150363925172999</v>
      </c>
    </row>
    <row r="3" spans="1:13" x14ac:dyDescent="0.25">
      <c r="A3" t="s">
        <v>15</v>
      </c>
      <c r="B3" s="132" t="s">
        <v>47</v>
      </c>
      <c r="C3">
        <v>3</v>
      </c>
      <c r="D3">
        <v>661.4</v>
      </c>
      <c r="E3">
        <v>0.13</v>
      </c>
      <c r="F3">
        <v>2.79</v>
      </c>
      <c r="G3">
        <v>0.65286999999999995</v>
      </c>
      <c r="H3">
        <v>14.075710000000001</v>
      </c>
      <c r="I3">
        <v>143.12319867862001</v>
      </c>
      <c r="J3">
        <v>9.5393920141700006E-2</v>
      </c>
      <c r="K3">
        <v>2.1168136431911</v>
      </c>
      <c r="L3">
        <v>0.37173967921110002</v>
      </c>
      <c r="M3">
        <v>8.4403026183840009</v>
      </c>
    </row>
    <row r="4" spans="1:13" x14ac:dyDescent="0.25">
      <c r="A4" t="s">
        <v>15</v>
      </c>
      <c r="B4" s="132" t="s">
        <v>48</v>
      </c>
      <c r="C4">
        <v>1</v>
      </c>
      <c r="D4">
        <v>304.39999999999998</v>
      </c>
      <c r="E4">
        <v>0.03</v>
      </c>
      <c r="F4">
        <v>0.71</v>
      </c>
      <c r="G4">
        <v>9.1319999999999998E-2</v>
      </c>
      <c r="H4">
        <v>2.1612399999999998</v>
      </c>
    </row>
    <row r="5" spans="1:13" x14ac:dyDescent="0.25">
      <c r="A5" t="s">
        <v>15</v>
      </c>
      <c r="B5" s="132" t="s">
        <v>19</v>
      </c>
      <c r="C5">
        <v>7</v>
      </c>
      <c r="D5">
        <v>1512.3142857143</v>
      </c>
      <c r="E5">
        <v>7.57142857143E-2</v>
      </c>
      <c r="F5">
        <v>1.9728571428571</v>
      </c>
      <c r="G5">
        <v>1.0282714285714001</v>
      </c>
      <c r="H5">
        <v>26.408781428571</v>
      </c>
      <c r="I5">
        <v>110.19675137501</v>
      </c>
      <c r="J5">
        <v>3.0067950256900001E-2</v>
      </c>
      <c r="K5">
        <v>0.81286593015590003</v>
      </c>
      <c r="L5">
        <v>0.35925466746099999</v>
      </c>
      <c r="M5">
        <v>9.8229963647911998</v>
      </c>
    </row>
    <row r="6" spans="1:13" x14ac:dyDescent="0.25">
      <c r="A6" t="s">
        <v>6</v>
      </c>
      <c r="B6" s="132" t="s">
        <v>18</v>
      </c>
      <c r="C6">
        <v>4</v>
      </c>
      <c r="D6">
        <v>143</v>
      </c>
      <c r="E6">
        <v>0.65</v>
      </c>
      <c r="F6">
        <v>11.535</v>
      </c>
      <c r="G6">
        <v>0.79635750000000005</v>
      </c>
      <c r="H6">
        <v>13.765107499999999</v>
      </c>
      <c r="I6">
        <v>29.660832759719</v>
      </c>
      <c r="J6">
        <v>0.14983324063770001</v>
      </c>
      <c r="K6">
        <v>3.0711249296199998</v>
      </c>
      <c r="L6">
        <v>7.4828741845999996E-2</v>
      </c>
      <c r="M6">
        <v>1.4000058175079999</v>
      </c>
    </row>
    <row r="7" spans="1:13" x14ac:dyDescent="0.25">
      <c r="A7" t="s">
        <v>6</v>
      </c>
      <c r="B7" s="132" t="s">
        <v>48</v>
      </c>
      <c r="C7">
        <v>4</v>
      </c>
      <c r="D7">
        <v>388.4</v>
      </c>
      <c r="E7">
        <v>0.3075</v>
      </c>
      <c r="F7">
        <v>5.3324999999999996</v>
      </c>
      <c r="G7">
        <v>1.1323274999999999</v>
      </c>
      <c r="H7">
        <v>20.014222499999999</v>
      </c>
      <c r="I7">
        <v>34.919478804816002</v>
      </c>
      <c r="J7">
        <v>5.9773879468099998E-2</v>
      </c>
      <c r="K7">
        <v>0.68389052486489998</v>
      </c>
      <c r="L7">
        <v>0.120216379387</v>
      </c>
      <c r="M7">
        <v>1.0085904485252</v>
      </c>
    </row>
    <row r="8" spans="1:13" x14ac:dyDescent="0.25">
      <c r="A8" t="s">
        <v>6</v>
      </c>
      <c r="B8" s="132" t="s">
        <v>48</v>
      </c>
      <c r="C8">
        <v>1</v>
      </c>
      <c r="D8">
        <v>151.5</v>
      </c>
      <c r="E8">
        <v>0.04</v>
      </c>
      <c r="F8">
        <v>0.53</v>
      </c>
      <c r="G8">
        <v>6.0600000000000001E-2</v>
      </c>
      <c r="H8">
        <v>0.80295000000000005</v>
      </c>
    </row>
    <row r="9" spans="1:13" x14ac:dyDescent="0.25">
      <c r="A9" t="s">
        <v>6</v>
      </c>
      <c r="B9" s="132" t="s">
        <v>19</v>
      </c>
      <c r="C9">
        <v>8</v>
      </c>
      <c r="D9">
        <v>1595.2375</v>
      </c>
      <c r="E9">
        <v>5.8749999999999997E-2</v>
      </c>
      <c r="F9">
        <v>0.82125000000000004</v>
      </c>
      <c r="G9">
        <v>0.70321999999999996</v>
      </c>
      <c r="H9">
        <v>9.1042100000000001</v>
      </c>
      <c r="I9">
        <v>165.51200748144001</v>
      </c>
      <c r="J9">
        <v>2.88120448523E-2</v>
      </c>
      <c r="K9">
        <v>0.48671800834040002</v>
      </c>
      <c r="L9">
        <v>0.22949096054400001</v>
      </c>
      <c r="M9">
        <v>4.1753545805638996</v>
      </c>
    </row>
    <row r="10" spans="1:13" x14ac:dyDescent="0.25">
      <c r="A10" t="s">
        <v>11</v>
      </c>
      <c r="B10" s="132" t="s">
        <v>18</v>
      </c>
      <c r="C10">
        <v>4</v>
      </c>
      <c r="D10">
        <v>547.17499999999995</v>
      </c>
      <c r="E10">
        <v>4.4999999999999998E-2</v>
      </c>
      <c r="F10">
        <v>0.65</v>
      </c>
      <c r="G10">
        <v>0.23929500000000001</v>
      </c>
      <c r="H10">
        <v>3.4256600000000001</v>
      </c>
      <c r="I10">
        <v>21.619334517973002</v>
      </c>
      <c r="J10">
        <v>1.5545631755100001E-2</v>
      </c>
      <c r="K10">
        <v>0.2940804878487</v>
      </c>
      <c r="L10">
        <v>7.6749655862399999E-2</v>
      </c>
      <c r="M10">
        <v>1.4798795723132001</v>
      </c>
    </row>
    <row r="11" spans="1:13" x14ac:dyDescent="0.25">
      <c r="A11" t="s">
        <v>11</v>
      </c>
      <c r="B11" s="132" t="s">
        <v>47</v>
      </c>
      <c r="C11">
        <v>3</v>
      </c>
      <c r="D11">
        <v>489.83333333333002</v>
      </c>
      <c r="E11">
        <v>0.02</v>
      </c>
      <c r="F11">
        <v>0.14333333333330001</v>
      </c>
      <c r="G11">
        <v>0.1066866666667</v>
      </c>
      <c r="H11">
        <v>0.68759666666670005</v>
      </c>
      <c r="I11">
        <v>75.531656350904001</v>
      </c>
      <c r="J11">
        <v>5.7735026918999998E-3</v>
      </c>
      <c r="K11">
        <v>4.9103066208900002E-2</v>
      </c>
      <c r="L11">
        <v>4.3717062394999999E-2</v>
      </c>
      <c r="M11">
        <v>0.24224719828669999</v>
      </c>
    </row>
    <row r="12" spans="1:13" x14ac:dyDescent="0.25">
      <c r="A12" t="s">
        <v>11</v>
      </c>
      <c r="B12" s="132" t="s">
        <v>48</v>
      </c>
      <c r="C12">
        <v>4</v>
      </c>
      <c r="D12">
        <v>589.72500000000002</v>
      </c>
      <c r="E12">
        <v>0.02</v>
      </c>
      <c r="F12">
        <v>7.0000000000000007E-2</v>
      </c>
      <c r="G12">
        <v>0.11794499999999999</v>
      </c>
      <c r="H12">
        <v>0.41896250000000002</v>
      </c>
      <c r="I12">
        <v>17.974165488278</v>
      </c>
      <c r="J12">
        <v>0</v>
      </c>
      <c r="K12">
        <v>1.15470053838E-2</v>
      </c>
      <c r="L12">
        <v>3.5948330977E-3</v>
      </c>
      <c r="M12">
        <v>8.0544584897099994E-2</v>
      </c>
    </row>
    <row r="13" spans="1:13" x14ac:dyDescent="0.25">
      <c r="A13" t="s">
        <v>11</v>
      </c>
      <c r="B13" s="132" t="s">
        <v>19</v>
      </c>
      <c r="C13">
        <v>6</v>
      </c>
      <c r="D13">
        <v>1440.45</v>
      </c>
      <c r="E13">
        <v>1.4999999999999999E-2</v>
      </c>
      <c r="F13">
        <v>8.6666666666700004E-2</v>
      </c>
      <c r="G13">
        <v>0.2042516666667</v>
      </c>
      <c r="H13">
        <v>0.94472333333330005</v>
      </c>
      <c r="I13">
        <v>199.53989367208001</v>
      </c>
      <c r="J13">
        <v>2.2360679775000002E-3</v>
      </c>
      <c r="K13">
        <v>3.8614907886900002E-2</v>
      </c>
      <c r="L13">
        <v>3.74770170831E-2</v>
      </c>
      <c r="M13">
        <v>0.36097204195220001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ID Key _pH</vt:lpstr>
      <vt:lpstr>Sample ID key _Dry Mass</vt:lpstr>
      <vt:lpstr>Sample ID key _CN</vt:lpstr>
      <vt:lpstr>Sample ID key _PSA</vt:lpstr>
      <vt:lpstr>rep error template</vt:lpstr>
      <vt:lpstr>Water Potential</vt:lpstr>
      <vt:lpstr>mean CN 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2016-07-11T17:26:39Z</dcterms:created>
  <dcterms:modified xsi:type="dcterms:W3CDTF">2016-07-30T21:20:18Z</dcterms:modified>
</cp:coreProperties>
</file>