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minimized="1" xWindow="0" yWindow="0" windowWidth="22368" windowHeight="9300"/>
  </bookViews>
  <sheets>
    <sheet name="B站案例" sheetId="1" r:id="rId1"/>
    <sheet name="大规模定制化智能工厂订单评价多属性决策方法研究" sheetId="2" r:id="rId2"/>
    <sheet name="Sheet2" sheetId="4" r:id="rId3"/>
  </sheets>
  <calcPr calcId="162913"/>
</workbook>
</file>

<file path=xl/calcChain.xml><?xml version="1.0" encoding="utf-8"?>
<calcChain xmlns="http://schemas.openxmlformats.org/spreadsheetml/2006/main">
  <c r="M12" i="2" l="1"/>
  <c r="M11" i="2"/>
  <c r="L14" i="2"/>
  <c r="L13" i="2"/>
  <c r="L12" i="2"/>
  <c r="L11" i="2"/>
  <c r="K14" i="2"/>
  <c r="K13" i="2"/>
  <c r="K12" i="2"/>
  <c r="N7" i="2"/>
  <c r="N13" i="2" s="1"/>
  <c r="M7" i="2"/>
  <c r="M14" i="2" s="1"/>
  <c r="L7" i="2"/>
  <c r="K7" i="2"/>
  <c r="K11" i="2" s="1"/>
  <c r="G16" i="2"/>
  <c r="F16" i="2"/>
  <c r="D15" i="2"/>
  <c r="D13" i="2"/>
  <c r="G9" i="2"/>
  <c r="G17" i="2" s="1"/>
  <c r="F9" i="2"/>
  <c r="F13" i="2" s="1"/>
  <c r="E9" i="2"/>
  <c r="E16" i="2" s="1"/>
  <c r="D9" i="2"/>
  <c r="D16" i="2" s="1"/>
  <c r="C9" i="2"/>
  <c r="C15" i="2" s="1"/>
  <c r="N14" i="2" l="1"/>
  <c r="O14" i="2" s="1"/>
  <c r="N11" i="2"/>
  <c r="O11" i="2" s="1"/>
  <c r="N12" i="2"/>
  <c r="O12" i="2" s="1"/>
  <c r="M13" i="2"/>
  <c r="O13" i="2" s="1"/>
  <c r="C14" i="2"/>
  <c r="E15" i="2"/>
  <c r="H15" i="2" s="1"/>
  <c r="D14" i="2"/>
  <c r="F15" i="2"/>
  <c r="C13" i="2"/>
  <c r="H13" i="2" s="1"/>
  <c r="E14" i="2"/>
  <c r="G15" i="2"/>
  <c r="C17" i="2"/>
  <c r="F14" i="2"/>
  <c r="D17" i="2"/>
  <c r="E13" i="2"/>
  <c r="G14" i="2"/>
  <c r="C16" i="2"/>
  <c r="H16" i="2" s="1"/>
  <c r="E17" i="2"/>
  <c r="F17" i="2"/>
  <c r="G13" i="2"/>
  <c r="M14" i="1"/>
  <c r="M13" i="1"/>
  <c r="M12" i="1"/>
  <c r="L14" i="1"/>
  <c r="L13" i="1"/>
  <c r="L12" i="1"/>
  <c r="K14" i="1"/>
  <c r="K13" i="1"/>
  <c r="K12" i="1"/>
  <c r="J14" i="1"/>
  <c r="J13" i="1"/>
  <c r="J12" i="1"/>
  <c r="L8" i="1"/>
  <c r="K8" i="1"/>
  <c r="J8" i="1"/>
  <c r="H14" i="2" l="1"/>
  <c r="H17" i="2"/>
  <c r="G54" i="1"/>
  <c r="G56" i="1"/>
  <c r="F39" i="1"/>
  <c r="F38" i="1"/>
  <c r="D51" i="1"/>
  <c r="J48" i="1" s="1"/>
  <c r="E51" i="1"/>
  <c r="K50" i="1" s="1"/>
  <c r="C51" i="1"/>
  <c r="I50" i="1" s="1"/>
  <c r="D35" i="1"/>
  <c r="I34" i="1" s="1"/>
  <c r="C35" i="1"/>
  <c r="H34" i="1" s="1"/>
  <c r="H25" i="1"/>
  <c r="I25" i="1" s="1"/>
  <c r="H24" i="1"/>
  <c r="I24" i="1" s="1"/>
  <c r="H23" i="1"/>
  <c r="I23" i="1" s="1"/>
  <c r="H22" i="1"/>
  <c r="I22" i="1" s="1"/>
  <c r="H21" i="1"/>
  <c r="I21" i="1" s="1"/>
  <c r="G10" i="1"/>
  <c r="G16" i="1" s="1"/>
  <c r="F10" i="1"/>
  <c r="F16" i="1" s="1"/>
  <c r="E10" i="1"/>
  <c r="E15" i="1" s="1"/>
  <c r="D10" i="1"/>
  <c r="D16" i="1" s="1"/>
  <c r="C10" i="1"/>
  <c r="C18" i="1" s="1"/>
  <c r="G55" i="1" l="1"/>
  <c r="J49" i="1"/>
  <c r="J50" i="1"/>
  <c r="L50" i="1" s="1"/>
  <c r="K48" i="1"/>
  <c r="K49" i="1"/>
  <c r="I48" i="1"/>
  <c r="L48" i="1" s="1"/>
  <c r="I49" i="1"/>
  <c r="L49" i="1" s="1"/>
  <c r="J34" i="1"/>
  <c r="H33" i="1"/>
  <c r="I33" i="1"/>
  <c r="D15" i="1"/>
  <c r="D17" i="1"/>
  <c r="F15" i="1"/>
  <c r="G17" i="1"/>
  <c r="D14" i="1"/>
  <c r="D18" i="1"/>
  <c r="F17" i="1"/>
  <c r="F14" i="1"/>
  <c r="I26" i="1"/>
  <c r="E14" i="1"/>
  <c r="G15" i="1"/>
  <c r="C17" i="1"/>
  <c r="E18" i="1"/>
  <c r="F18" i="1"/>
  <c r="G14" i="1"/>
  <c r="C16" i="1"/>
  <c r="E17" i="1"/>
  <c r="G18" i="1"/>
  <c r="C15" i="1"/>
  <c r="E16" i="1"/>
  <c r="C14" i="1"/>
  <c r="J33" i="1" l="1"/>
  <c r="H14" i="1"/>
  <c r="H18" i="1"/>
  <c r="H17" i="1"/>
  <c r="H15" i="1"/>
  <c r="L25" i="1"/>
  <c r="L21" i="1"/>
  <c r="L24" i="1"/>
  <c r="L23" i="1"/>
  <c r="L22" i="1"/>
  <c r="H16" i="1"/>
</calcChain>
</file>

<file path=xl/sharedStrings.xml><?xml version="1.0" encoding="utf-8"?>
<sst xmlns="http://schemas.openxmlformats.org/spreadsheetml/2006/main" count="177" uniqueCount="71">
  <si>
    <t>算术平均法（和积法）</t>
  </si>
  <si>
    <t>C</t>
  </si>
  <si>
    <t>C1</t>
  </si>
  <si>
    <t>C2</t>
  </si>
  <si>
    <t>C3</t>
  </si>
  <si>
    <t>C4</t>
  </si>
  <si>
    <t>C5</t>
  </si>
  <si>
    <t>Sum</t>
  </si>
  <si>
    <t>按列归一化</t>
  </si>
  <si>
    <t>几何平均法（方根法）</t>
  </si>
  <si>
    <t>行乘积</t>
  </si>
  <si>
    <t>开四次方</t>
  </si>
  <si>
    <t>权重 w</t>
  </si>
  <si>
    <t>权重w</t>
    <phoneticPr fontId="5" type="noConversion"/>
  </si>
  <si>
    <t>基于层次分析法和模糊综合评价的订单优先等级策略</t>
  </si>
  <si>
    <t>目标层C各指标判断矩阵</t>
    <phoneticPr fontId="5" type="noConversion"/>
  </si>
  <si>
    <r>
      <t>C</t>
    </r>
    <r>
      <rPr>
        <sz val="11"/>
        <color theme="1"/>
        <rFont val="等线"/>
        <family val="3"/>
        <charset val="134"/>
        <scheme val="minor"/>
      </rPr>
      <t>1</t>
    </r>
    <phoneticPr fontId="5" type="noConversion"/>
  </si>
  <si>
    <r>
      <t>C</t>
    </r>
    <r>
      <rPr>
        <sz val="11"/>
        <color theme="1"/>
        <rFont val="等线"/>
        <family val="3"/>
        <charset val="134"/>
        <scheme val="minor"/>
      </rPr>
      <t>11</t>
    </r>
    <phoneticPr fontId="5" type="noConversion"/>
  </si>
  <si>
    <r>
      <t>C</t>
    </r>
    <r>
      <rPr>
        <sz val="11"/>
        <color theme="1"/>
        <rFont val="等线"/>
        <family val="3"/>
        <charset val="134"/>
        <scheme val="minor"/>
      </rPr>
      <t>12</t>
    </r>
    <phoneticPr fontId="5" type="noConversion"/>
  </si>
  <si>
    <r>
      <t>C</t>
    </r>
    <r>
      <rPr>
        <sz val="11"/>
        <color theme="1"/>
        <rFont val="等线"/>
        <family val="3"/>
        <charset val="134"/>
        <scheme val="minor"/>
      </rPr>
      <t>11</t>
    </r>
    <phoneticPr fontId="5" type="noConversion"/>
  </si>
  <si>
    <r>
      <t>C</t>
    </r>
    <r>
      <rPr>
        <sz val="11"/>
        <color theme="1"/>
        <rFont val="等线"/>
        <family val="3"/>
        <charset val="134"/>
        <scheme val="minor"/>
      </rPr>
      <t>12</t>
    </r>
    <phoneticPr fontId="5" type="noConversion"/>
  </si>
  <si>
    <t>算术平均法（和积法）</t>
    <phoneticPr fontId="5" type="noConversion"/>
  </si>
  <si>
    <r>
      <t>S</t>
    </r>
    <r>
      <rPr>
        <sz val="11"/>
        <color theme="1"/>
        <rFont val="等线"/>
        <family val="3"/>
        <charset val="134"/>
        <scheme val="minor"/>
      </rPr>
      <t>um</t>
    </r>
    <phoneticPr fontId="5" type="noConversion"/>
  </si>
  <si>
    <t>按列归一化</t>
    <phoneticPr fontId="5" type="noConversion"/>
  </si>
  <si>
    <r>
      <t xml:space="preserve">子级指标各属性指标两两判断矩阵 </t>
    </r>
    <r>
      <rPr>
        <sz val="11"/>
        <color rgb="FF9C0006"/>
        <rFont val="等线"/>
        <family val="3"/>
        <charset val="134"/>
        <scheme val="minor"/>
      </rPr>
      <t>1</t>
    </r>
    <phoneticPr fontId="5" type="noConversion"/>
  </si>
  <si>
    <t>子级指标各属性指标两两判断矩阵 2</t>
    <phoneticPr fontId="5" type="noConversion"/>
  </si>
  <si>
    <r>
      <t>C</t>
    </r>
    <r>
      <rPr>
        <sz val="11"/>
        <color theme="1"/>
        <rFont val="等线"/>
        <family val="3"/>
        <charset val="134"/>
        <scheme val="minor"/>
      </rPr>
      <t>3</t>
    </r>
    <phoneticPr fontId="5" type="noConversion"/>
  </si>
  <si>
    <r>
      <t>C</t>
    </r>
    <r>
      <rPr>
        <sz val="11"/>
        <color theme="1"/>
        <rFont val="等线"/>
        <family val="3"/>
        <charset val="134"/>
        <scheme val="minor"/>
      </rPr>
      <t>3</t>
    </r>
    <phoneticPr fontId="5" type="noConversion"/>
  </si>
  <si>
    <r>
      <t>C</t>
    </r>
    <r>
      <rPr>
        <sz val="11"/>
        <color theme="1"/>
        <rFont val="等线"/>
        <family val="3"/>
        <charset val="134"/>
        <scheme val="minor"/>
      </rPr>
      <t>31</t>
    </r>
    <phoneticPr fontId="5" type="noConversion"/>
  </si>
  <si>
    <r>
      <t>C</t>
    </r>
    <r>
      <rPr>
        <sz val="11"/>
        <color theme="1"/>
        <rFont val="等线"/>
        <family val="3"/>
        <charset val="134"/>
        <scheme val="minor"/>
      </rPr>
      <t>32</t>
    </r>
    <phoneticPr fontId="5" type="noConversion"/>
  </si>
  <si>
    <r>
      <t>C</t>
    </r>
    <r>
      <rPr>
        <sz val="11"/>
        <color theme="1"/>
        <rFont val="等线"/>
        <family val="3"/>
        <charset val="134"/>
        <scheme val="minor"/>
      </rPr>
      <t>32</t>
    </r>
    <phoneticPr fontId="5" type="noConversion"/>
  </si>
  <si>
    <r>
      <t>C</t>
    </r>
    <r>
      <rPr>
        <sz val="11"/>
        <color theme="1"/>
        <rFont val="等线"/>
        <family val="3"/>
        <charset val="134"/>
        <scheme val="minor"/>
      </rPr>
      <t>33</t>
    </r>
    <phoneticPr fontId="5" type="noConversion"/>
  </si>
  <si>
    <r>
      <t>C</t>
    </r>
    <r>
      <rPr>
        <sz val="11"/>
        <color theme="1"/>
        <rFont val="等线"/>
        <family val="3"/>
        <charset val="134"/>
        <scheme val="minor"/>
      </rPr>
      <t>31</t>
    </r>
    <phoneticPr fontId="5" type="noConversion"/>
  </si>
  <si>
    <r>
      <t>C</t>
    </r>
    <r>
      <rPr>
        <sz val="11"/>
        <color theme="1"/>
        <rFont val="等线"/>
        <family val="3"/>
        <charset val="134"/>
        <scheme val="minor"/>
      </rPr>
      <t>33</t>
    </r>
    <phoneticPr fontId="5" type="noConversion"/>
  </si>
  <si>
    <t>算术平均法（和积法）</t>
    <phoneticPr fontId="5" type="noConversion"/>
  </si>
  <si>
    <t>权重-行平均值</t>
    <phoneticPr fontId="5" type="noConversion"/>
  </si>
  <si>
    <t>权重-行平均值</t>
    <phoneticPr fontId="5" type="noConversion"/>
  </si>
  <si>
    <t>一致性检验</t>
    <phoneticPr fontId="5" type="noConversion"/>
  </si>
  <si>
    <t>w</t>
    <phoneticPr fontId="5" type="noConversion"/>
  </si>
  <si>
    <t>λ=2.0132</t>
    <phoneticPr fontId="5" type="noConversion"/>
  </si>
  <si>
    <r>
      <t>C</t>
    </r>
    <r>
      <rPr>
        <sz val="11"/>
        <color rgb="FF9C0006"/>
        <rFont val="等线"/>
        <family val="3"/>
        <charset val="134"/>
        <scheme val="minor"/>
      </rPr>
      <t>R=0 &lt; 0.1</t>
    </r>
    <phoneticPr fontId="5" type="noConversion"/>
  </si>
  <si>
    <t>一致性检验</t>
    <phoneticPr fontId="5" type="noConversion"/>
  </si>
  <si>
    <t>权重 w</t>
    <phoneticPr fontId="5" type="noConversion"/>
  </si>
  <si>
    <r>
      <t>C</t>
    </r>
    <r>
      <rPr>
        <sz val="11"/>
        <color theme="1"/>
        <rFont val="等线"/>
        <family val="3"/>
        <charset val="134"/>
        <scheme val="minor"/>
      </rPr>
      <t>31</t>
    </r>
    <phoneticPr fontId="5" type="noConversion"/>
  </si>
  <si>
    <r>
      <t>C</t>
    </r>
    <r>
      <rPr>
        <sz val="11"/>
        <color theme="1"/>
        <rFont val="等线"/>
        <family val="3"/>
        <charset val="134"/>
        <scheme val="minor"/>
      </rPr>
      <t>32</t>
    </r>
    <phoneticPr fontId="5" type="noConversion"/>
  </si>
  <si>
    <r>
      <t>C</t>
    </r>
    <r>
      <rPr>
        <sz val="11"/>
        <color theme="1"/>
        <rFont val="等线"/>
        <family val="3"/>
        <charset val="134"/>
        <scheme val="minor"/>
      </rPr>
      <t>33</t>
    </r>
    <phoneticPr fontId="5" type="noConversion"/>
  </si>
  <si>
    <r>
      <t>C</t>
    </r>
    <r>
      <rPr>
        <sz val="11"/>
        <color theme="1"/>
        <rFont val="等线"/>
        <family val="3"/>
        <charset val="134"/>
        <scheme val="minor"/>
      </rPr>
      <t>32</t>
    </r>
    <phoneticPr fontId="5" type="noConversion"/>
  </si>
  <si>
    <r>
      <t>C</t>
    </r>
    <r>
      <rPr>
        <sz val="11"/>
        <color theme="1"/>
        <rFont val="等线"/>
        <family val="3"/>
        <charset val="134"/>
        <scheme val="minor"/>
      </rPr>
      <t>3w</t>
    </r>
    <phoneticPr fontId="5" type="noConversion"/>
  </si>
  <si>
    <t>C1w</t>
    <phoneticPr fontId="5" type="noConversion"/>
  </si>
  <si>
    <r>
      <t>λ=</t>
    </r>
    <r>
      <rPr>
        <sz val="11"/>
        <color rgb="FF9C0006"/>
        <rFont val="等线"/>
        <family val="3"/>
        <charset val="134"/>
        <scheme val="minor"/>
      </rPr>
      <t>3</t>
    </r>
    <phoneticPr fontId="5" type="noConversion"/>
  </si>
  <si>
    <t>U</t>
    <phoneticPr fontId="5" type="noConversion"/>
  </si>
  <si>
    <t>U1</t>
    <phoneticPr fontId="5" type="noConversion"/>
  </si>
  <si>
    <t>U3</t>
    <phoneticPr fontId="5" type="noConversion"/>
  </si>
  <si>
    <t>U2</t>
    <phoneticPr fontId="5" type="noConversion"/>
  </si>
  <si>
    <t>Sum</t>
    <phoneticPr fontId="5" type="noConversion"/>
  </si>
  <si>
    <t>按列归一化</t>
    <phoneticPr fontId="5" type="noConversion"/>
  </si>
  <si>
    <t>权重w</t>
    <phoneticPr fontId="5" type="noConversion"/>
  </si>
  <si>
    <t>U3</t>
    <phoneticPr fontId="5" type="noConversion"/>
  </si>
  <si>
    <t>U1</t>
    <phoneticPr fontId="5" type="noConversion"/>
  </si>
  <si>
    <t>U2</t>
    <phoneticPr fontId="5" type="noConversion"/>
  </si>
  <si>
    <t>U1</t>
    <phoneticPr fontId="5" type="noConversion"/>
  </si>
  <si>
    <t>U2</t>
    <phoneticPr fontId="5" type="noConversion"/>
  </si>
  <si>
    <t>A</t>
    <phoneticPr fontId="5" type="noConversion"/>
  </si>
  <si>
    <r>
      <t>A</t>
    </r>
    <r>
      <rPr>
        <sz val="11"/>
        <color theme="1"/>
        <rFont val="等线"/>
        <family val="3"/>
        <charset val="134"/>
        <scheme val="minor"/>
      </rPr>
      <t>1</t>
    </r>
    <phoneticPr fontId="5" type="noConversion"/>
  </si>
  <si>
    <r>
      <t>A</t>
    </r>
    <r>
      <rPr>
        <sz val="11"/>
        <color theme="1"/>
        <rFont val="等线"/>
        <family val="3"/>
        <charset val="134"/>
        <scheme val="minor"/>
      </rPr>
      <t>2</t>
    </r>
    <phoneticPr fontId="5" type="noConversion"/>
  </si>
  <si>
    <r>
      <t>A</t>
    </r>
    <r>
      <rPr>
        <sz val="11"/>
        <color theme="1"/>
        <rFont val="等线"/>
        <family val="3"/>
        <charset val="134"/>
        <scheme val="minor"/>
      </rPr>
      <t>4</t>
    </r>
    <phoneticPr fontId="5" type="noConversion"/>
  </si>
  <si>
    <t>A3</t>
    <phoneticPr fontId="5" type="noConversion"/>
  </si>
  <si>
    <r>
      <t>A</t>
    </r>
    <r>
      <rPr>
        <sz val="11"/>
        <color theme="1"/>
        <rFont val="等线"/>
        <family val="3"/>
        <charset val="134"/>
        <scheme val="minor"/>
      </rPr>
      <t>1</t>
    </r>
    <phoneticPr fontId="5" type="noConversion"/>
  </si>
  <si>
    <t>A4</t>
    <phoneticPr fontId="5" type="noConversion"/>
  </si>
  <si>
    <t>SUM</t>
    <phoneticPr fontId="5" type="noConversion"/>
  </si>
  <si>
    <t>权重w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</si>
</sst>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_ "/>
    <numFmt numFmtId="177" formatCode="0.0000_);[Red]\(0.0000\)"/>
  </numFmts>
  <fonts count="10" x14ac:knownFonts="1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12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4" borderId="0" xfId="2" applyAlignment="1">
      <alignment horizontal="center" vertical="center"/>
    </xf>
    <xf numFmtId="177" fontId="3" fillId="4" borderId="0" xfId="2" applyNumberFormat="1" applyAlignment="1">
      <alignment horizontal="center" vertical="center"/>
    </xf>
    <xf numFmtId="0" fontId="3" fillId="4" borderId="0" xfId="2">
      <alignment vertical="center"/>
    </xf>
    <xf numFmtId="0" fontId="6" fillId="0" borderId="0" xfId="0" applyFont="1">
      <alignment vertical="center"/>
    </xf>
    <xf numFmtId="0" fontId="2" fillId="3" borderId="0" xfId="1">
      <alignment vertical="center"/>
    </xf>
    <xf numFmtId="0" fontId="0" fillId="0" borderId="0" xfId="0" applyFont="1" applyAlignment="1">
      <alignment horizontal="center" vertical="center"/>
    </xf>
    <xf numFmtId="12" fontId="0" fillId="0" borderId="0" xfId="0" applyNumberFormat="1">
      <alignment vertical="center"/>
    </xf>
    <xf numFmtId="176" fontId="3" fillId="4" borderId="0" xfId="2" applyNumberFormat="1">
      <alignment vertical="center"/>
    </xf>
    <xf numFmtId="0" fontId="8" fillId="3" borderId="0" xfId="1" applyFont="1">
      <alignment vertical="center"/>
    </xf>
    <xf numFmtId="12" fontId="0" fillId="0" borderId="0" xfId="0" applyNumberFormat="1" applyFont="1" applyAlignment="1">
      <alignment horizontal="center" vertical="center"/>
    </xf>
    <xf numFmtId="0" fontId="6" fillId="6" borderId="0" xfId="3" applyFont="1" applyFill="1">
      <alignment vertical="center"/>
    </xf>
    <xf numFmtId="0" fontId="6" fillId="6" borderId="0" xfId="0" applyFont="1" applyFill="1">
      <alignment vertical="center"/>
    </xf>
    <xf numFmtId="177" fontId="0" fillId="0" borderId="0" xfId="0" applyNumberFormat="1">
      <alignment vertical="center"/>
    </xf>
    <xf numFmtId="177" fontId="0" fillId="0" borderId="0" xfId="0" applyNumberFormat="1" applyFont="1" applyAlignment="1">
      <alignment horizontal="center" vertical="center"/>
    </xf>
    <xf numFmtId="0" fontId="7" fillId="4" borderId="0" xfId="2" applyFont="1" applyAlignment="1">
      <alignment horizontal="center" vertical="center"/>
    </xf>
    <xf numFmtId="177" fontId="3" fillId="4" borderId="0" xfId="2" applyNumberFormat="1">
      <alignment vertical="center"/>
    </xf>
    <xf numFmtId="176" fontId="2" fillId="3" borderId="0" xfId="1" applyNumberFormat="1" applyAlignment="1">
      <alignment horizontal="center" vertical="center"/>
    </xf>
    <xf numFmtId="176" fontId="8" fillId="3" borderId="0" xfId="1" applyNumberFormat="1" applyFont="1" applyAlignment="1">
      <alignment horizontal="center" vertical="center"/>
    </xf>
    <xf numFmtId="12" fontId="9" fillId="0" borderId="0" xfId="0" applyNumberFormat="1" applyFont="1" applyAlignment="1">
      <alignment horizontal="center" vertical="center"/>
    </xf>
    <xf numFmtId="0" fontId="9" fillId="0" borderId="0" xfId="0" applyFont="1">
      <alignment vertical="center"/>
    </xf>
    <xf numFmtId="176" fontId="9" fillId="0" borderId="0" xfId="0" applyNumberFormat="1" applyFont="1" applyAlignment="1">
      <alignment horizontal="center" vertical="center"/>
    </xf>
    <xf numFmtId="12" fontId="9" fillId="4" borderId="0" xfId="2" applyNumberFormat="1" applyFont="1" applyAlignment="1">
      <alignment horizontal="center" vertical="center"/>
    </xf>
    <xf numFmtId="176" fontId="9" fillId="4" borderId="0" xfId="2" applyNumberFormat="1" applyFont="1">
      <alignment vertical="center"/>
    </xf>
    <xf numFmtId="0" fontId="2" fillId="3" borderId="0" xfId="1" applyAlignment="1">
      <alignment horizontal="center" vertical="center"/>
    </xf>
  </cellXfs>
  <cellStyles count="4">
    <cellStyle name="差" xfId="1" builtinId="27"/>
    <cellStyle name="常规" xfId="0" builtinId="0"/>
    <cellStyle name="好" xfId="2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zoomScale="130" zoomScaleNormal="130" workbookViewId="0">
      <selection activeCell="D2" sqref="D2"/>
    </sheetView>
  </sheetViews>
  <sheetFormatPr defaultColWidth="9" defaultRowHeight="13.8" x14ac:dyDescent="0.25"/>
  <cols>
    <col min="1" max="1" width="23.21875" customWidth="1"/>
    <col min="2" max="2" width="10.109375" customWidth="1"/>
    <col min="8" max="8" width="9.88671875" customWidth="1"/>
    <col min="9" max="9" width="12.44140625" customWidth="1"/>
    <col min="10" max="10" width="14.33203125" customWidth="1"/>
    <col min="12" max="12" width="13.6640625" customWidth="1"/>
  </cols>
  <sheetData>
    <row r="1" spans="1:13" ht="25.2" customHeight="1" x14ac:dyDescent="0.25">
      <c r="A1" t="s">
        <v>14</v>
      </c>
    </row>
    <row r="2" spans="1:13" ht="29.4" customHeight="1" x14ac:dyDescent="0.25">
      <c r="A2" s="13" t="s">
        <v>15</v>
      </c>
    </row>
    <row r="3" spans="1:13" x14ac:dyDescent="0.25">
      <c r="A3" s="1" t="s">
        <v>0</v>
      </c>
    </row>
    <row r="4" spans="1:13" x14ac:dyDescent="0.25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I4" s="27" t="s">
        <v>50</v>
      </c>
      <c r="J4" s="27" t="s">
        <v>58</v>
      </c>
      <c r="K4" s="27" t="s">
        <v>53</v>
      </c>
      <c r="L4" s="27" t="s">
        <v>57</v>
      </c>
      <c r="M4" s="28"/>
    </row>
    <row r="5" spans="1:13" x14ac:dyDescent="0.25">
      <c r="B5" s="2" t="s">
        <v>2</v>
      </c>
      <c r="C5" s="2">
        <v>1</v>
      </c>
      <c r="D5" s="3">
        <v>6</v>
      </c>
      <c r="E5" s="3">
        <v>3</v>
      </c>
      <c r="F5" s="3">
        <v>3</v>
      </c>
      <c r="G5" s="3">
        <v>6</v>
      </c>
      <c r="I5" s="27" t="s">
        <v>51</v>
      </c>
      <c r="J5" s="27">
        <v>1</v>
      </c>
      <c r="K5" s="27">
        <v>0.25</v>
      </c>
      <c r="L5" s="27">
        <v>0.5</v>
      </c>
      <c r="M5" s="28"/>
    </row>
    <row r="6" spans="1:13" x14ac:dyDescent="0.25">
      <c r="B6" s="2" t="s">
        <v>3</v>
      </c>
      <c r="C6" s="3">
        <v>0.16666666666666699</v>
      </c>
      <c r="D6" s="3">
        <v>1</v>
      </c>
      <c r="E6" s="3">
        <v>0.33333333333333298</v>
      </c>
      <c r="F6" s="3">
        <v>0.33333333333333298</v>
      </c>
      <c r="G6" s="3">
        <v>1</v>
      </c>
      <c r="I6" s="27" t="s">
        <v>61</v>
      </c>
      <c r="J6" s="27">
        <v>4</v>
      </c>
      <c r="K6" s="27">
        <v>1</v>
      </c>
      <c r="L6" s="27">
        <v>4</v>
      </c>
      <c r="M6" s="28"/>
    </row>
    <row r="7" spans="1:13" x14ac:dyDescent="0.25">
      <c r="B7" s="2" t="s">
        <v>4</v>
      </c>
      <c r="C7" s="3">
        <v>0.33333333333333298</v>
      </c>
      <c r="D7" s="3">
        <v>3</v>
      </c>
      <c r="E7" s="3">
        <v>1</v>
      </c>
      <c r="F7" s="3">
        <v>1</v>
      </c>
      <c r="G7" s="3">
        <v>3</v>
      </c>
      <c r="I7" s="27" t="s">
        <v>52</v>
      </c>
      <c r="J7" s="27">
        <v>2</v>
      </c>
      <c r="K7" s="27">
        <v>0.25</v>
      </c>
      <c r="L7" s="27">
        <v>1</v>
      </c>
      <c r="M7" s="28"/>
    </row>
    <row r="8" spans="1:13" x14ac:dyDescent="0.25">
      <c r="B8" s="2" t="s">
        <v>5</v>
      </c>
      <c r="C8" s="3">
        <v>0.33333333333333298</v>
      </c>
      <c r="D8" s="3">
        <v>3</v>
      </c>
      <c r="E8" s="3">
        <v>1</v>
      </c>
      <c r="F8" s="3">
        <v>1</v>
      </c>
      <c r="G8" s="3">
        <v>3</v>
      </c>
      <c r="I8" s="27" t="s">
        <v>54</v>
      </c>
      <c r="J8" s="29">
        <f>SUM(J5:J7)</f>
        <v>7</v>
      </c>
      <c r="K8" s="29">
        <f>SUM(K5:K7)</f>
        <v>1.5</v>
      </c>
      <c r="L8" s="29">
        <f>SUM(L5:L7)</f>
        <v>5.5</v>
      </c>
      <c r="M8" s="28"/>
    </row>
    <row r="9" spans="1:13" x14ac:dyDescent="0.25">
      <c r="B9" s="2" t="s">
        <v>6</v>
      </c>
      <c r="C9" s="3">
        <v>0.16666666666666699</v>
      </c>
      <c r="D9" s="3">
        <v>1</v>
      </c>
      <c r="E9" s="3">
        <v>0.33333333333333298</v>
      </c>
      <c r="F9" s="3">
        <v>0.33333333333333298</v>
      </c>
      <c r="G9" s="3">
        <v>1</v>
      </c>
      <c r="I9" s="28"/>
      <c r="J9" s="28"/>
      <c r="K9" s="28"/>
      <c r="L9" s="28"/>
      <c r="M9" s="28"/>
    </row>
    <row r="10" spans="1:13" x14ac:dyDescent="0.25">
      <c r="B10" s="2" t="s">
        <v>7</v>
      </c>
      <c r="C10" s="4">
        <f>SUM(C5:C9)</f>
        <v>2</v>
      </c>
      <c r="D10" s="4">
        <f>SUM(D5:D9)</f>
        <v>14</v>
      </c>
      <c r="E10" s="4">
        <f>SUM(E5:E9)</f>
        <v>5.6666666666666661</v>
      </c>
      <c r="F10" s="4">
        <f>SUM(F5:F9)</f>
        <v>5.6666666666666661</v>
      </c>
      <c r="G10" s="4">
        <f>SUM(G5:G9)</f>
        <v>14</v>
      </c>
      <c r="I10" s="27" t="s">
        <v>55</v>
      </c>
      <c r="J10" s="28"/>
      <c r="K10" s="28"/>
      <c r="L10" s="28"/>
      <c r="M10" s="28"/>
    </row>
    <row r="11" spans="1:13" x14ac:dyDescent="0.25">
      <c r="I11" s="27" t="s">
        <v>50</v>
      </c>
      <c r="J11" s="27" t="s">
        <v>60</v>
      </c>
      <c r="K11" s="27" t="s">
        <v>53</v>
      </c>
      <c r="L11" s="27" t="s">
        <v>57</v>
      </c>
      <c r="M11" s="30" t="s">
        <v>56</v>
      </c>
    </row>
    <row r="12" spans="1:13" x14ac:dyDescent="0.25">
      <c r="B12" s="5" t="s">
        <v>8</v>
      </c>
      <c r="I12" s="27" t="s">
        <v>58</v>
      </c>
      <c r="J12" s="29">
        <f>J5/J8</f>
        <v>0.14285714285714285</v>
      </c>
      <c r="K12" s="29">
        <f>K5/K8</f>
        <v>0.16666666666666666</v>
      </c>
      <c r="L12" s="29">
        <f>L5/L8</f>
        <v>9.0909090909090912E-2</v>
      </c>
      <c r="M12" s="31">
        <f>AVERAGE(J12:L12)</f>
        <v>0.1334776334776335</v>
      </c>
    </row>
    <row r="13" spans="1:13" x14ac:dyDescent="0.25"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9" t="s">
        <v>13</v>
      </c>
      <c r="I13" s="27" t="s">
        <v>59</v>
      </c>
      <c r="J13" s="29">
        <f>J6/J8</f>
        <v>0.5714285714285714</v>
      </c>
      <c r="K13" s="29">
        <f>K6/K8</f>
        <v>0.66666666666666663</v>
      </c>
      <c r="L13" s="29">
        <f>L6/L8</f>
        <v>0.72727272727272729</v>
      </c>
      <c r="M13" s="31">
        <f>AVERAGE(J13:L13)</f>
        <v>0.65512265512265511</v>
      </c>
    </row>
    <row r="14" spans="1:13" x14ac:dyDescent="0.25">
      <c r="B14" s="2" t="s">
        <v>2</v>
      </c>
      <c r="C14" s="6">
        <f>C5/C10</f>
        <v>0.5</v>
      </c>
      <c r="D14" s="6">
        <f>D5/D10</f>
        <v>0.42857142857142855</v>
      </c>
      <c r="E14" s="7">
        <f>E5/E10</f>
        <v>0.52941176470588236</v>
      </c>
      <c r="F14" s="7">
        <f>F5/F10</f>
        <v>0.52941176470588236</v>
      </c>
      <c r="G14" s="7">
        <f>G5/G10</f>
        <v>0.42857142857142855</v>
      </c>
      <c r="H14" s="10">
        <f t="shared" ref="H14:H18" si="0">AVERAGE(C14:G14)</f>
        <v>0.48319327731092432</v>
      </c>
      <c r="I14" s="27" t="s">
        <v>52</v>
      </c>
      <c r="J14" s="29">
        <f>J7/J8</f>
        <v>0.2857142857142857</v>
      </c>
      <c r="K14" s="29">
        <f>K7/K8</f>
        <v>0.16666666666666666</v>
      </c>
      <c r="L14" s="29">
        <f>L7/L8</f>
        <v>0.18181818181818182</v>
      </c>
      <c r="M14" s="31">
        <f>AVERAGE(J14:L14)</f>
        <v>0.21139971139971139</v>
      </c>
    </row>
    <row r="15" spans="1:13" x14ac:dyDescent="0.25">
      <c r="B15" s="2" t="s">
        <v>3</v>
      </c>
      <c r="C15" s="6">
        <f>C6/C10</f>
        <v>8.3333333333333495E-2</v>
      </c>
      <c r="D15" s="6">
        <f>D6/D10</f>
        <v>7.1428571428571425E-2</v>
      </c>
      <c r="E15" s="7">
        <f>E6/E10</f>
        <v>5.882352941176465E-2</v>
      </c>
      <c r="F15" s="7">
        <f>F6/F10</f>
        <v>5.882352941176465E-2</v>
      </c>
      <c r="G15" s="7">
        <f>G6/G10</f>
        <v>7.1428571428571425E-2</v>
      </c>
      <c r="H15" s="10">
        <f t="shared" si="0"/>
        <v>6.876750700280114E-2</v>
      </c>
    </row>
    <row r="16" spans="1:13" x14ac:dyDescent="0.25">
      <c r="B16" s="2" t="s">
        <v>4</v>
      </c>
      <c r="C16" s="6">
        <f>C7/C10</f>
        <v>0.16666666666666649</v>
      </c>
      <c r="D16" s="6">
        <f>D7/D10</f>
        <v>0.21428571428571427</v>
      </c>
      <c r="E16" s="7">
        <f>E7/E10</f>
        <v>0.17647058823529413</v>
      </c>
      <c r="F16" s="7">
        <f>F7/F10</f>
        <v>0.17647058823529413</v>
      </c>
      <c r="G16" s="7">
        <f>G7/G10</f>
        <v>0.21428571428571427</v>
      </c>
      <c r="H16" s="10">
        <f t="shared" si="0"/>
        <v>0.18963585434173666</v>
      </c>
    </row>
    <row r="17" spans="1:12" x14ac:dyDescent="0.25">
      <c r="B17" s="2" t="s">
        <v>5</v>
      </c>
      <c r="C17" s="6">
        <f>C8/C10</f>
        <v>0.16666666666666649</v>
      </c>
      <c r="D17" s="6">
        <f>D8/D10</f>
        <v>0.21428571428571427</v>
      </c>
      <c r="E17" s="7">
        <f>E8/E10</f>
        <v>0.17647058823529413</v>
      </c>
      <c r="F17" s="7">
        <f>F8/F10</f>
        <v>0.17647058823529413</v>
      </c>
      <c r="G17" s="7">
        <f>G8/G10</f>
        <v>0.21428571428571427</v>
      </c>
      <c r="H17" s="10">
        <f t="shared" si="0"/>
        <v>0.18963585434173666</v>
      </c>
    </row>
    <row r="18" spans="1:12" x14ac:dyDescent="0.25">
      <c r="A18" s="2"/>
      <c r="B18" s="2" t="s">
        <v>6</v>
      </c>
      <c r="C18" s="6">
        <f>C9/C10</f>
        <v>8.3333333333333495E-2</v>
      </c>
      <c r="D18" s="6">
        <f>D9/D10</f>
        <v>7.1428571428571425E-2</v>
      </c>
      <c r="E18" s="7">
        <f>E9/E10</f>
        <v>5.882352941176465E-2</v>
      </c>
      <c r="F18" s="7">
        <f>F9/F10</f>
        <v>5.882352941176465E-2</v>
      </c>
      <c r="G18" s="7">
        <f>G9/G10</f>
        <v>7.1428571428571425E-2</v>
      </c>
      <c r="H18" s="10">
        <f t="shared" si="0"/>
        <v>6.876750700280114E-2</v>
      </c>
    </row>
    <row r="19" spans="1:12" x14ac:dyDescent="0.25">
      <c r="A19" s="1" t="s">
        <v>9</v>
      </c>
    </row>
    <row r="20" spans="1:12" x14ac:dyDescent="0.25">
      <c r="B20" s="2" t="s">
        <v>1</v>
      </c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  <c r="H20" s="2" t="s">
        <v>10</v>
      </c>
      <c r="I20" s="2" t="s">
        <v>11</v>
      </c>
      <c r="L20" s="9" t="s">
        <v>12</v>
      </c>
    </row>
    <row r="21" spans="1:12" x14ac:dyDescent="0.25">
      <c r="B21" s="2" t="s">
        <v>2</v>
      </c>
      <c r="C21" s="3">
        <v>1</v>
      </c>
      <c r="D21" s="3">
        <v>6</v>
      </c>
      <c r="E21" s="3">
        <v>3</v>
      </c>
      <c r="F21" s="3">
        <v>3</v>
      </c>
      <c r="G21" s="3">
        <v>6</v>
      </c>
      <c r="H21" s="7">
        <f>PRODUCT(C21:G21)</f>
        <v>324</v>
      </c>
      <c r="I21" s="4">
        <f>POWER(H21,1/4)</f>
        <v>4.2426406871192848</v>
      </c>
      <c r="L21" s="11">
        <f>I21/I26</f>
        <v>0.55731992949189912</v>
      </c>
    </row>
    <row r="22" spans="1:12" x14ac:dyDescent="0.25">
      <c r="B22" s="2" t="s">
        <v>3</v>
      </c>
      <c r="C22" s="3">
        <v>0.16666666666666699</v>
      </c>
      <c r="D22" s="3">
        <v>1</v>
      </c>
      <c r="E22" s="3">
        <v>0.33333333333333298</v>
      </c>
      <c r="F22" s="3">
        <v>0.33333333333333298</v>
      </c>
      <c r="G22" s="3">
        <v>1</v>
      </c>
      <c r="H22" s="7">
        <f>PRODUCT(C22:G22)</f>
        <v>1.8518518518518517E-2</v>
      </c>
      <c r="I22" s="4">
        <f t="shared" ref="I22:I25" si="1">POWER(H22,1/4)</f>
        <v>0.36889397323344053</v>
      </c>
      <c r="J22" s="32" t="s">
        <v>8</v>
      </c>
      <c r="K22" s="32"/>
      <c r="L22" s="11">
        <f>I22/I26</f>
        <v>4.8458490434183508E-2</v>
      </c>
    </row>
    <row r="23" spans="1:12" x14ac:dyDescent="0.25">
      <c r="B23" s="2" t="s">
        <v>4</v>
      </c>
      <c r="C23" s="3">
        <v>0.33333333333333298</v>
      </c>
      <c r="D23" s="3">
        <v>3</v>
      </c>
      <c r="E23" s="3">
        <v>1</v>
      </c>
      <c r="F23" s="3">
        <v>1</v>
      </c>
      <c r="G23" s="3">
        <v>3</v>
      </c>
      <c r="H23" s="7">
        <f>PRODUCT(C23:G23)</f>
        <v>2.9999999999999964</v>
      </c>
      <c r="I23" s="4">
        <f t="shared" si="1"/>
        <v>1.3160740129524922</v>
      </c>
      <c r="L23" s="11">
        <f>I23/I26</f>
        <v>0.17288154481986695</v>
      </c>
    </row>
    <row r="24" spans="1:12" x14ac:dyDescent="0.25">
      <c r="B24" s="2" t="s">
        <v>5</v>
      </c>
      <c r="C24" s="3">
        <v>0.33333333333333298</v>
      </c>
      <c r="D24" s="3">
        <v>3</v>
      </c>
      <c r="E24" s="3">
        <v>1</v>
      </c>
      <c r="F24" s="3">
        <v>1</v>
      </c>
      <c r="G24" s="3">
        <v>3</v>
      </c>
      <c r="H24" s="7">
        <f>PRODUCT(C24:G24)</f>
        <v>2.9999999999999964</v>
      </c>
      <c r="I24" s="4">
        <f t="shared" si="1"/>
        <v>1.3160740129524922</v>
      </c>
      <c r="L24" s="11">
        <f>I24/I26</f>
        <v>0.17288154481986695</v>
      </c>
    </row>
    <row r="25" spans="1:12" x14ac:dyDescent="0.25">
      <c r="B25" s="2" t="s">
        <v>6</v>
      </c>
      <c r="C25" s="3">
        <v>0.16666666666666699</v>
      </c>
      <c r="D25" s="3">
        <v>1</v>
      </c>
      <c r="E25" s="3">
        <v>0.33333333333333298</v>
      </c>
      <c r="F25" s="3">
        <v>0.33333333333333298</v>
      </c>
      <c r="G25" s="3">
        <v>1</v>
      </c>
      <c r="H25" s="7">
        <f>PRODUCT(C25:G25)</f>
        <v>1.8518518518518517E-2</v>
      </c>
      <c r="I25" s="4">
        <f t="shared" si="1"/>
        <v>0.36889397323344053</v>
      </c>
      <c r="L25" s="11">
        <f>I25/I26</f>
        <v>4.8458490434183508E-2</v>
      </c>
    </row>
    <row r="26" spans="1:12" x14ac:dyDescent="0.25">
      <c r="B26" s="2" t="s">
        <v>7</v>
      </c>
      <c r="C26" s="4"/>
      <c r="D26" s="4"/>
      <c r="E26" s="4"/>
      <c r="F26" s="4"/>
      <c r="G26" s="4"/>
      <c r="I26" s="4">
        <f>SUM(I21:I25)</f>
        <v>7.6125766594911495</v>
      </c>
    </row>
    <row r="27" spans="1:12" x14ac:dyDescent="0.25">
      <c r="A27" s="17" t="s">
        <v>24</v>
      </c>
      <c r="B27" s="13"/>
    </row>
    <row r="28" spans="1:12" x14ac:dyDescent="0.25">
      <c r="B28" s="14" t="s">
        <v>16</v>
      </c>
      <c r="C28" s="12" t="s">
        <v>17</v>
      </c>
      <c r="D28" s="12" t="s">
        <v>18</v>
      </c>
    </row>
    <row r="29" spans="1:12" x14ac:dyDescent="0.25">
      <c r="B29" s="14" t="s">
        <v>19</v>
      </c>
      <c r="C29" s="15">
        <v>1</v>
      </c>
      <c r="D29" s="15">
        <v>5</v>
      </c>
    </row>
    <row r="30" spans="1:12" x14ac:dyDescent="0.25">
      <c r="B30" s="14" t="s">
        <v>20</v>
      </c>
      <c r="C30" s="15">
        <v>0.2</v>
      </c>
      <c r="D30" s="15">
        <v>1</v>
      </c>
    </row>
    <row r="31" spans="1:12" x14ac:dyDescent="0.25">
      <c r="A31" s="19" t="s">
        <v>21</v>
      </c>
    </row>
    <row r="32" spans="1:12" x14ac:dyDescent="0.25">
      <c r="B32" s="14" t="s">
        <v>16</v>
      </c>
      <c r="C32" s="8" t="s">
        <v>17</v>
      </c>
      <c r="D32" s="8" t="s">
        <v>18</v>
      </c>
      <c r="G32" s="14" t="s">
        <v>16</v>
      </c>
      <c r="H32" s="8" t="s">
        <v>17</v>
      </c>
      <c r="I32" s="8" t="s">
        <v>18</v>
      </c>
      <c r="J32" s="23" t="s">
        <v>35</v>
      </c>
    </row>
    <row r="33" spans="1:12" x14ac:dyDescent="0.25">
      <c r="B33" s="14" t="s">
        <v>19</v>
      </c>
      <c r="C33" s="3">
        <v>1</v>
      </c>
      <c r="D33" s="3">
        <v>5</v>
      </c>
      <c r="E33" s="13" t="s">
        <v>23</v>
      </c>
      <c r="F33" s="13"/>
      <c r="G33" s="14" t="s">
        <v>19</v>
      </c>
      <c r="H33" s="7">
        <f>C33/C35</f>
        <v>0.83333333333333337</v>
      </c>
      <c r="I33" s="7">
        <f>D33/D35</f>
        <v>0.83333333333333337</v>
      </c>
      <c r="J33" s="16">
        <f t="shared" ref="J33:J34" si="2">AVERAGE(H33:I33)</f>
        <v>0.83333333333333337</v>
      </c>
    </row>
    <row r="34" spans="1:12" x14ac:dyDescent="0.25">
      <c r="B34" s="14" t="s">
        <v>20</v>
      </c>
      <c r="C34" s="3">
        <v>0.2</v>
      </c>
      <c r="D34" s="3">
        <v>1</v>
      </c>
      <c r="G34" s="14" t="s">
        <v>20</v>
      </c>
      <c r="H34" s="7">
        <f>C34/C35</f>
        <v>0.16666666666666669</v>
      </c>
      <c r="I34" s="7">
        <f>D34/D35</f>
        <v>0.16666666666666666</v>
      </c>
      <c r="J34" s="16">
        <f t="shared" si="2"/>
        <v>0.16666666666666669</v>
      </c>
    </row>
    <row r="35" spans="1:12" x14ac:dyDescent="0.25">
      <c r="B35" s="14" t="s">
        <v>22</v>
      </c>
      <c r="C35" s="7">
        <f>SUM(C33:C34)</f>
        <v>1.2</v>
      </c>
      <c r="D35" s="7">
        <f>SUM(D33:D34)</f>
        <v>6</v>
      </c>
      <c r="G35" s="14"/>
      <c r="H35" s="7"/>
      <c r="I35" s="7"/>
    </row>
    <row r="36" spans="1:12" x14ac:dyDescent="0.25">
      <c r="A36" s="12" t="s">
        <v>37</v>
      </c>
      <c r="B36" s="14"/>
      <c r="C36" s="7"/>
      <c r="D36" s="7"/>
      <c r="G36" s="14"/>
      <c r="H36" s="7"/>
      <c r="I36" s="7"/>
    </row>
    <row r="37" spans="1:12" x14ac:dyDescent="0.25">
      <c r="A37" s="12"/>
      <c r="B37" s="14" t="s">
        <v>16</v>
      </c>
      <c r="C37" s="8" t="s">
        <v>17</v>
      </c>
      <c r="D37" s="8" t="s">
        <v>18</v>
      </c>
      <c r="E37" s="8" t="s">
        <v>38</v>
      </c>
      <c r="F37" s="8" t="s">
        <v>48</v>
      </c>
      <c r="G37" s="14"/>
      <c r="H37" s="25" t="s">
        <v>39</v>
      </c>
      <c r="I37" s="25" t="s">
        <v>40</v>
      </c>
    </row>
    <row r="38" spans="1:12" x14ac:dyDescent="0.25">
      <c r="A38" s="12"/>
      <c r="B38" s="14" t="s">
        <v>19</v>
      </c>
      <c r="C38" s="3">
        <v>1</v>
      </c>
      <c r="D38" s="3">
        <v>5</v>
      </c>
      <c r="E38" s="2">
        <v>0.83299999999999996</v>
      </c>
      <c r="F38" s="21">
        <f>C38*E38+D38*E39</f>
        <v>1.6680000000000001</v>
      </c>
      <c r="G38" s="14"/>
      <c r="H38" s="7"/>
      <c r="I38" s="7"/>
    </row>
    <row r="39" spans="1:12" x14ac:dyDescent="0.25">
      <c r="A39" s="12"/>
      <c r="B39" s="14" t="s">
        <v>20</v>
      </c>
      <c r="C39" s="3">
        <v>0.2</v>
      </c>
      <c r="D39" s="3">
        <v>1</v>
      </c>
      <c r="E39" s="2">
        <v>0.16700000000000001</v>
      </c>
      <c r="F39" s="21">
        <f>C39*E38+D39*E39</f>
        <v>0.33360000000000001</v>
      </c>
      <c r="G39" s="14"/>
      <c r="H39" s="7"/>
      <c r="I39" s="7"/>
    </row>
    <row r="40" spans="1:12" x14ac:dyDescent="0.25">
      <c r="A40" s="12"/>
      <c r="B40" s="14"/>
      <c r="C40" s="7"/>
      <c r="D40" s="7"/>
      <c r="G40" s="14"/>
      <c r="H40" s="7"/>
      <c r="I40" s="7"/>
    </row>
    <row r="41" spans="1:12" x14ac:dyDescent="0.25">
      <c r="A41" s="13" t="s">
        <v>25</v>
      </c>
      <c r="B41" s="13"/>
    </row>
    <row r="42" spans="1:12" x14ac:dyDescent="0.25">
      <c r="B42" s="14" t="s">
        <v>27</v>
      </c>
      <c r="C42" s="8" t="s">
        <v>32</v>
      </c>
      <c r="D42" s="8" t="s">
        <v>29</v>
      </c>
      <c r="E42" s="8" t="s">
        <v>33</v>
      </c>
    </row>
    <row r="43" spans="1:12" x14ac:dyDescent="0.25">
      <c r="B43" s="14" t="s">
        <v>28</v>
      </c>
      <c r="C43" s="18">
        <v>1</v>
      </c>
      <c r="D43" s="18">
        <v>0.33333333333333331</v>
      </c>
      <c r="E43" s="18">
        <v>0.33333333333333331</v>
      </c>
    </row>
    <row r="44" spans="1:12" x14ac:dyDescent="0.25">
      <c r="B44" s="14" t="s">
        <v>30</v>
      </c>
      <c r="C44" s="18">
        <v>3</v>
      </c>
      <c r="D44" s="18">
        <v>1</v>
      </c>
      <c r="E44" s="18">
        <v>1</v>
      </c>
    </row>
    <row r="45" spans="1:12" x14ac:dyDescent="0.25">
      <c r="B45" s="14" t="s">
        <v>31</v>
      </c>
      <c r="C45" s="3">
        <v>3</v>
      </c>
      <c r="D45" s="3">
        <v>1</v>
      </c>
      <c r="E45" s="3">
        <v>1</v>
      </c>
    </row>
    <row r="46" spans="1:12" x14ac:dyDescent="0.25">
      <c r="A46" s="20" t="s">
        <v>34</v>
      </c>
    </row>
    <row r="47" spans="1:12" x14ac:dyDescent="0.25">
      <c r="B47" s="14" t="s">
        <v>27</v>
      </c>
      <c r="C47" s="8" t="s">
        <v>32</v>
      </c>
      <c r="D47" s="8" t="s">
        <v>29</v>
      </c>
      <c r="E47" s="8" t="s">
        <v>33</v>
      </c>
      <c r="H47" s="14" t="s">
        <v>27</v>
      </c>
      <c r="I47" s="8" t="s">
        <v>32</v>
      </c>
      <c r="J47" s="8" t="s">
        <v>29</v>
      </c>
      <c r="K47" s="8" t="s">
        <v>33</v>
      </c>
      <c r="L47" s="9" t="s">
        <v>36</v>
      </c>
    </row>
    <row r="48" spans="1:12" x14ac:dyDescent="0.25">
      <c r="B48" s="14" t="s">
        <v>28</v>
      </c>
      <c r="C48" s="18">
        <v>1</v>
      </c>
      <c r="D48" s="18">
        <v>0.33333333333333331</v>
      </c>
      <c r="E48" s="18">
        <v>0.33333333333333331</v>
      </c>
      <c r="H48" s="14" t="s">
        <v>28</v>
      </c>
      <c r="I48" s="22">
        <f>C48/C51</f>
        <v>0.14285714285714285</v>
      </c>
      <c r="J48" s="22">
        <f>D48/D51</f>
        <v>0.14285714285714288</v>
      </c>
      <c r="K48" s="22">
        <f>E48/E51</f>
        <v>0.14285714285714288</v>
      </c>
      <c r="L48" s="24">
        <f t="shared" ref="L48:L50" si="3">AVERAGE(I48:K48)</f>
        <v>0.14285714285714288</v>
      </c>
    </row>
    <row r="49" spans="1:12" x14ac:dyDescent="0.25">
      <c r="B49" s="14" t="s">
        <v>30</v>
      </c>
      <c r="C49" s="18">
        <v>3</v>
      </c>
      <c r="D49" s="18">
        <v>1</v>
      </c>
      <c r="E49" s="18">
        <v>1</v>
      </c>
      <c r="F49" s="13" t="s">
        <v>23</v>
      </c>
      <c r="G49" s="13"/>
      <c r="H49" s="14" t="s">
        <v>30</v>
      </c>
      <c r="I49" s="22">
        <f>C49/C51</f>
        <v>0.42857142857142855</v>
      </c>
      <c r="J49" s="22">
        <f>D49/D51</f>
        <v>0.4285714285714286</v>
      </c>
      <c r="K49" s="22">
        <f>E49/E51</f>
        <v>0.4285714285714286</v>
      </c>
      <c r="L49" s="24">
        <f t="shared" si="3"/>
        <v>0.4285714285714286</v>
      </c>
    </row>
    <row r="50" spans="1:12" x14ac:dyDescent="0.25">
      <c r="B50" s="14" t="s">
        <v>31</v>
      </c>
      <c r="C50" s="3">
        <v>3</v>
      </c>
      <c r="D50" s="3">
        <v>1</v>
      </c>
      <c r="E50" s="3">
        <v>1</v>
      </c>
      <c r="H50" s="14" t="s">
        <v>31</v>
      </c>
      <c r="I50" s="6">
        <f>C50/C51</f>
        <v>0.42857142857142855</v>
      </c>
      <c r="J50" s="6">
        <f>D50/D51</f>
        <v>0.4285714285714286</v>
      </c>
      <c r="K50" s="6">
        <f>E50/E51</f>
        <v>0.4285714285714286</v>
      </c>
      <c r="L50" s="24">
        <f t="shared" si="3"/>
        <v>0.4285714285714286</v>
      </c>
    </row>
    <row r="51" spans="1:12" x14ac:dyDescent="0.25">
      <c r="B51" s="14" t="s">
        <v>22</v>
      </c>
      <c r="C51" s="21">
        <f>SUM(C48:C50)</f>
        <v>7</v>
      </c>
      <c r="D51" s="21">
        <f t="shared" ref="D51:E51" si="4">SUM(D48:D50)</f>
        <v>2.333333333333333</v>
      </c>
      <c r="E51" s="21">
        <f t="shared" si="4"/>
        <v>2.333333333333333</v>
      </c>
    </row>
    <row r="52" spans="1:12" x14ac:dyDescent="0.25">
      <c r="A52" s="12" t="s">
        <v>41</v>
      </c>
    </row>
    <row r="53" spans="1:12" x14ac:dyDescent="0.25">
      <c r="B53" s="2" t="s">
        <v>26</v>
      </c>
      <c r="C53" s="2" t="s">
        <v>43</v>
      </c>
      <c r="D53" s="2" t="s">
        <v>44</v>
      </c>
      <c r="E53" s="2" t="s">
        <v>45</v>
      </c>
      <c r="F53" s="2" t="s">
        <v>42</v>
      </c>
      <c r="G53" s="14" t="s">
        <v>47</v>
      </c>
    </row>
    <row r="54" spans="1:12" x14ac:dyDescent="0.25">
      <c r="B54" s="2" t="s">
        <v>43</v>
      </c>
      <c r="C54" s="3">
        <v>1</v>
      </c>
      <c r="D54" s="3">
        <v>0.33333333333333331</v>
      </c>
      <c r="E54" s="3">
        <v>0.33333333333333331</v>
      </c>
      <c r="F54" s="24">
        <v>0.14299999999999999</v>
      </c>
      <c r="G54" s="4">
        <f>C54*F54+D54*F55+E54*F56</f>
        <v>0.42899999999999994</v>
      </c>
      <c r="I54" s="26" t="s">
        <v>49</v>
      </c>
      <c r="J54" s="25" t="s">
        <v>40</v>
      </c>
    </row>
    <row r="55" spans="1:12" x14ac:dyDescent="0.25">
      <c r="B55" s="2" t="s">
        <v>46</v>
      </c>
      <c r="C55" s="3">
        <v>3</v>
      </c>
      <c r="D55" s="3">
        <v>1</v>
      </c>
      <c r="E55" s="3">
        <v>1</v>
      </c>
      <c r="F55" s="24">
        <v>0.42899999999999999</v>
      </c>
      <c r="G55" s="4">
        <f>C55*F54+D55*F55+E55*F56</f>
        <v>1.2869999999999999</v>
      </c>
    </row>
    <row r="56" spans="1:12" x14ac:dyDescent="0.25">
      <c r="B56" s="2" t="s">
        <v>45</v>
      </c>
      <c r="C56" s="3">
        <v>3</v>
      </c>
      <c r="D56" s="3">
        <v>1</v>
      </c>
      <c r="E56" s="3">
        <v>1</v>
      </c>
      <c r="F56" s="24">
        <v>0.42899999999999999</v>
      </c>
      <c r="G56" s="4">
        <f>C56*F54+D56*F55+E56*F56</f>
        <v>1.2869999999999999</v>
      </c>
    </row>
  </sheetData>
  <mergeCells count="1">
    <mergeCell ref="J22:K22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"/>
  <sheetViews>
    <sheetView zoomScale="115" zoomScaleNormal="115" workbookViewId="0">
      <selection activeCell="K20" sqref="K20"/>
    </sheetView>
  </sheetViews>
  <sheetFormatPr defaultRowHeight="13.8" x14ac:dyDescent="0.25"/>
  <sheetData>
    <row r="2" spans="1:15" x14ac:dyDescent="0.25">
      <c r="A2" s="1" t="s">
        <v>0</v>
      </c>
      <c r="J2" s="8" t="s">
        <v>62</v>
      </c>
      <c r="K2" s="8" t="s">
        <v>63</v>
      </c>
      <c r="L2" s="8" t="s">
        <v>64</v>
      </c>
      <c r="M2" s="8" t="s">
        <v>66</v>
      </c>
      <c r="N2" s="8" t="s">
        <v>65</v>
      </c>
    </row>
    <row r="3" spans="1:15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J3" s="14" t="s">
        <v>67</v>
      </c>
      <c r="K3" s="3">
        <v>1</v>
      </c>
      <c r="L3" s="3">
        <v>0.25</v>
      </c>
      <c r="M3" s="3">
        <v>2</v>
      </c>
      <c r="N3" s="3">
        <v>0.16666666666666666</v>
      </c>
    </row>
    <row r="4" spans="1:15" x14ac:dyDescent="0.25">
      <c r="B4" s="2" t="s">
        <v>2</v>
      </c>
      <c r="C4" s="2">
        <v>1</v>
      </c>
      <c r="D4" s="3">
        <v>6</v>
      </c>
      <c r="E4" s="3">
        <v>3</v>
      </c>
      <c r="F4" s="3">
        <v>3</v>
      </c>
      <c r="G4" s="3">
        <v>6</v>
      </c>
      <c r="J4" s="8" t="s">
        <v>64</v>
      </c>
      <c r="K4" s="3">
        <v>4</v>
      </c>
      <c r="L4" s="3">
        <v>1</v>
      </c>
      <c r="M4" s="3">
        <v>4</v>
      </c>
      <c r="N4" s="3">
        <v>2</v>
      </c>
    </row>
    <row r="5" spans="1:15" x14ac:dyDescent="0.25">
      <c r="B5" s="2" t="s">
        <v>3</v>
      </c>
      <c r="C5" s="3">
        <v>0.16666666666666699</v>
      </c>
      <c r="D5" s="3">
        <v>1</v>
      </c>
      <c r="E5" s="3">
        <v>0.33333333333333298</v>
      </c>
      <c r="F5" s="3">
        <v>0.33333333333333298</v>
      </c>
      <c r="G5" s="3">
        <v>1</v>
      </c>
      <c r="J5" s="8" t="s">
        <v>66</v>
      </c>
      <c r="K5" s="3">
        <v>0.5</v>
      </c>
      <c r="L5" s="3">
        <v>0.25</v>
      </c>
      <c r="M5" s="3">
        <v>1</v>
      </c>
      <c r="N5" s="3">
        <v>0.16666666666666666</v>
      </c>
    </row>
    <row r="6" spans="1:15" x14ac:dyDescent="0.25">
      <c r="B6" s="2" t="s">
        <v>4</v>
      </c>
      <c r="C6" s="3">
        <v>0.33333333333333298</v>
      </c>
      <c r="D6" s="3">
        <v>3</v>
      </c>
      <c r="E6" s="3">
        <v>1</v>
      </c>
      <c r="F6" s="3">
        <v>1</v>
      </c>
      <c r="G6" s="3">
        <v>3</v>
      </c>
      <c r="J6" s="8" t="s">
        <v>68</v>
      </c>
      <c r="K6" s="3">
        <v>6</v>
      </c>
      <c r="L6" s="3">
        <v>0.5</v>
      </c>
      <c r="M6" s="3">
        <v>6</v>
      </c>
      <c r="N6" s="3">
        <v>1</v>
      </c>
    </row>
    <row r="7" spans="1:15" x14ac:dyDescent="0.25">
      <c r="B7" s="2" t="s">
        <v>5</v>
      </c>
      <c r="C7" s="3">
        <v>0.33333333333333298</v>
      </c>
      <c r="D7" s="3">
        <v>3</v>
      </c>
      <c r="E7" s="3">
        <v>1</v>
      </c>
      <c r="F7" s="3">
        <v>1</v>
      </c>
      <c r="G7" s="3">
        <v>3</v>
      </c>
      <c r="J7" s="8" t="s">
        <v>69</v>
      </c>
      <c r="K7" s="4">
        <f>SUM(K3:K6)</f>
        <v>11.5</v>
      </c>
      <c r="L7" s="4">
        <f>SUM(L3:L6)</f>
        <v>2</v>
      </c>
      <c r="M7" s="4">
        <f>SUM(M3:M6)</f>
        <v>13</v>
      </c>
      <c r="N7" s="4">
        <f>SUM(N3:N6)</f>
        <v>3.333333333333333</v>
      </c>
    </row>
    <row r="8" spans="1:15" x14ac:dyDescent="0.25">
      <c r="B8" s="2" t="s">
        <v>6</v>
      </c>
      <c r="C8" s="3">
        <v>0.16666666666666699</v>
      </c>
      <c r="D8" s="3">
        <v>1</v>
      </c>
      <c r="E8" s="3">
        <v>0.33333333333333298</v>
      </c>
      <c r="F8" s="3">
        <v>0.33333333333333298</v>
      </c>
      <c r="G8" s="3">
        <v>1</v>
      </c>
    </row>
    <row r="9" spans="1:15" x14ac:dyDescent="0.25">
      <c r="B9" s="2" t="s">
        <v>7</v>
      </c>
      <c r="C9" s="4">
        <f>SUM(C4:C8)</f>
        <v>2</v>
      </c>
      <c r="D9" s="4">
        <f>SUM(D4:D8)</f>
        <v>14</v>
      </c>
      <c r="E9" s="4">
        <f>SUM(E4:E8)</f>
        <v>5.6666666666666661</v>
      </c>
      <c r="F9" s="4">
        <f>SUM(F4:F8)</f>
        <v>5.6666666666666661</v>
      </c>
      <c r="G9" s="4">
        <f>SUM(G4:G8)</f>
        <v>14</v>
      </c>
      <c r="J9" s="8" t="s">
        <v>23</v>
      </c>
    </row>
    <row r="10" spans="1:15" x14ac:dyDescent="0.25">
      <c r="J10" s="8" t="s">
        <v>62</v>
      </c>
      <c r="K10" s="8" t="s">
        <v>63</v>
      </c>
      <c r="L10" s="8" t="s">
        <v>64</v>
      </c>
      <c r="M10" s="8" t="s">
        <v>66</v>
      </c>
      <c r="N10" s="8" t="s">
        <v>65</v>
      </c>
      <c r="O10" s="9" t="s">
        <v>70</v>
      </c>
    </row>
    <row r="11" spans="1:15" x14ac:dyDescent="0.25">
      <c r="B11" s="5" t="s">
        <v>8</v>
      </c>
      <c r="J11" s="14" t="s">
        <v>67</v>
      </c>
      <c r="K11" s="6">
        <f>K3/K7</f>
        <v>8.6956521739130432E-2</v>
      </c>
      <c r="L11" s="6">
        <f>L3/L7</f>
        <v>0.125</v>
      </c>
      <c r="M11" s="6">
        <f>M3/M7</f>
        <v>0.15384615384615385</v>
      </c>
      <c r="N11" s="6">
        <f>N3/N7</f>
        <v>0.05</v>
      </c>
      <c r="O11" s="24">
        <f t="shared" ref="O11:O14" si="0">AVERAGE(K11:N11)</f>
        <v>0.10395066889632107</v>
      </c>
    </row>
    <row r="12" spans="1:15" x14ac:dyDescent="0.25"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9" t="s">
        <v>13</v>
      </c>
      <c r="J12" s="8" t="s">
        <v>64</v>
      </c>
      <c r="K12" s="6">
        <f>K4/K7</f>
        <v>0.34782608695652173</v>
      </c>
      <c r="L12" s="6">
        <f>L4/L7</f>
        <v>0.5</v>
      </c>
      <c r="M12" s="6">
        <f>M4/M7</f>
        <v>0.30769230769230771</v>
      </c>
      <c r="N12" s="6">
        <f>N4/N7</f>
        <v>0.60000000000000009</v>
      </c>
      <c r="O12" s="24">
        <f t="shared" si="0"/>
        <v>0.43887959866220738</v>
      </c>
    </row>
    <row r="13" spans="1:15" x14ac:dyDescent="0.25">
      <c r="B13" s="2" t="s">
        <v>2</v>
      </c>
      <c r="C13" s="6">
        <f>C4/C9</f>
        <v>0.5</v>
      </c>
      <c r="D13" s="6">
        <f>D4/D9</f>
        <v>0.42857142857142855</v>
      </c>
      <c r="E13" s="7">
        <f>E4/E9</f>
        <v>0.52941176470588236</v>
      </c>
      <c r="F13" s="7">
        <f>F4/F9</f>
        <v>0.52941176470588236</v>
      </c>
      <c r="G13" s="7">
        <f>G4/G9</f>
        <v>0.42857142857142855</v>
      </c>
      <c r="H13" s="10">
        <f t="shared" ref="H13:H17" si="1">AVERAGE(C13:G13)</f>
        <v>0.48319327731092432</v>
      </c>
      <c r="J13" s="8" t="s">
        <v>66</v>
      </c>
      <c r="K13" s="6">
        <f>K5/K7</f>
        <v>4.3478260869565216E-2</v>
      </c>
      <c r="L13" s="6">
        <f>L5/L7</f>
        <v>0.125</v>
      </c>
      <c r="M13" s="6">
        <f>M5/M7</f>
        <v>7.6923076923076927E-2</v>
      </c>
      <c r="N13" s="6">
        <f>N5/N7</f>
        <v>0.05</v>
      </c>
      <c r="O13" s="24">
        <f t="shared" si="0"/>
        <v>7.385033444816054E-2</v>
      </c>
    </row>
    <row r="14" spans="1:15" x14ac:dyDescent="0.25">
      <c r="B14" s="2" t="s">
        <v>3</v>
      </c>
      <c r="C14" s="6">
        <f>C5/C9</f>
        <v>8.3333333333333495E-2</v>
      </c>
      <c r="D14" s="6">
        <f>D5/D9</f>
        <v>7.1428571428571425E-2</v>
      </c>
      <c r="E14" s="7">
        <f>E5/E9</f>
        <v>5.882352941176465E-2</v>
      </c>
      <c r="F14" s="7">
        <f>F5/F9</f>
        <v>5.882352941176465E-2</v>
      </c>
      <c r="G14" s="7">
        <f>G5/G9</f>
        <v>7.1428571428571425E-2</v>
      </c>
      <c r="H14" s="10">
        <f t="shared" si="1"/>
        <v>6.876750700280114E-2</v>
      </c>
      <c r="J14" s="8" t="s">
        <v>68</v>
      </c>
      <c r="K14" s="6">
        <f>K6/K7</f>
        <v>0.52173913043478259</v>
      </c>
      <c r="L14" s="6">
        <f>L6/L7</f>
        <v>0.25</v>
      </c>
      <c r="M14" s="6">
        <f>M6/M7</f>
        <v>0.46153846153846156</v>
      </c>
      <c r="N14" s="6">
        <f>N6/N7</f>
        <v>0.30000000000000004</v>
      </c>
      <c r="O14" s="24">
        <f t="shared" si="0"/>
        <v>0.38331939799331105</v>
      </c>
    </row>
    <row r="15" spans="1:15" x14ac:dyDescent="0.25">
      <c r="B15" s="2" t="s">
        <v>4</v>
      </c>
      <c r="C15" s="6">
        <f>C6/C9</f>
        <v>0.16666666666666649</v>
      </c>
      <c r="D15" s="6">
        <f>D6/D9</f>
        <v>0.21428571428571427</v>
      </c>
      <c r="E15" s="7">
        <f>E6/E9</f>
        <v>0.17647058823529413</v>
      </c>
      <c r="F15" s="7">
        <f>F6/F9</f>
        <v>0.17647058823529413</v>
      </c>
      <c r="G15" s="7">
        <f>G6/G9</f>
        <v>0.21428571428571427</v>
      </c>
      <c r="H15" s="10">
        <f t="shared" si="1"/>
        <v>0.18963585434173666</v>
      </c>
    </row>
    <row r="16" spans="1:15" x14ac:dyDescent="0.25">
      <c r="B16" s="2" t="s">
        <v>5</v>
      </c>
      <c r="C16" s="6">
        <f>C7/C9</f>
        <v>0.16666666666666649</v>
      </c>
      <c r="D16" s="6">
        <f>D7/D9</f>
        <v>0.21428571428571427</v>
      </c>
      <c r="E16" s="7">
        <f>E7/E9</f>
        <v>0.17647058823529413</v>
      </c>
      <c r="F16" s="7">
        <f>F7/F9</f>
        <v>0.17647058823529413</v>
      </c>
      <c r="G16" s="7">
        <f>G7/G9</f>
        <v>0.21428571428571427</v>
      </c>
      <c r="H16" s="10">
        <f t="shared" si="1"/>
        <v>0.18963585434173666</v>
      </c>
    </row>
    <row r="17" spans="1:8" x14ac:dyDescent="0.25">
      <c r="A17" s="2"/>
      <c r="B17" s="2" t="s">
        <v>6</v>
      </c>
      <c r="C17" s="6">
        <f>C8/C9</f>
        <v>8.3333333333333495E-2</v>
      </c>
      <c r="D17" s="6">
        <f>D8/D9</f>
        <v>7.1428571428571425E-2</v>
      </c>
      <c r="E17" s="7">
        <f>E8/E9</f>
        <v>5.882352941176465E-2</v>
      </c>
      <c r="F17" s="7">
        <f>F8/F9</f>
        <v>5.882352941176465E-2</v>
      </c>
      <c r="G17" s="7">
        <f>G8/G9</f>
        <v>7.1428571428571425E-2</v>
      </c>
      <c r="H17" s="10">
        <f t="shared" si="1"/>
        <v>6.876750700280114E-2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B站案例</vt:lpstr>
      <vt:lpstr>大规模定制化智能工厂订单评价多属性决策方法研究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2023-07-05T02:57:00Z</dcterms:created>
  <dcterms:modified xsi:type="dcterms:W3CDTF">2023-07-19T13:41:24Z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98FDE72050114578A2305C50FAEA3EF2_12</vt:lpwstr>
  </property>
  <property fmtid="{D5CDD505-2E9C-101B-9397-08002B2CF9AE}" pid="3" name="KSOProductBuildVer">
    <vt:lpwstr>2052-11.1.0.14309</vt:lpwstr>
  </property>
</Properties>
</file>