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<sst xmlns="http://schemas.openxmlformats.org/spreadsheetml/2006/main" count="52" uniqueCount="48">
  <si>
    <t>买入目标条件</t>
  </si>
  <si>
    <t>卖出目标条件</t>
  </si>
  <si>
    <t>当前股票:（贵州茅台）</t>
  </si>
  <si>
    <t>买入</t>
  </si>
  <si>
    <t>卖出</t>
  </si>
  <si>
    <t>收益率</t>
  </si>
  <si>
    <t>备注：可变动的数据（红色数字）：深证A股市盈率，个股TTM市盈率，TTM股息，当前股价，十年期国债收益率</t>
  </si>
  <si>
    <t>深证A股市盈率目标值</t>
  </si>
  <si>
    <t>ttm市盈率目标值</t>
  </si>
  <si>
    <t>10年期国债收益率</t>
  </si>
  <si>
    <t>深证A股平均市盈率</t>
  </si>
  <si>
    <t>ttm
市盈率</t>
  </si>
  <si>
    <t>ttm股息</t>
  </si>
  <si>
    <t>股价</t>
  </si>
  <si>
    <t>计算方式</t>
  </si>
  <si>
    <t>买入价格</t>
  </si>
  <si>
    <t>卖出价格</t>
  </si>
  <si>
    <t>买入方法</t>
  </si>
  <si>
    <t>当前价格</t>
  </si>
  <si>
    <t>当前价格买入</t>
  </si>
  <si>
    <t>15倍市盈率</t>
  </si>
  <si>
    <t>好价格
（取最低值）</t>
  </si>
  <si>
    <t>好价格买入</t>
  </si>
  <si>
    <t>十年期国债收益</t>
  </si>
  <si>
    <t>25倍市盈率</t>
  </si>
  <si>
    <t>合理价格</t>
  </si>
  <si>
    <t>合理价格买入</t>
  </si>
  <si>
    <t>一、好价格买入：两种方法分别计算好价格，取最小值：</t>
  </si>
  <si>
    <t xml:space="preserve">       1、通过市盈率计算好价格，X=15 *（当前股价 / 个股TTM市盈率）</t>
  </si>
  <si>
    <t xml:space="preserve">       2、通过股息率计算好价格，X=每股股息 /十年期国债收益率</t>
  </si>
  <si>
    <t>二、合理价格买入：计算合理价格取值：</t>
  </si>
  <si>
    <t xml:space="preserve">       通过市盈率计算好价格，X=25 *（当前股价 / 个股TTM市盈率）</t>
  </si>
  <si>
    <t>三、卖出价：两种方法分别计算好价格，取最大值：</t>
  </si>
  <si>
    <t xml:space="preserve">       1、通过市盈率计算好价格，X=50 *（当前股价 / 个股TTM市盈率）</t>
  </si>
  <si>
    <t xml:space="preserve">       2、通过股息率计算好价格，X=当前股价 / (十年期国债收益率÷3)</t>
  </si>
  <si>
    <t>四、收益率计算公式：</t>
  </si>
  <si>
    <t xml:space="preserve">       1、按【当前股价】买入时：收益率=（【卖出价格】-【当前股价】）/【当前股价】*100%      </t>
  </si>
  <si>
    <t xml:space="preserve">       2、按【当好价格】买入时：收益率=（【卖出价格】-【买入好价格】）/【买入好价格】*100%      </t>
  </si>
  <si>
    <t xml:space="preserve">       3、按【最低好价格】买入时：【最低好价格】=通过“市盈率法”和“股息率法”计算【买入价】的最小值</t>
  </si>
  <si>
    <t xml:space="preserve">                                                收益率=（【卖出价格】-【最低好价格】）/【最低好价格】*100%      </t>
  </si>
  <si>
    <t>五、特别说明：</t>
  </si>
  <si>
    <t xml:space="preserve">       卖出价仅供参考，当【深证A股的市盈率】&gt;60 或  该股【ttm市盈率】&gt;50  或 【ttm股息】&lt; 【10年期国债收益率】的1/3    都是卖出的好时机</t>
  </si>
  <si>
    <t>六、数据来源：</t>
  </si>
  <si>
    <t xml:space="preserve">       1、深证A股市盈率：https://www.legulegu.com/stockdata/shenzhenPE</t>
  </si>
  <si>
    <t xml:space="preserve">       2、恒生指数市盈率：https://www.legulegu.com/stockdata/market/his</t>
  </si>
  <si>
    <t xml:space="preserve">       3、中国10年期国债收益率：http://value500.com/Bond.asp</t>
  </si>
  <si>
    <t xml:space="preserve">       4、美国十年期国债收益率：https://cn.investing.com/rates-bonds/u.s.-10-year-bond-yield</t>
  </si>
  <si>
    <t xml:space="preserve">       5、当前数据：查询各股票最新数据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</si>
</sst>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%"/>
    <numFmt numFmtId="177" formatCode="0.000_ "/>
    <numFmt numFmtId="178" formatCode="0.00_ "/>
  </numFmts>
  <fonts count="30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theme="1"/>
      <name val="Arial"/>
      <charset val="134"/>
    </font>
    <font>
      <b/>
      <sz val="10"/>
      <color rgb="FFFF0000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</font>
    <font>
      <b/>
      <sz val="10"/>
      <name val="宋体"/>
      <charset val="134"/>
      <scheme val="minor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2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8" fillId="31" borderId="24" applyNumberFormat="0" applyAlignment="0" applyProtection="0">
      <alignment vertical="center"/>
    </xf>
    <xf numFmtId="0" fontId="19" fillId="31" borderId="23" applyNumberFormat="0" applyAlignment="0" applyProtection="0">
      <alignment vertical="center"/>
    </xf>
    <xf numFmtId="0" fontId="22" fillId="38" borderId="25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178" fontId="4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4" xfId="0" applyFont="1" applyFill="1" applyBorder="1" applyAlignment="1" applyProtection="1">
      <alignment horizontal="center" vertical="center" wrapText="1"/>
      <protection locked="0"/>
    </xf>
    <xf numFmtId="0" fontId="4" fillId="7" borderId="4" xfId="0" applyFont="1" applyFill="1" applyBorder="1" applyAlignment="1" applyProtection="1">
      <alignment horizontal="center" vertical="center" wrapText="1"/>
      <protection locked="0"/>
    </xf>
    <xf numFmtId="176" fontId="4" fillId="7" borderId="4" xfId="0" applyNumberFormat="1" applyFont="1" applyFill="1" applyBorder="1" applyAlignment="1" applyProtection="1">
      <alignment horizontal="center" vertical="center" wrapText="1"/>
      <protection locked="0"/>
    </xf>
    <xf numFmtId="176" fontId="5" fillId="7" borderId="4" xfId="0" applyNumberFormat="1" applyFont="1" applyFill="1" applyBorder="1" applyAlignment="1" applyProtection="1">
      <alignment horizontal="center" vertical="center" wrapText="1"/>
    </xf>
    <xf numFmtId="0" fontId="6" fillId="0" borderId="5" xfId="0" applyFont="1" applyFill="1" applyBorder="1" applyAlignment="1" applyProtection="1">
      <protection locked="0"/>
    </xf>
    <xf numFmtId="0" fontId="6" fillId="0" borderId="6" xfId="0" applyFont="1" applyFill="1" applyBorder="1" applyAlignment="1" applyProtection="1">
      <protection locked="0"/>
    </xf>
    <xf numFmtId="0" fontId="0" fillId="9" borderId="0" xfId="0" applyFill="1" applyAlignment="1" applyProtection="1">
      <protection locked="0"/>
    </xf>
    <xf numFmtId="0" fontId="0" fillId="9" borderId="0" xfId="0" applyFont="1" applyFill="1" applyAlignment="1" applyProtection="1">
      <protection locked="0"/>
    </xf>
    <xf numFmtId="0" fontId="2" fillId="4" borderId="7" xfId="0" applyFont="1" applyFill="1" applyBorder="1" applyAlignment="1" applyProtection="1">
      <alignment horizontal="center" vertical="center" wrapText="1"/>
      <protection locked="0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10" borderId="7" xfId="0" applyFont="1" applyFill="1" applyBorder="1" applyAlignment="1" applyProtection="1">
      <alignment horizontal="center" vertical="center" wrapText="1"/>
      <protection locked="0"/>
    </xf>
    <xf numFmtId="0" fontId="2" fillId="11" borderId="8" xfId="0" applyFont="1" applyFill="1" applyBorder="1" applyAlignment="1" applyProtection="1">
      <alignment horizontal="center" vertical="center" wrapText="1"/>
      <protection locked="0"/>
    </xf>
    <xf numFmtId="0" fontId="2" fillId="12" borderId="9" xfId="0" applyFont="1" applyFill="1" applyBorder="1" applyAlignment="1" applyProtection="1">
      <alignment horizontal="center" vertical="center" wrapText="1"/>
      <protection locked="0"/>
    </xf>
    <xf numFmtId="0" fontId="2" fillId="12" borderId="7" xfId="0" applyFont="1" applyFill="1" applyBorder="1" applyAlignment="1" applyProtection="1">
      <alignment horizontal="center" vertical="center" wrapText="1"/>
      <protection locked="0"/>
    </xf>
    <xf numFmtId="0" fontId="2" fillId="4" borderId="10" xfId="0" applyFont="1" applyFill="1" applyBorder="1" applyAlignment="1" applyProtection="1">
      <alignment horizontal="center" vertical="center" wrapText="1"/>
      <protection locked="0"/>
    </xf>
    <xf numFmtId="0" fontId="2" fillId="10" borderId="3" xfId="0" applyFont="1" applyFill="1" applyBorder="1" applyAlignment="1" applyProtection="1">
      <alignment horizontal="center" vertical="center" wrapText="1"/>
      <protection locked="0"/>
    </xf>
    <xf numFmtId="0" fontId="2" fillId="10" borderId="4" xfId="0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 wrapText="1"/>
      <protection locked="0"/>
    </xf>
    <xf numFmtId="0" fontId="2" fillId="11" borderId="11" xfId="0" applyFont="1" applyFill="1" applyBorder="1" applyAlignment="1" applyProtection="1">
      <alignment horizontal="center" vertical="center" wrapText="1"/>
      <protection locked="0"/>
    </xf>
    <xf numFmtId="0" fontId="7" fillId="13" borderId="12" xfId="0" applyFont="1" applyFill="1" applyBorder="1" applyAlignment="1" applyProtection="1">
      <alignment horizontal="left" vertical="center" wrapText="1"/>
      <protection locked="0"/>
    </xf>
    <xf numFmtId="0" fontId="7" fillId="13" borderId="10" xfId="0" applyFont="1" applyFill="1" applyBorder="1" applyAlignment="1" applyProtection="1">
      <alignment horizontal="center" vertical="center" wrapText="1"/>
      <protection locked="0"/>
    </xf>
    <xf numFmtId="0" fontId="8" fillId="8" borderId="10" xfId="0" applyFont="1" applyFill="1" applyBorder="1" applyAlignment="1" applyProtection="1">
      <alignment horizontal="center" vertical="center" wrapText="1"/>
      <protection locked="0"/>
    </xf>
    <xf numFmtId="0" fontId="1" fillId="14" borderId="3" xfId="0" applyFont="1" applyFill="1" applyBorder="1" applyAlignment="1" applyProtection="1">
      <alignment horizontal="center" vertical="center" wrapText="1"/>
      <protection locked="0"/>
    </xf>
    <xf numFmtId="0" fontId="1" fillId="14" borderId="4" xfId="0" applyFont="1" applyFill="1" applyBorder="1" applyAlignment="1" applyProtection="1">
      <alignment horizontal="center" vertical="center" wrapText="1"/>
      <protection locked="0"/>
    </xf>
    <xf numFmtId="178" fontId="9" fillId="14" borderId="10" xfId="0" applyNumberFormat="1" applyFont="1" applyFill="1" applyBorder="1" applyAlignment="1" applyProtection="1">
      <alignment horizontal="right" vertical="center" wrapText="1"/>
    </xf>
    <xf numFmtId="0" fontId="2" fillId="15" borderId="11" xfId="0" applyFont="1" applyFill="1" applyBorder="1" applyAlignment="1" applyProtection="1">
      <alignment horizontal="right" vertical="center" wrapText="1"/>
    </xf>
    <xf numFmtId="0" fontId="7" fillId="13" borderId="12" xfId="0" applyFont="1" applyFill="1" applyBorder="1" applyAlignment="1" applyProtection="1">
      <alignment vertical="center" wrapText="1"/>
      <protection locked="0"/>
    </xf>
    <xf numFmtId="9" fontId="7" fillId="13" borderId="10" xfId="11" applyFont="1" applyFill="1" applyBorder="1" applyAlignment="1" applyProtection="1">
      <alignment horizontal="right" vertical="center" wrapText="1"/>
    </xf>
    <xf numFmtId="178" fontId="4" fillId="7" borderId="10" xfId="0" applyNumberFormat="1" applyFont="1" applyFill="1" applyBorder="1" applyAlignment="1" applyProtection="1">
      <alignment horizontal="center" vertical="center" wrapText="1"/>
      <protection locked="0"/>
    </xf>
    <xf numFmtId="178" fontId="2" fillId="14" borderId="3" xfId="0" applyNumberFormat="1" applyFont="1" applyFill="1" applyBorder="1" applyAlignment="1" applyProtection="1">
      <alignment horizontal="center" vertical="center" wrapText="1"/>
      <protection locked="0"/>
    </xf>
    <xf numFmtId="178" fontId="2" fillId="14" borderId="4" xfId="0" applyNumberFormat="1" applyFont="1" applyFill="1" applyBorder="1" applyAlignment="1" applyProtection="1">
      <alignment horizontal="center" vertical="center" wrapText="1"/>
      <protection locked="0"/>
    </xf>
    <xf numFmtId="43" fontId="9" fillId="14" borderId="10" xfId="8" applyNumberFormat="1" applyFont="1" applyFill="1" applyBorder="1" applyAlignment="1" applyProtection="1">
      <alignment horizontal="right" vertical="center" wrapText="1"/>
    </xf>
    <xf numFmtId="178" fontId="2" fillId="15" borderId="11" xfId="0" applyNumberFormat="1" applyFont="1" applyFill="1" applyBorder="1" applyAlignment="1" applyProtection="1">
      <alignment horizontal="right" vertical="center" wrapText="1"/>
    </xf>
    <xf numFmtId="178" fontId="7" fillId="13" borderId="12" xfId="0" applyNumberFormat="1" applyFont="1" applyFill="1" applyBorder="1" applyAlignment="1" applyProtection="1">
      <alignment vertical="center" wrapText="1"/>
      <protection locked="0"/>
    </xf>
    <xf numFmtId="177" fontId="4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6" fillId="0" borderId="13" xfId="0" applyFont="1" applyFill="1" applyBorder="1" applyAlignment="1" applyProtection="1">
      <protection locked="0"/>
    </xf>
    <xf numFmtId="0" fontId="1" fillId="14" borderId="14" xfId="0" applyFont="1" applyFill="1" applyBorder="1" applyAlignment="1" applyProtection="1">
      <alignment horizontal="center" vertical="center" wrapText="1"/>
      <protection locked="0"/>
    </xf>
    <xf numFmtId="0" fontId="1" fillId="14" borderId="15" xfId="0" applyFont="1" applyFill="1" applyBorder="1" applyAlignment="1" applyProtection="1">
      <alignment horizontal="center" vertical="center" wrapText="1"/>
      <protection locked="0"/>
    </xf>
    <xf numFmtId="43" fontId="9" fillId="14" borderId="16" xfId="8" applyNumberFormat="1" applyFont="1" applyFill="1" applyBorder="1" applyAlignment="1" applyProtection="1">
      <alignment horizontal="right" vertical="center" wrapText="1"/>
    </xf>
    <xf numFmtId="178" fontId="2" fillId="15" borderId="17" xfId="0" applyNumberFormat="1" applyFont="1" applyFill="1" applyBorder="1" applyAlignment="1" applyProtection="1">
      <alignment horizontal="center" vertical="center" wrapText="1"/>
    </xf>
    <xf numFmtId="178" fontId="7" fillId="13" borderId="18" xfId="0" applyNumberFormat="1" applyFont="1" applyFill="1" applyBorder="1" applyAlignment="1" applyProtection="1">
      <alignment vertical="center" wrapText="1"/>
      <protection locked="0"/>
    </xf>
    <xf numFmtId="9" fontId="2" fillId="13" borderId="16" xfId="11" applyFont="1" applyFill="1" applyBorder="1" applyAlignment="1" applyProtection="1">
      <alignment horizontal="right" vertical="center" wrapText="1"/>
    </xf>
    <xf numFmtId="0" fontId="10" fillId="0" borderId="19" xfId="0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9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investing.com/rates-bonds/u.s.-10-year-bond-y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tabSelected="1" workbookViewId="0">
      <selection activeCell="J11" sqref="J11"/>
    </sheetView>
  </sheetViews>
  <sheetFormatPr defaultColWidth="8.88888888888889" defaultRowHeight="14.4"/>
  <cols>
    <col min="14" max="14" width="19" customWidth="1"/>
  </cols>
  <sheetData>
    <row r="1" spans="1:19">
      <c r="A1" s="1" t="s">
        <v>0</v>
      </c>
      <c r="B1" s="2"/>
      <c r="C1" s="2"/>
      <c r="D1" s="3" t="s">
        <v>1</v>
      </c>
      <c r="E1" s="3"/>
      <c r="F1" s="3"/>
      <c r="G1" s="4" t="s">
        <v>2</v>
      </c>
      <c r="H1" s="4"/>
      <c r="I1" s="4"/>
      <c r="J1" s="20"/>
      <c r="K1" s="21" t="s">
        <v>3</v>
      </c>
      <c r="L1" s="22"/>
      <c r="M1" s="23"/>
      <c r="N1" s="24" t="s">
        <v>4</v>
      </c>
      <c r="O1" s="25" t="s">
        <v>5</v>
      </c>
      <c r="P1" s="26"/>
      <c r="Q1" s="56" t="s">
        <v>6</v>
      </c>
      <c r="R1" s="57"/>
      <c r="S1" s="57"/>
    </row>
    <row r="2" ht="36" spans="1:19">
      <c r="A2" s="5" t="s">
        <v>7</v>
      </c>
      <c r="B2" s="6" t="s">
        <v>8</v>
      </c>
      <c r="C2" s="6" t="s">
        <v>9</v>
      </c>
      <c r="D2" s="7" t="s">
        <v>7</v>
      </c>
      <c r="E2" s="7" t="s">
        <v>8</v>
      </c>
      <c r="F2" s="7" t="s">
        <v>9</v>
      </c>
      <c r="G2" s="8" t="s">
        <v>10</v>
      </c>
      <c r="H2" s="8" t="s">
        <v>11</v>
      </c>
      <c r="I2" s="8" t="s">
        <v>12</v>
      </c>
      <c r="J2" s="27" t="s">
        <v>13</v>
      </c>
      <c r="K2" s="28" t="s">
        <v>14</v>
      </c>
      <c r="L2" s="29" t="s">
        <v>15</v>
      </c>
      <c r="M2" s="30"/>
      <c r="N2" s="31" t="s">
        <v>16</v>
      </c>
      <c r="O2" s="32" t="s">
        <v>17</v>
      </c>
      <c r="P2" s="33" t="s">
        <v>5</v>
      </c>
      <c r="Q2" s="58"/>
      <c r="R2" s="57"/>
      <c r="S2" s="57"/>
    </row>
    <row r="3" ht="24" spans="1:19">
      <c r="A3" s="9">
        <v>20</v>
      </c>
      <c r="B3" s="9"/>
      <c r="C3" s="9"/>
      <c r="D3" s="10">
        <v>60</v>
      </c>
      <c r="E3" s="10"/>
      <c r="F3" s="10"/>
      <c r="G3" s="11">
        <v>32.48</v>
      </c>
      <c r="H3" s="12"/>
      <c r="I3" s="12"/>
      <c r="J3" s="34"/>
      <c r="K3" s="35"/>
      <c r="L3" s="36" t="s">
        <v>18</v>
      </c>
      <c r="M3" s="37">
        <f>J4</f>
        <v>1692.58</v>
      </c>
      <c r="N3" s="38"/>
      <c r="O3" s="39" t="s">
        <v>19</v>
      </c>
      <c r="P3" s="40">
        <f>(IF(N4&gt;N5,N4,N5)-M3)/M3</f>
        <v>0.0326311441553077</v>
      </c>
      <c r="Q3" s="58"/>
      <c r="R3" s="57"/>
      <c r="S3" s="57"/>
    </row>
    <row r="4" ht="24" spans="1:19">
      <c r="A4" s="9"/>
      <c r="B4" s="9">
        <v>15</v>
      </c>
      <c r="C4" s="9"/>
      <c r="D4" s="10"/>
      <c r="E4" s="10">
        <v>50</v>
      </c>
      <c r="F4" s="10"/>
      <c r="G4" s="12"/>
      <c r="H4" s="13">
        <v>48.42</v>
      </c>
      <c r="I4" s="12"/>
      <c r="J4" s="41">
        <v>1692.58</v>
      </c>
      <c r="K4" s="42" t="s">
        <v>20</v>
      </c>
      <c r="L4" s="43" t="s">
        <v>21</v>
      </c>
      <c r="M4" s="44">
        <f>B4*(J4/H4)</f>
        <v>524.343246592317</v>
      </c>
      <c r="N4" s="45">
        <f>E4*(J4/H4)</f>
        <v>1747.81082197439</v>
      </c>
      <c r="O4" s="46" t="s">
        <v>22</v>
      </c>
      <c r="P4" s="40">
        <f>((IF(N4&gt;N5,N4,N5)-IF(M4&gt;M5,M5,M4))/IF(M4&gt;M5,M5,M4))</f>
        <v>2.33333333333333</v>
      </c>
      <c r="Q4" s="58"/>
      <c r="R4" s="57"/>
      <c r="S4" s="57"/>
    </row>
    <row r="5" ht="24" spans="1:19">
      <c r="A5" s="9"/>
      <c r="B5" s="9"/>
      <c r="C5" s="14">
        <v>0.03152</v>
      </c>
      <c r="D5" s="10"/>
      <c r="E5" s="10"/>
      <c r="F5" s="15">
        <f>C5/3</f>
        <v>0.0105066666666667</v>
      </c>
      <c r="G5" s="12"/>
      <c r="H5" s="12"/>
      <c r="I5" s="47">
        <v>17.02</v>
      </c>
      <c r="J5" s="34"/>
      <c r="K5" s="35" t="s">
        <v>23</v>
      </c>
      <c r="L5" s="48"/>
      <c r="M5" s="44">
        <f>I5/C5</f>
        <v>539.97461928934</v>
      </c>
      <c r="N5" s="45">
        <f>I5/F5</f>
        <v>1619.92385786802</v>
      </c>
      <c r="O5" s="46"/>
      <c r="P5" s="40"/>
      <c r="Q5" s="58"/>
      <c r="R5" s="57"/>
      <c r="S5" s="57"/>
    </row>
    <row r="6" ht="24.75" spans="1:19">
      <c r="A6" s="16"/>
      <c r="B6" s="17"/>
      <c r="C6" s="17"/>
      <c r="D6" s="17"/>
      <c r="E6" s="17"/>
      <c r="F6" s="17"/>
      <c r="G6" s="17"/>
      <c r="H6" s="17"/>
      <c r="I6" s="17"/>
      <c r="J6" s="49"/>
      <c r="K6" s="50" t="s">
        <v>24</v>
      </c>
      <c r="L6" s="51" t="s">
        <v>25</v>
      </c>
      <c r="M6" s="52">
        <f>25*(J4/H4)</f>
        <v>873.905410987195</v>
      </c>
      <c r="N6" s="53"/>
      <c r="O6" s="54" t="s">
        <v>26</v>
      </c>
      <c r="P6" s="55">
        <f>(IF(N4&gt;N5,N4,N5)-M6)/M6</f>
        <v>1</v>
      </c>
      <c r="Q6" s="58"/>
      <c r="R6" s="57"/>
      <c r="S6" s="57"/>
    </row>
    <row r="7" spans="1:19">
      <c r="A7" s="18" t="s">
        <v>27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59"/>
      <c r="R7" s="59"/>
      <c r="S7" s="59"/>
    </row>
    <row r="8" spans="1:19">
      <c r="A8" s="18" t="s">
        <v>28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59"/>
      <c r="R8" s="59"/>
      <c r="S8" s="59"/>
    </row>
    <row r="9" spans="1:19">
      <c r="A9" s="18" t="s">
        <v>29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59"/>
      <c r="R9" s="59"/>
      <c r="S9" s="59"/>
    </row>
    <row r="10" spans="1:19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59"/>
      <c r="R10" s="59"/>
      <c r="S10" s="59"/>
    </row>
    <row r="11" spans="1:19">
      <c r="A11" s="18" t="s">
        <v>30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59"/>
      <c r="R11" s="59"/>
      <c r="S11" s="59"/>
    </row>
    <row r="12" spans="1:19">
      <c r="A12" s="18" t="s">
        <v>31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59"/>
      <c r="R12" s="59"/>
      <c r="S12" s="59"/>
    </row>
    <row r="13" spans="1:19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59"/>
      <c r="R13" s="59"/>
      <c r="S13" s="59"/>
    </row>
    <row r="14" spans="1:19">
      <c r="A14" s="18" t="s">
        <v>32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59"/>
      <c r="R14" s="59"/>
      <c r="S14" s="59"/>
    </row>
    <row r="15" spans="1:19">
      <c r="A15" s="18" t="s">
        <v>33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59"/>
      <c r="R15" s="59"/>
      <c r="S15" s="59"/>
    </row>
    <row r="16" spans="1:19">
      <c r="A16" s="18" t="s">
        <v>34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59"/>
      <c r="R16" s="59"/>
      <c r="S16" s="59"/>
    </row>
    <row r="17" spans="1:19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59"/>
      <c r="R17" s="59"/>
      <c r="S17" s="59"/>
    </row>
    <row r="18" spans="1:19">
      <c r="A18" s="18" t="s">
        <v>35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59"/>
      <c r="R18" s="59"/>
      <c r="S18" s="59"/>
    </row>
    <row r="19" spans="1:19">
      <c r="A19" s="18" t="s">
        <v>36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59"/>
      <c r="R19" s="59"/>
      <c r="S19" s="59"/>
    </row>
    <row r="20" spans="1:19">
      <c r="A20" s="18" t="s">
        <v>37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59"/>
      <c r="R20" s="59"/>
      <c r="S20" s="59"/>
    </row>
    <row r="21" spans="1:19">
      <c r="A21" s="18" t="s">
        <v>38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59"/>
      <c r="R21" s="59"/>
      <c r="S21" s="59"/>
    </row>
    <row r="22" spans="1:19">
      <c r="A22" s="18" t="s">
        <v>39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59"/>
      <c r="R22" s="59"/>
      <c r="S22" s="59"/>
    </row>
    <row r="23" spans="1:19">
      <c r="A23" s="18" t="s">
        <v>40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59"/>
      <c r="R23" s="59"/>
      <c r="S23" s="59"/>
    </row>
    <row r="24" spans="1:19">
      <c r="A24" s="18" t="s">
        <v>41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59"/>
      <c r="R24" s="59"/>
      <c r="S24" s="59"/>
    </row>
    <row r="25" spans="1:19">
      <c r="A25" s="18" t="s">
        <v>42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59"/>
      <c r="R25" s="59"/>
      <c r="S25" s="59"/>
    </row>
    <row r="26" spans="1:19">
      <c r="A26" s="19" t="s">
        <v>43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59"/>
      <c r="R26" s="59"/>
      <c r="S26" s="59"/>
    </row>
    <row r="27" spans="1:19">
      <c r="A27" s="18" t="s">
        <v>44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59"/>
      <c r="R27" s="59"/>
      <c r="S27" s="59"/>
    </row>
    <row r="28" spans="1:19">
      <c r="A28" s="18" t="s">
        <v>45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59"/>
      <c r="R28" s="59"/>
      <c r="S28" s="59"/>
    </row>
    <row r="29" spans="1:19">
      <c r="A29" s="19" t="s">
        <v>46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59"/>
      <c r="R29" s="59"/>
      <c r="S29" s="59"/>
    </row>
    <row r="30" spans="1:19">
      <c r="A30" s="18" t="s">
        <v>47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59"/>
      <c r="R30" s="59"/>
      <c r="S30" s="59"/>
    </row>
  </sheetData>
  <mergeCells count="10">
    <mergeCell ref="A1:C1"/>
    <mergeCell ref="D1:F1"/>
    <mergeCell ref="G1:J1"/>
    <mergeCell ref="K1:M1"/>
    <mergeCell ref="O1:P1"/>
    <mergeCell ref="L2:M2"/>
    <mergeCell ref="L4:L5"/>
    <mergeCell ref="O4:O5"/>
    <mergeCell ref="P4:P5"/>
    <mergeCell ref="Q1:S6"/>
  </mergeCells>
  <hyperlinks>
    <hyperlink ref="A29" r:id="rId1" display="       4、美国十年期国债收益率：https://cn.investing.com/rates-bonds/u.s.-10-year-bond-yiel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96311</dc:creator>
  <cp:lastModifiedBy>微淼财商-董老师</cp:lastModifiedBy>
  <dcterms:created xsi:type="dcterms:W3CDTF">2020-09-08T03:04:00Z</dcterms:created>
  <dcterms:modified xsi:type="dcterms:W3CDTF">2020-09-09T15:00:38Z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