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zhao\Documents\Delaware State University\Sokratis Makrogiannis - Cell_Seg_Track_Quant\Results\"/>
    </mc:Choice>
  </mc:AlternateContent>
  <xr:revisionPtr revIDLastSave="9719" documentId="11_FFCC98EC7B69FC659E3E1CD50BCC07BFA6B19227" xr6:coauthVersionLast="47" xr6:coauthVersionMax="47" xr10:uidLastSave="{460AA543-EB43-4EF4-AE54-0305BE357EF7}"/>
  <bookViews>
    <workbookView xWindow="-105" yWindow="-105" windowWidth="23250" windowHeight="12570" firstSheet="1" activeTab="3" xr2:uid="{00000000-000D-0000-FFFF-FFFF00000000}"/>
  </bookViews>
  <sheets>
    <sheet name="Scorecard (Segmentation)" sheetId="4" r:id="rId1"/>
    <sheet name="Current_Best_Results (Training)" sheetId="2" r:id="rId2"/>
    <sheet name="SEGDETComp(1.0,2.0,2.5,2.8,2.9)" sheetId="9" r:id="rId3"/>
    <sheet name="SEGDET-Comp-Pre-Post-Track-v2.9" sheetId="17" r:id="rId4"/>
    <sheet name="CLAHE" sheetId="11" r:id="rId5"/>
    <sheet name="Tile=2(MSC-02)" sheetId="16" r:id="rId6"/>
    <sheet name="CTC_Results" sheetId="13" r:id="rId7"/>
    <sheet name="Challenge_Best_ScoreCard" sheetId="10" r:id="rId8"/>
    <sheet name="Overview of V.2.8 with changes" sheetId="14" r:id="rId9"/>
    <sheet name="Linear_Diffusion" sheetId="15" r:id="rId10"/>
    <sheet name="kde-joint_VS_pdf-joint_VS_CTC11" sheetId="7" r:id="rId11"/>
    <sheet name="SEGMeasure-Comparisons-August" sheetId="6" r:id="rId12"/>
    <sheet name="Comparisons_of_Methods" sheetId="8" r:id="rId13"/>
  </sheets>
  <externalReferences>
    <externalReference r:id="rId1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7" l="1"/>
  <c r="D65" i="17"/>
  <c r="C86" i="17"/>
  <c r="C65" i="17"/>
  <c r="E86" i="17"/>
  <c r="F86" i="17"/>
  <c r="G86" i="17"/>
  <c r="E65" i="17"/>
  <c r="F65" i="17"/>
  <c r="G65" i="17"/>
  <c r="F147" i="2"/>
  <c r="F145" i="2"/>
  <c r="F143" i="2"/>
  <c r="F141" i="2"/>
  <c r="F139" i="2"/>
  <c r="F137" i="2"/>
  <c r="F135" i="2"/>
  <c r="C143" i="2"/>
  <c r="C145" i="2"/>
  <c r="C141" i="2"/>
  <c r="C139" i="2"/>
  <c r="C137" i="2"/>
  <c r="C135" i="2"/>
  <c r="C114" i="2"/>
  <c r="G515" i="4"/>
  <c r="F515" i="4"/>
  <c r="F499" i="4"/>
  <c r="C110" i="2"/>
  <c r="C112" i="2"/>
  <c r="C116" i="2"/>
  <c r="C108" i="2"/>
  <c r="I24" i="9"/>
  <c r="G454" i="4"/>
  <c r="G461" i="4"/>
  <c r="C102" i="2"/>
  <c r="C92" i="2"/>
  <c r="C88" i="2"/>
  <c r="C90" i="2"/>
  <c r="C86" i="2"/>
  <c r="F274" i="4"/>
  <c r="D16" i="10"/>
  <c r="D17" i="10"/>
  <c r="D9" i="2"/>
  <c r="C72" i="2"/>
  <c r="C74" i="2"/>
  <c r="C76" i="2"/>
  <c r="C78" i="2"/>
  <c r="C80" i="2"/>
  <c r="C70" i="2"/>
  <c r="C68" i="2"/>
  <c r="F35" i="6"/>
  <c r="E35" i="6"/>
  <c r="D35" i="6"/>
  <c r="C35" i="6"/>
  <c r="B35" i="6"/>
  <c r="H33" i="6"/>
  <c r="H31" i="6"/>
  <c r="H29" i="6"/>
  <c r="H27" i="6"/>
  <c r="H25" i="6"/>
  <c r="H23" i="6"/>
  <c r="H21" i="6"/>
  <c r="H19" i="6"/>
  <c r="H17" i="6"/>
  <c r="H15" i="6"/>
  <c r="H13" i="6"/>
  <c r="H11" i="6"/>
  <c r="H9" i="6"/>
  <c r="H7" i="6"/>
  <c r="H5" i="6"/>
  <c r="H3" i="6"/>
  <c r="H35" i="6" s="1"/>
</calcChain>
</file>

<file path=xl/sharedStrings.xml><?xml version="1.0" encoding="utf-8"?>
<sst xmlns="http://schemas.openxmlformats.org/spreadsheetml/2006/main" count="1836" uniqueCount="396">
  <si>
    <t>Updated on March 1st</t>
  </si>
  <si>
    <t>Name</t>
  </si>
  <si>
    <t>Sequence</t>
  </si>
  <si>
    <t>DSC From CSTQ</t>
  </si>
  <si>
    <t>Jaccard From CSTQ</t>
  </si>
  <si>
    <t>Parameters</t>
  </si>
  <si>
    <t>Frame_Modulo</t>
  </si>
  <si>
    <t>CDF_Iref_or_neg</t>
  </si>
  <si>
    <t>Lamda_tempo</t>
  </si>
  <si>
    <t>TS_Ratio</t>
  </si>
  <si>
    <t>ST_Diff_Iter</t>
  </si>
  <si>
    <t>Kappa</t>
  </si>
  <si>
    <t>sigma</t>
  </si>
  <si>
    <t>ImHMin</t>
  </si>
  <si>
    <t>CV_Iter</t>
  </si>
  <si>
    <t>CV_mu</t>
  </si>
  <si>
    <t>ImHMin_SDT</t>
  </si>
  <si>
    <t>Fluo-C2DL-MSC</t>
  </si>
  <si>
    <t>MSC 01</t>
  </si>
  <si>
    <t>MSC 02</t>
  </si>
  <si>
    <t>Fluo-N2DH-GOWT1</t>
  </si>
  <si>
    <t>GOWT1 01</t>
  </si>
  <si>
    <t>Full 0.814847</t>
  </si>
  <si>
    <t>Full 0.402229</t>
  </si>
  <si>
    <t>Full 0.799277</t>
  </si>
  <si>
    <t>Full 0.801741</t>
  </si>
  <si>
    <t>GOWT1 02</t>
  </si>
  <si>
    <t>Full 0.840595</t>
  </si>
  <si>
    <t>Fluo-N2DL-HeLa</t>
  </si>
  <si>
    <t>HeLa 01</t>
  </si>
  <si>
    <t>Full 0.532288</t>
  </si>
  <si>
    <t>Full 0.63715</t>
  </si>
  <si>
    <t>Full 0.625313</t>
  </si>
  <si>
    <t>Full 0.636128</t>
  </si>
  <si>
    <t>Full 0.638892</t>
  </si>
  <si>
    <t>HeLa 02</t>
  </si>
  <si>
    <t>Fluo-N2DH-SIM+</t>
  </si>
  <si>
    <t>SIM+ 01</t>
  </si>
  <si>
    <t>SIM+ 02</t>
  </si>
  <si>
    <t>PhC- C2DL-PSC</t>
  </si>
  <si>
    <t>PSC +01</t>
  </si>
  <si>
    <t>PSC +02</t>
  </si>
  <si>
    <t>PhC-C2DH -U373</t>
  </si>
  <si>
    <t>U373 +01</t>
  </si>
  <si>
    <t>U373 +02</t>
  </si>
  <si>
    <t>DIC-C2DH-HeLa</t>
  </si>
  <si>
    <t>Fluo-C2DL-Huh7</t>
  </si>
  <si>
    <t>Huh7 01</t>
  </si>
  <si>
    <t>Huh7 02</t>
  </si>
  <si>
    <t>No ST</t>
  </si>
  <si>
    <t>Full 0.865182</t>
  </si>
  <si>
    <t>NO ST</t>
  </si>
  <si>
    <t xml:space="preserve">Updated on Mar. 26th </t>
  </si>
  <si>
    <t>0.842761 ↓</t>
  </si>
  <si>
    <t>0.65961 ↓</t>
  </si>
  <si>
    <t>April 20. Updated with Motion Criterion Para.</t>
  </si>
  <si>
    <t>Mot_Activ_Crit</t>
  </si>
  <si>
    <t>0.450008(0.45523)</t>
  </si>
  <si>
    <t>0.488748(0.541759)</t>
  </si>
  <si>
    <t>0.629345(0.589823)</t>
  </si>
  <si>
    <t>0.870046 =</t>
  </si>
  <si>
    <t>0.869132 =</t>
  </si>
  <si>
    <t>0.584202(0.65961)</t>
  </si>
  <si>
    <t>0.709889 =</t>
  </si>
  <si>
    <t>V. 2.0 Updated on May 1st 2021 with minor changes: chage inner_iter from 10 to 5...</t>
  </si>
  <si>
    <t>Updated on May 1st</t>
  </si>
  <si>
    <t>DETmeasure</t>
  </si>
  <si>
    <t>Updated on May 25th 2021 Updated with a new F/B methdo: statistical ranking</t>
  </si>
  <si>
    <t>Updated on May 30; Updated with adding lse_bf</t>
  </si>
  <si>
    <t>The parameters for challenge sequence will be highlight content (Green)</t>
  </si>
  <si>
    <t>OPcsb = 0.5(DET+SEG)</t>
  </si>
  <si>
    <t>Parzen_sigma</t>
  </si>
  <si>
    <t>0.567526 (Bad)</t>
  </si>
  <si>
    <t>0.573697 (Bad)</t>
  </si>
  <si>
    <t>0.606259(Bad)</t>
  </si>
  <si>
    <t>0.758714 (separation)</t>
  </si>
  <si>
    <t>Fluo -N2DH- SIM+</t>
  </si>
  <si>
    <t>PhC-C2DL-PSC</t>
  </si>
  <si>
    <t>PSC 01</t>
  </si>
  <si>
    <t>PSC 02</t>
  </si>
  <si>
    <t>Updated on July 25th</t>
  </si>
  <si>
    <t xml:space="preserve"> LS-ID added</t>
  </si>
  <si>
    <t>DETmeasure (Seg Masks)</t>
  </si>
  <si>
    <t>LS_ID</t>
  </si>
  <si>
    <t>LS_Iter</t>
  </si>
  <si>
    <t>LS_mu</t>
  </si>
  <si>
    <t>MSC-01</t>
  </si>
  <si>
    <t>MSC-02</t>
  </si>
  <si>
    <t>GOWT1 -01</t>
  </si>
  <si>
    <t>GOWT1- 02</t>
  </si>
  <si>
    <t>HeLa -01</t>
  </si>
  <si>
    <t>HeLa -02</t>
  </si>
  <si>
    <t>(ST)0.84756</t>
  </si>
  <si>
    <t>(ST)0.82574</t>
  </si>
  <si>
    <t xml:space="preserve">V.2.5 </t>
  </si>
  <si>
    <t>Updated on August 29</t>
  </si>
  <si>
    <t xml:space="preserve">Challenge para. are highlighted by yellow </t>
  </si>
  <si>
    <t>Mot_Activ_Means_ID</t>
  </si>
  <si>
    <t>FB_ID</t>
  </si>
  <si>
    <t>FB_Sigma</t>
  </si>
  <si>
    <t>CLAHE- clip limit</t>
  </si>
  <si>
    <t>Image Size</t>
  </si>
  <si>
    <t>MSC01 Challenge</t>
  </si>
  <si>
    <t xml:space="preserve">MSC 01 </t>
  </si>
  <si>
    <t>MSC02</t>
  </si>
  <si>
    <t>MSC 02 Challenge</t>
  </si>
  <si>
    <t>GTOW1 01 Challenge</t>
  </si>
  <si>
    <t xml:space="preserve">GOWT1 01 </t>
  </si>
  <si>
    <t>No Mask</t>
  </si>
  <si>
    <t>GOWT1 02 Challenge</t>
  </si>
  <si>
    <t>Hela 01</t>
  </si>
  <si>
    <t>Hela 02</t>
  </si>
  <si>
    <t>HeLa 02 Challenge</t>
  </si>
  <si>
    <t>0.661324(nosiy)</t>
  </si>
  <si>
    <t>Huh 01 Challenge</t>
  </si>
  <si>
    <t>PhC-C2DH-U373</t>
  </si>
  <si>
    <t>U373 01</t>
  </si>
  <si>
    <t>U373 02</t>
  </si>
  <si>
    <t>SIM+-01</t>
  </si>
  <si>
    <t>SIM+-02</t>
  </si>
  <si>
    <t>[8,8]</t>
  </si>
  <si>
    <t>20 -gndlf</t>
  </si>
  <si>
    <t>[4 4]</t>
  </si>
  <si>
    <t>75- gndlf</t>
  </si>
  <si>
    <t>[4,4]</t>
  </si>
  <si>
    <t>50-gndlf</t>
  </si>
  <si>
    <t>[12,12]</t>
  </si>
  <si>
    <t>PSC-01</t>
  </si>
  <si>
    <t>PSC-02</t>
  </si>
  <si>
    <t>BF-C2DL-HSC</t>
  </si>
  <si>
    <t>HSC-01</t>
  </si>
  <si>
    <t>HSC-02</t>
  </si>
  <si>
    <t>Scorecard V.2.8</t>
  </si>
  <si>
    <t>CLAHE_tile_num</t>
  </si>
  <si>
    <t>CLAHE_clip_lim</t>
  </si>
  <si>
    <t>ST_Diff_Type</t>
  </si>
  <si>
    <t>Lambda_Tempo</t>
  </si>
  <si>
    <t>WSEG_ID</t>
  </si>
  <si>
    <t>Parzen Sigma</t>
  </si>
  <si>
    <t>CDF_Thres</t>
  </si>
  <si>
    <t>Mot_Act_Meas_ID</t>
  </si>
  <si>
    <t>Additional Comments</t>
  </si>
  <si>
    <t>0.545542 no</t>
  </si>
  <si>
    <t>0.53479 ok</t>
  </si>
  <si>
    <t>0.583129 (Noisy)</t>
  </si>
  <si>
    <t>0.612387 (Noisy)</t>
  </si>
  <si>
    <t>0.641771 (Noisy)</t>
  </si>
  <si>
    <t>0.681736(Noisy)</t>
  </si>
  <si>
    <t>0.65332(SEG=0.639854)</t>
  </si>
  <si>
    <t>SEG</t>
  </si>
  <si>
    <t>DET</t>
  </si>
  <si>
    <t>0.894288 (Noisy)</t>
  </si>
  <si>
    <t xml:space="preserve">HeLa 02 </t>
  </si>
  <si>
    <t>0.661551 (Nosie)</t>
  </si>
  <si>
    <t>0.670279 (wrong Separation)</t>
  </si>
  <si>
    <t>0.73871 (ST)</t>
  </si>
  <si>
    <t>0.58804(ST)</t>
  </si>
  <si>
    <t>HeLa-01</t>
  </si>
  <si>
    <t>Imcomplement- Scale:  Choose_last_scale</t>
  </si>
  <si>
    <t>Imcomplement - Scale:  Image extended last scale</t>
  </si>
  <si>
    <t>Imcomplement for watershed and levelset - Scale:  Image extended last scale</t>
  </si>
  <si>
    <t>Imcomplement - Scale:  Imcomplement- levelset. choose last scale</t>
  </si>
  <si>
    <t>HeLa-02</t>
  </si>
  <si>
    <t>Full: 0.397177</t>
  </si>
  <si>
    <t>Full: 0.05</t>
  </si>
  <si>
    <t>The first 500: 0.240905</t>
  </si>
  <si>
    <t>BF-C2DL-MuSC</t>
  </si>
  <si>
    <t>MuSC-01</t>
  </si>
  <si>
    <t>im_extended_all_scales</t>
  </si>
  <si>
    <t>im_extended_last_scale</t>
  </si>
  <si>
    <t>All frames</t>
  </si>
  <si>
    <t>MuSC-02</t>
  </si>
  <si>
    <t>Scorecard V.2.9</t>
  </si>
  <si>
    <t>stopped after frame 8 for poor segmentation results</t>
  </si>
  <si>
    <t>Huh7-01</t>
  </si>
  <si>
    <t>0.839327</t>
  </si>
  <si>
    <t>Huh7-02</t>
  </si>
  <si>
    <t>U373-01</t>
  </si>
  <si>
    <t>U373-02</t>
  </si>
  <si>
    <t>Top 3 SEG   (Updated on May 9)</t>
  </si>
  <si>
    <t>Threshold</t>
  </si>
  <si>
    <t>0.687, 0.645, 0.641</t>
  </si>
  <si>
    <t>0.938, 0.933, 0.931</t>
  </si>
  <si>
    <t>0.923, 0.919, 0.917</t>
  </si>
  <si>
    <t>0.752, 0.69, 0.612</t>
  </si>
  <si>
    <t>Fluo -N2DH-SIM+</t>
  </si>
  <si>
    <t>PhC-C2DH- PSC</t>
  </si>
  <si>
    <t>Updated - 19th August 2021</t>
  </si>
  <si>
    <t>Datase tname</t>
  </si>
  <si>
    <t>Jaccard -GT ( SEGMeasure)</t>
  </si>
  <si>
    <t>Dice- CSTQ</t>
  </si>
  <si>
    <t>Jaccard - CSTQ</t>
  </si>
  <si>
    <t>Fluo-C2DL-MSC\01</t>
  </si>
  <si>
    <t>Fluo-C2DL-MSC\02</t>
  </si>
  <si>
    <t>Fluo-N2DL-HeLa\01</t>
  </si>
  <si>
    <t>Fluo-N2DL-Hela\02</t>
  </si>
  <si>
    <t>Fluo-N2DH-GOWT1\01</t>
  </si>
  <si>
    <t>Fluo-N2DH-GOWT1\02</t>
  </si>
  <si>
    <t>Fluo-N2DH-SIM+\01</t>
  </si>
  <si>
    <t>Fluo-N2DH-SIM+\02</t>
  </si>
  <si>
    <t>Phc-C2DH-U373\01</t>
  </si>
  <si>
    <t>Phc-C2DH-U373\02</t>
  </si>
  <si>
    <t>PhC-C2DH-PSC\01</t>
  </si>
  <si>
    <t>PhC-C2DH-PSC\02</t>
  </si>
  <si>
    <t>DIC-C2DH-HeLa\01</t>
  </si>
  <si>
    <t>DIC-C2DH-HeLa\02</t>
  </si>
  <si>
    <t>Fluo-C2DL-Huh7\01</t>
  </si>
  <si>
    <t>Fluo-C2DL-Huh7\02</t>
  </si>
  <si>
    <t>Average SEG</t>
  </si>
  <si>
    <t>Fluo-C2DL-MSC-01</t>
  </si>
  <si>
    <t>MSC01</t>
  </si>
  <si>
    <t>PhC-C2DL- PSC</t>
  </si>
  <si>
    <t>V2.8 November 21</t>
  </si>
  <si>
    <t>(Updated on Jan 31 2022 also)</t>
  </si>
  <si>
    <t>MuSC 01</t>
  </si>
  <si>
    <t>MuSC 02</t>
  </si>
  <si>
    <t>HSC 01</t>
  </si>
  <si>
    <t>HSC 02</t>
  </si>
  <si>
    <t>V.2.8 (Updated on May 2nd 2022 (YW) and May 24th 2022 (SR))</t>
  </si>
  <si>
    <t>SEG and DET measure values are before tracking (using segmentation masks)</t>
  </si>
  <si>
    <t>V.2.9 ( Updated Jan 27th 2023)</t>
  </si>
  <si>
    <t>Average DET</t>
  </si>
  <si>
    <t>DETMeasure</t>
  </si>
  <si>
    <t>SEGMeasure before tracking  (using only segmentation masks)</t>
  </si>
  <si>
    <t>DETMeasure before tracking  ( using only segmentation masks)</t>
  </si>
  <si>
    <t>Version of Algorithm</t>
  </si>
  <si>
    <t>v.1.0</t>
  </si>
  <si>
    <t>Fluo-C2DL-MSC-02</t>
  </si>
  <si>
    <t>Frame_Number</t>
  </si>
  <si>
    <t>V_2.8_SEG=0.572253</t>
  </si>
  <si>
    <t>V_2.5_SEG=0.588248</t>
  </si>
  <si>
    <t>v.2.5</t>
  </si>
  <si>
    <t>v.2.0</t>
  </si>
  <si>
    <t>v.2.8</t>
  </si>
  <si>
    <t>v2.9</t>
  </si>
  <si>
    <t>v2.8</t>
  </si>
  <si>
    <t>Fluo-N2DH-GOWT1-01</t>
  </si>
  <si>
    <t>Fluo-N2DH-GOWT1-02</t>
  </si>
  <si>
    <t>Fluo-N2DL-HeLa-01</t>
  </si>
  <si>
    <t>Fluo-N2DL-HeLa-02</t>
  </si>
  <si>
    <t>Fluo-C2DL-Huh7-01</t>
  </si>
  <si>
    <t>Fluo-C2DL-Huh7-02</t>
  </si>
  <si>
    <t>Fluo-N2DH-SIM+-01</t>
  </si>
  <si>
    <t>Fluo-N2DH-SIM+-02</t>
  </si>
  <si>
    <t>PhC-C2DH-U373-01</t>
  </si>
  <si>
    <t>PhC-C2DH-U373-02</t>
  </si>
  <si>
    <t>PhC-C2DL-PSC-01</t>
  </si>
  <si>
    <t>PhC-C2DL-PSC-02</t>
  </si>
  <si>
    <t>DIC-C2DH-HeLa-01</t>
  </si>
  <si>
    <t>DIC-C2DH-HeLa-02</t>
  </si>
  <si>
    <t>V.2.8</t>
  </si>
  <si>
    <t>Data- labels represent post tracking values</t>
  </si>
  <si>
    <t>Pre-Tracking</t>
  </si>
  <si>
    <t xml:space="preserve">Post-Tracking </t>
  </si>
  <si>
    <t>Dataset</t>
  </si>
  <si>
    <t>SEGMeasure (Using seg Masks)</t>
  </si>
  <si>
    <t>SEGMeasure (Using tra masks)</t>
  </si>
  <si>
    <t>Fluo-N2DL-HeLa\02</t>
  </si>
  <si>
    <t>PhC-C2DH-U373\01</t>
  </si>
  <si>
    <t>PhC-C2DH-U373\02</t>
  </si>
  <si>
    <t>PhC-C2DL-PSC\01</t>
  </si>
  <si>
    <t>PhC-C2DL-PSC\02</t>
  </si>
  <si>
    <t>DETMeasure (Using seg Masks)</t>
  </si>
  <si>
    <t>DETMeasure (Using tra masks)</t>
  </si>
  <si>
    <t>Comparison with best CTC results (Segmentation benchmark)</t>
  </si>
  <si>
    <t>Average scores of the two sequences</t>
  </si>
  <si>
    <t>SEGMeasure (Using TRA Masks)</t>
  </si>
  <si>
    <t>Best CTC_1</t>
  </si>
  <si>
    <t>Best CTC_2</t>
  </si>
  <si>
    <t>Best CTC_3</t>
  </si>
  <si>
    <t>Average</t>
  </si>
  <si>
    <t>V2.9</t>
  </si>
  <si>
    <t>DETMeasure (Using TRA Masks)</t>
  </si>
  <si>
    <t>0.076839 (Wrong Seperation)</t>
  </si>
  <si>
    <t>Wrong Seperation</t>
  </si>
  <si>
    <t>DSC</t>
  </si>
  <si>
    <t>Jaccard</t>
  </si>
  <si>
    <t>SEG Comparison</t>
  </si>
  <si>
    <t xml:space="preserve">Sequence </t>
  </si>
  <si>
    <t>CTB_Ranking</t>
  </si>
  <si>
    <t>May</t>
  </si>
  <si>
    <t>Dec</t>
  </si>
  <si>
    <t xml:space="preserve"> 3/4</t>
  </si>
  <si>
    <t xml:space="preserve"> 6/7</t>
  </si>
  <si>
    <t>↑</t>
  </si>
  <si>
    <t>SEG-May</t>
  </si>
  <si>
    <t>SEG-Dec</t>
  </si>
  <si>
    <t xml:space="preserve"> 10/26</t>
  </si>
  <si>
    <t xml:space="preserve"> 2/28</t>
  </si>
  <si>
    <t>GOWT1-01</t>
  </si>
  <si>
    <t xml:space="preserve"> 21/35</t>
  </si>
  <si>
    <t xml:space="preserve"> 23/37</t>
  </si>
  <si>
    <t>=</t>
  </si>
  <si>
    <t>GOWT1-02</t>
  </si>
  <si>
    <t xml:space="preserve"> 27/33</t>
  </si>
  <si>
    <t xml:space="preserve"> 19/36</t>
  </si>
  <si>
    <t xml:space="preserve"> 20/24</t>
  </si>
  <si>
    <t xml:space="preserve"> 22/27</t>
  </si>
  <si>
    <t>↓</t>
  </si>
  <si>
    <t xml:space="preserve"> 21/26</t>
  </si>
  <si>
    <t xml:space="preserve"> 23/28</t>
  </si>
  <si>
    <t xml:space="preserve"> 25/33</t>
  </si>
  <si>
    <t xml:space="preserve"> 24/36</t>
  </si>
  <si>
    <t>202110 CTC Submission</t>
  </si>
  <si>
    <t>GTOW1 01</t>
  </si>
  <si>
    <t>GTOW1 02</t>
  </si>
  <si>
    <t>75 gndlf</t>
  </si>
  <si>
    <t>V. 2.8</t>
  </si>
  <si>
    <t>Training  Sequence</t>
  </si>
  <si>
    <t>Challenge Sequence</t>
  </si>
  <si>
    <t>Make Changes in Function</t>
  </si>
  <si>
    <t>Best SEG Results without Changing Function</t>
  </si>
  <si>
    <t>Challenge Performance with changes</t>
  </si>
  <si>
    <t>Challgene Performance without changing function</t>
  </si>
  <si>
    <t xml:space="preserve">Change the input for "MotionColorAnisotropicDiffusion" function </t>
  </si>
  <si>
    <t xml:space="preserve">Good. The parameters are consistent. </t>
  </si>
  <si>
    <t>Not good: CLAHE enhance the noise and detect the whole region. Challenge and Training para. cannot consistent</t>
  </si>
  <si>
    <t>No changes</t>
  </si>
  <si>
    <t>Overall is okay. Three frames has wrong F/B separation:  Wrong separation on the top right corner</t>
  </si>
  <si>
    <t xml:space="preserve">Good. But false detection from 18 to 32. False detection doesn't affect cell segmentation </t>
  </si>
  <si>
    <t xml:space="preserve">Good </t>
  </si>
  <si>
    <t>Not good: False detection for the first 4 frames</t>
  </si>
  <si>
    <t>Very good</t>
  </si>
  <si>
    <t xml:space="preserve"> Cannot seperate the clustered cells. False detection for the left side of sequences.</t>
  </si>
  <si>
    <t>Cannot seperate the clustered cells.  Wrong F/B separation on the top right corner</t>
  </si>
  <si>
    <t>Some noise found at 35th and 97 th frames. All the cells are detected. Size of the cells are also good</t>
  </si>
  <si>
    <t>No noise observed in any frame. For the low contrast cells, only part of the cells are detected. Cell clustering observed in last frames.</t>
  </si>
  <si>
    <t>Low contrast regions of the cell are not detected only Partial regions of the cell get detected. Very few regions of background gets detected. No noise observed in any frame</t>
  </si>
  <si>
    <t>Low contrast regions inside the cytoplasm of the cell, do not get detected. Some background noise exists</t>
  </si>
  <si>
    <t>Good segmentation of cell. Cell clustering starts taking place at from 220th frame</t>
  </si>
  <si>
    <t>Good segmentation of cell. Cell clustering starts taking place at last frames</t>
  </si>
  <si>
    <t>Input for watershed function - complement of image and input image is directly used for watershed segmentation with no parzen edge estimation</t>
  </si>
  <si>
    <t>Cannot separate the cell cluster. Training cell sequence has better cell separation. Challenge and Traning para. cannot be consistent</t>
  </si>
  <si>
    <t>Cell separation of the cell clusters does take place well. The whole region is considered as one</t>
  </si>
  <si>
    <t>Cell segmentation is similar to training cell sequence. Cannot separate cell cluster at the center. Cells that have thick boundaries (round shaped) are separated well.</t>
  </si>
  <si>
    <t>Change "lse_bf_caller" function sigma from 4 to 0.5: Change the bias correction effect</t>
  </si>
  <si>
    <t>Cannot separate clustered cells. The cell boundary is bigger than it should be</t>
  </si>
  <si>
    <t>Date</t>
  </si>
  <si>
    <t>Foreground/Background method</t>
  </si>
  <si>
    <t>Method</t>
  </si>
  <si>
    <t>Jaccard- GT (SEGMeasure)</t>
  </si>
  <si>
    <t>Onyekachi SEGMeasure using .bat files
.bat files</t>
  </si>
  <si>
    <t>DETMeasure(SEG Masks)</t>
  </si>
  <si>
    <t>OPcsb = 0.5(SEGMeasure+DETMeasure)</t>
  </si>
  <si>
    <t>TRAMeasure</t>
  </si>
  <si>
    <t>DICE- CSTQ</t>
  </si>
  <si>
    <t>Jaccard- CSTQ</t>
  </si>
  <si>
    <t>FB-ID</t>
  </si>
  <si>
    <t>FB-Sigma</t>
  </si>
  <si>
    <t>11th May 2021 – CTC Submission</t>
  </si>
  <si>
    <t>17th June 2021</t>
  </si>
  <si>
    <t>Pdf-joint</t>
  </si>
  <si>
    <t>Chan- Vese</t>
  </si>
  <si>
    <t>LSE-BF</t>
  </si>
  <si>
    <t>9th August 2021</t>
  </si>
  <si>
    <t>Kde-pdf-joint</t>
  </si>
  <si>
    <t>Fluo-N2DH-SIM+ 01</t>
  </si>
  <si>
    <t>Fluo-N2DH-SIM+ 02</t>
  </si>
  <si>
    <t>PhC-C2DL-PSC -01</t>
  </si>
  <si>
    <t>PhC-C2DL-PSC -02</t>
  </si>
  <si>
    <t>0.163268 - the actual value for lSE-BF DET is 0</t>
  </si>
  <si>
    <t>Fluo-C2DL- Huh7\01</t>
  </si>
  <si>
    <t>LSF-BF</t>
  </si>
  <si>
    <t>Fluo-C2DL- Huh7\02</t>
  </si>
  <si>
    <t>Kde-pdf-joint_CV</t>
  </si>
  <si>
    <t>Kde-pdf-joint_LSE-BF</t>
  </si>
  <si>
    <t>Pdf-joint_CV(Normal Parametric)- June 17th</t>
  </si>
  <si>
    <t>Pdf-joint_LSE-BF (Normal Parametric)- June 17th</t>
  </si>
  <si>
    <t>11th May -(Submitted to CTC)</t>
  </si>
  <si>
    <t>Top</t>
  </si>
  <si>
    <t>SEGMeasure</t>
  </si>
  <si>
    <t>SEGMeasure- new 25th Aug 21</t>
  </si>
  <si>
    <t>DETMeasure-new</t>
  </si>
  <si>
    <t>TRAMeasure-new</t>
  </si>
  <si>
    <t>Dr. Makrogiannis's values - 23rd Aug 21</t>
  </si>
  <si>
    <t>*Fluo-C2DL-MSC 01 SEG measure: 0.577087 Fluo-C2DL-MSC 01 DET measure: 0.581776</t>
  </si>
  <si>
    <t>Fluo-C2DL-MSC 02 SEG measure: 0.606034 Fluo-C2DL-MSC 02 DET measure: 0.593617</t>
  </si>
  <si>
    <t>Fluo-N2DH-GOWT1 01 SEG measure: 0.507552 Fluo-N2DH-GOWT1 01 DET measure: 0.819291</t>
  </si>
  <si>
    <t>*Fluo-N2DH-GOWT1 02 SEG measure: 0.835961 Fluo-N2DH-GOWT1 02 DET measure: 0.836035</t>
  </si>
  <si>
    <t>Fluo-N2DL-HeLa 01 SEG measure: 0.749938 Fluo-N2DL-HeLa 01 DET measure: 0.882926</t>
  </si>
  <si>
    <t>*Fluo-N2DL-HeLa 02 SEG measure: 0.720630 Fluo-N2DL-HeLa 02 DET measure: 0.843533</t>
  </si>
  <si>
    <t>*Fluo-N2DH-SIM+ 01 SEG measure: 0.803386 Fluo-N2DH-SIM+ 01 DET measure: 0.983468</t>
  </si>
  <si>
    <t>*Fluo-N2DH-SIM+ 02 SEG measure: 0.420501 Fluo-N2DH-SIM+ 02 DET measure: 0.648413</t>
  </si>
  <si>
    <t>DIC-C2DH-HeLa 01 SEG measure: 0.125913 DIC-C2DH-HeLa 01 DET measure: 0.000000</t>
  </si>
  <si>
    <t>DIC-C2DH-HeLa 02 SEG measure: 0.104735 DIC-C2DH-HeLa 02 DET measure: 0.000000</t>
  </si>
  <si>
    <t>Fluo-C2DL-Huh7 01 SEG measure: 0.623288 Fluo-C2DL-Huh7 01 DET measure: 0.859306</t>
  </si>
  <si>
    <t>*Fluo-C2DL-Huh7 02 SEG measure: 0.375559 Fluo-C2DL-Huh7 02 DET measure: 0.375559</t>
  </si>
  <si>
    <t>PhC-C2DH-U373 01 SEG measure: 0.691805 PhC-C2DH-U373 01 DET measure: 0.467974</t>
  </si>
  <si>
    <t>*PhC-C2DH-U373 02 SEG measure: 0.585539 PhC-C2DH-U373 02 DET measure: 0.529769</t>
  </si>
  <si>
    <t>PPhC-C2DL-PSC 01 SEG measure: 0.603094 PhC-C2DL-PSC 01 DET measure: 0.852292</t>
  </si>
  <si>
    <t>PPhC-C2DL-PSC 02 SEG measure: 0.585892 PhC-C2DL-PSC 02 DET measure: 0.862622</t>
  </si>
  <si>
    <t>Average SEGMeasure</t>
  </si>
  <si>
    <t xml:space="preserve"> </t>
  </si>
  <si>
    <t>LIC</t>
  </si>
  <si>
    <t>CV</t>
  </si>
  <si>
    <t>DETMeasures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</si>
</sst>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0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Liberation Sans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0"/>
      <color theme="1"/>
      <name val="Liberation Sans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Times New Roman"/>
      <family val="1"/>
    </font>
    <font>
      <sz val="10"/>
      <color rgb="FF000000"/>
      <name val="Liberation Sans"/>
      <charset val="1"/>
    </font>
    <font>
      <b/>
      <sz val="10"/>
      <color rgb="FF000000"/>
      <name val="Liberation Sans"/>
      <charset val="1"/>
    </font>
    <font>
      <b/>
      <sz val="11"/>
      <color theme="1"/>
      <name val="Calibri"/>
      <family val="2"/>
      <scheme val="minor"/>
    </font>
    <font>
      <sz val="11"/>
      <color rgb="FF548235"/>
      <name val="Calibri"/>
      <family val="2"/>
      <scheme val="minor"/>
    </font>
    <font>
      <b/>
      <sz val="10"/>
      <color theme="1"/>
      <name val="Liberation Serif"/>
      <charset val="1"/>
    </font>
    <font>
      <sz val="10"/>
      <color theme="1"/>
      <name val="Liberation Serif"/>
      <charset val="1"/>
    </font>
    <font>
      <sz val="10"/>
      <color rgb="FF000000"/>
      <name val="Liberation Serif"/>
      <charset val="1"/>
    </font>
    <font>
      <b/>
      <sz val="10"/>
      <color rgb="FF000000"/>
      <name val="Liberation Serif"/>
      <charset val="1"/>
    </font>
    <font>
      <sz val="10"/>
      <color theme="1"/>
      <name val="Calibri"/>
      <family val="2"/>
    </font>
    <font>
      <sz val="10"/>
      <color rgb="FF000000"/>
      <name val="Calibri"/>
      <charset val="1"/>
    </font>
    <font>
      <b/>
      <sz val="10"/>
      <color rgb="FF000000"/>
      <name val="Calibri"/>
      <charset val="1"/>
    </font>
    <font>
      <sz val="10"/>
      <color theme="1"/>
      <name val="Calibri"/>
      <charset val="1"/>
    </font>
    <font>
      <b/>
      <sz val="10"/>
      <color theme="1"/>
      <name val="Calibri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color theme="1"/>
      <name val="Arial"/>
      <charset val="1"/>
    </font>
    <font>
      <b/>
      <sz val="10"/>
      <color rgb="FF000000"/>
      <name val="Times New Roman"/>
    </font>
    <font>
      <b/>
      <sz val="10"/>
      <color theme="1"/>
      <name val="Calibri"/>
      <family val="2"/>
      <scheme val="minor"/>
    </font>
    <font>
      <sz val="12"/>
      <color rgb="FF000000"/>
      <name val="Liberation Sans"/>
    </font>
    <font>
      <sz val="12"/>
      <color rgb="FF000000"/>
      <name val="Calibri"/>
      <family val="2"/>
    </font>
    <font>
      <sz val="12"/>
      <color rgb="FF000000"/>
      <name val="Calibri"/>
      <charset val="1"/>
    </font>
    <font>
      <sz val="10"/>
      <color theme="1"/>
      <name val="Times New Roman"/>
    </font>
    <font>
      <b/>
      <sz val="11"/>
      <color theme="1"/>
      <name val="Times New Roman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6100"/>
      <name val="Calibri"/>
      <scheme val="minor"/>
    </font>
    <font>
      <sz val="11"/>
      <color rgb="FF9C5700"/>
      <name val="Calibri"/>
      <scheme val="minor"/>
    </font>
    <font>
      <sz val="11"/>
      <color rgb="FF444444"/>
      <name val="Calibri"/>
      <family val="2"/>
      <charset val="1"/>
    </font>
    <font>
      <sz val="9"/>
      <color rgb="FFE01E5A"/>
      <name val="Monaco"/>
      <charset val="1"/>
    </font>
    <font>
      <b/>
      <sz val="10"/>
      <color theme="1"/>
      <name val="Calibri"/>
      <family val="2"/>
    </font>
    <font>
      <sz val="12"/>
      <color rgb="FF000000"/>
      <name val="Times New Roman"/>
      <charset val="1"/>
    </font>
    <font>
      <sz val="12"/>
      <color theme="1"/>
      <name val="Times New Roman"/>
    </font>
    <font>
      <sz val="12"/>
      <name val="Times New Roman"/>
    </font>
    <font>
      <sz val="12"/>
      <color theme="1"/>
      <name val="Liberation Sans"/>
      <charset val="1"/>
    </font>
    <font>
      <sz val="11"/>
      <color theme="1"/>
      <name val="Times New Roman"/>
    </font>
    <font>
      <sz val="11"/>
      <color rgb="FFFF0000"/>
      <name val="Calibri"/>
      <charset val="1"/>
    </font>
    <font>
      <sz val="11"/>
      <color rgb="FF000000"/>
      <name val="Calibri"/>
    </font>
    <font>
      <b/>
      <sz val="11"/>
      <color rgb="FF000000"/>
      <name val="Arial"/>
      <family val="2"/>
    </font>
    <font>
      <b/>
      <sz val="11"/>
      <color rgb="FF000000"/>
      <name val="Calibri"/>
    </font>
    <font>
      <sz val="20"/>
      <color rgb="FFFF0000"/>
      <name val="Calibri"/>
      <family val="2"/>
      <scheme val="minor"/>
    </font>
    <font>
      <b/>
      <sz val="11"/>
      <color rgb="FF000000"/>
      <name val="Times New Roman"/>
    </font>
    <font>
      <sz val="11"/>
      <color rgb="FF000000"/>
      <name val="Calibri"/>
      <charset val="1"/>
    </font>
    <font>
      <sz val="11"/>
      <color rgb="FF1D1C1D"/>
      <name val="Calibri"/>
      <family val="2"/>
    </font>
    <font>
      <sz val="11"/>
      <color theme="1"/>
      <name val="Calibri"/>
    </font>
    <font>
      <sz val="11"/>
      <color rgb="FF000000"/>
      <name val="Calibri"/>
      <family val="2"/>
      <scheme val="minor"/>
    </font>
    <font>
      <sz val="11"/>
      <color rgb="FF000000"/>
      <name val="Times New Roman"/>
    </font>
    <font>
      <sz val="11"/>
      <color rgb="FF000000"/>
      <name val="等线"/>
      <charset val="134"/>
    </font>
    <font>
      <sz val="11"/>
      <color rgb="FF000000"/>
      <name val="Liberation Sans"/>
    </font>
    <font>
      <sz val="12"/>
      <color rgb="FFC00000"/>
      <name val="Times New Roman"/>
    </font>
    <font>
      <b/>
      <sz val="14"/>
      <color theme="1"/>
      <name val="Times New Roman"/>
    </font>
    <font>
      <sz val="12"/>
      <color rgb="FFFF0000"/>
      <name val="Times New Roman"/>
      <charset val="1"/>
    </font>
    <font>
      <b/>
      <sz val="12"/>
      <color rgb="FFA9D08E"/>
      <name val="Times New Roman"/>
      <charset val="1"/>
    </font>
    <font>
      <sz val="11"/>
      <color rgb="FF000000"/>
      <name val="Times New Roman"/>
      <charset val="1"/>
    </font>
    <font>
      <sz val="10"/>
      <color rgb="FFC00000"/>
      <name val="Times New Roman"/>
    </font>
    <font>
      <b/>
      <sz val="20"/>
      <color rgb="FFFF0000"/>
      <name val="Calibri"/>
      <family val="2"/>
      <scheme val="minor"/>
    </font>
    <font>
      <sz val="20"/>
      <color rgb="FFFF0000"/>
      <name val="Times New Roman"/>
      <family val="1"/>
    </font>
    <font>
      <sz val="11"/>
      <color rgb="FF000000"/>
      <name val="Arial"/>
    </font>
    <font>
      <sz val="11"/>
      <color rgb="FF000000"/>
      <name val="Liberation Sans"/>
      <family val="2"/>
    </font>
    <font>
      <sz val="11"/>
      <color rgb="FF1D1C1D"/>
      <name val="Calibri"/>
    </font>
    <font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rgb="FF0070C0"/>
      <name val="Calibri"/>
      <family val="2"/>
    </font>
    <font>
      <sz val="14"/>
      <color rgb="FFFF0000"/>
      <name val="Calibri"/>
      <family val="2"/>
    </font>
    <font>
      <sz val="11"/>
      <color rgb="FF1D1C1D"/>
      <name val="Times New Roman"/>
    </font>
    <font>
      <sz val="9"/>
      <color theme="1"/>
      <name val="Calibri"/>
      <family val="2"/>
      <scheme val="minor"/>
    </font>
    <font>
      <sz val="12"/>
      <color rgb="FF444444"/>
      <name val="Times New Roman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name val="Times New Roman"/>
    </font>
  </fonts>
  <fills count="3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EAAAA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6E0B4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</cellStyleXfs>
  <cellXfs count="927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8" xfId="0" applyBorder="1"/>
    <xf numFmtId="0" fontId="7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9" fillId="0" borderId="7" xfId="0" applyFont="1" applyBorder="1" applyAlignment="1">
      <alignment horizontal="center" vertical="center"/>
    </xf>
    <xf numFmtId="0" fontId="0" fillId="0" borderId="9" xfId="0" applyBorder="1"/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6" fillId="0" borderId="1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3" fillId="0" borderId="0" xfId="0" applyFont="1"/>
    <xf numFmtId="0" fontId="3" fillId="3" borderId="14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1" fillId="3" borderId="7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20" fillId="0" borderId="0" xfId="0" applyFont="1"/>
    <xf numFmtId="0" fontId="10" fillId="0" borderId="2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/>
    </xf>
    <xf numFmtId="0" fontId="21" fillId="8" borderId="7" xfId="0" applyFont="1" applyFill="1" applyBorder="1" applyAlignment="1">
      <alignment horizontal="center" vertical="center" wrapText="1"/>
    </xf>
    <xf numFmtId="0" fontId="22" fillId="0" borderId="0" xfId="0" applyFont="1"/>
    <xf numFmtId="0" fontId="23" fillId="0" borderId="7" xfId="0" applyFont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0" fillId="0" borderId="11" xfId="0" applyBorder="1"/>
    <xf numFmtId="0" fontId="0" fillId="0" borderId="7" xfId="0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29" fillId="0" borderId="0" xfId="0" applyFont="1"/>
    <xf numFmtId="0" fontId="16" fillId="0" borderId="0" xfId="0" applyFont="1"/>
    <xf numFmtId="0" fontId="30" fillId="0" borderId="0" xfId="0" applyFont="1"/>
    <xf numFmtId="0" fontId="16" fillId="10" borderId="0" xfId="0" applyFont="1" applyFill="1"/>
    <xf numFmtId="0" fontId="30" fillId="10" borderId="0" xfId="0" applyFont="1" applyFill="1"/>
    <xf numFmtId="0" fontId="31" fillId="10" borderId="0" xfId="0" applyFont="1" applyFill="1"/>
    <xf numFmtId="0" fontId="31" fillId="11" borderId="0" xfId="0" applyFont="1" applyFill="1"/>
    <xf numFmtId="0" fontId="30" fillId="11" borderId="0" xfId="0" applyFont="1" applyFill="1"/>
    <xf numFmtId="0" fontId="16" fillId="11" borderId="0" xfId="0" applyFont="1" applyFill="1"/>
    <xf numFmtId="0" fontId="31" fillId="12" borderId="0" xfId="0" applyFont="1" applyFill="1"/>
    <xf numFmtId="0" fontId="30" fillId="12" borderId="0" xfId="0" applyFont="1" applyFill="1"/>
    <xf numFmtId="0" fontId="16" fillId="12" borderId="0" xfId="0" applyFont="1" applyFill="1"/>
    <xf numFmtId="0" fontId="32" fillId="12" borderId="0" xfId="0" applyFont="1" applyFill="1"/>
    <xf numFmtId="0" fontId="33" fillId="12" borderId="0" xfId="0" applyFont="1" applyFill="1"/>
    <xf numFmtId="0" fontId="31" fillId="12" borderId="10" xfId="0" applyFont="1" applyFill="1" applyBorder="1"/>
    <xf numFmtId="0" fontId="30" fillId="12" borderId="10" xfId="0" applyFont="1" applyFill="1" applyBorder="1"/>
    <xf numFmtId="0" fontId="16" fillId="12" borderId="10" xfId="0" applyFont="1" applyFill="1" applyBorder="1"/>
    <xf numFmtId="0" fontId="32" fillId="12" borderId="10" xfId="0" applyFont="1" applyFill="1" applyBorder="1"/>
    <xf numFmtId="0" fontId="33" fillId="12" borderId="10" xfId="0" applyFont="1" applyFill="1" applyBorder="1"/>
    <xf numFmtId="0" fontId="16" fillId="0" borderId="18" xfId="0" applyFont="1" applyBorder="1"/>
    <xf numFmtId="0" fontId="31" fillId="0" borderId="0" xfId="0" applyFont="1"/>
    <xf numFmtId="0" fontId="16" fillId="0" borderId="10" xfId="0" applyFont="1" applyBorder="1"/>
    <xf numFmtId="0" fontId="16" fillId="10" borderId="18" xfId="0" applyFont="1" applyFill="1" applyBorder="1"/>
    <xf numFmtId="0" fontId="32" fillId="11" borderId="0" xfId="0" applyFont="1" applyFill="1"/>
    <xf numFmtId="0" fontId="19" fillId="0" borderId="0" xfId="0" applyFont="1"/>
    <xf numFmtId="0" fontId="34" fillId="0" borderId="0" xfId="0" applyFont="1"/>
    <xf numFmtId="0" fontId="32" fillId="0" borderId="0" xfId="0" applyFont="1"/>
    <xf numFmtId="0" fontId="26" fillId="0" borderId="0" xfId="0" applyFont="1"/>
    <xf numFmtId="0" fontId="35" fillId="0" borderId="0" xfId="0" applyFont="1"/>
    <xf numFmtId="0" fontId="28" fillId="0" borderId="7" xfId="0" applyFont="1" applyBorder="1"/>
    <xf numFmtId="0" fontId="43" fillId="0" borderId="7" xfId="0" applyFont="1" applyBorder="1"/>
    <xf numFmtId="0" fontId="36" fillId="0" borderId="7" xfId="0" applyFont="1" applyBorder="1"/>
    <xf numFmtId="0" fontId="35" fillId="0" borderId="7" xfId="0" applyFont="1" applyBorder="1"/>
    <xf numFmtId="0" fontId="30" fillId="0" borderId="7" xfId="0" applyFont="1" applyBorder="1"/>
    <xf numFmtId="0" fontId="31" fillId="0" borderId="7" xfId="0" applyFont="1" applyBorder="1"/>
    <xf numFmtId="0" fontId="39" fillId="0" borderId="7" xfId="0" applyFont="1" applyBorder="1"/>
    <xf numFmtId="0" fontId="42" fillId="13" borderId="7" xfId="0" applyFont="1" applyFill="1" applyBorder="1"/>
    <xf numFmtId="0" fontId="40" fillId="0" borderId="7" xfId="0" applyFont="1" applyBorder="1"/>
    <xf numFmtId="0" fontId="35" fillId="13" borderId="7" xfId="0" applyFont="1" applyFill="1" applyBorder="1"/>
    <xf numFmtId="0" fontId="40" fillId="13" borderId="7" xfId="0" applyFont="1" applyFill="1" applyBorder="1"/>
    <xf numFmtId="0" fontId="40" fillId="12" borderId="7" xfId="0" applyFont="1" applyFill="1" applyBorder="1"/>
    <xf numFmtId="0" fontId="41" fillId="12" borderId="7" xfId="0" applyFont="1" applyFill="1" applyBorder="1"/>
    <xf numFmtId="0" fontId="39" fillId="12" borderId="7" xfId="0" applyFont="1" applyFill="1" applyBorder="1"/>
    <xf numFmtId="0" fontId="35" fillId="12" borderId="7" xfId="0" applyFont="1" applyFill="1" applyBorder="1"/>
    <xf numFmtId="0" fontId="37" fillId="12" borderId="7" xfId="0" applyFont="1" applyFill="1" applyBorder="1"/>
    <xf numFmtId="0" fontId="38" fillId="12" borderId="7" xfId="0" applyFont="1" applyFill="1" applyBorder="1"/>
    <xf numFmtId="0" fontId="32" fillId="0" borderId="7" xfId="0" applyFont="1" applyBorder="1"/>
    <xf numFmtId="0" fontId="35" fillId="14" borderId="7" xfId="0" applyFont="1" applyFill="1" applyBorder="1"/>
    <xf numFmtId="0" fontId="35" fillId="15" borderId="7" xfId="0" applyFont="1" applyFill="1" applyBorder="1"/>
    <xf numFmtId="0" fontId="7" fillId="0" borderId="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19" xfId="0" applyFont="1" applyBorder="1" applyAlignment="1">
      <alignment horizontal="center" vertical="center"/>
    </xf>
    <xf numFmtId="0" fontId="9" fillId="0" borderId="0" xfId="0" applyFont="1"/>
    <xf numFmtId="0" fontId="6" fillId="0" borderId="1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5" fillId="0" borderId="8" xfId="0" applyFont="1" applyBorder="1"/>
    <xf numFmtId="0" fontId="36" fillId="0" borderId="8" xfId="0" applyFont="1" applyBorder="1"/>
    <xf numFmtId="0" fontId="35" fillId="13" borderId="8" xfId="0" applyFont="1" applyFill="1" applyBorder="1"/>
    <xf numFmtId="0" fontId="47" fillId="0" borderId="7" xfId="0" applyFont="1" applyBorder="1"/>
    <xf numFmtId="0" fontId="44" fillId="16" borderId="0" xfId="0" applyFont="1" applyFill="1"/>
    <xf numFmtId="0" fontId="45" fillId="16" borderId="0" xfId="0" applyFont="1" applyFill="1" applyAlignment="1">
      <alignment wrapText="1"/>
    </xf>
    <xf numFmtId="0" fontId="45" fillId="16" borderId="0" xfId="0" applyFont="1" applyFill="1"/>
    <xf numFmtId="0" fontId="5" fillId="16" borderId="0" xfId="0" applyFont="1" applyFill="1"/>
    <xf numFmtId="0" fontId="46" fillId="16" borderId="0" xfId="0" applyFont="1" applyFill="1"/>
    <xf numFmtId="0" fontId="30" fillId="0" borderId="0" xfId="0" applyFont="1" applyAlignment="1">
      <alignment wrapText="1"/>
    </xf>
    <xf numFmtId="0" fontId="16" fillId="15" borderId="0" xfId="0" applyFont="1" applyFill="1"/>
    <xf numFmtId="0" fontId="30" fillId="17" borderId="0" xfId="0" applyFont="1" applyFill="1"/>
    <xf numFmtId="0" fontId="16" fillId="17" borderId="0" xfId="0" applyFont="1" applyFill="1"/>
    <xf numFmtId="0" fontId="16" fillId="17" borderId="10" xfId="0" applyFont="1" applyFill="1" applyBorder="1"/>
    <xf numFmtId="0" fontId="19" fillId="12" borderId="0" xfId="0" applyFont="1" applyFill="1"/>
    <xf numFmtId="0" fontId="14" fillId="0" borderId="0" xfId="0" applyFont="1"/>
    <xf numFmtId="0" fontId="14" fillId="18" borderId="0" xfId="0" applyFont="1" applyFill="1"/>
    <xf numFmtId="0" fontId="16" fillId="18" borderId="0" xfId="0" applyFont="1" applyFill="1"/>
    <xf numFmtId="0" fontId="48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0" fontId="21" fillId="9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1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2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54" fillId="19" borderId="0" xfId="1"/>
    <xf numFmtId="0" fontId="55" fillId="20" borderId="0" xfId="2"/>
    <xf numFmtId="0" fontId="56" fillId="0" borderId="0" xfId="0" applyFont="1"/>
    <xf numFmtId="0" fontId="57" fillId="0" borderId="0" xfId="0" applyFont="1"/>
    <xf numFmtId="0" fontId="56" fillId="2" borderId="0" xfId="0" applyFont="1" applyFill="1"/>
    <xf numFmtId="0" fontId="11" fillId="2" borderId="0" xfId="0" applyFont="1" applyFill="1"/>
    <xf numFmtId="0" fontId="28" fillId="0" borderId="2" xfId="0" applyFont="1" applyBorder="1"/>
    <xf numFmtId="0" fontId="58" fillId="0" borderId="2" xfId="0" applyFont="1" applyBorder="1"/>
    <xf numFmtId="0" fontId="0" fillId="0" borderId="7" xfId="0" applyBorder="1" applyAlignment="1">
      <alignment horizontal="center" vertical="center"/>
    </xf>
    <xf numFmtId="0" fontId="52" fillId="0" borderId="17" xfId="0" applyFont="1" applyBorder="1" applyAlignment="1">
      <alignment horizontal="center" vertical="center" wrapText="1"/>
    </xf>
    <xf numFmtId="0" fontId="52" fillId="0" borderId="19" xfId="0" applyFont="1" applyBorder="1" applyAlignment="1">
      <alignment horizontal="center" vertical="center" wrapText="1"/>
    </xf>
    <xf numFmtId="0" fontId="48" fillId="0" borderId="19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0" fillId="0" borderId="20" xfId="0" applyBorder="1"/>
    <xf numFmtId="0" fontId="60" fillId="0" borderId="0" xfId="0" applyFont="1"/>
    <xf numFmtId="0" fontId="60" fillId="0" borderId="7" xfId="0" applyFont="1" applyBorder="1"/>
    <xf numFmtId="0" fontId="53" fillId="0" borderId="0" xfId="0" applyFont="1"/>
    <xf numFmtId="0" fontId="60" fillId="0" borderId="7" xfId="0" applyFont="1" applyBorder="1" applyAlignment="1">
      <alignment horizontal="center"/>
    </xf>
    <xf numFmtId="0" fontId="5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60" fillId="0" borderId="14" xfId="0" applyFont="1" applyBorder="1" applyAlignment="1">
      <alignment horizontal="center" vertical="center" wrapText="1"/>
    </xf>
    <xf numFmtId="0" fontId="60" fillId="0" borderId="7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 wrapText="1"/>
    </xf>
    <xf numFmtId="0" fontId="53" fillId="9" borderId="7" xfId="0" applyFont="1" applyFill="1" applyBorder="1" applyAlignment="1">
      <alignment horizontal="center" vertical="center"/>
    </xf>
    <xf numFmtId="0" fontId="60" fillId="9" borderId="7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53" fillId="4" borderId="7" xfId="0" applyFont="1" applyFill="1" applyBorder="1" applyAlignment="1">
      <alignment horizontal="center" vertical="center" wrapText="1"/>
    </xf>
    <xf numFmtId="0" fontId="53" fillId="0" borderId="11" xfId="0" applyFont="1" applyBorder="1" applyAlignment="1">
      <alignment horizontal="center"/>
    </xf>
    <xf numFmtId="0" fontId="61" fillId="0" borderId="7" xfId="0" applyFont="1" applyBorder="1" applyAlignment="1">
      <alignment horizontal="center"/>
    </xf>
    <xf numFmtId="0" fontId="60" fillId="3" borderId="7" xfId="0" applyFont="1" applyFill="1" applyBorder="1" applyAlignment="1">
      <alignment horizontal="center"/>
    </xf>
    <xf numFmtId="0" fontId="53" fillId="3" borderId="7" xfId="0" applyFont="1" applyFill="1" applyBorder="1" applyAlignment="1">
      <alignment horizontal="center"/>
    </xf>
    <xf numFmtId="0" fontId="60" fillId="3" borderId="7" xfId="0" applyFont="1" applyFill="1" applyBorder="1" applyAlignment="1">
      <alignment horizontal="center" vertical="center"/>
    </xf>
    <xf numFmtId="0" fontId="60" fillId="0" borderId="10" xfId="0" applyFont="1" applyBorder="1" applyAlignment="1">
      <alignment horizontal="center" vertical="center"/>
    </xf>
    <xf numFmtId="0" fontId="53" fillId="0" borderId="14" xfId="0" applyFont="1" applyBorder="1" applyAlignment="1">
      <alignment horizontal="center"/>
    </xf>
    <xf numFmtId="0" fontId="60" fillId="0" borderId="14" xfId="0" applyFont="1" applyBorder="1"/>
    <xf numFmtId="0" fontId="60" fillId="0" borderId="8" xfId="0" applyFont="1" applyBorder="1"/>
    <xf numFmtId="0" fontId="53" fillId="23" borderId="17" xfId="0" applyFont="1" applyFill="1" applyBorder="1" applyAlignment="1">
      <alignment horizontal="center" vertical="center" wrapText="1"/>
    </xf>
    <xf numFmtId="0" fontId="60" fillId="0" borderId="9" xfId="0" applyFont="1" applyBorder="1"/>
    <xf numFmtId="0" fontId="53" fillId="4" borderId="8" xfId="0" applyFont="1" applyFill="1" applyBorder="1" applyAlignment="1">
      <alignment horizontal="center" vertical="center" wrapText="1"/>
    </xf>
    <xf numFmtId="0" fontId="60" fillId="0" borderId="16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60" fillId="0" borderId="14" xfId="0" applyFont="1" applyBorder="1" applyAlignment="1">
      <alignment horizontal="center" vertical="center"/>
    </xf>
    <xf numFmtId="0" fontId="49" fillId="0" borderId="7" xfId="0" applyFont="1" applyBorder="1" applyAlignment="1">
      <alignment horizontal="center" vertical="center" wrapText="1"/>
    </xf>
    <xf numFmtId="0" fontId="49" fillId="0" borderId="7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9" fillId="0" borderId="8" xfId="0" applyFont="1" applyBorder="1" applyAlignment="1">
      <alignment horizontal="center" vertical="center" wrapText="1"/>
    </xf>
    <xf numFmtId="0" fontId="49" fillId="0" borderId="8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0" fillId="0" borderId="16" xfId="0" applyBorder="1"/>
    <xf numFmtId="0" fontId="5" fillId="0" borderId="8" xfId="0" applyFont="1" applyBorder="1" applyAlignment="1">
      <alignment horizontal="center"/>
    </xf>
    <xf numFmtId="0" fontId="60" fillId="0" borderId="0" xfId="0" applyFont="1" applyAlignment="1">
      <alignment horizontal="center" vertical="center" wrapText="1"/>
    </xf>
    <xf numFmtId="0" fontId="60" fillId="3" borderId="1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/>
    </xf>
    <xf numFmtId="0" fontId="60" fillId="0" borderId="20" xfId="0" applyFont="1" applyBorder="1"/>
    <xf numFmtId="0" fontId="14" fillId="0" borderId="16" xfId="0" applyFont="1" applyBorder="1" applyAlignment="1">
      <alignment horizontal="center" vertical="center"/>
    </xf>
    <xf numFmtId="0" fontId="60" fillId="0" borderId="21" xfId="0" applyFont="1" applyBorder="1"/>
    <xf numFmtId="0" fontId="60" fillId="0" borderId="17" xfId="0" applyFont="1" applyBorder="1"/>
    <xf numFmtId="0" fontId="14" fillId="25" borderId="8" xfId="0" applyFont="1" applyFill="1" applyBorder="1" applyAlignment="1">
      <alignment horizontal="center" vertical="center" wrapText="1"/>
    </xf>
    <xf numFmtId="0" fontId="60" fillId="3" borderId="1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3" fillId="0" borderId="16" xfId="0" applyFont="1" applyBorder="1" applyAlignment="1">
      <alignment horizontal="center"/>
    </xf>
    <xf numFmtId="0" fontId="61" fillId="0" borderId="8" xfId="0" applyFont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8" xfId="0" applyFont="1" applyBorder="1" applyAlignment="1">
      <alignment horizontal="center"/>
    </xf>
    <xf numFmtId="0" fontId="60" fillId="0" borderId="16" xfId="0" applyFont="1" applyBorder="1"/>
    <xf numFmtId="0" fontId="53" fillId="0" borderId="12" xfId="0" applyFont="1" applyBorder="1" applyAlignment="1">
      <alignment horizontal="center"/>
    </xf>
    <xf numFmtId="0" fontId="60" fillId="3" borderId="9" xfId="0" applyFont="1" applyFill="1" applyBorder="1" applyAlignment="1">
      <alignment horizontal="center" vertical="center"/>
    </xf>
    <xf numFmtId="0" fontId="60" fillId="0" borderId="8" xfId="0" applyFont="1" applyBorder="1" applyAlignment="1">
      <alignment horizontal="center"/>
    </xf>
    <xf numFmtId="0" fontId="53" fillId="3" borderId="20" xfId="0" applyFont="1" applyFill="1" applyBorder="1" applyAlignment="1">
      <alignment horizontal="center"/>
    </xf>
    <xf numFmtId="0" fontId="53" fillId="3" borderId="9" xfId="0" applyFont="1" applyFill="1" applyBorder="1" applyAlignment="1">
      <alignment horizontal="center"/>
    </xf>
    <xf numFmtId="0" fontId="61" fillId="3" borderId="9" xfId="0" applyFont="1" applyFill="1" applyBorder="1" applyAlignment="1">
      <alignment horizontal="center"/>
    </xf>
    <xf numFmtId="0" fontId="53" fillId="3" borderId="13" xfId="0" applyFont="1" applyFill="1" applyBorder="1" applyAlignment="1">
      <alignment horizontal="center"/>
    </xf>
    <xf numFmtId="0" fontId="60" fillId="0" borderId="9" xfId="0" applyFont="1" applyBorder="1" applyAlignment="1">
      <alignment horizontal="center"/>
    </xf>
    <xf numFmtId="0" fontId="53" fillId="0" borderId="13" xfId="0" applyFont="1" applyBorder="1" applyAlignment="1">
      <alignment horizontal="center"/>
    </xf>
    <xf numFmtId="0" fontId="60" fillId="3" borderId="8" xfId="0" applyFont="1" applyFill="1" applyBorder="1" applyAlignment="1">
      <alignment horizontal="center" vertical="center"/>
    </xf>
    <xf numFmtId="0" fontId="50" fillId="0" borderId="8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50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30" fillId="26" borderId="0" xfId="0" applyFont="1" applyFill="1"/>
    <xf numFmtId="0" fontId="30" fillId="26" borderId="10" xfId="0" applyFont="1" applyFill="1" applyBorder="1"/>
    <xf numFmtId="0" fontId="30" fillId="27" borderId="0" xfId="0" applyFont="1" applyFill="1"/>
    <xf numFmtId="0" fontId="60" fillId="0" borderId="15" xfId="0" applyFont="1" applyBorder="1" applyAlignment="1">
      <alignment horizontal="center" vertical="center"/>
    </xf>
    <xf numFmtId="0" fontId="0" fillId="0" borderId="12" xfId="0" applyBorder="1"/>
    <xf numFmtId="0" fontId="52" fillId="0" borderId="8" xfId="0" applyFont="1" applyBorder="1" applyAlignment="1">
      <alignment horizontal="center" vertical="center" wrapText="1"/>
    </xf>
    <xf numFmtId="0" fontId="48" fillId="0" borderId="8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/>
    </xf>
    <xf numFmtId="0" fontId="48" fillId="0" borderId="12" xfId="0" applyFont="1" applyBorder="1" applyAlignment="1">
      <alignment horizontal="center" vertical="center"/>
    </xf>
    <xf numFmtId="0" fontId="63" fillId="0" borderId="9" xfId="0" applyFont="1" applyBorder="1" applyAlignment="1">
      <alignment horizontal="center"/>
    </xf>
    <xf numFmtId="0" fontId="53" fillId="0" borderId="9" xfId="0" applyFont="1" applyBorder="1" applyAlignment="1">
      <alignment horizontal="center"/>
    </xf>
    <xf numFmtId="0" fontId="64" fillId="0" borderId="0" xfId="0" applyFont="1"/>
    <xf numFmtId="0" fontId="53" fillId="0" borderId="9" xfId="0" applyFont="1" applyBorder="1" applyAlignment="1">
      <alignment horizontal="center" vertical="center"/>
    </xf>
    <xf numFmtId="0" fontId="53" fillId="0" borderId="9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/>
    </xf>
    <xf numFmtId="0" fontId="53" fillId="0" borderId="7" xfId="0" applyFont="1" applyBorder="1"/>
    <xf numFmtId="0" fontId="53" fillId="0" borderId="14" xfId="0" applyFont="1" applyBorder="1" applyAlignment="1">
      <alignment horizontal="center" vertical="center"/>
    </xf>
    <xf numFmtId="0" fontId="63" fillId="0" borderId="8" xfId="0" applyFon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5" fillId="0" borderId="7" xfId="0" applyFont="1" applyBorder="1" applyAlignment="1">
      <alignment horizontal="center" vertical="center" wrapText="1"/>
    </xf>
    <xf numFmtId="0" fontId="65" fillId="0" borderId="7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16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9" fillId="0" borderId="16" xfId="0" applyFont="1" applyBorder="1" applyAlignment="1">
      <alignment horizontal="center" vertical="center" wrapText="1"/>
    </xf>
    <xf numFmtId="0" fontId="50" fillId="0" borderId="7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25" borderId="17" xfId="0" applyFont="1" applyFill="1" applyBorder="1" applyAlignment="1">
      <alignment horizontal="center" vertical="center" wrapText="1"/>
    </xf>
    <xf numFmtId="0" fontId="60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60" fillId="0" borderId="8" xfId="0" applyFont="1" applyBorder="1" applyAlignment="1">
      <alignment horizontal="center" vertical="center"/>
    </xf>
    <xf numFmtId="0" fontId="60" fillId="0" borderId="9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7" fillId="0" borderId="7" xfId="0" applyFont="1" applyBorder="1" applyAlignment="1">
      <alignment horizontal="center" vertical="center"/>
    </xf>
    <xf numFmtId="0" fontId="60" fillId="5" borderId="14" xfId="0" applyFont="1" applyFill="1" applyBorder="1" applyAlignment="1">
      <alignment horizontal="center" vertical="center"/>
    </xf>
    <xf numFmtId="0" fontId="60" fillId="5" borderId="11" xfId="0" applyFont="1" applyFill="1" applyBorder="1" applyAlignment="1">
      <alignment horizontal="center" vertical="center"/>
    </xf>
    <xf numFmtId="0" fontId="60" fillId="5" borderId="7" xfId="0" applyFont="1" applyFill="1" applyBorder="1" applyAlignment="1">
      <alignment horizontal="center" vertical="center"/>
    </xf>
    <xf numFmtId="0" fontId="60" fillId="5" borderId="7" xfId="0" applyFont="1" applyFill="1" applyBorder="1" applyAlignment="1">
      <alignment horizontal="center"/>
    </xf>
    <xf numFmtId="0" fontId="60" fillId="5" borderId="8" xfId="0" applyFont="1" applyFill="1" applyBorder="1" applyAlignment="1">
      <alignment horizontal="center"/>
    </xf>
    <xf numFmtId="0" fontId="59" fillId="0" borderId="21" xfId="0" applyFont="1" applyBorder="1" applyAlignment="1">
      <alignment horizontal="center" vertical="center"/>
    </xf>
    <xf numFmtId="0" fontId="60" fillId="3" borderId="16" xfId="0" applyFont="1" applyFill="1" applyBorder="1" applyAlignment="1">
      <alignment horizontal="center" vertical="center"/>
    </xf>
    <xf numFmtId="0" fontId="65" fillId="0" borderId="8" xfId="0" applyFont="1" applyBorder="1" applyAlignment="1">
      <alignment horizontal="center" vertical="center"/>
    </xf>
    <xf numFmtId="0" fontId="60" fillId="5" borderId="8" xfId="0" applyFont="1" applyFill="1" applyBorder="1" applyAlignment="1">
      <alignment horizontal="center" vertical="center"/>
    </xf>
    <xf numFmtId="0" fontId="60" fillId="0" borderId="2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60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3" fillId="3" borderId="8" xfId="0" applyFont="1" applyFill="1" applyBorder="1" applyAlignment="1">
      <alignment horizontal="center"/>
    </xf>
    <xf numFmtId="0" fontId="61" fillId="3" borderId="8" xfId="0" applyFont="1" applyFill="1" applyBorder="1" applyAlignment="1">
      <alignment horizontal="center"/>
    </xf>
    <xf numFmtId="11" fontId="60" fillId="0" borderId="9" xfId="0" applyNumberFormat="1" applyFont="1" applyBorder="1" applyAlignment="1">
      <alignment horizontal="center"/>
    </xf>
    <xf numFmtId="0" fontId="53" fillId="3" borderId="7" xfId="0" applyFont="1" applyFill="1" applyBorder="1" applyAlignment="1">
      <alignment horizontal="center" vertical="center" wrapText="1"/>
    </xf>
    <xf numFmtId="0" fontId="53" fillId="3" borderId="7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9" fillId="0" borderId="7" xfId="0" applyFont="1" applyBorder="1" applyAlignment="1">
      <alignment horizontal="center"/>
    </xf>
    <xf numFmtId="0" fontId="48" fillId="0" borderId="8" xfId="0" applyFont="1" applyBorder="1" applyAlignment="1">
      <alignment horizontal="center" vertical="center" wrapText="1"/>
    </xf>
    <xf numFmtId="0" fontId="53" fillId="0" borderId="1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wrapText="1"/>
    </xf>
    <xf numFmtId="0" fontId="46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6" fillId="0" borderId="11" xfId="0" applyFont="1" applyBorder="1" applyAlignment="1">
      <alignment horizontal="center"/>
    </xf>
    <xf numFmtId="0" fontId="60" fillId="0" borderId="1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24" borderId="8" xfId="0" applyFont="1" applyFill="1" applyBorder="1" applyAlignment="1">
      <alignment horizontal="center" vertical="center" wrapText="1"/>
    </xf>
    <xf numFmtId="0" fontId="53" fillId="0" borderId="8" xfId="0" applyFont="1" applyBorder="1" applyAlignment="1">
      <alignment horizontal="center" vertical="center" wrapText="1"/>
    </xf>
    <xf numFmtId="0" fontId="53" fillId="0" borderId="17" xfId="0" applyFont="1" applyBorder="1" applyAlignment="1">
      <alignment horizontal="center" vertical="center" wrapText="1"/>
    </xf>
    <xf numFmtId="0" fontId="53" fillId="0" borderId="7" xfId="0" applyFont="1" applyBorder="1" applyAlignment="1">
      <alignment horizontal="center" vertical="center" wrapText="1"/>
    </xf>
    <xf numFmtId="0" fontId="53" fillId="0" borderId="21" xfId="0" applyFont="1" applyBorder="1" applyAlignment="1">
      <alignment horizontal="center" vertical="center" wrapText="1"/>
    </xf>
    <xf numFmtId="0" fontId="53" fillId="0" borderId="8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9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 wrapText="1"/>
    </xf>
    <xf numFmtId="0" fontId="51" fillId="0" borderId="17" xfId="0" applyFont="1" applyBorder="1" applyAlignment="1">
      <alignment horizontal="center" vertical="center"/>
    </xf>
    <xf numFmtId="0" fontId="51" fillId="0" borderId="17" xfId="0" applyFont="1" applyBorder="1" applyAlignment="1">
      <alignment horizontal="center" vertical="center" wrapText="1"/>
    </xf>
    <xf numFmtId="0" fontId="0" fillId="28" borderId="14" xfId="0" applyFill="1" applyBorder="1" applyAlignment="1">
      <alignment horizontal="center" vertical="center"/>
    </xf>
    <xf numFmtId="0" fontId="65" fillId="0" borderId="0" xfId="0" applyFont="1"/>
    <xf numFmtId="0" fontId="53" fillId="0" borderId="16" xfId="0" applyFont="1" applyBorder="1" applyAlignment="1">
      <alignment horizontal="center" vertical="center"/>
    </xf>
    <xf numFmtId="0" fontId="60" fillId="0" borderId="10" xfId="0" applyFont="1" applyBorder="1" applyAlignment="1">
      <alignment horizontal="center"/>
    </xf>
    <xf numFmtId="0" fontId="62" fillId="0" borderId="21" xfId="0" applyFont="1" applyBorder="1" applyAlignment="1">
      <alignment horizontal="center"/>
    </xf>
    <xf numFmtId="0" fontId="62" fillId="0" borderId="17" xfId="0" applyFont="1" applyBorder="1" applyAlignment="1">
      <alignment horizontal="center"/>
    </xf>
    <xf numFmtId="0" fontId="60" fillId="3" borderId="16" xfId="0" applyFont="1" applyFill="1" applyBorder="1" applyAlignment="1">
      <alignment horizontal="center"/>
    </xf>
    <xf numFmtId="0" fontId="53" fillId="3" borderId="8" xfId="0" applyFont="1" applyFill="1" applyBorder="1" applyAlignment="1">
      <alignment horizontal="center" vertical="center"/>
    </xf>
    <xf numFmtId="0" fontId="60" fillId="3" borderId="8" xfId="0" applyFont="1" applyFill="1" applyBorder="1" applyAlignment="1">
      <alignment horizontal="center"/>
    </xf>
    <xf numFmtId="0" fontId="53" fillId="23" borderId="16" xfId="0" applyFont="1" applyFill="1" applyBorder="1" applyAlignment="1">
      <alignment horizontal="center" vertical="center"/>
    </xf>
    <xf numFmtId="0" fontId="69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5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69" fillId="0" borderId="9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71" fillId="0" borderId="17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5" borderId="8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3" fillId="0" borderId="1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14" xfId="0" applyFont="1" applyBorder="1" applyAlignment="1">
      <alignment horizontal="center" vertical="center"/>
    </xf>
    <xf numFmtId="0" fontId="74" fillId="0" borderId="17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65" fillId="0" borderId="0" xfId="0" applyFont="1" applyAlignment="1">
      <alignment horizontal="center"/>
    </xf>
    <xf numFmtId="0" fontId="14" fillId="0" borderId="1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5" fillId="0" borderId="17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73" fillId="3" borderId="16" xfId="0" applyFont="1" applyFill="1" applyBorder="1" applyAlignment="1">
      <alignment horizontal="center" vertic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29" borderId="7" xfId="0" applyFont="1" applyFill="1" applyBorder="1" applyAlignment="1">
      <alignment horizontal="center"/>
    </xf>
    <xf numFmtId="0" fontId="71" fillId="0" borderId="9" xfId="0" applyFont="1" applyBorder="1" applyAlignment="1">
      <alignment horizontal="center" vertical="center"/>
    </xf>
    <xf numFmtId="0" fontId="71" fillId="0" borderId="8" xfId="0" applyFont="1" applyBorder="1" applyAlignment="1">
      <alignment horizontal="center" vertical="center"/>
    </xf>
    <xf numFmtId="0" fontId="76" fillId="0" borderId="8" xfId="0" applyFont="1" applyBorder="1" applyAlignment="1">
      <alignment horizontal="center" vertical="center"/>
    </xf>
    <xf numFmtId="0" fontId="76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9" fillId="0" borderId="21" xfId="0" applyFont="1" applyBorder="1" applyAlignment="1">
      <alignment horizontal="center" vertical="center"/>
    </xf>
    <xf numFmtId="0" fontId="69" fillId="0" borderId="17" xfId="0" applyFont="1" applyBorder="1" applyAlignment="1">
      <alignment horizontal="center" vertical="center"/>
    </xf>
    <xf numFmtId="0" fontId="69" fillId="0" borderId="17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76" fillId="0" borderId="17" xfId="0" applyFont="1" applyBorder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60" fillId="0" borderId="0" xfId="0" applyFont="1" applyAlignment="1">
      <alignment horizontal="center"/>
    </xf>
    <xf numFmtId="0" fontId="70" fillId="0" borderId="9" xfId="0" applyFont="1" applyBorder="1" applyAlignment="1">
      <alignment horizontal="center" vertical="center"/>
    </xf>
    <xf numFmtId="0" fontId="30" fillId="0" borderId="0" xfId="0" applyFont="1" applyAlignment="1">
      <alignment horizontal="center" vertical="top" wrapText="1"/>
    </xf>
    <xf numFmtId="0" fontId="75" fillId="0" borderId="1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65" fillId="0" borderId="2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77" fillId="0" borderId="0" xfId="0" applyFont="1"/>
    <xf numFmtId="0" fontId="0" fillId="0" borderId="15" xfId="0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71" fillId="3" borderId="7" xfId="0" applyFont="1" applyFill="1" applyBorder="1" applyAlignment="1">
      <alignment horizontal="center" vertical="center"/>
    </xf>
    <xf numFmtId="0" fontId="70" fillId="0" borderId="8" xfId="0" applyFont="1" applyBorder="1" applyAlignment="1">
      <alignment horizontal="center" vertical="center"/>
    </xf>
    <xf numFmtId="0" fontId="65" fillId="0" borderId="7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72" fillId="0" borderId="7" xfId="0" applyFont="1" applyBorder="1" applyAlignment="1">
      <alignment horizontal="center"/>
    </xf>
    <xf numFmtId="0" fontId="65" fillId="0" borderId="9" xfId="0" applyFont="1" applyBorder="1" applyAlignment="1">
      <alignment horizontal="center"/>
    </xf>
    <xf numFmtId="0" fontId="65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70" fillId="0" borderId="7" xfId="0" applyFont="1" applyBorder="1" applyAlignment="1">
      <alignment horizontal="center"/>
    </xf>
    <xf numFmtId="0" fontId="63" fillId="0" borderId="14" xfId="0" applyFont="1" applyBorder="1" applyAlignment="1">
      <alignment horizontal="center" vertical="center"/>
    </xf>
    <xf numFmtId="0" fontId="63" fillId="0" borderId="16" xfId="0" applyFont="1" applyBorder="1" applyAlignment="1">
      <alignment horizontal="center" vertical="center"/>
    </xf>
    <xf numFmtId="0" fontId="72" fillId="0" borderId="20" xfId="0" applyFont="1" applyBorder="1" applyAlignment="1">
      <alignment horizontal="center"/>
    </xf>
    <xf numFmtId="0" fontId="65" fillId="0" borderId="16" xfId="0" applyFont="1" applyBorder="1" applyAlignment="1">
      <alignment horizontal="center" vertical="center"/>
    </xf>
    <xf numFmtId="0" fontId="14" fillId="25" borderId="9" xfId="0" applyFont="1" applyFill="1" applyBorder="1" applyAlignment="1">
      <alignment horizontal="center" vertical="center"/>
    </xf>
    <xf numFmtId="0" fontId="73" fillId="0" borderId="14" xfId="0" applyFont="1" applyBorder="1" applyAlignment="1">
      <alignment horizontal="center"/>
    </xf>
    <xf numFmtId="0" fontId="70" fillId="0" borderId="0" xfId="0" applyFont="1" applyAlignment="1">
      <alignment horizontal="center"/>
    </xf>
    <xf numFmtId="0" fontId="60" fillId="3" borderId="14" xfId="0" applyFont="1" applyFill="1" applyBorder="1" applyAlignment="1">
      <alignment horizontal="center"/>
    </xf>
    <xf numFmtId="0" fontId="63" fillId="0" borderId="14" xfId="0" applyFont="1" applyBorder="1" applyAlignment="1">
      <alignment horizontal="center"/>
    </xf>
    <xf numFmtId="0" fontId="63" fillId="0" borderId="16" xfId="0" applyFont="1" applyBorder="1" applyAlignment="1">
      <alignment horizontal="center"/>
    </xf>
    <xf numFmtId="0" fontId="63" fillId="0" borderId="12" xfId="0" applyFont="1" applyBorder="1" applyAlignment="1">
      <alignment horizontal="center"/>
    </xf>
    <xf numFmtId="0" fontId="53" fillId="0" borderId="20" xfId="0" applyFont="1" applyBorder="1" applyAlignment="1">
      <alignment horizontal="center" vertical="center" wrapText="1"/>
    </xf>
    <xf numFmtId="0" fontId="53" fillId="0" borderId="20" xfId="0" applyFont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73" fillId="5" borderId="16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70" fillId="0" borderId="1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3" fillId="3" borderId="14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/>
    </xf>
    <xf numFmtId="0" fontId="76" fillId="5" borderId="7" xfId="0" applyFont="1" applyFill="1" applyBorder="1" applyAlignment="1">
      <alignment horizontal="center" vertical="center"/>
    </xf>
    <xf numFmtId="0" fontId="14" fillId="30" borderId="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75" fillId="0" borderId="9" xfId="0" applyFont="1" applyBorder="1" applyAlignment="1">
      <alignment horizontal="center" vertical="center"/>
    </xf>
    <xf numFmtId="0" fontId="59" fillId="0" borderId="8" xfId="0" applyFont="1" applyBorder="1" applyAlignment="1">
      <alignment horizontal="center" vertical="center" wrapText="1"/>
    </xf>
    <xf numFmtId="0" fontId="75" fillId="0" borderId="0" xfId="0" applyFont="1" applyAlignment="1">
      <alignment horizontal="center" vertical="center"/>
    </xf>
    <xf numFmtId="0" fontId="60" fillId="0" borderId="20" xfId="0" applyFont="1" applyBorder="1" applyAlignment="1">
      <alignment horizontal="center" vertical="center" wrapText="1"/>
    </xf>
    <xf numFmtId="0" fontId="60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  <xf numFmtId="0" fontId="60" fillId="0" borderId="18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63" fillId="0" borderId="11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63" fillId="0" borderId="9" xfId="0" applyFont="1" applyBorder="1" applyAlignment="1">
      <alignment horizontal="center" vertical="center" wrapText="1"/>
    </xf>
    <xf numFmtId="0" fontId="63" fillId="0" borderId="11" xfId="0" applyFont="1" applyBorder="1" applyAlignment="1">
      <alignment horizontal="center" vertical="center"/>
    </xf>
    <xf numFmtId="0" fontId="63" fillId="0" borderId="7" xfId="0" applyFont="1" applyBorder="1" applyAlignment="1">
      <alignment vertical="center" wrapText="1"/>
    </xf>
    <xf numFmtId="0" fontId="63" fillId="0" borderId="7" xfId="0" applyFont="1" applyBorder="1" applyAlignment="1">
      <alignment horizontal="center" wrapText="1"/>
    </xf>
    <xf numFmtId="0" fontId="63" fillId="0" borderId="7" xfId="0" applyFont="1" applyBorder="1" applyAlignment="1">
      <alignment horizontal="center" vertical="center" wrapText="1"/>
    </xf>
    <xf numFmtId="0" fontId="70" fillId="0" borderId="11" xfId="0" applyFont="1" applyBorder="1" applyAlignment="1">
      <alignment horizontal="center" vertical="center"/>
    </xf>
    <xf numFmtId="0" fontId="81" fillId="0" borderId="7" xfId="0" applyFont="1" applyBorder="1" applyAlignment="1">
      <alignment horizontal="center" wrapText="1"/>
    </xf>
    <xf numFmtId="0" fontId="14" fillId="4" borderId="1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63" fillId="0" borderId="21" xfId="0" applyFont="1" applyBorder="1" applyAlignment="1">
      <alignment vertical="center" wrapText="1"/>
    </xf>
    <xf numFmtId="0" fontId="0" fillId="9" borderId="7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69" fillId="0" borderId="7" xfId="0" applyFont="1" applyBorder="1" applyAlignment="1">
      <alignment horizontal="center" vertical="center" wrapText="1"/>
    </xf>
    <xf numFmtId="0" fontId="59" fillId="0" borderId="8" xfId="0" applyFont="1" applyBorder="1" applyAlignment="1">
      <alignment horizontal="center"/>
    </xf>
    <xf numFmtId="0" fontId="14" fillId="21" borderId="7" xfId="0" applyFont="1" applyFill="1" applyBorder="1" applyAlignment="1">
      <alignment horizontal="center" vertical="center"/>
    </xf>
    <xf numFmtId="0" fontId="14" fillId="21" borderId="17" xfId="0" applyFont="1" applyFill="1" applyBorder="1" applyAlignment="1">
      <alignment horizontal="center" vertical="center"/>
    </xf>
    <xf numFmtId="0" fontId="14" fillId="21" borderId="8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73" fillId="0" borderId="16" xfId="0" applyFont="1" applyBorder="1" applyAlignment="1">
      <alignment horizontal="center" vertical="center" wrapText="1"/>
    </xf>
    <xf numFmtId="0" fontId="71" fillId="5" borderId="8" xfId="0" applyFont="1" applyFill="1" applyBorder="1" applyAlignment="1">
      <alignment horizontal="center" vertical="center"/>
    </xf>
    <xf numFmtId="0" fontId="71" fillId="0" borderId="7" xfId="0" applyFont="1" applyBorder="1" applyAlignment="1">
      <alignment horizontal="center"/>
    </xf>
    <xf numFmtId="0" fontId="14" fillId="5" borderId="17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4" fillId="6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65" fillId="0" borderId="8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65" fillId="0" borderId="9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6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0" fillId="9" borderId="14" xfId="0" applyFill="1" applyBorder="1" applyAlignment="1">
      <alignment horizontal="center" vertical="center"/>
    </xf>
    <xf numFmtId="0" fontId="72" fillId="0" borderId="14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/>
    </xf>
    <xf numFmtId="0" fontId="65" fillId="0" borderId="9" xfId="0" applyFont="1" applyBorder="1" applyAlignment="1">
      <alignment horizontal="center" vertical="center"/>
    </xf>
    <xf numFmtId="0" fontId="82" fillId="0" borderId="0" xfId="0" applyFont="1"/>
    <xf numFmtId="0" fontId="0" fillId="6" borderId="7" xfId="0" applyFill="1" applyBorder="1" applyAlignment="1">
      <alignment horizontal="center" vertical="center"/>
    </xf>
    <xf numFmtId="0" fontId="65" fillId="6" borderId="7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73" fillId="0" borderId="0" xfId="0" applyFont="1" applyAlignment="1">
      <alignment horizontal="center" vertical="center"/>
    </xf>
    <xf numFmtId="0" fontId="51" fillId="0" borderId="7" xfId="0" applyFont="1" applyBorder="1" applyAlignment="1">
      <alignment horizontal="center" vertical="center"/>
    </xf>
    <xf numFmtId="0" fontId="51" fillId="0" borderId="7" xfId="0" applyFont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 wrapText="1"/>
    </xf>
    <xf numFmtId="0" fontId="85" fillId="0" borderId="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71" fillId="0" borderId="0" xfId="0" applyFont="1"/>
    <xf numFmtId="0" fontId="74" fillId="0" borderId="7" xfId="0" applyFont="1" applyBorder="1" applyAlignment="1">
      <alignment horizontal="center"/>
    </xf>
    <xf numFmtId="0" fontId="86" fillId="0" borderId="7" xfId="0" applyFont="1" applyBorder="1" applyAlignment="1">
      <alignment horizontal="center"/>
    </xf>
    <xf numFmtId="0" fontId="75" fillId="0" borderId="7" xfId="0" applyFont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25" borderId="7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76" fillId="0" borderId="9" xfId="0" applyFont="1" applyBorder="1" applyAlignment="1">
      <alignment horizontal="center" vertical="center"/>
    </xf>
    <xf numFmtId="0" fontId="73" fillId="3" borderId="16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73" fillId="0" borderId="21" xfId="0" applyFont="1" applyBorder="1" applyAlignment="1">
      <alignment horizontal="center" vertical="center"/>
    </xf>
    <xf numFmtId="0" fontId="70" fillId="3" borderId="7" xfId="0" applyFont="1" applyFill="1" applyBorder="1" applyAlignment="1">
      <alignment horizontal="center" vertical="center" wrapText="1"/>
    </xf>
    <xf numFmtId="0" fontId="87" fillId="0" borderId="7" xfId="0" applyFont="1" applyBorder="1" applyAlignment="1">
      <alignment horizontal="center" vertical="center"/>
    </xf>
    <xf numFmtId="0" fontId="73" fillId="0" borderId="16" xfId="0" applyFont="1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71" fillId="0" borderId="8" xfId="0" applyFont="1" applyBorder="1" applyAlignment="1">
      <alignment horizontal="center"/>
    </xf>
    <xf numFmtId="0" fontId="73" fillId="3" borderId="16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4" fillId="0" borderId="7" xfId="0" applyFont="1" applyBorder="1"/>
    <xf numFmtId="0" fontId="65" fillId="0" borderId="7" xfId="0" applyFont="1" applyBorder="1"/>
    <xf numFmtId="0" fontId="8" fillId="0" borderId="7" xfId="0" applyFont="1" applyBorder="1"/>
    <xf numFmtId="0" fontId="14" fillId="4" borderId="9" xfId="0" applyFont="1" applyFill="1" applyBorder="1" applyAlignment="1">
      <alignment horizontal="center" vertical="center"/>
    </xf>
    <xf numFmtId="11" fontId="14" fillId="0" borderId="7" xfId="0" applyNumberFormat="1" applyFont="1" applyBorder="1" applyAlignment="1">
      <alignment horizontal="center"/>
    </xf>
    <xf numFmtId="0" fontId="70" fillId="0" borderId="7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63" fillId="0" borderId="15" xfId="0" applyFont="1" applyBorder="1" applyAlignment="1">
      <alignment horizontal="center"/>
    </xf>
    <xf numFmtId="0" fontId="73" fillId="0" borderId="7" xfId="0" applyFont="1" applyBorder="1" applyAlignment="1">
      <alignment vertical="center"/>
    </xf>
    <xf numFmtId="0" fontId="53" fillId="0" borderId="1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1" fontId="14" fillId="0" borderId="7" xfId="0" applyNumberFormat="1" applyFont="1" applyBorder="1" applyAlignment="1">
      <alignment horizontal="center" vertical="center"/>
    </xf>
    <xf numFmtId="0" fontId="74" fillId="0" borderId="10" xfId="0" applyFont="1" applyBorder="1" applyAlignment="1">
      <alignment horizontal="center" vertical="center"/>
    </xf>
    <xf numFmtId="0" fontId="65" fillId="0" borderId="1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5" fillId="0" borderId="0" xfId="0" applyFont="1"/>
    <xf numFmtId="0" fontId="89" fillId="0" borderId="0" xfId="0" applyFont="1"/>
    <xf numFmtId="11" fontId="14" fillId="0" borderId="8" xfId="0" applyNumberFormat="1" applyFont="1" applyBorder="1" applyAlignment="1">
      <alignment horizontal="center"/>
    </xf>
    <xf numFmtId="0" fontId="71" fillId="6" borderId="8" xfId="0" applyFont="1" applyFill="1" applyBorder="1" applyAlignment="1">
      <alignment horizontal="center"/>
    </xf>
    <xf numFmtId="0" fontId="69" fillId="0" borderId="13" xfId="0" applyFont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71" fillId="6" borderId="7" xfId="0" applyFont="1" applyFill="1" applyBorder="1" applyAlignment="1">
      <alignment horizontal="center" vertical="center"/>
    </xf>
    <xf numFmtId="11" fontId="14" fillId="6" borderId="7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65" fillId="31" borderId="7" xfId="0" applyFont="1" applyFill="1" applyBorder="1" applyAlignment="1">
      <alignment horizontal="center"/>
    </xf>
    <xf numFmtId="47" fontId="0" fillId="0" borderId="7" xfId="0" applyNumberFormat="1" applyBorder="1" applyAlignment="1">
      <alignment horizontal="center"/>
    </xf>
    <xf numFmtId="0" fontId="0" fillId="6" borderId="16" xfId="0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0" fillId="0" borderId="0" xfId="0" applyFont="1" applyAlignment="1">
      <alignment vertical="center"/>
    </xf>
    <xf numFmtId="0" fontId="71" fillId="0" borderId="0" xfId="0" applyFont="1" applyAlignment="1">
      <alignment horizontal="center"/>
    </xf>
    <xf numFmtId="11" fontId="14" fillId="0" borderId="0" xfId="0" applyNumberFormat="1" applyFont="1" applyAlignment="1">
      <alignment horizontal="center"/>
    </xf>
    <xf numFmtId="11" fontId="14" fillId="0" borderId="0" xfId="0" applyNumberFormat="1" applyFont="1" applyAlignment="1">
      <alignment horizontal="center" vertical="center"/>
    </xf>
    <xf numFmtId="0" fontId="8" fillId="0" borderId="0" xfId="0" applyFont="1"/>
    <xf numFmtId="0" fontId="59" fillId="0" borderId="0" xfId="0" applyFont="1" applyAlignment="1">
      <alignment vertical="center"/>
    </xf>
    <xf numFmtId="0" fontId="65" fillId="0" borderId="0" xfId="0" applyFont="1" applyAlignment="1">
      <alignment horizontal="center" vertical="center"/>
    </xf>
    <xf numFmtId="47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14" fontId="0" fillId="0" borderId="0" xfId="0" applyNumberFormat="1"/>
    <xf numFmtId="0" fontId="14" fillId="0" borderId="17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91" fillId="0" borderId="7" xfId="0" applyFont="1" applyBorder="1" applyAlignment="1">
      <alignment horizontal="center"/>
    </xf>
    <xf numFmtId="0" fontId="92" fillId="0" borderId="7" xfId="0" applyFont="1" applyBorder="1" applyAlignment="1">
      <alignment horizontal="center"/>
    </xf>
    <xf numFmtId="0" fontId="76" fillId="0" borderId="7" xfId="0" applyFont="1" applyBorder="1" applyAlignment="1">
      <alignment horizontal="center"/>
    </xf>
    <xf numFmtId="11" fontId="14" fillId="6" borderId="7" xfId="0" applyNumberFormat="1" applyFont="1" applyFill="1" applyBorder="1" applyAlignment="1">
      <alignment horizontal="center" wrapText="1"/>
    </xf>
    <xf numFmtId="11" fontId="65" fillId="0" borderId="7" xfId="0" applyNumberFormat="1" applyFont="1" applyBorder="1" applyAlignment="1">
      <alignment horizontal="center" wrapText="1"/>
    </xf>
    <xf numFmtId="11" fontId="14" fillId="0" borderId="17" xfId="0" applyNumberFormat="1" applyFont="1" applyBorder="1" applyAlignment="1">
      <alignment horizontal="center" wrapText="1"/>
    </xf>
    <xf numFmtId="0" fontId="71" fillId="6" borderId="7" xfId="0" applyFont="1" applyFill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69" fillId="0" borderId="19" xfId="0" applyFont="1" applyBorder="1" applyAlignment="1">
      <alignment horizontal="center" vertical="center"/>
    </xf>
    <xf numFmtId="0" fontId="92" fillId="0" borderId="9" xfId="0" applyFont="1" applyBorder="1" applyAlignment="1">
      <alignment horizontal="center"/>
    </xf>
    <xf numFmtId="0" fontId="76" fillId="0" borderId="8" xfId="0" applyFont="1" applyBorder="1" applyAlignment="1">
      <alignment horizontal="center"/>
    </xf>
    <xf numFmtId="0" fontId="73" fillId="0" borderId="9" xfId="0" applyFont="1" applyBorder="1" applyAlignment="1">
      <alignment horizontal="center" vertical="center" wrapText="1"/>
    </xf>
    <xf numFmtId="0" fontId="76" fillId="6" borderId="7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74" fillId="0" borderId="0" xfId="0" applyFont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70" fillId="6" borderId="7" xfId="0" applyFont="1" applyFill="1" applyBorder="1" applyAlignment="1">
      <alignment horizontal="center" vertical="center"/>
    </xf>
    <xf numFmtId="11" fontId="14" fillId="0" borderId="8" xfId="0" applyNumberFormat="1" applyFont="1" applyBorder="1" applyAlignment="1">
      <alignment horizontal="center" wrapText="1"/>
    </xf>
    <xf numFmtId="11" fontId="14" fillId="0" borderId="7" xfId="0" applyNumberFormat="1" applyFont="1" applyBorder="1" applyAlignment="1">
      <alignment horizontal="center" wrapText="1"/>
    </xf>
    <xf numFmtId="0" fontId="90" fillId="0" borderId="8" xfId="0" applyFont="1" applyBorder="1" applyAlignment="1">
      <alignment horizontal="center"/>
    </xf>
    <xf numFmtId="0" fontId="90" fillId="6" borderId="7" xfId="0" applyFont="1" applyFill="1" applyBorder="1" applyAlignment="1">
      <alignment horizontal="center"/>
    </xf>
    <xf numFmtId="0" fontId="94" fillId="0" borderId="0" xfId="0" applyFont="1"/>
    <xf numFmtId="0" fontId="63" fillId="0" borderId="0" xfId="0" applyFont="1" applyAlignment="1">
      <alignment horizontal="center"/>
    </xf>
    <xf numFmtId="0" fontId="74" fillId="0" borderId="12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16" xfId="0" applyFont="1" applyBorder="1" applyAlignment="1">
      <alignment horizontal="center" vertical="center"/>
    </xf>
    <xf numFmtId="0" fontId="60" fillId="0" borderId="16" xfId="0" applyFont="1" applyBorder="1" applyAlignment="1">
      <alignment horizontal="center" vertical="center" wrapText="1"/>
    </xf>
    <xf numFmtId="0" fontId="95" fillId="0" borderId="7" xfId="0" applyFont="1" applyBorder="1" applyAlignment="1">
      <alignment horizontal="center"/>
    </xf>
    <xf numFmtId="0" fontId="63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96" fillId="0" borderId="7" xfId="0" applyFont="1" applyBorder="1" applyAlignment="1">
      <alignment horizontal="center"/>
    </xf>
    <xf numFmtId="0" fontId="97" fillId="0" borderId="0" xfId="0" applyFont="1"/>
    <xf numFmtId="0" fontId="96" fillId="0" borderId="8" xfId="0" applyFont="1" applyBorder="1" applyAlignment="1">
      <alignment horizontal="center"/>
    </xf>
    <xf numFmtId="0" fontId="96" fillId="0" borderId="0" xfId="0" applyFont="1" applyAlignment="1">
      <alignment horizontal="center"/>
    </xf>
    <xf numFmtId="0" fontId="14" fillId="6" borderId="0" xfId="0" applyFont="1" applyFill="1" applyAlignment="1">
      <alignment horizontal="center"/>
    </xf>
    <xf numFmtId="0" fontId="71" fillId="6" borderId="0" xfId="0" applyFont="1" applyFill="1" applyAlignment="1">
      <alignment horizontal="center"/>
    </xf>
    <xf numFmtId="0" fontId="93" fillId="0" borderId="7" xfId="0" applyFont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63" fillId="0" borderId="18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/>
    </xf>
    <xf numFmtId="0" fontId="96" fillId="0" borderId="12" xfId="0" applyFont="1" applyBorder="1" applyAlignment="1">
      <alignment horizontal="center"/>
    </xf>
    <xf numFmtId="0" fontId="96" fillId="0" borderId="15" xfId="0" applyFont="1" applyBorder="1" applyAlignment="1">
      <alignment horizontal="center"/>
    </xf>
    <xf numFmtId="0" fontId="87" fillId="0" borderId="8" xfId="0" applyFont="1" applyBorder="1" applyAlignment="1">
      <alignment horizontal="center"/>
    </xf>
    <xf numFmtId="0" fontId="87" fillId="0" borderId="9" xfId="0" applyFont="1" applyBorder="1" applyAlignment="1">
      <alignment horizontal="center"/>
    </xf>
    <xf numFmtId="0" fontId="73" fillId="0" borderId="20" xfId="0" applyFont="1" applyBorder="1" applyAlignment="1">
      <alignment horizontal="center" vertical="center"/>
    </xf>
    <xf numFmtId="0" fontId="98" fillId="0" borderId="0" xfId="0" applyFont="1"/>
    <xf numFmtId="0" fontId="0" fillId="6" borderId="11" xfId="0" applyFill="1" applyBorder="1" applyAlignment="1">
      <alignment horizontal="center" vertical="center"/>
    </xf>
    <xf numFmtId="0" fontId="74" fillId="0" borderId="7" xfId="0" applyFont="1" applyBorder="1" applyAlignment="1">
      <alignment horizontal="center" wrapText="1"/>
    </xf>
    <xf numFmtId="0" fontId="99" fillId="0" borderId="7" xfId="0" applyFont="1" applyBorder="1" applyAlignment="1">
      <alignment horizontal="center"/>
    </xf>
    <xf numFmtId="11" fontId="74" fillId="0" borderId="7" xfId="0" applyNumberFormat="1" applyFont="1" applyBorder="1" applyAlignment="1">
      <alignment horizontal="center" wrapText="1"/>
    </xf>
    <xf numFmtId="0" fontId="7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3" fillId="22" borderId="17" xfId="0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21" borderId="17" xfId="0" applyFont="1" applyFill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53" fillId="0" borderId="7" xfId="0" applyFont="1" applyBorder="1" applyAlignment="1">
      <alignment horizontal="center" vertical="center" wrapText="1"/>
    </xf>
    <xf numFmtId="0" fontId="53" fillId="0" borderId="7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 wrapText="1"/>
    </xf>
    <xf numFmtId="0" fontId="53" fillId="0" borderId="17" xfId="0" applyFont="1" applyBorder="1" applyAlignment="1">
      <alignment horizontal="center" vertical="center" wrapText="1"/>
    </xf>
    <xf numFmtId="0" fontId="53" fillId="0" borderId="16" xfId="0" applyFont="1" applyBorder="1" applyAlignment="1">
      <alignment horizontal="center" vertical="center" wrapText="1"/>
    </xf>
    <xf numFmtId="0" fontId="53" fillId="0" borderId="8" xfId="0" applyFont="1" applyBorder="1" applyAlignment="1">
      <alignment horizontal="center" vertical="center" wrapText="1"/>
    </xf>
    <xf numFmtId="0" fontId="53" fillId="0" borderId="12" xfId="0" applyFont="1" applyBorder="1" applyAlignment="1">
      <alignment horizontal="center" vertical="center" wrapText="1"/>
    </xf>
    <xf numFmtId="0" fontId="60" fillId="0" borderId="12" xfId="0" applyFont="1" applyBorder="1" applyAlignment="1">
      <alignment horizontal="center" vertical="center"/>
    </xf>
    <xf numFmtId="0" fontId="60" fillId="0" borderId="8" xfId="0" applyFont="1" applyBorder="1" applyAlignment="1">
      <alignment horizontal="center" vertical="center"/>
    </xf>
    <xf numFmtId="0" fontId="53" fillId="9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5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60" fillId="0" borderId="7" xfId="0" applyFont="1" applyBorder="1" applyAlignment="1">
      <alignment horizontal="center" vertical="center"/>
    </xf>
    <xf numFmtId="0" fontId="60" fillId="0" borderId="20" xfId="0" applyFont="1" applyBorder="1" applyAlignment="1">
      <alignment horizontal="center" vertical="center"/>
    </xf>
    <xf numFmtId="0" fontId="59" fillId="0" borderId="14" xfId="0" applyFont="1" applyBorder="1" applyAlignment="1">
      <alignment horizontal="center" vertical="center"/>
    </xf>
    <xf numFmtId="0" fontId="60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1" fillId="0" borderId="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83" fillId="0" borderId="9" xfId="0" applyFont="1" applyBorder="1" applyAlignment="1">
      <alignment horizontal="center" vertical="center"/>
    </xf>
    <xf numFmtId="0" fontId="83" fillId="0" borderId="7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7" xfId="0" applyFont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0" fillId="0" borderId="13" xfId="0" applyFont="1" applyBorder="1" applyAlignment="1">
      <alignment horizontal="center" vertical="center"/>
    </xf>
    <xf numFmtId="0" fontId="60" fillId="0" borderId="19" xfId="0" applyFont="1" applyBorder="1" applyAlignment="1">
      <alignment horizontal="center" vertical="center"/>
    </xf>
    <xf numFmtId="0" fontId="60" fillId="0" borderId="14" xfId="0" applyFont="1" applyBorder="1" applyAlignment="1">
      <alignment horizontal="center" vertical="center"/>
    </xf>
    <xf numFmtId="0" fontId="60" fillId="0" borderId="16" xfId="0" applyFont="1" applyBorder="1" applyAlignment="1">
      <alignment horizontal="center" vertical="center"/>
    </xf>
    <xf numFmtId="0" fontId="14" fillId="24" borderId="8" xfId="0" applyFont="1" applyFill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/>
    </xf>
    <xf numFmtId="0" fontId="60" fillId="0" borderId="9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12" xfId="0" applyFont="1" applyBorder="1" applyAlignment="1">
      <alignment horizontal="center" vertical="center"/>
    </xf>
    <xf numFmtId="0" fontId="72" fillId="0" borderId="19" xfId="0" applyFont="1" applyBorder="1" applyAlignment="1">
      <alignment horizontal="center" vertical="center"/>
    </xf>
    <xf numFmtId="0" fontId="72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9" fillId="0" borderId="17" xfId="0" applyFont="1" applyBorder="1" applyAlignment="1">
      <alignment horizontal="center" vertical="center"/>
    </xf>
    <xf numFmtId="0" fontId="59" fillId="0" borderId="19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59" fillId="0" borderId="16" xfId="0" applyFont="1" applyBorder="1" applyAlignment="1">
      <alignment horizontal="center" vertical="center"/>
    </xf>
    <xf numFmtId="0" fontId="59" fillId="0" borderId="21" xfId="0" applyFont="1" applyBorder="1" applyAlignment="1">
      <alignment horizontal="center" vertical="center"/>
    </xf>
    <xf numFmtId="0" fontId="59" fillId="0" borderId="2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51" fillId="0" borderId="9" xfId="0" applyFont="1" applyBorder="1" applyAlignment="1">
      <alignment horizontal="center" vertical="center"/>
    </xf>
    <xf numFmtId="0" fontId="51" fillId="0" borderId="9" xfId="0" applyFont="1" applyBorder="1" applyAlignment="1">
      <alignment horizontal="center" vertical="center" wrapText="1"/>
    </xf>
    <xf numFmtId="0" fontId="51" fillId="0" borderId="13" xfId="0" applyFont="1" applyBorder="1" applyAlignment="1">
      <alignment horizontal="center" vertical="center"/>
    </xf>
    <xf numFmtId="0" fontId="68" fillId="0" borderId="7" xfId="0" applyFont="1" applyBorder="1" applyAlignment="1">
      <alignment horizontal="center"/>
    </xf>
    <xf numFmtId="0" fontId="68" fillId="0" borderId="8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9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1" fillId="0" borderId="8" xfId="0" applyFont="1" applyBorder="1" applyAlignment="1">
      <alignment horizontal="center" vertical="center" wrapText="1"/>
    </xf>
    <xf numFmtId="0" fontId="59" fillId="0" borderId="18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8" fillId="0" borderId="7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/>
    </xf>
    <xf numFmtId="0" fontId="74" fillId="0" borderId="7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0" fontId="53" fillId="0" borderId="9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/>
    </xf>
    <xf numFmtId="0" fontId="53" fillId="0" borderId="7" xfId="0" applyFont="1" applyBorder="1" applyAlignment="1">
      <alignment vertical="center"/>
    </xf>
    <xf numFmtId="0" fontId="59" fillId="0" borderId="9" xfId="0" applyFont="1" applyBorder="1" applyAlignment="1">
      <alignment horizontal="center" vertical="center"/>
    </xf>
    <xf numFmtId="0" fontId="51" fillId="0" borderId="20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51" fillId="0" borderId="14" xfId="0" applyFont="1" applyBorder="1" applyAlignment="1">
      <alignment horizontal="center" vertical="center"/>
    </xf>
    <xf numFmtId="0" fontId="51" fillId="0" borderId="14" xfId="0" applyFont="1" applyBorder="1" applyAlignment="1">
      <alignment horizontal="center" vertical="center" wrapText="1"/>
    </xf>
    <xf numFmtId="0" fontId="53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1" fillId="0" borderId="20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9" fillId="0" borderId="7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 wrapText="1"/>
    </xf>
    <xf numFmtId="0" fontId="63" fillId="0" borderId="11" xfId="0" applyFont="1" applyBorder="1" applyAlignment="1">
      <alignment horizontal="center"/>
    </xf>
    <xf numFmtId="0" fontId="63" fillId="0" borderId="15" xfId="0" applyFont="1" applyBorder="1" applyAlignment="1">
      <alignment horizontal="center"/>
    </xf>
    <xf numFmtId="0" fontId="63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8" fillId="0" borderId="7" xfId="0" applyFont="1" applyBorder="1" applyAlignment="1">
      <alignment horizontal="center"/>
    </xf>
    <xf numFmtId="16" fontId="0" fillId="0" borderId="7" xfId="0" applyNumberForma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 wrapText="1"/>
    </xf>
    <xf numFmtId="0" fontId="51" fillId="0" borderId="17" xfId="0" applyFont="1" applyBorder="1" applyAlignment="1">
      <alignment horizontal="center" vertical="center"/>
    </xf>
    <xf numFmtId="0" fontId="68" fillId="0" borderId="7" xfId="0" applyFont="1" applyBorder="1" applyAlignment="1">
      <alignment horizontal="center" vertical="center"/>
    </xf>
    <xf numFmtId="0" fontId="51" fillId="0" borderId="17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3" fillId="0" borderId="8" xfId="0" applyFont="1" applyBorder="1" applyAlignment="1">
      <alignment horizontal="center" vertical="center" wrapText="1"/>
    </xf>
    <xf numFmtId="0" fontId="63" fillId="0" borderId="9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18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1" fillId="0" borderId="10" xfId="0" applyFont="1" applyBorder="1" applyAlignment="1">
      <alignment vertical="center"/>
    </xf>
    <xf numFmtId="0" fontId="31" fillId="10" borderId="0" xfId="0" applyFont="1" applyFill="1" applyAlignment="1">
      <alignment wrapText="1"/>
    </xf>
    <xf numFmtId="0" fontId="31" fillId="10" borderId="18" xfId="0" applyFont="1" applyFill="1" applyBorder="1" applyAlignment="1">
      <alignment horizontal="center" wrapText="1"/>
    </xf>
    <xf numFmtId="0" fontId="31" fillId="10" borderId="0" xfId="0" applyFont="1" applyFill="1" applyAlignment="1">
      <alignment horizontal="center" wrapText="1"/>
    </xf>
    <xf numFmtId="0" fontId="31" fillId="0" borderId="7" xfId="0" applyFont="1" applyBorder="1" applyAlignment="1">
      <alignment vertical="center"/>
    </xf>
    <xf numFmtId="0" fontId="31" fillId="10" borderId="0" xfId="0" applyFont="1" applyFill="1" applyAlignment="1">
      <alignment horizontal="center" vertical="center" wrapText="1"/>
    </xf>
    <xf numFmtId="0" fontId="97" fillId="0" borderId="0" xfId="0" applyFont="1" applyBorder="1"/>
    <xf numFmtId="0" fontId="97" fillId="0" borderId="0" xfId="0" applyFont="1" applyFill="1" applyBorder="1"/>
    <xf numFmtId="0" fontId="96" fillId="0" borderId="7" xfId="0" applyFont="1" applyBorder="1"/>
    <xf numFmtId="0" fontId="96" fillId="0" borderId="7" xfId="0" applyFont="1" applyBorder="1" applyAlignment="1">
      <alignment wrapText="1"/>
    </xf>
    <xf numFmtId="0" fontId="28" fillId="0" borderId="0" xfId="0" applyFont="1"/>
    <xf numFmtId="0" fontId="96" fillId="0" borderId="8" xfId="0" applyFont="1" applyBorder="1" applyAlignment="1">
      <alignment wrapText="1"/>
    </xf>
    <xf numFmtId="0" fontId="96" fillId="0" borderId="16" xfId="0" applyFont="1" applyBorder="1"/>
    <xf numFmtId="0" fontId="96" fillId="0" borderId="8" xfId="0" applyFont="1" applyBorder="1"/>
    <xf numFmtId="0" fontId="96" fillId="0" borderId="12" xfId="0" applyFont="1" applyBorder="1"/>
    <xf numFmtId="0" fontId="0" fillId="0" borderId="0" xfId="0" applyFont="1"/>
    <xf numFmtId="0" fontId="5" fillId="0" borderId="7" xfId="0" applyFont="1" applyFill="1" applyBorder="1" applyAlignment="1">
      <alignment horizontal="center"/>
    </xf>
    <xf numFmtId="0" fontId="96" fillId="0" borderId="7" xfId="0" applyFont="1" applyFill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9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96" fillId="0" borderId="0" xfId="0" applyFont="1" applyFill="1" applyBorder="1" applyAlignment="1">
      <alignment horizontal="center"/>
    </xf>
    <xf numFmtId="0" fontId="31" fillId="11" borderId="0" xfId="0" applyFont="1" applyFill="1" applyAlignment="1"/>
    <xf numFmtId="0" fontId="31" fillId="12" borderId="0" xfId="0" applyFont="1" applyFill="1" applyAlignment="1"/>
    <xf numFmtId="0" fontId="31" fillId="12" borderId="10" xfId="0" applyFont="1" applyFill="1" applyBorder="1" applyAlignment="1"/>
    <xf numFmtId="0" fontId="16" fillId="10" borderId="0" xfId="0" applyFont="1" applyFill="1" applyAlignment="1"/>
    <xf numFmtId="0" fontId="16" fillId="0" borderId="0" xfId="0" applyFont="1" applyAlignment="1"/>
    <xf numFmtId="0" fontId="31" fillId="0" borderId="0" xfId="0" applyFont="1" applyAlignment="1"/>
    <xf numFmtId="0" fontId="31" fillId="0" borderId="10" xfId="0" applyFont="1" applyBorder="1" applyAlignment="1"/>
    <xf numFmtId="0" fontId="16" fillId="12" borderId="0" xfId="0" applyFont="1" applyFill="1" applyAlignment="1"/>
    <xf numFmtId="0" fontId="16" fillId="12" borderId="10" xfId="0" applyFont="1" applyFill="1" applyBorder="1" applyAlignme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9BE3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MSC01 SEG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'SEGDETComp(1.0,2.0,2.5,2.8,2.9)'!$J$3</c:f>
              <c:strCache>
                <c:ptCount val="1"/>
                <c:pt idx="0">
                  <c:v>V_2.8_SEG=0.572253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'SEGDETComp(1.0,2.0,2.5,2.8,2.9)'!$I$4:$I$22</c:f>
              <c:numCache>
                <c:formatCode>General</c:formatCode>
                <c:ptCount val="19"/>
                <c:pt idx="0">
                  <c:v>5</c:v>
                </c:pt>
                <c:pt idx="1">
                  <c:v>7</c:v>
                </c:pt>
                <c:pt idx="2">
                  <c:v>19</c:v>
                </c:pt>
                <c:pt idx="3">
                  <c:v>24</c:v>
                </c:pt>
                <c:pt idx="4">
                  <c:v>25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</c:numCache>
            </c:numRef>
          </c:xVal>
          <c:yVal>
            <c:numRef>
              <c:f>'SEGDETComp(1.0,2.0,2.5,2.8,2.9)'!$J$4:$J$22</c:f>
              <c:numCache>
                <c:formatCode>General</c:formatCode>
                <c:ptCount val="19"/>
                <c:pt idx="0">
                  <c:v>0.73449200000000003</c:v>
                </c:pt>
                <c:pt idx="1">
                  <c:v>0.661694</c:v>
                </c:pt>
                <c:pt idx="2">
                  <c:v>0.55177100000000001</c:v>
                </c:pt>
                <c:pt idx="3">
                  <c:v>0.68217899999999998</c:v>
                </c:pt>
                <c:pt idx="4">
                  <c:v>0.54158399999999995</c:v>
                </c:pt>
                <c:pt idx="5">
                  <c:v>0.357348</c:v>
                </c:pt>
                <c:pt idx="6">
                  <c:v>0.46608300000000003</c:v>
                </c:pt>
                <c:pt idx="7">
                  <c:v>0.35442600000000002</c:v>
                </c:pt>
                <c:pt idx="8">
                  <c:v>0.35505799999999998</c:v>
                </c:pt>
                <c:pt idx="9">
                  <c:v>0.46803699999999998</c:v>
                </c:pt>
                <c:pt idx="10">
                  <c:v>0.54709700000000006</c:v>
                </c:pt>
                <c:pt idx="11">
                  <c:v>0.56824300000000005</c:v>
                </c:pt>
                <c:pt idx="12">
                  <c:v>0.73245099999999996</c:v>
                </c:pt>
                <c:pt idx="13">
                  <c:v>0.60728599999999999</c:v>
                </c:pt>
                <c:pt idx="14">
                  <c:v>0.76458599999999999</c:v>
                </c:pt>
                <c:pt idx="15">
                  <c:v>0.407669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2-42DC-9D0F-8CB49EF47F3C}"/>
            </c:ext>
          </c:extLst>
        </c:ser>
        <c:ser>
          <c:idx val="1"/>
          <c:order val="1"/>
          <c:tx>
            <c:strRef>
              <c:f>'SEGDETComp(1.0,2.0,2.5,2.8,2.9)'!$K$3</c:f>
              <c:strCache>
                <c:ptCount val="1"/>
                <c:pt idx="0">
                  <c:v>V_2.5_SEG=0.588248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'SEGDETComp(1.0,2.0,2.5,2.8,2.9)'!$I$4:$I$22</c:f>
              <c:numCache>
                <c:formatCode>General</c:formatCode>
                <c:ptCount val="19"/>
                <c:pt idx="0">
                  <c:v>5</c:v>
                </c:pt>
                <c:pt idx="1">
                  <c:v>7</c:v>
                </c:pt>
                <c:pt idx="2">
                  <c:v>19</c:v>
                </c:pt>
                <c:pt idx="3">
                  <c:v>24</c:v>
                </c:pt>
                <c:pt idx="4">
                  <c:v>25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</c:numCache>
            </c:numRef>
          </c:xVal>
          <c:yVal>
            <c:numRef>
              <c:f>'SEGDETComp(1.0,2.0,2.5,2.8,2.9)'!$K$4:$K$22</c:f>
              <c:numCache>
                <c:formatCode>General</c:formatCode>
                <c:ptCount val="19"/>
                <c:pt idx="0">
                  <c:v>0.70223187499999995</c:v>
                </c:pt>
                <c:pt idx="1">
                  <c:v>0.72302374999999997</c:v>
                </c:pt>
                <c:pt idx="2">
                  <c:v>0.60907722200000003</c:v>
                </c:pt>
                <c:pt idx="3">
                  <c:v>0.63707475000000002</c:v>
                </c:pt>
                <c:pt idx="4">
                  <c:v>0.59251074999999997</c:v>
                </c:pt>
                <c:pt idx="5">
                  <c:v>0.3485335</c:v>
                </c:pt>
                <c:pt idx="6">
                  <c:v>0.50806779999999996</c:v>
                </c:pt>
                <c:pt idx="7">
                  <c:v>0.34943000000000002</c:v>
                </c:pt>
                <c:pt idx="8">
                  <c:v>0.34248400000000001</c:v>
                </c:pt>
                <c:pt idx="9">
                  <c:v>0.50732829999999995</c:v>
                </c:pt>
                <c:pt idx="10">
                  <c:v>0.56995419999999997</c:v>
                </c:pt>
                <c:pt idx="11">
                  <c:v>0.61511136399999999</c:v>
                </c:pt>
                <c:pt idx="12">
                  <c:v>0.74683600000000006</c:v>
                </c:pt>
                <c:pt idx="13">
                  <c:v>0.59706424999999996</c:v>
                </c:pt>
                <c:pt idx="14">
                  <c:v>0.40669050000000001</c:v>
                </c:pt>
                <c:pt idx="15">
                  <c:v>0.39843099999999998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2-42DC-9D0F-8CB49EF47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266376"/>
        <c:axId val="372533175"/>
      </c:scatterChart>
      <c:valAx>
        <c:axId val="1531266376"/>
        <c:scaling>
          <c:orientation val="minMax"/>
          <c:max val="47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Frame_Number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33175"/>
        <c:crosses val="autoZero"/>
        <c:crossBetween val="midCat"/>
        <c:majorUnit val="2"/>
      </c:valAx>
      <c:valAx>
        <c:axId val="3725331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6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Fluo-C2DL-MSC-01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'SEGDETComp(1.0,2.0,2.5,2.8,2.9)'!$C$2</c:f>
              <c:strCache>
                <c:ptCount val="1"/>
                <c:pt idx="0">
                  <c:v>SEG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'SEGDETComp(1.0,2.0,2.5,2.8,2.9)'!$A$3:$B$7</c:f>
              <c:multiLvlStrCache>
                <c:ptCount val="5"/>
                <c:lvl>
                  <c:pt idx="0">
                    <c:v>v.1.0</c:v>
                  </c:pt>
                  <c:pt idx="1">
                    <c:v>v.2.0</c:v>
                  </c:pt>
                  <c:pt idx="2">
                    <c:v>v.2.5</c:v>
                  </c:pt>
                  <c:pt idx="3">
                    <c:v>v2.8</c:v>
                  </c:pt>
                  <c:pt idx="4">
                    <c:v>v2.9</c:v>
                  </c:pt>
                </c:lvl>
                <c:lvl>
                  <c:pt idx="0">
                    <c:v>Fluo-C2DL-MSC-01</c:v>
                  </c:pt>
                </c:lvl>
              </c:multiLvlStrCache>
            </c:multiLvlStrRef>
          </c:cat>
          <c:val>
            <c:numRef>
              <c:f>'SEGDETComp(1.0,2.0,2.5,2.8,2.9)'!$C$3:$C$7</c:f>
              <c:numCache>
                <c:formatCode>General</c:formatCode>
                <c:ptCount val="5"/>
                <c:pt idx="0">
                  <c:v>0.448768</c:v>
                </c:pt>
                <c:pt idx="1">
                  <c:v>0.50347900000000001</c:v>
                </c:pt>
                <c:pt idx="2">
                  <c:v>0.58824799999999999</c:v>
                </c:pt>
                <c:pt idx="3">
                  <c:v>0.58864300000000003</c:v>
                </c:pt>
                <c:pt idx="4">
                  <c:v>0.57610600000000001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3-4475-BA9B-B04645041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42456"/>
        <c:axId val="290251815"/>
      </c:lineChart>
      <c:catAx>
        <c:axId val="539742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0251815"/>
        <c:crosses val="autoZero"/>
        <c:auto val="1"/>
        <c:lblAlgn val="ctr"/>
        <c:lblOffset val="100"/>
        <c:noMultiLvlLbl val="0"/>
      </c:catAx>
      <c:valAx>
        <c:axId val="290251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4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DIC-C2DH-HeLa-02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'SEGDETComp(1.0,2.0,2.5,2.8,2.9)'!$G$168</c:f>
              <c:strCache>
                <c:ptCount val="1"/>
                <c:pt idx="0">
                  <c:v>SEG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'SEGDETComp(1.0,2.0,2.5,2.8,2.9)'!$F$169:$F$172</c:f>
              <c:strCache>
                <c:ptCount val="4"/>
                <c:pt idx="0">
                  <c:v>v.1.0</c:v>
                </c:pt>
                <c:pt idx="1">
                  <c:v>v.2.0</c:v>
                </c:pt>
                <c:pt idx="2">
                  <c:v>v.2.5</c:v>
                </c:pt>
                <c:pt idx="3">
                  <c:v>v.2.8</c:v>
                </c:pt>
              </c:strCache>
            </c:strRef>
          </c:cat>
          <c:val>
            <c:numRef>
              <c:f>'SEGDETComp(1.0,2.0,2.5,2.8,2.9)'!$G$169:$G$172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0.12325800000000001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8-4193-A670-9A2E1FA50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430103"/>
        <c:axId val="1033847384"/>
      </c:lineChart>
      <c:catAx>
        <c:axId val="2054430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7384"/>
        <c:crosses val="autoZero"/>
        <c:auto val="1"/>
        <c:lblAlgn val="ctr"/>
        <c:lblOffset val="100"/>
        <c:noMultiLvlLbl val="0"/>
      </c:catAx>
      <c:valAx>
        <c:axId val="1033847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301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Fluo-N2DH-GOWT1-01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'SEGDETComp(1.0,2.0,2.5,2.8,2.9)'!$B$26:$B$30</c:f>
              <c:strCache>
                <c:ptCount val="5"/>
                <c:pt idx="0">
                  <c:v>v.1.0</c:v>
                </c:pt>
                <c:pt idx="1">
                  <c:v>v.2.0</c:v>
                </c:pt>
                <c:pt idx="2">
                  <c:v>v.2.5</c:v>
                </c:pt>
                <c:pt idx="3">
                  <c:v>v2.8</c:v>
                </c:pt>
                <c:pt idx="4">
                  <c:v>v2.9</c:v>
                </c:pt>
              </c:strCache>
            </c:strRef>
          </c:cat>
          <c:val>
            <c:numRef>
              <c:f>'SEGDETComp(1.0,2.0,2.5,2.8,2.9)'!$C$26:$C$30</c:f>
              <c:numCache>
                <c:formatCode>General</c:formatCode>
                <c:ptCount val="5"/>
                <c:pt idx="0">
                  <c:v>0.80864899999999995</c:v>
                </c:pt>
                <c:pt idx="1">
                  <c:v>0.862757</c:v>
                </c:pt>
                <c:pt idx="2">
                  <c:v>0.45536799999999999</c:v>
                </c:pt>
                <c:pt idx="3">
                  <c:v>0.87616400000000005</c:v>
                </c:pt>
                <c:pt idx="4">
                  <c:v>0.84946100000000002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B-48E3-9A01-F3BD245D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798455"/>
        <c:axId val="321221303"/>
      </c:lineChart>
      <c:catAx>
        <c:axId val="15137984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21303"/>
        <c:crosses val="autoZero"/>
        <c:auto val="1"/>
        <c:lblAlgn val="ctr"/>
        <c:lblOffset val="100"/>
        <c:noMultiLvlLbl val="0"/>
      </c:catAx>
      <c:valAx>
        <c:axId val="321221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98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Fluo-N2DH-GOWT1-02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'SEGDETComp(1.0,2.0,2.5,2.8,2.9)'!$F$26:$F$30</c:f>
              <c:strCache>
                <c:ptCount val="5"/>
                <c:pt idx="0">
                  <c:v>v.1.0</c:v>
                </c:pt>
                <c:pt idx="1">
                  <c:v>v.2.0</c:v>
                </c:pt>
                <c:pt idx="2">
                  <c:v>v.2.5</c:v>
                </c:pt>
                <c:pt idx="3">
                  <c:v>v2.8</c:v>
                </c:pt>
                <c:pt idx="4">
                  <c:v>v2.9</c:v>
                </c:pt>
              </c:strCache>
            </c:strRef>
          </c:cat>
          <c:val>
            <c:numRef>
              <c:f>'SEGDETComp(1.0,2.0,2.5,2.8,2.9)'!$G$26:$G$30</c:f>
              <c:numCache>
                <c:formatCode>General</c:formatCode>
                <c:ptCount val="5"/>
                <c:pt idx="0">
                  <c:v>0.84059499999999998</c:v>
                </c:pt>
                <c:pt idx="1">
                  <c:v>0.86920299999999995</c:v>
                </c:pt>
                <c:pt idx="2">
                  <c:v>0.82190799999999997</c:v>
                </c:pt>
                <c:pt idx="3">
                  <c:v>0.89428799999999997</c:v>
                </c:pt>
                <c:pt idx="4">
                  <c:v>0.89411099999999999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6-4749-837D-9CD5F2F0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234920"/>
        <c:axId val="2143032904"/>
      </c:lineChart>
      <c:catAx>
        <c:axId val="145923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32904"/>
        <c:crosses val="autoZero"/>
        <c:auto val="1"/>
        <c:lblAlgn val="ctr"/>
        <c:lblOffset val="100"/>
        <c:noMultiLvlLbl val="0"/>
      </c:catAx>
      <c:valAx>
        <c:axId val="2143032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3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Fluo-N2DL-HeLa-01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'SEGDETComp(1.0,2.0,2.5,2.8,2.9)'!$B$49:$B$53</c:f>
              <c:strCache>
                <c:ptCount val="5"/>
                <c:pt idx="0">
                  <c:v>v.1.0</c:v>
                </c:pt>
                <c:pt idx="1">
                  <c:v>v.2.0</c:v>
                </c:pt>
                <c:pt idx="2">
                  <c:v>v.2.5</c:v>
                </c:pt>
                <c:pt idx="3">
                  <c:v>v2.8</c:v>
                </c:pt>
                <c:pt idx="4">
                  <c:v>v2.9</c:v>
                </c:pt>
              </c:strCache>
            </c:strRef>
          </c:cat>
          <c:val>
            <c:numRef>
              <c:f>'SEGDETComp(1.0,2.0,2.5,2.8,2.9)'!$C$49:$C$53</c:f>
              <c:numCache>
                <c:formatCode>General</c:formatCode>
                <c:ptCount val="5"/>
                <c:pt idx="0">
                  <c:v>0.63714999999999999</c:v>
                </c:pt>
                <c:pt idx="1">
                  <c:v>0.66880499999999998</c:v>
                </c:pt>
                <c:pt idx="2">
                  <c:v>0.77185000000000004</c:v>
                </c:pt>
                <c:pt idx="3">
                  <c:v>0.76971100000000003</c:v>
                </c:pt>
                <c:pt idx="4">
                  <c:v>0.76527800000000001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1-46C1-966A-82F387363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5831"/>
        <c:axId val="2136312792"/>
      </c:lineChart>
      <c:catAx>
        <c:axId val="211495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12792"/>
        <c:crosses val="autoZero"/>
        <c:auto val="1"/>
        <c:lblAlgn val="ctr"/>
        <c:lblOffset val="100"/>
        <c:noMultiLvlLbl val="0"/>
      </c:catAx>
      <c:valAx>
        <c:axId val="2136312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5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Fluo-N2DL-HeLa-02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'SEGDETComp(1.0,2.0,2.5,2.8,2.9)'!$F$49:$F$53</c:f>
              <c:strCache>
                <c:ptCount val="5"/>
                <c:pt idx="0">
                  <c:v>v.1.0</c:v>
                </c:pt>
                <c:pt idx="1">
                  <c:v>v.2.0</c:v>
                </c:pt>
                <c:pt idx="2">
                  <c:v>v.2.5</c:v>
                </c:pt>
                <c:pt idx="3">
                  <c:v>v2.8</c:v>
                </c:pt>
                <c:pt idx="4">
                  <c:v>v2.9</c:v>
                </c:pt>
              </c:strCache>
            </c:strRef>
          </c:cat>
          <c:val>
            <c:numRef>
              <c:f>'SEGDETComp(1.0,2.0,2.5,2.8,2.9)'!$G$49:$G$53</c:f>
              <c:numCache>
                <c:formatCode>General</c:formatCode>
                <c:ptCount val="5"/>
                <c:pt idx="0">
                  <c:v>0.69765100000000002</c:v>
                </c:pt>
                <c:pt idx="1">
                  <c:v>0.710484</c:v>
                </c:pt>
                <c:pt idx="2">
                  <c:v>0.75009000000000003</c:v>
                </c:pt>
                <c:pt idx="3">
                  <c:v>0.79092899999999999</c:v>
                </c:pt>
                <c:pt idx="4">
                  <c:v>0.80342599999999997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A-4EC1-928A-52AB61B45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798871"/>
        <c:axId val="321216983"/>
      </c:lineChart>
      <c:catAx>
        <c:axId val="1513798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16983"/>
        <c:crosses val="autoZero"/>
        <c:auto val="1"/>
        <c:lblAlgn val="ctr"/>
        <c:lblOffset val="100"/>
        <c:noMultiLvlLbl val="0"/>
      </c:catAx>
      <c:valAx>
        <c:axId val="3212169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98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Fluo-C2DL-Huh7-01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'SEGDETComp(1.0,2.0,2.5,2.8,2.9)'!$B$72:$B$76</c:f>
              <c:strCache>
                <c:ptCount val="5"/>
                <c:pt idx="0">
                  <c:v>v.1.0</c:v>
                </c:pt>
                <c:pt idx="1">
                  <c:v>v.2.0</c:v>
                </c:pt>
                <c:pt idx="2">
                  <c:v>v.2.5</c:v>
                </c:pt>
                <c:pt idx="3">
                  <c:v>v2.8</c:v>
                </c:pt>
                <c:pt idx="4">
                  <c:v>v2.9</c:v>
                </c:pt>
              </c:strCache>
            </c:strRef>
          </c:cat>
          <c:val>
            <c:numRef>
              <c:f>'SEGDETComp(1.0,2.0,2.5,2.8,2.9)'!$C$72:$C$76</c:f>
              <c:numCache>
                <c:formatCode>General</c:formatCode>
                <c:ptCount val="5"/>
                <c:pt idx="0">
                  <c:v>0.31717899999999999</c:v>
                </c:pt>
                <c:pt idx="1">
                  <c:v>0.545682</c:v>
                </c:pt>
                <c:pt idx="2">
                  <c:v>0.66528399999999999</c:v>
                </c:pt>
                <c:pt idx="3">
                  <c:v>0.65518100000000001</c:v>
                </c:pt>
                <c:pt idx="4">
                  <c:v>0.65480499999999997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D-4367-BAC8-0AE1101BE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115432"/>
        <c:axId val="334242728"/>
      </c:lineChart>
      <c:catAx>
        <c:axId val="191211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42728"/>
        <c:crosses val="autoZero"/>
        <c:auto val="1"/>
        <c:lblAlgn val="ctr"/>
        <c:lblOffset val="100"/>
        <c:noMultiLvlLbl val="0"/>
      </c:catAx>
      <c:valAx>
        <c:axId val="334242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1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Fluo-C2DL-Huh7-02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'SEGDETComp(1.0,2.0,2.5,2.8,2.9)'!$F$72:$F$76</c:f>
              <c:strCache>
                <c:ptCount val="5"/>
                <c:pt idx="0">
                  <c:v>v.1.0</c:v>
                </c:pt>
                <c:pt idx="1">
                  <c:v>v.2.0</c:v>
                </c:pt>
                <c:pt idx="2">
                  <c:v>v.2.5</c:v>
                </c:pt>
                <c:pt idx="3">
                  <c:v>v2.8</c:v>
                </c:pt>
                <c:pt idx="4">
                  <c:v>v2.9</c:v>
                </c:pt>
              </c:strCache>
            </c:strRef>
          </c:cat>
          <c:val>
            <c:numRef>
              <c:f>'SEGDETComp(1.0,2.0,2.5,2.8,2.9)'!$G$72:$G$76</c:f>
              <c:numCache>
                <c:formatCode>General</c:formatCode>
                <c:ptCount val="5"/>
                <c:pt idx="0">
                  <c:v>0.31601800000000002</c:v>
                </c:pt>
                <c:pt idx="1">
                  <c:v>0.36652200000000001</c:v>
                </c:pt>
                <c:pt idx="2">
                  <c:v>0.49985600000000002</c:v>
                </c:pt>
                <c:pt idx="3">
                  <c:v>0.56404100000000001</c:v>
                </c:pt>
                <c:pt idx="4">
                  <c:v>0.56265699999999996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D-404A-B3A2-7EC587B1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219528"/>
        <c:axId val="405607175"/>
      </c:lineChart>
      <c:catAx>
        <c:axId val="145921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7175"/>
        <c:crosses val="autoZero"/>
        <c:auto val="1"/>
        <c:lblAlgn val="ctr"/>
        <c:lblOffset val="100"/>
        <c:noMultiLvlLbl val="0"/>
      </c:catAx>
      <c:valAx>
        <c:axId val="4056071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1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Fluo-C2DL-MSC-01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'SEGDETComp(1.0,2.0,2.5,2.8,2.9)'!$T$3:$T$5</c:f>
              <c:strCache>
                <c:ptCount val="3"/>
                <c:pt idx="0">
                  <c:v>v.2.5</c:v>
                </c:pt>
                <c:pt idx="1">
                  <c:v>v.2.8</c:v>
                </c:pt>
                <c:pt idx="2">
                  <c:v>v2.9</c:v>
                </c:pt>
              </c:strCache>
            </c:strRef>
          </c:cat>
          <c:val>
            <c:numRef>
              <c:f>'SEGDETComp(1.0,2.0,2.5,2.8,2.9)'!$U$3:$U$5</c:f>
              <c:numCache>
                <c:formatCode>General</c:formatCode>
                <c:ptCount val="3"/>
                <c:pt idx="0">
                  <c:v>0.61518700000000004</c:v>
                </c:pt>
                <c:pt idx="1">
                  <c:v>0.85186899999999999</c:v>
                </c:pt>
                <c:pt idx="2">
                  <c:v>0.83060699999999998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0-466A-AF62-D42B07EBE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164408"/>
        <c:axId val="327743527"/>
      </c:lineChart>
      <c:catAx>
        <c:axId val="145016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43527"/>
        <c:crosses val="autoZero"/>
        <c:auto val="1"/>
        <c:lblAlgn val="ctr"/>
        <c:lblOffset val="100"/>
        <c:noMultiLvlLbl val="0"/>
      </c:catAx>
      <c:valAx>
        <c:axId val="327743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6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Fluo-C2DL-MSC-02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'SEGDETComp(1.0,2.0,2.5,2.8,2.9)'!$X$3:$X$5</c:f>
              <c:strCache>
                <c:ptCount val="3"/>
                <c:pt idx="0">
                  <c:v>v.2.5</c:v>
                </c:pt>
                <c:pt idx="1">
                  <c:v>v.2.8</c:v>
                </c:pt>
                <c:pt idx="2">
                  <c:v>v2.9</c:v>
                </c:pt>
              </c:strCache>
            </c:strRef>
          </c:cat>
          <c:val>
            <c:numRef>
              <c:f>'SEGDETComp(1.0,2.0,2.5,2.8,2.9)'!$Y$3:$Y$5</c:f>
              <c:numCache>
                <c:formatCode>General</c:formatCode>
                <c:ptCount val="3"/>
                <c:pt idx="0">
                  <c:v>0.288298</c:v>
                </c:pt>
                <c:pt idx="1">
                  <c:v>0.39202100000000001</c:v>
                </c:pt>
                <c:pt idx="2">
                  <c:v>0.423404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C-44DC-A92D-22AEDE82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164824"/>
        <c:axId val="138791864"/>
      </c:lineChart>
      <c:catAx>
        <c:axId val="145016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1864"/>
        <c:crosses val="autoZero"/>
        <c:auto val="1"/>
        <c:lblAlgn val="ctr"/>
        <c:lblOffset val="100"/>
        <c:noMultiLvlLbl val="0"/>
      </c:catAx>
      <c:valAx>
        <c:axId val="1387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6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Fluo-N2DH-SIM+-01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'SEGDETComp(1.0,2.0,2.5,2.8,2.9)'!$C$94</c:f>
              <c:strCache>
                <c:ptCount val="1"/>
                <c:pt idx="0">
                  <c:v>SEG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'SEGDETComp(1.0,2.0,2.5,2.8,2.9)'!$B$95:$B$99</c:f>
              <c:strCache>
                <c:ptCount val="5"/>
                <c:pt idx="0">
                  <c:v>v.1.0</c:v>
                </c:pt>
                <c:pt idx="1">
                  <c:v>v.2.0</c:v>
                </c:pt>
                <c:pt idx="2">
                  <c:v>v.2.5</c:v>
                </c:pt>
                <c:pt idx="3">
                  <c:v>v2.8</c:v>
                </c:pt>
                <c:pt idx="4">
                  <c:v>v2.9</c:v>
                </c:pt>
              </c:strCache>
            </c:strRef>
          </c:cat>
          <c:val>
            <c:numRef>
              <c:f>'SEGDETComp(1.0,2.0,2.5,2.8,2.9)'!$C$95:$C$99</c:f>
              <c:numCache>
                <c:formatCode>General</c:formatCode>
                <c:ptCount val="5"/>
                <c:pt idx="0">
                  <c:v>0.66197499999999998</c:v>
                </c:pt>
                <c:pt idx="1">
                  <c:v>0.80144099999999996</c:v>
                </c:pt>
                <c:pt idx="2">
                  <c:v>0.82339700000000005</c:v>
                </c:pt>
                <c:pt idx="3">
                  <c:v>0.84918499999999997</c:v>
                </c:pt>
                <c:pt idx="4">
                  <c:v>0.85784499999999997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A-48B3-B92C-64EC3361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276487"/>
        <c:axId val="1986122168"/>
      </c:lineChart>
      <c:catAx>
        <c:axId val="347276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22168"/>
        <c:crosses val="autoZero"/>
        <c:auto val="1"/>
        <c:lblAlgn val="ctr"/>
        <c:lblOffset val="100"/>
        <c:noMultiLvlLbl val="0"/>
      </c:catAx>
      <c:valAx>
        <c:axId val="1986122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7648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Fluo-N2DH-GOWT1-01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'SEGDETComp(1.0,2.0,2.5,2.8,2.9)'!$U$25</c:f>
              <c:strCache>
                <c:ptCount val="1"/>
                <c:pt idx="0">
                  <c:v>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'SEGDETComp(1.0,2.0,2.5,2.8,2.9)'!$T$26:$T$28</c:f>
              <c:strCache>
                <c:ptCount val="3"/>
                <c:pt idx="0">
                  <c:v>v.2.5</c:v>
                </c:pt>
                <c:pt idx="1">
                  <c:v>v.2.8</c:v>
                </c:pt>
                <c:pt idx="2">
                  <c:v>v2.9</c:v>
                </c:pt>
              </c:strCache>
            </c:strRef>
          </c:cat>
          <c:val>
            <c:numRef>
              <c:f>'SEGDETComp(1.0,2.0,2.5,2.8,2.9)'!$U$26:$U$28</c:f>
              <c:numCache>
                <c:formatCode>General</c:formatCode>
                <c:ptCount val="3"/>
                <c:pt idx="1">
                  <c:v>0.97847399999999995</c:v>
                </c:pt>
                <c:pt idx="2">
                  <c:v>0.95957199999999998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5-4329-A063-0819E86B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839048"/>
        <c:axId val="218089623"/>
      </c:lineChart>
      <c:catAx>
        <c:axId val="74883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89623"/>
        <c:crosses val="autoZero"/>
        <c:auto val="1"/>
        <c:lblAlgn val="ctr"/>
        <c:lblOffset val="100"/>
        <c:noMultiLvlLbl val="0"/>
      </c:catAx>
      <c:valAx>
        <c:axId val="218089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Fluo-N2DH-GOWT1-02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'SEGDETComp(1.0,2.0,2.5,2.8,2.9)'!$Y$25</c:f>
              <c:strCache>
                <c:ptCount val="1"/>
                <c:pt idx="0">
                  <c:v>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'SEGDETComp(1.0,2.0,2.5,2.8,2.9)'!$X$26:$X$28</c:f>
              <c:strCache>
                <c:ptCount val="3"/>
                <c:pt idx="0">
                  <c:v>v.2.5</c:v>
                </c:pt>
                <c:pt idx="1">
                  <c:v>v.2.8</c:v>
                </c:pt>
                <c:pt idx="2">
                  <c:v>v2.9</c:v>
                </c:pt>
              </c:strCache>
            </c:strRef>
          </c:cat>
          <c:val>
            <c:numRef>
              <c:f>'SEGDETComp(1.0,2.0,2.5,2.8,2.9)'!$Y$26:$Y$28</c:f>
              <c:numCache>
                <c:formatCode>General</c:formatCode>
                <c:ptCount val="3"/>
                <c:pt idx="0">
                  <c:v>0.84930499999999998</c:v>
                </c:pt>
                <c:pt idx="1">
                  <c:v>0.902424</c:v>
                </c:pt>
                <c:pt idx="2">
                  <c:v>0.88001600000000002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C-4F68-A17F-49FFAC35F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063576"/>
        <c:axId val="1087118535"/>
      </c:lineChart>
      <c:catAx>
        <c:axId val="205306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18535"/>
        <c:crosses val="autoZero"/>
        <c:auto val="1"/>
        <c:lblAlgn val="ctr"/>
        <c:lblOffset val="100"/>
        <c:noMultiLvlLbl val="0"/>
      </c:catAx>
      <c:valAx>
        <c:axId val="1087118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Fluo-N2DL-HeLa-01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'SEGDETComp(1.0,2.0,2.5,2.8,2.9)'!$U$48</c:f>
              <c:strCache>
                <c:ptCount val="1"/>
                <c:pt idx="0">
                  <c:v>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'SEGDETComp(1.0,2.0,2.5,2.8,2.9)'!$T$49:$T$51</c:f>
              <c:strCache>
                <c:ptCount val="3"/>
                <c:pt idx="0">
                  <c:v>v.2.5</c:v>
                </c:pt>
                <c:pt idx="1">
                  <c:v>v.2.8</c:v>
                </c:pt>
                <c:pt idx="2">
                  <c:v>v2.9</c:v>
                </c:pt>
              </c:strCache>
            </c:strRef>
          </c:cat>
          <c:val>
            <c:numRef>
              <c:f>'SEGDETComp(1.0,2.0,2.5,2.8,2.9)'!$U$49:$U$51</c:f>
              <c:numCache>
                <c:formatCode>General</c:formatCode>
                <c:ptCount val="3"/>
                <c:pt idx="0">
                  <c:v>0.94880200000000003</c:v>
                </c:pt>
                <c:pt idx="1">
                  <c:v>0.95210099999999998</c:v>
                </c:pt>
                <c:pt idx="2">
                  <c:v>0.944137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1-4761-8246-F4ED235B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655655"/>
        <c:axId val="1024277016"/>
      </c:lineChart>
      <c:catAx>
        <c:axId val="1121655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77016"/>
        <c:crosses val="autoZero"/>
        <c:auto val="1"/>
        <c:lblAlgn val="ctr"/>
        <c:lblOffset val="100"/>
        <c:noMultiLvlLbl val="0"/>
      </c:catAx>
      <c:valAx>
        <c:axId val="10242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55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Fluo-N2DL-HeLa-02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'SEGDETComp(1.0,2.0,2.5,2.8,2.9)'!$Y$48</c:f>
              <c:strCache>
                <c:ptCount val="1"/>
                <c:pt idx="0">
                  <c:v>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'SEGDETComp(1.0,2.0,2.5,2.8,2.9)'!$X$49:$X$51</c:f>
              <c:strCache>
                <c:ptCount val="3"/>
                <c:pt idx="0">
                  <c:v>v.2.5</c:v>
                </c:pt>
                <c:pt idx="1">
                  <c:v>v.2.8</c:v>
                </c:pt>
                <c:pt idx="2">
                  <c:v>v2.9</c:v>
                </c:pt>
              </c:strCache>
            </c:strRef>
          </c:cat>
          <c:val>
            <c:numRef>
              <c:f>'SEGDETComp(1.0,2.0,2.5,2.8,2.9)'!$Y$49:$Y$51</c:f>
              <c:numCache>
                <c:formatCode>General</c:formatCode>
                <c:ptCount val="3"/>
                <c:pt idx="1">
                  <c:v>0.93779299999999999</c:v>
                </c:pt>
                <c:pt idx="2">
                  <c:v>0.96426400000000001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4-4A6D-A5F6-0642B9C4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074759"/>
        <c:axId val="138892952"/>
      </c:lineChart>
      <c:catAx>
        <c:axId val="456074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2952"/>
        <c:crosses val="autoZero"/>
        <c:auto val="1"/>
        <c:lblAlgn val="ctr"/>
        <c:lblOffset val="100"/>
        <c:noMultiLvlLbl val="0"/>
      </c:catAx>
      <c:valAx>
        <c:axId val="13889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74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Fluo-C2DL-Huh7-01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'SEGDETComp(1.0,2.0,2.5,2.8,2.9)'!$U$71</c:f>
              <c:strCache>
                <c:ptCount val="1"/>
                <c:pt idx="0">
                  <c:v>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'SEGDETComp(1.0,2.0,2.5,2.8,2.9)'!$T$72:$T$74</c:f>
              <c:strCache>
                <c:ptCount val="3"/>
                <c:pt idx="0">
                  <c:v>v.2.5</c:v>
                </c:pt>
                <c:pt idx="1">
                  <c:v>v.2.8</c:v>
                </c:pt>
                <c:pt idx="2">
                  <c:v>v2.9</c:v>
                </c:pt>
              </c:strCache>
            </c:strRef>
          </c:cat>
          <c:val>
            <c:numRef>
              <c:f>'SEGDETComp(1.0,2.0,2.5,2.8,2.9)'!$U$72:$U$74</c:f>
              <c:numCache>
                <c:formatCode>General</c:formatCode>
                <c:ptCount val="3"/>
                <c:pt idx="0">
                  <c:v>0.73091499999999998</c:v>
                </c:pt>
                <c:pt idx="1">
                  <c:v>0.77518399999999998</c:v>
                </c:pt>
                <c:pt idx="2">
                  <c:v>0.76519499999999996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8-42E5-AC27-A631FD40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491335"/>
        <c:axId val="1045517416"/>
      </c:lineChart>
      <c:catAx>
        <c:axId val="1066491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17416"/>
        <c:crosses val="autoZero"/>
        <c:auto val="1"/>
        <c:lblAlgn val="ctr"/>
        <c:lblOffset val="100"/>
        <c:noMultiLvlLbl val="0"/>
      </c:catAx>
      <c:valAx>
        <c:axId val="10455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91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Fluo-C2DL-Huh7-02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'SEGDETComp(1.0,2.0,2.5,2.8,2.9)'!$Y$71</c:f>
              <c:strCache>
                <c:ptCount val="1"/>
                <c:pt idx="0">
                  <c:v>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'SEGDETComp(1.0,2.0,2.5,2.8,2.9)'!$X$72:$X$74</c:f>
              <c:strCache>
                <c:ptCount val="3"/>
                <c:pt idx="0">
                  <c:v>v.2.5</c:v>
                </c:pt>
                <c:pt idx="1">
                  <c:v>v.2.8</c:v>
                </c:pt>
                <c:pt idx="2">
                  <c:v>v2.9</c:v>
                </c:pt>
              </c:strCache>
            </c:strRef>
          </c:cat>
          <c:val>
            <c:numRef>
              <c:f>'SEGDETComp(1.0,2.0,2.5,2.8,2.9)'!$Y$72:$Y$74</c:f>
              <c:numCache>
                <c:formatCode>General</c:formatCode>
                <c:ptCount val="3"/>
                <c:pt idx="0">
                  <c:v>0.76198999999999995</c:v>
                </c:pt>
                <c:pt idx="1">
                  <c:v>0.85519199999999995</c:v>
                </c:pt>
                <c:pt idx="2">
                  <c:v>0.85494400000000004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F-4BC7-B428-7B1840B50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65048"/>
        <c:axId val="55647704"/>
      </c:lineChart>
      <c:catAx>
        <c:axId val="213176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7704"/>
        <c:crosses val="autoZero"/>
        <c:auto val="1"/>
        <c:lblAlgn val="ctr"/>
        <c:lblOffset val="100"/>
        <c:noMultiLvlLbl val="0"/>
      </c:catAx>
      <c:valAx>
        <c:axId val="5564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6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Fluo-N2DH-SIM+-01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'SEGDETComp(1.0,2.0,2.5,2.8,2.9)'!$U$94</c:f>
              <c:strCache>
                <c:ptCount val="1"/>
                <c:pt idx="0">
                  <c:v>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'SEGDETComp(1.0,2.0,2.5,2.8,2.9)'!$T$95:$T$97</c:f>
              <c:strCache>
                <c:ptCount val="3"/>
                <c:pt idx="0">
                  <c:v>v.2.5</c:v>
                </c:pt>
                <c:pt idx="1">
                  <c:v>v2.8</c:v>
                </c:pt>
                <c:pt idx="2">
                  <c:v>v2.9</c:v>
                </c:pt>
              </c:strCache>
            </c:strRef>
          </c:cat>
          <c:val>
            <c:numRef>
              <c:f>'SEGDETComp(1.0,2.0,2.5,2.8,2.9)'!$U$95:$U$97</c:f>
              <c:numCache>
                <c:formatCode>General</c:formatCode>
                <c:ptCount val="3"/>
                <c:pt idx="0">
                  <c:v>0.94936699999999996</c:v>
                </c:pt>
                <c:pt idx="1">
                  <c:v>0.98922100000000002</c:v>
                </c:pt>
                <c:pt idx="2">
                  <c:v>0.99049900000000002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8-411A-9CF1-299ED0676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731063"/>
        <c:axId val="1850854616"/>
      </c:lineChart>
      <c:catAx>
        <c:axId val="329731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54616"/>
        <c:crosses val="autoZero"/>
        <c:auto val="1"/>
        <c:lblAlgn val="ctr"/>
        <c:lblOffset val="100"/>
        <c:noMultiLvlLbl val="0"/>
      </c:catAx>
      <c:valAx>
        <c:axId val="185085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31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Fluo-N2DH-SIM+-02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'SEGDETComp(1.0,2.0,2.5,2.8,2.9)'!$Y$94</c:f>
              <c:strCache>
                <c:ptCount val="1"/>
                <c:pt idx="0">
                  <c:v>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'SEGDETComp(1.0,2.0,2.5,2.8,2.9)'!$X$95:$X$97</c:f>
              <c:strCache>
                <c:ptCount val="3"/>
                <c:pt idx="0">
                  <c:v>v.2.5</c:v>
                </c:pt>
                <c:pt idx="1">
                  <c:v>v2.8</c:v>
                </c:pt>
                <c:pt idx="2">
                  <c:v>v2.9</c:v>
                </c:pt>
              </c:strCache>
            </c:strRef>
          </c:cat>
          <c:val>
            <c:numRef>
              <c:f>'SEGDETComp(1.0,2.0,2.5,2.8,2.9)'!$Y$95:$Y$97</c:f>
              <c:numCache>
                <c:formatCode>General</c:formatCode>
                <c:ptCount val="3"/>
                <c:pt idx="0">
                  <c:v>0.82364300000000001</c:v>
                </c:pt>
                <c:pt idx="1">
                  <c:v>0.85921099999999995</c:v>
                </c:pt>
                <c:pt idx="2">
                  <c:v>0.74446800000000002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E-4B8F-B0B3-BF970615D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387383"/>
        <c:axId val="1706390727"/>
      </c:lineChart>
      <c:catAx>
        <c:axId val="1058387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90727"/>
        <c:crosses val="autoZero"/>
        <c:auto val="1"/>
        <c:lblAlgn val="ctr"/>
        <c:lblOffset val="100"/>
        <c:noMultiLvlLbl val="0"/>
      </c:catAx>
      <c:valAx>
        <c:axId val="1706390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87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PhC-C2DH-U373-01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'SEGDETComp(1.0,2.0,2.5,2.8,2.9)'!$U$120</c:f>
              <c:strCache>
                <c:ptCount val="1"/>
                <c:pt idx="0">
                  <c:v>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'SEGDETComp(1.0,2.0,2.5,2.8,2.9)'!$T$121:$T$123</c:f>
              <c:strCache>
                <c:ptCount val="3"/>
                <c:pt idx="0">
                  <c:v>v.2.5</c:v>
                </c:pt>
                <c:pt idx="1">
                  <c:v>v2.8</c:v>
                </c:pt>
                <c:pt idx="2">
                  <c:v>v2.9</c:v>
                </c:pt>
              </c:strCache>
            </c:strRef>
          </c:cat>
          <c:val>
            <c:numRef>
              <c:f>'SEGDETComp(1.0,2.0,2.5,2.8,2.9)'!$U$121:$U$123</c:f>
              <c:numCache>
                <c:formatCode>General</c:formatCode>
                <c:ptCount val="3"/>
                <c:pt idx="0">
                  <c:v>0.409804</c:v>
                </c:pt>
                <c:pt idx="1">
                  <c:v>0.90052299999999996</c:v>
                </c:pt>
                <c:pt idx="2">
                  <c:v>0.90509799999999996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5-439B-8978-F9811E4EE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777863"/>
        <c:axId val="935931927"/>
      </c:lineChart>
      <c:catAx>
        <c:axId val="704777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31927"/>
        <c:crosses val="autoZero"/>
        <c:auto val="1"/>
        <c:lblAlgn val="ctr"/>
        <c:lblOffset val="100"/>
        <c:noMultiLvlLbl val="0"/>
      </c:catAx>
      <c:valAx>
        <c:axId val="935931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77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PhC-C2DH-U373-02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'SEGDETComp(1.0,2.0,2.5,2.8,2.9)'!$Y$120</c:f>
              <c:strCache>
                <c:ptCount val="1"/>
                <c:pt idx="0">
                  <c:v>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'SEGDETComp(1.0,2.0,2.5,2.8,2.9)'!$X$121:$X$123</c:f>
              <c:strCache>
                <c:ptCount val="3"/>
                <c:pt idx="0">
                  <c:v>v.2.5</c:v>
                </c:pt>
                <c:pt idx="1">
                  <c:v>v2.8</c:v>
                </c:pt>
                <c:pt idx="2">
                  <c:v>v2.9</c:v>
                </c:pt>
              </c:strCache>
            </c:strRef>
          </c:cat>
          <c:val>
            <c:numRef>
              <c:f>'SEGDETComp(1.0,2.0,2.5,2.8,2.9)'!$Y$121:$Y$123</c:f>
              <c:numCache>
                <c:formatCode>General</c:formatCode>
                <c:ptCount val="3"/>
                <c:pt idx="0">
                  <c:v>0.58940400000000004</c:v>
                </c:pt>
                <c:pt idx="1">
                  <c:v>0.65698100000000004</c:v>
                </c:pt>
                <c:pt idx="2">
                  <c:v>0.681782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D-40F3-8E83-C85A9AF85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373175"/>
        <c:axId val="55618328"/>
      </c:lineChart>
      <c:catAx>
        <c:axId val="331373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8328"/>
        <c:crosses val="autoZero"/>
        <c:auto val="1"/>
        <c:lblAlgn val="ctr"/>
        <c:lblOffset val="100"/>
        <c:noMultiLvlLbl val="0"/>
      </c:catAx>
      <c:valAx>
        <c:axId val="5561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3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Fluo-N2DH-SIM+-02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'SEGDETComp(1.0,2.0,2.5,2.8,2.9)'!$G$94</c:f>
              <c:strCache>
                <c:ptCount val="1"/>
                <c:pt idx="0">
                  <c:v>SEG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'SEGDETComp(1.0,2.0,2.5,2.8,2.9)'!$F$95:$F$99</c:f>
              <c:strCache>
                <c:ptCount val="5"/>
                <c:pt idx="0">
                  <c:v>v.1.0</c:v>
                </c:pt>
                <c:pt idx="1">
                  <c:v>v.2.0</c:v>
                </c:pt>
                <c:pt idx="2">
                  <c:v>v.2.5</c:v>
                </c:pt>
                <c:pt idx="3">
                  <c:v>v2.8</c:v>
                </c:pt>
                <c:pt idx="4">
                  <c:v>v2.9</c:v>
                </c:pt>
              </c:strCache>
            </c:strRef>
          </c:cat>
          <c:val>
            <c:numRef>
              <c:f>'SEGDETComp(1.0,2.0,2.5,2.8,2.9)'!$G$95:$G$99</c:f>
              <c:numCache>
                <c:formatCode>General</c:formatCode>
                <c:ptCount val="5"/>
                <c:pt idx="0">
                  <c:v>0.35233199999999998</c:v>
                </c:pt>
                <c:pt idx="1">
                  <c:v>0.41989300000000002</c:v>
                </c:pt>
                <c:pt idx="2">
                  <c:v>0.545794</c:v>
                </c:pt>
                <c:pt idx="3">
                  <c:v>0.58316900000000005</c:v>
                </c:pt>
                <c:pt idx="4">
                  <c:v>0.57186000000000003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0-4439-80F8-351FB44E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37927"/>
        <c:axId val="349713752"/>
      </c:lineChart>
      <c:catAx>
        <c:axId val="548237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13752"/>
        <c:crosses val="autoZero"/>
        <c:auto val="1"/>
        <c:lblAlgn val="ctr"/>
        <c:lblOffset val="100"/>
        <c:noMultiLvlLbl val="0"/>
      </c:catAx>
      <c:valAx>
        <c:axId val="349713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7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PhC-C2DL-PSC-01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'SEGDETComp(1.0,2.0,2.5,2.8,2.9)'!$U$144</c:f>
              <c:strCache>
                <c:ptCount val="1"/>
                <c:pt idx="0">
                  <c:v>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'SEGDETComp(1.0,2.0,2.5,2.8,2.9)'!$T$145:$T$147</c:f>
              <c:strCache>
                <c:ptCount val="3"/>
                <c:pt idx="0">
                  <c:v>v.2.5</c:v>
                </c:pt>
                <c:pt idx="1">
                  <c:v>v2.8</c:v>
                </c:pt>
                <c:pt idx="2">
                  <c:v>v2.9</c:v>
                </c:pt>
              </c:strCache>
            </c:strRef>
          </c:cat>
          <c:val>
            <c:numRef>
              <c:f>'SEGDETComp(1.0,2.0,2.5,2.8,2.9)'!$U$145:$U$147</c:f>
              <c:numCache>
                <c:formatCode>General</c:formatCode>
                <c:ptCount val="3"/>
                <c:pt idx="0">
                  <c:v>0.85173500000000002</c:v>
                </c:pt>
                <c:pt idx="1">
                  <c:v>0.88930699999999996</c:v>
                </c:pt>
                <c:pt idx="2">
                  <c:v>0.89101600000000003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0-4464-890D-66191D731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519575"/>
        <c:axId val="1706511255"/>
      </c:lineChart>
      <c:catAx>
        <c:axId val="1007519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11255"/>
        <c:crosses val="autoZero"/>
        <c:auto val="1"/>
        <c:lblAlgn val="ctr"/>
        <c:lblOffset val="100"/>
        <c:noMultiLvlLbl val="0"/>
      </c:catAx>
      <c:valAx>
        <c:axId val="1706511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19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PhC-C2DL-PSC-02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'SEGDETComp(1.0,2.0,2.5,2.8,2.9)'!$Y$144</c:f>
              <c:strCache>
                <c:ptCount val="1"/>
                <c:pt idx="0">
                  <c:v>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'SEGDETComp(1.0,2.0,2.5,2.8,2.9)'!$X$145:$X$147</c:f>
              <c:strCache>
                <c:ptCount val="3"/>
                <c:pt idx="0">
                  <c:v>v.2.5</c:v>
                </c:pt>
                <c:pt idx="1">
                  <c:v>v.2.8</c:v>
                </c:pt>
                <c:pt idx="2">
                  <c:v>v2.9</c:v>
                </c:pt>
              </c:strCache>
            </c:strRef>
          </c:cat>
          <c:val>
            <c:numRef>
              <c:f>'SEGDETComp(1.0,2.0,2.5,2.8,2.9)'!$Y$145:$Y$147</c:f>
              <c:numCache>
                <c:formatCode>General</c:formatCode>
                <c:ptCount val="3"/>
                <c:pt idx="0">
                  <c:v>0.145954</c:v>
                </c:pt>
                <c:pt idx="1">
                  <c:v>0.79220800000000002</c:v>
                </c:pt>
                <c:pt idx="2">
                  <c:v>0.81242800000000004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6-4B63-AE14-5E42AA7E6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775783"/>
        <c:axId val="935915943"/>
      </c:lineChart>
      <c:catAx>
        <c:axId val="704775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15943"/>
        <c:crosses val="autoZero"/>
        <c:auto val="1"/>
        <c:lblAlgn val="ctr"/>
        <c:lblOffset val="100"/>
        <c:noMultiLvlLbl val="0"/>
      </c:catAx>
      <c:valAx>
        <c:axId val="935915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75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 measure Pre and Post tracking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'SEGDET-Comp-Pre-Post-Track-v2.9'!$C$4</c:f>
              <c:strCache>
                <c:ptCount val="1"/>
                <c:pt idx="0">
                  <c:v>SEGMeasure (Using seg Masks)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'SEGDET-Comp-Pre-Post-Track-v2.9'!$B$5:$B$24</c:f>
              <c:strCache>
                <c:ptCount val="20"/>
                <c:pt idx="0">
                  <c:v>Fluo-C2DL-MSC\01</c:v>
                </c:pt>
                <c:pt idx="1">
                  <c:v>Fluo-C2DL-MSC\02</c:v>
                </c:pt>
                <c:pt idx="3">
                  <c:v>Fluo-N2DL-HeLa\01</c:v>
                </c:pt>
                <c:pt idx="4">
                  <c:v>Fluo-N2DL-HeLa\02</c:v>
                </c:pt>
                <c:pt idx="6">
                  <c:v>Fluo-N2DH-GOWT1\01</c:v>
                </c:pt>
                <c:pt idx="7">
                  <c:v>Fluo-N2DH-GOWT1\02</c:v>
                </c:pt>
                <c:pt idx="9">
                  <c:v>Fluo-C2DL-Huh7\01</c:v>
                </c:pt>
                <c:pt idx="10">
                  <c:v>Fluo-C2DL-Huh7\02</c:v>
                </c:pt>
                <c:pt idx="12">
                  <c:v>Fluo-N2DH-SIM+\01</c:v>
                </c:pt>
                <c:pt idx="13">
                  <c:v>Fluo-N2DH-SIM+\02</c:v>
                </c:pt>
                <c:pt idx="15">
                  <c:v>PhC-C2DH-U373\01</c:v>
                </c:pt>
                <c:pt idx="16">
                  <c:v>PhC-C2DH-U373\02</c:v>
                </c:pt>
                <c:pt idx="18">
                  <c:v>PhC-C2DL-PSC\01</c:v>
                </c:pt>
                <c:pt idx="19">
                  <c:v>PhC-C2DL-PSC\02</c:v>
                </c:pt>
              </c:strCache>
            </c:strRef>
          </c:cat>
          <c:val>
            <c:numRef>
              <c:f>'SEGDET-Comp-Pre-Post-Track-v2.9'!$C$5:$C$24</c:f>
              <c:numCache>
                <c:formatCode>General</c:formatCode>
                <c:ptCount val="20"/>
                <c:pt idx="0">
                  <c:v>0.57610600000000001</c:v>
                </c:pt>
                <c:pt idx="1">
                  <c:v>0.660802</c:v>
                </c:pt>
                <c:pt idx="3">
                  <c:v>0.76527800000000001</c:v>
                </c:pt>
                <c:pt idx="4">
                  <c:v>0.80342599999999997</c:v>
                </c:pt>
                <c:pt idx="6">
                  <c:v>0.84946100000000002</c:v>
                </c:pt>
                <c:pt idx="7">
                  <c:v>0.89411099999999999</c:v>
                </c:pt>
                <c:pt idx="9">
                  <c:v>0.65480499999999997</c:v>
                </c:pt>
                <c:pt idx="10">
                  <c:v>0.56265699999999996</c:v>
                </c:pt>
                <c:pt idx="12">
                  <c:v>0.85784499999999997</c:v>
                </c:pt>
                <c:pt idx="13">
                  <c:v>0.55515300000000001</c:v>
                </c:pt>
                <c:pt idx="15">
                  <c:v>0.72863599999999995</c:v>
                </c:pt>
                <c:pt idx="16">
                  <c:v>0.682782</c:v>
                </c:pt>
                <c:pt idx="18">
                  <c:v>0.60668800000000001</c:v>
                </c:pt>
                <c:pt idx="19">
                  <c:v>0.60647700000000004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2-439F-83E1-77B962B416BA}"/>
            </c:ext>
          </c:extLst>
        </c:ser>
        <c:ser>
          <c:idx val="1"/>
          <c:order val="1"/>
          <c:tx>
            <c:strRef>
              <c:f>'SEGDET-Comp-Pre-Post-Track-v2.9'!$D$4</c:f>
              <c:strCache>
                <c:ptCount val="1"/>
                <c:pt idx="0">
                  <c:v>SEGMeasure (Using tra masks)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'SEGDET-Comp-Pre-Post-Track-v2.9'!$B$5:$B$24</c:f>
              <c:strCache>
                <c:ptCount val="20"/>
                <c:pt idx="0">
                  <c:v>Fluo-C2DL-MSC\01</c:v>
                </c:pt>
                <c:pt idx="1">
                  <c:v>Fluo-C2DL-MSC\02</c:v>
                </c:pt>
                <c:pt idx="3">
                  <c:v>Fluo-N2DL-HeLa\01</c:v>
                </c:pt>
                <c:pt idx="4">
                  <c:v>Fluo-N2DL-HeLa\02</c:v>
                </c:pt>
                <c:pt idx="6">
                  <c:v>Fluo-N2DH-GOWT1\01</c:v>
                </c:pt>
                <c:pt idx="7">
                  <c:v>Fluo-N2DH-GOWT1\02</c:v>
                </c:pt>
                <c:pt idx="9">
                  <c:v>Fluo-C2DL-Huh7\01</c:v>
                </c:pt>
                <c:pt idx="10">
                  <c:v>Fluo-C2DL-Huh7\02</c:v>
                </c:pt>
                <c:pt idx="12">
                  <c:v>Fluo-N2DH-SIM+\01</c:v>
                </c:pt>
                <c:pt idx="13">
                  <c:v>Fluo-N2DH-SIM+\02</c:v>
                </c:pt>
                <c:pt idx="15">
                  <c:v>PhC-C2DH-U373\01</c:v>
                </c:pt>
                <c:pt idx="16">
                  <c:v>PhC-C2DH-U373\02</c:v>
                </c:pt>
                <c:pt idx="18">
                  <c:v>PhC-C2DL-PSC\01</c:v>
                </c:pt>
                <c:pt idx="19">
                  <c:v>PhC-C2DL-PSC\02</c:v>
                </c:pt>
              </c:strCache>
            </c:strRef>
          </c:cat>
          <c:val>
            <c:numRef>
              <c:f>'SEGDET-Comp-Pre-Post-Track-v2.9'!$D$5:$D$24</c:f>
              <c:numCache>
                <c:formatCode>General</c:formatCode>
                <c:ptCount val="20"/>
                <c:pt idx="0">
                  <c:v>0.57613700000000001</c:v>
                </c:pt>
                <c:pt idx="1">
                  <c:v>0.64724099999999996</c:v>
                </c:pt>
                <c:pt idx="3">
                  <c:v>0.76254900000000003</c:v>
                </c:pt>
                <c:pt idx="4">
                  <c:v>0.80342599999999997</c:v>
                </c:pt>
                <c:pt idx="6">
                  <c:v>0.84312500000000001</c:v>
                </c:pt>
                <c:pt idx="7">
                  <c:v>0.89411099999999999</c:v>
                </c:pt>
                <c:pt idx="9">
                  <c:v>0.64834800000000004</c:v>
                </c:pt>
                <c:pt idx="10">
                  <c:v>0.56021500000000002</c:v>
                </c:pt>
                <c:pt idx="12">
                  <c:v>0.85784300000000002</c:v>
                </c:pt>
                <c:pt idx="13">
                  <c:v>0.55510599999999999</c:v>
                </c:pt>
                <c:pt idx="15">
                  <c:v>0.72863599999999995</c:v>
                </c:pt>
                <c:pt idx="16">
                  <c:v>0.682782</c:v>
                </c:pt>
                <c:pt idx="18">
                  <c:v>0.60668800000000001</c:v>
                </c:pt>
                <c:pt idx="19">
                  <c:v>0.60647700000000004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62-439F-83E1-77B962B41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522103"/>
        <c:axId val="4899480"/>
      </c:barChart>
      <c:catAx>
        <c:axId val="1687522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480"/>
        <c:crosses val="autoZero"/>
        <c:auto val="1"/>
        <c:lblAlgn val="ctr"/>
        <c:lblOffset val="100"/>
        <c:noMultiLvlLbl val="0"/>
      </c:catAx>
      <c:valAx>
        <c:axId val="489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2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 measure Pre and Post tracking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'SEGDET-Comp-Pre-Post-Track-v2.9'!$C$29</c:f>
              <c:strCache>
                <c:ptCount val="1"/>
                <c:pt idx="0">
                  <c:v>Pre-Tracking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'SEGDET-Comp-Pre-Post-Track-v2.9'!$B$31:$B$50</c:f>
              <c:strCache>
                <c:ptCount val="20"/>
                <c:pt idx="0">
                  <c:v>Fluo-C2DL-MSC\01</c:v>
                </c:pt>
                <c:pt idx="1">
                  <c:v>Fluo-C2DL-MSC\02</c:v>
                </c:pt>
                <c:pt idx="3">
                  <c:v>Fluo-N2DL-HeLa\01</c:v>
                </c:pt>
                <c:pt idx="4">
                  <c:v>Fluo-N2DL-HeLa\02</c:v>
                </c:pt>
                <c:pt idx="6">
                  <c:v>Fluo-N2DH-GOWT1\01</c:v>
                </c:pt>
                <c:pt idx="7">
                  <c:v>Fluo-N2DH-GOWT1\02</c:v>
                </c:pt>
                <c:pt idx="9">
                  <c:v>Fluo-C2DL-Huh7\01</c:v>
                </c:pt>
                <c:pt idx="10">
                  <c:v>Fluo-C2DL-Huh7\02</c:v>
                </c:pt>
                <c:pt idx="12">
                  <c:v>Fluo-N2DH-SIM+\01</c:v>
                </c:pt>
                <c:pt idx="13">
                  <c:v>Fluo-N2DH-SIM+\02</c:v>
                </c:pt>
                <c:pt idx="15">
                  <c:v>PhC-C2DH-U373\01</c:v>
                </c:pt>
                <c:pt idx="16">
                  <c:v>PhC-C2DH-U373\02</c:v>
                </c:pt>
                <c:pt idx="18">
                  <c:v>PhC-C2DL-PSC\01</c:v>
                </c:pt>
                <c:pt idx="19">
                  <c:v>PhC-C2DL-PSC\02</c:v>
                </c:pt>
              </c:strCache>
            </c:strRef>
          </c:cat>
          <c:val>
            <c:numRef>
              <c:f>'SEGDET-Comp-Pre-Post-Track-v2.9'!$C$31:$C$50</c:f>
              <c:numCache>
                <c:formatCode>General</c:formatCode>
                <c:ptCount val="20"/>
                <c:pt idx="0">
                  <c:v>0.85186899999999999</c:v>
                </c:pt>
                <c:pt idx="1">
                  <c:v>0.39202100000000001</c:v>
                </c:pt>
                <c:pt idx="3">
                  <c:v>0.944137</c:v>
                </c:pt>
                <c:pt idx="4">
                  <c:v>0.93779299999999999</c:v>
                </c:pt>
                <c:pt idx="6">
                  <c:v>0.95957199999999998</c:v>
                </c:pt>
                <c:pt idx="7">
                  <c:v>0.902424</c:v>
                </c:pt>
                <c:pt idx="9">
                  <c:v>0.76519499999999996</c:v>
                </c:pt>
                <c:pt idx="10">
                  <c:v>0.85494400000000004</c:v>
                </c:pt>
                <c:pt idx="12">
                  <c:v>0.99049900000000002</c:v>
                </c:pt>
                <c:pt idx="13">
                  <c:v>0.74446800000000002</c:v>
                </c:pt>
                <c:pt idx="15">
                  <c:v>0.90052299999999996</c:v>
                </c:pt>
                <c:pt idx="16">
                  <c:v>0.79220800000000002</c:v>
                </c:pt>
                <c:pt idx="18">
                  <c:v>0.89101600000000003</c:v>
                </c:pt>
                <c:pt idx="19">
                  <c:v>0.89610599999999996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0-4C58-BDD7-F0022579CD1E}"/>
            </c:ext>
          </c:extLst>
        </c:ser>
        <c:ser>
          <c:idx val="1"/>
          <c:order val="1"/>
          <c:tx>
            <c:strRef>
              <c:f>'SEGDET-Comp-Pre-Post-Track-v2.9'!$D$29</c:f>
              <c:strCache>
                <c:ptCount val="1"/>
                <c:pt idx="0">
                  <c:v>Post-Tracking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'SEGDET-Comp-Pre-Post-Track-v2.9'!$B$31:$B$50</c:f>
              <c:strCache>
                <c:ptCount val="20"/>
                <c:pt idx="0">
                  <c:v>Fluo-C2DL-MSC\01</c:v>
                </c:pt>
                <c:pt idx="1">
                  <c:v>Fluo-C2DL-MSC\02</c:v>
                </c:pt>
                <c:pt idx="3">
                  <c:v>Fluo-N2DL-HeLa\01</c:v>
                </c:pt>
                <c:pt idx="4">
                  <c:v>Fluo-N2DL-HeLa\02</c:v>
                </c:pt>
                <c:pt idx="6">
                  <c:v>Fluo-N2DH-GOWT1\01</c:v>
                </c:pt>
                <c:pt idx="7">
                  <c:v>Fluo-N2DH-GOWT1\02</c:v>
                </c:pt>
                <c:pt idx="9">
                  <c:v>Fluo-C2DL-Huh7\01</c:v>
                </c:pt>
                <c:pt idx="10">
                  <c:v>Fluo-C2DL-Huh7\02</c:v>
                </c:pt>
                <c:pt idx="12">
                  <c:v>Fluo-N2DH-SIM+\01</c:v>
                </c:pt>
                <c:pt idx="13">
                  <c:v>Fluo-N2DH-SIM+\02</c:v>
                </c:pt>
                <c:pt idx="15">
                  <c:v>PhC-C2DH-U373\01</c:v>
                </c:pt>
                <c:pt idx="16">
                  <c:v>PhC-C2DH-U373\02</c:v>
                </c:pt>
                <c:pt idx="18">
                  <c:v>PhC-C2DL-PSC\01</c:v>
                </c:pt>
                <c:pt idx="19">
                  <c:v>PhC-C2DL-PSC\02</c:v>
                </c:pt>
              </c:strCache>
            </c:strRef>
          </c:cat>
          <c:val>
            <c:numRef>
              <c:f>'SEGDET-Comp-Pre-Post-Track-v2.9'!$D$31:$D$50</c:f>
              <c:numCache>
                <c:formatCode>General</c:formatCode>
                <c:ptCount val="20"/>
                <c:pt idx="0">
                  <c:v>0.86121499999999995</c:v>
                </c:pt>
                <c:pt idx="1">
                  <c:v>0.70531900000000003</c:v>
                </c:pt>
                <c:pt idx="3">
                  <c:v>0.94872100000000004</c:v>
                </c:pt>
                <c:pt idx="4">
                  <c:v>0.96466600000000002</c:v>
                </c:pt>
                <c:pt idx="6">
                  <c:v>0.96710399999999996</c:v>
                </c:pt>
                <c:pt idx="7">
                  <c:v>0.88351199999999996</c:v>
                </c:pt>
                <c:pt idx="9">
                  <c:v>0.82954799999999995</c:v>
                </c:pt>
                <c:pt idx="10">
                  <c:v>0.87317699999999998</c:v>
                </c:pt>
                <c:pt idx="12">
                  <c:v>0.990564</c:v>
                </c:pt>
                <c:pt idx="13">
                  <c:v>0.82361300000000004</c:v>
                </c:pt>
                <c:pt idx="15">
                  <c:v>0.93372500000000003</c:v>
                </c:pt>
                <c:pt idx="16">
                  <c:v>0.85780299999999998</c:v>
                </c:pt>
                <c:pt idx="18">
                  <c:v>0.89230100000000001</c:v>
                </c:pt>
                <c:pt idx="19">
                  <c:v>0.89728399999999997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F0-4C58-BDD7-F0022579C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602807"/>
        <c:axId val="665332072"/>
      </c:barChart>
      <c:catAx>
        <c:axId val="864602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072"/>
        <c:crosses val="autoZero"/>
        <c:auto val="1"/>
        <c:lblAlgn val="ctr"/>
        <c:lblOffset val="100"/>
        <c:noMultiLvlLbl val="0"/>
      </c:catAx>
      <c:valAx>
        <c:axId val="66533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02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SEG Measure pre and post tracking with CTC best 3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'SEGDET-Comp-Pre-Post-Track-v2.9'!$C$57</c:f>
              <c:strCache>
                <c:ptCount val="1"/>
                <c:pt idx="0">
                  <c:v>SEGMeasure (Using seg Masks)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'SEGDET-Comp-Pre-Post-Track-v2.9'!$B$58:$B$65</c:f>
              <c:strCache>
                <c:ptCount val="8"/>
                <c:pt idx="0">
                  <c:v>Fluo-C2DL-MSC</c:v>
                </c:pt>
                <c:pt idx="1">
                  <c:v>Fluo-N2DL-HeLa</c:v>
                </c:pt>
                <c:pt idx="2">
                  <c:v>Fluo-N2DH-GOWT1</c:v>
                </c:pt>
                <c:pt idx="3">
                  <c:v>Fluo-C2DL-Huh7</c:v>
                </c:pt>
                <c:pt idx="4">
                  <c:v>Fluo-N2DH-SIM+</c:v>
                </c:pt>
                <c:pt idx="5">
                  <c:v>PhC-C2DH-U373</c:v>
                </c:pt>
                <c:pt idx="6">
                  <c:v>PhC-C2DL-PSC</c:v>
                </c:pt>
                <c:pt idx="7">
                  <c:v>Average</c:v>
                </c:pt>
              </c:strCache>
            </c:strRef>
          </c:cat>
          <c:val>
            <c:numRef>
              <c:f>'SEGDET-Comp-Pre-Post-Track-v2.9'!$C$58:$C$65</c:f>
              <c:numCache>
                <c:formatCode>General</c:formatCode>
                <c:ptCount val="8"/>
                <c:pt idx="0">
                  <c:v>0.61845399999999995</c:v>
                </c:pt>
                <c:pt idx="1">
                  <c:v>0.87178599999999995</c:v>
                </c:pt>
                <c:pt idx="2">
                  <c:v>0.78435200000000005</c:v>
                </c:pt>
                <c:pt idx="3">
                  <c:v>0.60873100000000002</c:v>
                </c:pt>
                <c:pt idx="4">
                  <c:v>0.72145099999999995</c:v>
                </c:pt>
                <c:pt idx="5">
                  <c:v>0.70506999999999997</c:v>
                </c:pt>
                <c:pt idx="6">
                  <c:v>0.60576099999999999</c:v>
                </c:pt>
                <c:pt idx="7">
                  <c:v>0.70222928571428578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3-4A17-A2BD-17092D2614D3}"/>
            </c:ext>
          </c:extLst>
        </c:ser>
        <c:ser>
          <c:idx val="1"/>
          <c:order val="1"/>
          <c:tx>
            <c:strRef>
              <c:f>'SEGDET-Comp-Pre-Post-Track-v2.9'!$D$57</c:f>
              <c:strCache>
                <c:ptCount val="1"/>
                <c:pt idx="0">
                  <c:v>SEGMeasure (Using TRA Masks)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'SEGDET-Comp-Pre-Post-Track-v2.9'!$B$58:$B$65</c:f>
              <c:strCache>
                <c:ptCount val="8"/>
                <c:pt idx="0">
                  <c:v>Fluo-C2DL-MSC</c:v>
                </c:pt>
                <c:pt idx="1">
                  <c:v>Fluo-N2DL-HeLa</c:v>
                </c:pt>
                <c:pt idx="2">
                  <c:v>Fluo-N2DH-GOWT1</c:v>
                </c:pt>
                <c:pt idx="3">
                  <c:v>Fluo-C2DL-Huh7</c:v>
                </c:pt>
                <c:pt idx="4">
                  <c:v>Fluo-N2DH-SIM+</c:v>
                </c:pt>
                <c:pt idx="5">
                  <c:v>PhC-C2DH-U373</c:v>
                </c:pt>
                <c:pt idx="6">
                  <c:v>PhC-C2DL-PSC</c:v>
                </c:pt>
                <c:pt idx="7">
                  <c:v>Average</c:v>
                </c:pt>
              </c:strCache>
            </c:strRef>
          </c:cat>
          <c:val>
            <c:numRef>
              <c:f>'SEGDET-Comp-Pre-Post-Track-v2.9'!$D$58:$D$65</c:f>
              <c:numCache>
                <c:formatCode>General</c:formatCode>
                <c:ptCount val="8"/>
                <c:pt idx="0">
                  <c:v>0.61168900000000004</c:v>
                </c:pt>
                <c:pt idx="1">
                  <c:v>0.78298699999999999</c:v>
                </c:pt>
                <c:pt idx="2">
                  <c:v>0.868618</c:v>
                </c:pt>
                <c:pt idx="3">
                  <c:v>0.60428099999999996</c:v>
                </c:pt>
                <c:pt idx="4">
                  <c:v>0.72145099999999995</c:v>
                </c:pt>
                <c:pt idx="5">
                  <c:v>0.70570900000000003</c:v>
                </c:pt>
                <c:pt idx="6">
                  <c:v>0.60658199999999995</c:v>
                </c:pt>
                <c:pt idx="7">
                  <c:v>0.70018814285714293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3-4A17-A2BD-17092D2614D3}"/>
            </c:ext>
          </c:extLst>
        </c:ser>
        <c:ser>
          <c:idx val="2"/>
          <c:order val="2"/>
          <c:tx>
            <c:strRef>
              <c:f>'SEGDET-Comp-Pre-Post-Track-v2.9'!$E$57</c:f>
              <c:strCache>
                <c:ptCount val="1"/>
                <c:pt idx="0">
                  <c:v>Best CTC_1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'SEGDET-Comp-Pre-Post-Track-v2.9'!$B$58:$B$65</c:f>
              <c:strCache>
                <c:ptCount val="8"/>
                <c:pt idx="0">
                  <c:v>Fluo-C2DL-MSC</c:v>
                </c:pt>
                <c:pt idx="1">
                  <c:v>Fluo-N2DL-HeLa</c:v>
                </c:pt>
                <c:pt idx="2">
                  <c:v>Fluo-N2DH-GOWT1</c:v>
                </c:pt>
                <c:pt idx="3">
                  <c:v>Fluo-C2DL-Huh7</c:v>
                </c:pt>
                <c:pt idx="4">
                  <c:v>Fluo-N2DH-SIM+</c:v>
                </c:pt>
                <c:pt idx="5">
                  <c:v>PhC-C2DH-U373</c:v>
                </c:pt>
                <c:pt idx="6">
                  <c:v>PhC-C2DL-PSC</c:v>
                </c:pt>
                <c:pt idx="7">
                  <c:v>Average</c:v>
                </c:pt>
              </c:strCache>
            </c:strRef>
          </c:cat>
          <c:val>
            <c:numRef>
              <c:f>'SEGDET-Comp-Pre-Post-Track-v2.9'!$E$58:$E$65</c:f>
              <c:numCache>
                <c:formatCode>General</c:formatCode>
                <c:ptCount val="8"/>
                <c:pt idx="0">
                  <c:v>0.68700000000000006</c:v>
                </c:pt>
                <c:pt idx="1">
                  <c:v>0.92300000000000004</c:v>
                </c:pt>
                <c:pt idx="2">
                  <c:v>0.93799999999999994</c:v>
                </c:pt>
                <c:pt idx="3">
                  <c:v>0.81100000000000005</c:v>
                </c:pt>
                <c:pt idx="4">
                  <c:v>0.83199999999999996</c:v>
                </c:pt>
                <c:pt idx="5">
                  <c:v>0.93100000000000005</c:v>
                </c:pt>
                <c:pt idx="6">
                  <c:v>0.90600000000000003</c:v>
                </c:pt>
                <c:pt idx="7">
                  <c:v>0.8611428571428571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D3-4A17-A2BD-17092D2614D3}"/>
            </c:ext>
          </c:extLst>
        </c:ser>
        <c:ser>
          <c:idx val="3"/>
          <c:order val="3"/>
          <c:tx>
            <c:strRef>
              <c:f>'SEGDET-Comp-Pre-Post-Track-v2.9'!$F$57</c:f>
              <c:strCache>
                <c:ptCount val="1"/>
                <c:pt idx="0">
                  <c:v>Best CTC_2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'SEGDET-Comp-Pre-Post-Track-v2.9'!$B$58:$B$65</c:f>
              <c:strCache>
                <c:ptCount val="8"/>
                <c:pt idx="0">
                  <c:v>Fluo-C2DL-MSC</c:v>
                </c:pt>
                <c:pt idx="1">
                  <c:v>Fluo-N2DL-HeLa</c:v>
                </c:pt>
                <c:pt idx="2">
                  <c:v>Fluo-N2DH-GOWT1</c:v>
                </c:pt>
                <c:pt idx="3">
                  <c:v>Fluo-C2DL-Huh7</c:v>
                </c:pt>
                <c:pt idx="4">
                  <c:v>Fluo-N2DH-SIM+</c:v>
                </c:pt>
                <c:pt idx="5">
                  <c:v>PhC-C2DH-U373</c:v>
                </c:pt>
                <c:pt idx="6">
                  <c:v>PhC-C2DL-PSC</c:v>
                </c:pt>
                <c:pt idx="7">
                  <c:v>Average</c:v>
                </c:pt>
              </c:strCache>
            </c:strRef>
          </c:cat>
          <c:val>
            <c:numRef>
              <c:f>'SEGDET-Comp-Pre-Post-Track-v2.9'!$F$58:$F$65</c:f>
              <c:numCache>
                <c:formatCode>General</c:formatCode>
                <c:ptCount val="8"/>
                <c:pt idx="0">
                  <c:v>0.65500000000000003</c:v>
                </c:pt>
                <c:pt idx="1">
                  <c:v>0.92300000000000004</c:v>
                </c:pt>
                <c:pt idx="2">
                  <c:v>0.93300000000000005</c:v>
                </c:pt>
                <c:pt idx="3">
                  <c:v>0.79200000000000004</c:v>
                </c:pt>
                <c:pt idx="4">
                  <c:v>0.83</c:v>
                </c:pt>
                <c:pt idx="5">
                  <c:v>0.92900000000000005</c:v>
                </c:pt>
                <c:pt idx="6">
                  <c:v>0.78600000000000003</c:v>
                </c:pt>
                <c:pt idx="7">
                  <c:v>0.83542857142857152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D3-4A17-A2BD-17092D2614D3}"/>
            </c:ext>
          </c:extLst>
        </c:ser>
        <c:ser>
          <c:idx val="4"/>
          <c:order val="4"/>
          <c:tx>
            <c:strRef>
              <c:f>'SEGDET-Comp-Pre-Post-Track-v2.9'!$G$57</c:f>
              <c:strCache>
                <c:ptCount val="1"/>
                <c:pt idx="0">
                  <c:v>Best CTC_3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'SEGDET-Comp-Pre-Post-Track-v2.9'!$B$58:$B$65</c:f>
              <c:strCache>
                <c:ptCount val="8"/>
                <c:pt idx="0">
                  <c:v>Fluo-C2DL-MSC</c:v>
                </c:pt>
                <c:pt idx="1">
                  <c:v>Fluo-N2DL-HeLa</c:v>
                </c:pt>
                <c:pt idx="2">
                  <c:v>Fluo-N2DH-GOWT1</c:v>
                </c:pt>
                <c:pt idx="3">
                  <c:v>Fluo-C2DL-Huh7</c:v>
                </c:pt>
                <c:pt idx="4">
                  <c:v>Fluo-N2DH-SIM+</c:v>
                </c:pt>
                <c:pt idx="5">
                  <c:v>PhC-C2DH-U373</c:v>
                </c:pt>
                <c:pt idx="6">
                  <c:v>PhC-C2DL-PSC</c:v>
                </c:pt>
                <c:pt idx="7">
                  <c:v>Average</c:v>
                </c:pt>
              </c:strCache>
            </c:strRef>
          </c:cat>
          <c:val>
            <c:numRef>
              <c:f>'SEGDET-Comp-Pre-Post-Track-v2.9'!$G$58:$G$65</c:f>
              <c:numCache>
                <c:formatCode>General</c:formatCode>
                <c:ptCount val="8"/>
                <c:pt idx="0">
                  <c:v>0.64500000000000002</c:v>
                </c:pt>
                <c:pt idx="1">
                  <c:v>0.92200000000000004</c:v>
                </c:pt>
                <c:pt idx="2">
                  <c:v>0.93100000000000005</c:v>
                </c:pt>
                <c:pt idx="3">
                  <c:v>0.78200000000000003</c:v>
                </c:pt>
                <c:pt idx="4">
                  <c:v>0.82699999999999996</c:v>
                </c:pt>
                <c:pt idx="5">
                  <c:v>0.92700000000000005</c:v>
                </c:pt>
                <c:pt idx="6">
                  <c:v>0.75900000000000001</c:v>
                </c:pt>
                <c:pt idx="7">
                  <c:v>0.82757142857142874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D3-4A17-A2BD-17092D26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696391"/>
        <c:axId val="1066603832"/>
      </c:barChart>
      <c:catAx>
        <c:axId val="2032696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03832"/>
        <c:crosses val="autoZero"/>
        <c:auto val="1"/>
        <c:lblAlgn val="ctr"/>
        <c:lblOffset val="100"/>
        <c:noMultiLvlLbl val="0"/>
      </c:catAx>
      <c:valAx>
        <c:axId val="10666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6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DET Measure pre and post tracking with CTC best 3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'SEGDET-Comp-Pre-Post-Track-v2.9'!$C$78</c:f>
              <c:strCache>
                <c:ptCount val="1"/>
                <c:pt idx="0">
                  <c:v>DETMeasure (Using seg Masks)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'SEGDET-Comp-Pre-Post-Track-v2.9'!$B$79:$B$86</c:f>
              <c:strCache>
                <c:ptCount val="8"/>
                <c:pt idx="0">
                  <c:v>Fluo-C2DL-MSC</c:v>
                </c:pt>
                <c:pt idx="1">
                  <c:v>Fluo-N2DL-HeLa</c:v>
                </c:pt>
                <c:pt idx="2">
                  <c:v>Fluo-N2DH-GOWT1</c:v>
                </c:pt>
                <c:pt idx="3">
                  <c:v>Fluo-C2DL-Huh7</c:v>
                </c:pt>
                <c:pt idx="4">
                  <c:v>Fluo-N2DH-SIM+</c:v>
                </c:pt>
                <c:pt idx="5">
                  <c:v>PhC-C2DH-U373</c:v>
                </c:pt>
                <c:pt idx="6">
                  <c:v>PhC-C2DL-PSC</c:v>
                </c:pt>
                <c:pt idx="7">
                  <c:v>Average</c:v>
                </c:pt>
              </c:strCache>
            </c:strRef>
          </c:cat>
          <c:val>
            <c:numRef>
              <c:f>'SEGDET-Comp-Pre-Post-Track-v2.9'!$C$79:$C$86</c:f>
              <c:numCache>
                <c:formatCode>General</c:formatCode>
                <c:ptCount val="8"/>
                <c:pt idx="0">
                  <c:v>0.64322900000000005</c:v>
                </c:pt>
                <c:pt idx="1">
                  <c:v>0.919794</c:v>
                </c:pt>
                <c:pt idx="2">
                  <c:v>0.95420000000000005</c:v>
                </c:pt>
                <c:pt idx="3">
                  <c:v>0.81006900000000004</c:v>
                </c:pt>
                <c:pt idx="4">
                  <c:v>0.93472500000000003</c:v>
                </c:pt>
                <c:pt idx="5">
                  <c:v>0.86530300000000004</c:v>
                </c:pt>
                <c:pt idx="6">
                  <c:v>0.89328099999999999</c:v>
                </c:pt>
                <c:pt idx="7">
                  <c:v>0.86008585714285712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D-4632-BA46-E9CDA9AA2373}"/>
            </c:ext>
          </c:extLst>
        </c:ser>
        <c:ser>
          <c:idx val="1"/>
          <c:order val="1"/>
          <c:tx>
            <c:strRef>
              <c:f>'SEGDET-Comp-Pre-Post-Track-v2.9'!$D$78</c:f>
              <c:strCache>
                <c:ptCount val="1"/>
                <c:pt idx="0">
                  <c:v>DETMeasure (Using TRA Masks)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'SEGDET-Comp-Pre-Post-Track-v2.9'!$B$79:$B$86</c:f>
              <c:strCache>
                <c:ptCount val="8"/>
                <c:pt idx="0">
                  <c:v>Fluo-C2DL-MSC</c:v>
                </c:pt>
                <c:pt idx="1">
                  <c:v>Fluo-N2DL-HeLa</c:v>
                </c:pt>
                <c:pt idx="2">
                  <c:v>Fluo-N2DH-GOWT1</c:v>
                </c:pt>
                <c:pt idx="3">
                  <c:v>Fluo-C2DL-Huh7</c:v>
                </c:pt>
                <c:pt idx="4">
                  <c:v>Fluo-N2DH-SIM+</c:v>
                </c:pt>
                <c:pt idx="5">
                  <c:v>PhC-C2DH-U373</c:v>
                </c:pt>
                <c:pt idx="6">
                  <c:v>PhC-C2DL-PSC</c:v>
                </c:pt>
                <c:pt idx="7">
                  <c:v>Average</c:v>
                </c:pt>
              </c:strCache>
            </c:strRef>
          </c:cat>
          <c:val>
            <c:numRef>
              <c:f>'SEGDET-Comp-Pre-Post-Track-v2.9'!$D$79:$D$86</c:f>
              <c:numCache>
                <c:formatCode>General</c:formatCode>
                <c:ptCount val="8"/>
                <c:pt idx="0">
                  <c:v>0.78326700000000005</c:v>
                </c:pt>
                <c:pt idx="1">
                  <c:v>0.91611600000000004</c:v>
                </c:pt>
                <c:pt idx="2">
                  <c:v>0.92530800000000002</c:v>
                </c:pt>
                <c:pt idx="3">
                  <c:v>0.86136199999999996</c:v>
                </c:pt>
                <c:pt idx="4">
                  <c:v>0.90708800000000001</c:v>
                </c:pt>
                <c:pt idx="5">
                  <c:v>0.895764</c:v>
                </c:pt>
                <c:pt idx="6">
                  <c:v>0.89479200000000003</c:v>
                </c:pt>
                <c:pt idx="7">
                  <c:v>0.88338528571428565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2D-4632-BA46-E9CDA9AA2373}"/>
            </c:ext>
          </c:extLst>
        </c:ser>
        <c:ser>
          <c:idx val="2"/>
          <c:order val="2"/>
          <c:tx>
            <c:strRef>
              <c:f>'SEGDET-Comp-Pre-Post-Track-v2.9'!$E$78</c:f>
              <c:strCache>
                <c:ptCount val="1"/>
                <c:pt idx="0">
                  <c:v>Best CTC_1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'SEGDET-Comp-Pre-Post-Track-v2.9'!$B$79:$B$86</c:f>
              <c:strCache>
                <c:ptCount val="8"/>
                <c:pt idx="0">
                  <c:v>Fluo-C2DL-MSC</c:v>
                </c:pt>
                <c:pt idx="1">
                  <c:v>Fluo-N2DL-HeLa</c:v>
                </c:pt>
                <c:pt idx="2">
                  <c:v>Fluo-N2DH-GOWT1</c:v>
                </c:pt>
                <c:pt idx="3">
                  <c:v>Fluo-C2DL-Huh7</c:v>
                </c:pt>
                <c:pt idx="4">
                  <c:v>Fluo-N2DH-SIM+</c:v>
                </c:pt>
                <c:pt idx="5">
                  <c:v>PhC-C2DH-U373</c:v>
                </c:pt>
                <c:pt idx="6">
                  <c:v>PhC-C2DL-PSC</c:v>
                </c:pt>
                <c:pt idx="7">
                  <c:v>Average</c:v>
                </c:pt>
              </c:strCache>
            </c:strRef>
          </c:cat>
          <c:val>
            <c:numRef>
              <c:f>'SEGDET-Comp-Pre-Post-Track-v2.9'!$E$79:$E$86</c:f>
              <c:numCache>
                <c:formatCode>General</c:formatCode>
                <c:ptCount val="8"/>
                <c:pt idx="0">
                  <c:v>0.876</c:v>
                </c:pt>
                <c:pt idx="1">
                  <c:v>0.99399999999999999</c:v>
                </c:pt>
                <c:pt idx="2">
                  <c:v>0.98</c:v>
                </c:pt>
                <c:pt idx="3">
                  <c:v>0.96799999999999997</c:v>
                </c:pt>
                <c:pt idx="4">
                  <c:v>0.99199999999999999</c:v>
                </c:pt>
                <c:pt idx="5">
                  <c:v>0.99</c:v>
                </c:pt>
                <c:pt idx="6">
                  <c:v>0.97499999999999998</c:v>
                </c:pt>
                <c:pt idx="7">
                  <c:v>0.96785714285714286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2D-4632-BA46-E9CDA9AA2373}"/>
            </c:ext>
          </c:extLst>
        </c:ser>
        <c:ser>
          <c:idx val="3"/>
          <c:order val="3"/>
          <c:tx>
            <c:strRef>
              <c:f>'SEGDET-Comp-Pre-Post-Track-v2.9'!$F$78</c:f>
              <c:strCache>
                <c:ptCount val="1"/>
                <c:pt idx="0">
                  <c:v>Best CTC_2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'SEGDET-Comp-Pre-Post-Track-v2.9'!$B$79:$B$86</c:f>
              <c:strCache>
                <c:ptCount val="8"/>
                <c:pt idx="0">
                  <c:v>Fluo-C2DL-MSC</c:v>
                </c:pt>
                <c:pt idx="1">
                  <c:v>Fluo-N2DL-HeLa</c:v>
                </c:pt>
                <c:pt idx="2">
                  <c:v>Fluo-N2DH-GOWT1</c:v>
                </c:pt>
                <c:pt idx="3">
                  <c:v>Fluo-C2DL-Huh7</c:v>
                </c:pt>
                <c:pt idx="4">
                  <c:v>Fluo-N2DH-SIM+</c:v>
                </c:pt>
                <c:pt idx="5">
                  <c:v>PhC-C2DH-U373</c:v>
                </c:pt>
                <c:pt idx="6">
                  <c:v>PhC-C2DL-PSC</c:v>
                </c:pt>
                <c:pt idx="7">
                  <c:v>Average</c:v>
                </c:pt>
              </c:strCache>
            </c:strRef>
          </c:cat>
          <c:val>
            <c:numRef>
              <c:f>'SEGDET-Comp-Pre-Post-Track-v2.9'!$F$79:$F$86</c:f>
              <c:numCache>
                <c:formatCode>General</c:formatCode>
                <c:ptCount val="8"/>
                <c:pt idx="0">
                  <c:v>0.85099999999999998</c:v>
                </c:pt>
                <c:pt idx="1">
                  <c:v>0.99199999999999999</c:v>
                </c:pt>
                <c:pt idx="2">
                  <c:v>0.97599999999999998</c:v>
                </c:pt>
                <c:pt idx="3">
                  <c:v>0.95899999999999996</c:v>
                </c:pt>
                <c:pt idx="4">
                  <c:v>0.98399999999999999</c:v>
                </c:pt>
                <c:pt idx="5">
                  <c:v>0.99</c:v>
                </c:pt>
                <c:pt idx="6">
                  <c:v>0.97199999999999998</c:v>
                </c:pt>
                <c:pt idx="7">
                  <c:v>0.96057142857142863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2D-4632-BA46-E9CDA9AA2373}"/>
            </c:ext>
          </c:extLst>
        </c:ser>
        <c:ser>
          <c:idx val="4"/>
          <c:order val="4"/>
          <c:tx>
            <c:strRef>
              <c:f>'SEGDET-Comp-Pre-Post-Track-v2.9'!$G$78</c:f>
              <c:strCache>
                <c:ptCount val="1"/>
                <c:pt idx="0">
                  <c:v>Best CTC_3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'SEGDET-Comp-Pre-Post-Track-v2.9'!$B$79:$B$86</c:f>
              <c:strCache>
                <c:ptCount val="8"/>
                <c:pt idx="0">
                  <c:v>Fluo-C2DL-MSC</c:v>
                </c:pt>
                <c:pt idx="1">
                  <c:v>Fluo-N2DL-HeLa</c:v>
                </c:pt>
                <c:pt idx="2">
                  <c:v>Fluo-N2DH-GOWT1</c:v>
                </c:pt>
                <c:pt idx="3">
                  <c:v>Fluo-C2DL-Huh7</c:v>
                </c:pt>
                <c:pt idx="4">
                  <c:v>Fluo-N2DH-SIM+</c:v>
                </c:pt>
                <c:pt idx="5">
                  <c:v>PhC-C2DH-U373</c:v>
                </c:pt>
                <c:pt idx="6">
                  <c:v>PhC-C2DL-PSC</c:v>
                </c:pt>
                <c:pt idx="7">
                  <c:v>Average</c:v>
                </c:pt>
              </c:strCache>
            </c:strRef>
          </c:cat>
          <c:val>
            <c:numRef>
              <c:f>'SEGDET-Comp-Pre-Post-Track-v2.9'!$G$79:$G$86</c:f>
              <c:numCache>
                <c:formatCode>General</c:formatCode>
                <c:ptCount val="8"/>
                <c:pt idx="0">
                  <c:v>0.83199999999999996</c:v>
                </c:pt>
                <c:pt idx="1">
                  <c:v>0.99199999999999999</c:v>
                </c:pt>
                <c:pt idx="2">
                  <c:v>0.97</c:v>
                </c:pt>
                <c:pt idx="3">
                  <c:v>0.95699999999999996</c:v>
                </c:pt>
                <c:pt idx="4">
                  <c:v>0.97399999999999998</c:v>
                </c:pt>
                <c:pt idx="5">
                  <c:v>0.98799999999999999</c:v>
                </c:pt>
                <c:pt idx="6">
                  <c:v>0.97199999999999998</c:v>
                </c:pt>
                <c:pt idx="7">
                  <c:v>0.95499999999999985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2D-4632-BA46-E9CDA9AA2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200295"/>
        <c:axId val="1760146632"/>
      </c:barChart>
      <c:catAx>
        <c:axId val="2108200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46632"/>
        <c:crosses val="autoZero"/>
        <c:auto val="1"/>
        <c:lblAlgn val="ctr"/>
        <c:lblOffset val="100"/>
        <c:noMultiLvlLbl val="0"/>
      </c:catAx>
      <c:valAx>
        <c:axId val="17601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00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 SEGMeasures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Comparisons_of_Methods!$B$1</c:f>
              <c:strCache>
                <c:ptCount val="1"/>
                <c:pt idx="0">
                  <c:v>Kde-pdf-joint_CV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Comparisons_of_Methods!$A$2:$A$33</c:f>
              <c:strCache>
                <c:ptCount val="32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  <c:pt idx="29">
                  <c:v>DIC-C2DH-HeLa\01</c:v>
                </c:pt>
                <c:pt idx="31">
                  <c:v>DIC-C2DH-HeLa\02</c:v>
                </c:pt>
              </c:strCache>
            </c:strRef>
          </c:cat>
          <c:val>
            <c:numRef>
              <c:f>Comparisons_of_Methods!$B$2:$B$33</c:f>
              <c:numCache>
                <c:formatCode>General</c:formatCode>
                <c:ptCount val="32"/>
                <c:pt idx="1">
                  <c:v>0.54200099999999996</c:v>
                </c:pt>
                <c:pt idx="3">
                  <c:v>0.42601299999999998</c:v>
                </c:pt>
                <c:pt idx="5">
                  <c:v>0.499361</c:v>
                </c:pt>
                <c:pt idx="7">
                  <c:v>0.378168</c:v>
                </c:pt>
                <c:pt idx="9">
                  <c:v>0.62547699999999995</c:v>
                </c:pt>
                <c:pt idx="11">
                  <c:v>0.30143399999999998</c:v>
                </c:pt>
                <c:pt idx="13">
                  <c:v>0.51129000000000002</c:v>
                </c:pt>
                <c:pt idx="15">
                  <c:v>0.60603399999999996</c:v>
                </c:pt>
                <c:pt idx="17">
                  <c:v>0.48620999999999998</c:v>
                </c:pt>
                <c:pt idx="19">
                  <c:v>0.60529200000000005</c:v>
                </c:pt>
                <c:pt idx="21">
                  <c:v>0.450986</c:v>
                </c:pt>
                <c:pt idx="23">
                  <c:v>0.83497299999999997</c:v>
                </c:pt>
                <c:pt idx="25">
                  <c:v>0.52986200000000006</c:v>
                </c:pt>
                <c:pt idx="27">
                  <c:v>0.496558</c:v>
                </c:pt>
                <c:pt idx="29">
                  <c:v>9.776E-2</c:v>
                </c:pt>
                <c:pt idx="31">
                  <c:v>3.4568000000000002E-2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3-433E-8D6D-C9125770C6FF}"/>
            </c:ext>
          </c:extLst>
        </c:ser>
        <c:ser>
          <c:idx val="1"/>
          <c:order val="1"/>
          <c:tx>
            <c:strRef>
              <c:f>Comparisons_of_Methods!$C$1</c:f>
              <c:strCache>
                <c:ptCount val="1"/>
                <c:pt idx="0">
                  <c:v>Kde-pdf-joint_LSE-BF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Comparisons_of_Methods!$A$2:$A$33</c:f>
              <c:strCache>
                <c:ptCount val="32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  <c:pt idx="29">
                  <c:v>DIC-C2DH-HeLa\01</c:v>
                </c:pt>
                <c:pt idx="31">
                  <c:v>DIC-C2DH-HeLa\02</c:v>
                </c:pt>
              </c:strCache>
            </c:strRef>
          </c:cat>
          <c:val>
            <c:numRef>
              <c:f>Comparisons_of_Methods!$C$2:$C$33</c:f>
              <c:numCache>
                <c:formatCode>General</c:formatCode>
                <c:ptCount val="32"/>
                <c:pt idx="1">
                  <c:v>0.42237400000000003</c:v>
                </c:pt>
                <c:pt idx="3">
                  <c:v>0.47528700000000002</c:v>
                </c:pt>
                <c:pt idx="5">
                  <c:v>0.67037000000000002</c:v>
                </c:pt>
                <c:pt idx="7">
                  <c:v>0.29124100000000003</c:v>
                </c:pt>
                <c:pt idx="9">
                  <c:v>0.44672899999999999</c:v>
                </c:pt>
                <c:pt idx="11">
                  <c:v>0.480211</c:v>
                </c:pt>
                <c:pt idx="13">
                  <c:v>0.58985600000000005</c:v>
                </c:pt>
                <c:pt idx="15">
                  <c:v>0.534887</c:v>
                </c:pt>
                <c:pt idx="17">
                  <c:v>0.66555799999999998</c:v>
                </c:pt>
                <c:pt idx="19">
                  <c:v>0.73270199999999996</c:v>
                </c:pt>
                <c:pt idx="21">
                  <c:v>0.51138399999999995</c:v>
                </c:pt>
                <c:pt idx="23">
                  <c:v>0.86072000000000004</c:v>
                </c:pt>
                <c:pt idx="25">
                  <c:v>0.597113</c:v>
                </c:pt>
                <c:pt idx="27">
                  <c:v>0.58802600000000005</c:v>
                </c:pt>
                <c:pt idx="29">
                  <c:v>0.19886999999999999</c:v>
                </c:pt>
                <c:pt idx="31">
                  <c:v>0.15678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B3-433E-8D6D-C9125770C6FF}"/>
            </c:ext>
          </c:extLst>
        </c:ser>
        <c:ser>
          <c:idx val="2"/>
          <c:order val="2"/>
          <c:tx>
            <c:strRef>
              <c:f>Comparisons_of_Methods!$D$1</c:f>
              <c:strCache>
                <c:ptCount val="1"/>
                <c:pt idx="0">
                  <c:v>Pdf-joint_CV(Normal Parametric)- June 17th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Comparisons_of_Methods!$A$2:$A$33</c:f>
              <c:strCache>
                <c:ptCount val="32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  <c:pt idx="29">
                  <c:v>DIC-C2DH-HeLa\01</c:v>
                </c:pt>
                <c:pt idx="31">
                  <c:v>DIC-C2DH-HeLa\02</c:v>
                </c:pt>
              </c:strCache>
            </c:strRef>
          </c:cat>
          <c:val>
            <c:numRef>
              <c:f>Comparisons_of_Methods!$D$2:$D$33</c:f>
              <c:numCache>
                <c:formatCode>General</c:formatCode>
                <c:ptCount val="32"/>
                <c:pt idx="1">
                  <c:v>0.62318899999999999</c:v>
                </c:pt>
                <c:pt idx="3">
                  <c:v>0.40558300000000003</c:v>
                </c:pt>
                <c:pt idx="5">
                  <c:v>0.80313800000000002</c:v>
                </c:pt>
                <c:pt idx="7">
                  <c:v>0.47150300000000001</c:v>
                </c:pt>
                <c:pt idx="9">
                  <c:v>0.32503399999999999</c:v>
                </c:pt>
                <c:pt idx="11">
                  <c:v>0.38799099999999997</c:v>
                </c:pt>
                <c:pt idx="13">
                  <c:v>0.49856299999999998</c:v>
                </c:pt>
                <c:pt idx="15">
                  <c:v>0.41331400000000001</c:v>
                </c:pt>
                <c:pt idx="17">
                  <c:v>0.64602199999999999</c:v>
                </c:pt>
                <c:pt idx="19">
                  <c:v>0.63522800000000001</c:v>
                </c:pt>
                <c:pt idx="21">
                  <c:v>0.44565700000000003</c:v>
                </c:pt>
                <c:pt idx="23">
                  <c:v>0.85291899999999998</c:v>
                </c:pt>
                <c:pt idx="25">
                  <c:v>0.53032900000000005</c:v>
                </c:pt>
                <c:pt idx="27">
                  <c:v>0.43233500000000002</c:v>
                </c:pt>
                <c:pt idx="29">
                  <c:v>5.7784000000000002E-2</c:v>
                </c:pt>
                <c:pt idx="31">
                  <c:v>6.8495E-2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B3-433E-8D6D-C9125770C6FF}"/>
            </c:ext>
          </c:extLst>
        </c:ser>
        <c:ser>
          <c:idx val="3"/>
          <c:order val="3"/>
          <c:tx>
            <c:strRef>
              <c:f>Comparisons_of_Methods!$E$1</c:f>
              <c:strCache>
                <c:ptCount val="1"/>
                <c:pt idx="0">
                  <c:v>Pdf-joint_LSE-BF (Normal Parametric)- June 17th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Comparisons_of_Methods!$A$2:$A$33</c:f>
              <c:strCache>
                <c:ptCount val="32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  <c:pt idx="29">
                  <c:v>DIC-C2DH-HeLa\01</c:v>
                </c:pt>
                <c:pt idx="31">
                  <c:v>DIC-C2DH-HeLa\02</c:v>
                </c:pt>
              </c:strCache>
            </c:strRef>
          </c:cat>
          <c:val>
            <c:numRef>
              <c:f>Comparisons_of_Methods!$E$2:$E$33</c:f>
              <c:numCache>
                <c:formatCode>General</c:formatCode>
                <c:ptCount val="32"/>
                <c:pt idx="1">
                  <c:v>0.512957</c:v>
                </c:pt>
                <c:pt idx="3">
                  <c:v>0.437255</c:v>
                </c:pt>
                <c:pt idx="5">
                  <c:v>0.86080000000000001</c:v>
                </c:pt>
                <c:pt idx="7">
                  <c:v>0.41193600000000002</c:v>
                </c:pt>
                <c:pt idx="9">
                  <c:v>0.32180300000000001</c:v>
                </c:pt>
                <c:pt idx="11">
                  <c:v>0.39473000000000003</c:v>
                </c:pt>
                <c:pt idx="13">
                  <c:v>0.56684800000000002</c:v>
                </c:pt>
                <c:pt idx="15">
                  <c:v>0.47934100000000002</c:v>
                </c:pt>
                <c:pt idx="17">
                  <c:v>0.72583399999999998</c:v>
                </c:pt>
                <c:pt idx="19">
                  <c:v>0.69787900000000003</c:v>
                </c:pt>
                <c:pt idx="21">
                  <c:v>0.461646</c:v>
                </c:pt>
                <c:pt idx="23">
                  <c:v>0.86825600000000003</c:v>
                </c:pt>
                <c:pt idx="25">
                  <c:v>0.60909800000000003</c:v>
                </c:pt>
                <c:pt idx="27">
                  <c:v>0.467528</c:v>
                </c:pt>
                <c:pt idx="29">
                  <c:v>0.154057</c:v>
                </c:pt>
                <c:pt idx="31">
                  <c:v>0.107733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B3-433E-8D6D-C9125770C6FF}"/>
            </c:ext>
          </c:extLst>
        </c:ser>
        <c:ser>
          <c:idx val="4"/>
          <c:order val="4"/>
          <c:tx>
            <c:strRef>
              <c:f>Comparisons_of_Methods!$F$1</c:f>
              <c:strCache>
                <c:ptCount val="1"/>
                <c:pt idx="0">
                  <c:v>11th May -(Submitted to CTC)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Comparisons_of_Methods!$A$2:$A$33</c:f>
              <c:strCache>
                <c:ptCount val="32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  <c:pt idx="29">
                  <c:v>DIC-C2DH-HeLa\01</c:v>
                </c:pt>
                <c:pt idx="31">
                  <c:v>DIC-C2DH-HeLa\02</c:v>
                </c:pt>
              </c:strCache>
            </c:strRef>
          </c:cat>
          <c:val>
            <c:numRef>
              <c:f>Comparisons_of_Methods!$F$2:$F$33</c:f>
              <c:numCache>
                <c:formatCode>General</c:formatCode>
                <c:ptCount val="32"/>
                <c:pt idx="1">
                  <c:v>0.59820099999999998</c:v>
                </c:pt>
                <c:pt idx="3">
                  <c:v>0.45357399999999998</c:v>
                </c:pt>
                <c:pt idx="5">
                  <c:v>0.80144099999999996</c:v>
                </c:pt>
                <c:pt idx="7">
                  <c:v>0.41989300000000002</c:v>
                </c:pt>
                <c:pt idx="9">
                  <c:v>0.691805</c:v>
                </c:pt>
                <c:pt idx="11">
                  <c:v>0.60901799999999995</c:v>
                </c:pt>
                <c:pt idx="13">
                  <c:v>0.49103400000000003</c:v>
                </c:pt>
                <c:pt idx="15">
                  <c:v>0.546682</c:v>
                </c:pt>
                <c:pt idx="17">
                  <c:v>0.64629899999999996</c:v>
                </c:pt>
                <c:pt idx="19">
                  <c:v>0.67406500000000003</c:v>
                </c:pt>
                <c:pt idx="21">
                  <c:v>0.41499599999999998</c:v>
                </c:pt>
                <c:pt idx="23">
                  <c:v>0.835816</c:v>
                </c:pt>
                <c:pt idx="25">
                  <c:v>0.53220100000000004</c:v>
                </c:pt>
                <c:pt idx="27">
                  <c:v>0.58386300000000002</c:v>
                </c:pt>
                <c:pt idx="29">
                  <c:v>4.8807000000000003E-2</c:v>
                </c:pt>
                <c:pt idx="31">
                  <c:v>3.7448000000000002E-2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B3-433E-8D6D-C9125770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56408"/>
        <c:axId val="902549191"/>
      </c:barChart>
      <c:catAx>
        <c:axId val="9015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49191"/>
        <c:crosses val="autoZero"/>
        <c:auto val="1"/>
        <c:lblAlgn val="ctr"/>
        <c:lblOffset val="100"/>
        <c:noMultiLvlLbl val="0"/>
      </c:catAx>
      <c:valAx>
        <c:axId val="902549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SEGMeasures between kde-pdf-joint-method and pdf-joint-method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Comparisons_of_Methods!$I$1</c:f>
              <c:strCache>
                <c:ptCount val="1"/>
                <c:pt idx="0">
                  <c:v>Kde-pdf-joint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Comparisons_of_Methods!$A$2:$A$33</c:f>
              <c:strCache>
                <c:ptCount val="32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  <c:pt idx="29">
                  <c:v>DIC-C2DH-HeLa\01</c:v>
                </c:pt>
                <c:pt idx="31">
                  <c:v>DIC-C2DH-HeLa\02</c:v>
                </c:pt>
              </c:strCache>
            </c:strRef>
          </c:cat>
          <c:val>
            <c:numRef>
              <c:f>Comparisons_of_Methods!$I$2:$I$33</c:f>
              <c:numCache>
                <c:formatCode>General</c:formatCode>
                <c:ptCount val="32"/>
                <c:pt idx="1">
                  <c:v>0.54200099999999996</c:v>
                </c:pt>
                <c:pt idx="3">
                  <c:v>0.47528700000000002</c:v>
                </c:pt>
                <c:pt idx="5">
                  <c:v>0.67037000000000002</c:v>
                </c:pt>
                <c:pt idx="7">
                  <c:v>0.378168</c:v>
                </c:pt>
                <c:pt idx="9">
                  <c:v>0.62547699999999995</c:v>
                </c:pt>
                <c:pt idx="11">
                  <c:v>0.480211</c:v>
                </c:pt>
                <c:pt idx="13">
                  <c:v>0.58985600000000005</c:v>
                </c:pt>
                <c:pt idx="15">
                  <c:v>0.60603399999999996</c:v>
                </c:pt>
                <c:pt idx="17">
                  <c:v>0.66555799999999998</c:v>
                </c:pt>
                <c:pt idx="19">
                  <c:v>0.73270199999999996</c:v>
                </c:pt>
                <c:pt idx="21">
                  <c:v>0.51138399999999995</c:v>
                </c:pt>
                <c:pt idx="23">
                  <c:v>0.86072000000000004</c:v>
                </c:pt>
                <c:pt idx="25">
                  <c:v>0.597113</c:v>
                </c:pt>
                <c:pt idx="27">
                  <c:v>0.58802600000000005</c:v>
                </c:pt>
                <c:pt idx="29">
                  <c:v>0.19886999999999999</c:v>
                </c:pt>
                <c:pt idx="31">
                  <c:v>0.15678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0-45CF-9021-99258C7F2555}"/>
            </c:ext>
          </c:extLst>
        </c:ser>
        <c:ser>
          <c:idx val="1"/>
          <c:order val="1"/>
          <c:tx>
            <c:strRef>
              <c:f>Comparisons_of_Methods!$J$1</c:f>
              <c:strCache>
                <c:ptCount val="1"/>
                <c:pt idx="0">
                  <c:v>Pdf-joint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Comparisons_of_Methods!$A$2:$A$33</c:f>
              <c:strCache>
                <c:ptCount val="32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  <c:pt idx="29">
                  <c:v>DIC-C2DH-HeLa\01</c:v>
                </c:pt>
                <c:pt idx="31">
                  <c:v>DIC-C2DH-HeLa\02</c:v>
                </c:pt>
              </c:strCache>
            </c:strRef>
          </c:cat>
          <c:val>
            <c:numRef>
              <c:f>Comparisons_of_Methods!$J$2:$J$33</c:f>
              <c:numCache>
                <c:formatCode>General</c:formatCode>
                <c:ptCount val="32"/>
                <c:pt idx="1">
                  <c:v>0.62318899999999999</c:v>
                </c:pt>
                <c:pt idx="3">
                  <c:v>0.437255</c:v>
                </c:pt>
                <c:pt idx="5">
                  <c:v>0.86080000000000001</c:v>
                </c:pt>
                <c:pt idx="7">
                  <c:v>0.47150300000000001</c:v>
                </c:pt>
                <c:pt idx="9">
                  <c:v>0.32503399999999999</c:v>
                </c:pt>
                <c:pt idx="11">
                  <c:v>0.39473000000000003</c:v>
                </c:pt>
                <c:pt idx="13">
                  <c:v>0.56684800000000002</c:v>
                </c:pt>
                <c:pt idx="15">
                  <c:v>0.47934100000000002</c:v>
                </c:pt>
                <c:pt idx="17">
                  <c:v>0.72583399999999998</c:v>
                </c:pt>
                <c:pt idx="19">
                  <c:v>0.69787900000000003</c:v>
                </c:pt>
                <c:pt idx="21">
                  <c:v>0.461646</c:v>
                </c:pt>
                <c:pt idx="23">
                  <c:v>0.86825600000000003</c:v>
                </c:pt>
                <c:pt idx="25">
                  <c:v>0.60909800000000003</c:v>
                </c:pt>
                <c:pt idx="27">
                  <c:v>0.467528</c:v>
                </c:pt>
                <c:pt idx="29">
                  <c:v>0.154057</c:v>
                </c:pt>
                <c:pt idx="31">
                  <c:v>0.107733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0-45CF-9021-99258C7F2555}"/>
            </c:ext>
          </c:extLst>
        </c:ser>
        <c:ser>
          <c:idx val="2"/>
          <c:order val="2"/>
          <c:tx>
            <c:strRef>
              <c:f>Comparisons_of_Methods!$K$1</c:f>
              <c:strCache>
                <c:ptCount val="1"/>
                <c:pt idx="0">
                  <c:v>11th May -(Submitted to CTC)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Comparisons_of_Methods!$A$2:$A$33</c:f>
              <c:strCache>
                <c:ptCount val="32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  <c:pt idx="29">
                  <c:v>DIC-C2DH-HeLa\01</c:v>
                </c:pt>
                <c:pt idx="31">
                  <c:v>DIC-C2DH-HeLa\02</c:v>
                </c:pt>
              </c:strCache>
            </c:strRef>
          </c:cat>
          <c:val>
            <c:numRef>
              <c:f>Comparisons_of_Methods!$K$2:$K$33</c:f>
              <c:numCache>
                <c:formatCode>General</c:formatCode>
                <c:ptCount val="32"/>
                <c:pt idx="1">
                  <c:v>0.59820099999999998</c:v>
                </c:pt>
                <c:pt idx="3">
                  <c:v>0.45357399999999998</c:v>
                </c:pt>
                <c:pt idx="5">
                  <c:v>0.80144099999999996</c:v>
                </c:pt>
                <c:pt idx="7">
                  <c:v>0.41989300000000002</c:v>
                </c:pt>
                <c:pt idx="9">
                  <c:v>0.691805</c:v>
                </c:pt>
                <c:pt idx="11">
                  <c:v>0.60901799999999995</c:v>
                </c:pt>
                <c:pt idx="13">
                  <c:v>0.49103400000000003</c:v>
                </c:pt>
                <c:pt idx="15">
                  <c:v>0.546682</c:v>
                </c:pt>
                <c:pt idx="17">
                  <c:v>0.64629899999999996</c:v>
                </c:pt>
                <c:pt idx="19">
                  <c:v>0.67406500000000003</c:v>
                </c:pt>
                <c:pt idx="21">
                  <c:v>0.41499599999999998</c:v>
                </c:pt>
                <c:pt idx="23">
                  <c:v>0.835816</c:v>
                </c:pt>
                <c:pt idx="25">
                  <c:v>0.53220100000000004</c:v>
                </c:pt>
                <c:pt idx="27">
                  <c:v>0.58386300000000002</c:v>
                </c:pt>
                <c:pt idx="29">
                  <c:v>4.8807000000000003E-2</c:v>
                </c:pt>
                <c:pt idx="31">
                  <c:v>3.7448000000000002E-2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20-45CF-9021-99258C7F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240967"/>
        <c:axId val="1136192072"/>
      </c:barChart>
      <c:catAx>
        <c:axId val="2057240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92072"/>
        <c:crosses val="autoZero"/>
        <c:auto val="1"/>
        <c:lblAlgn val="ctr"/>
        <c:lblOffset val="100"/>
        <c:noMultiLvlLbl val="0"/>
      </c:catAx>
      <c:valAx>
        <c:axId val="11361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40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SEGMeasure between LIC and Chan-Vese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Comparisons_of_Methods!$N$1</c:f>
              <c:strCache>
                <c:ptCount val="1"/>
                <c:pt idx="0">
                  <c:v>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Comparisons_of_Methods!$A$2:$A$33</c:f>
              <c:strCache>
                <c:ptCount val="32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  <c:pt idx="29">
                  <c:v>DIC-C2DH-HeLa\01</c:v>
                </c:pt>
                <c:pt idx="31">
                  <c:v>DIC-C2DH-HeLa\02</c:v>
                </c:pt>
              </c:strCache>
            </c:strRef>
          </c:cat>
          <c:val>
            <c:numRef>
              <c:f>Comparisons_of_Methods!$N$2:$N$33</c:f>
              <c:numCache>
                <c:formatCode>General</c:formatCode>
                <c:ptCount val="32"/>
                <c:pt idx="1">
                  <c:v>0.512957</c:v>
                </c:pt>
                <c:pt idx="3">
                  <c:v>0.47528700000000002</c:v>
                </c:pt>
                <c:pt idx="5">
                  <c:v>0.86080000000000001</c:v>
                </c:pt>
                <c:pt idx="7">
                  <c:v>0.41193600000000002</c:v>
                </c:pt>
                <c:pt idx="9">
                  <c:v>0.44672899999999999</c:v>
                </c:pt>
                <c:pt idx="11">
                  <c:v>0.480211</c:v>
                </c:pt>
                <c:pt idx="13">
                  <c:v>0.58985600000000005</c:v>
                </c:pt>
                <c:pt idx="15">
                  <c:v>0.534887</c:v>
                </c:pt>
                <c:pt idx="17">
                  <c:v>0.72583399999999998</c:v>
                </c:pt>
                <c:pt idx="19">
                  <c:v>0.73270199999999996</c:v>
                </c:pt>
                <c:pt idx="21">
                  <c:v>0.51138399999999995</c:v>
                </c:pt>
                <c:pt idx="23">
                  <c:v>0.86825600000000003</c:v>
                </c:pt>
                <c:pt idx="25">
                  <c:v>0.60909800000000003</c:v>
                </c:pt>
                <c:pt idx="27">
                  <c:v>0.58802600000000005</c:v>
                </c:pt>
                <c:pt idx="29">
                  <c:v>0.19886999999999999</c:v>
                </c:pt>
                <c:pt idx="31">
                  <c:v>0.15678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D-44D5-90A4-B5715E718DBC}"/>
            </c:ext>
          </c:extLst>
        </c:ser>
        <c:ser>
          <c:idx val="1"/>
          <c:order val="1"/>
          <c:tx>
            <c:strRef>
              <c:f>Comparisons_of_Methods!$O$1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Comparisons_of_Methods!$A$2:$A$33</c:f>
              <c:strCache>
                <c:ptCount val="32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  <c:pt idx="29">
                  <c:v>DIC-C2DH-HeLa\01</c:v>
                </c:pt>
                <c:pt idx="31">
                  <c:v>DIC-C2DH-HeLa\02</c:v>
                </c:pt>
              </c:strCache>
            </c:strRef>
          </c:cat>
          <c:val>
            <c:numRef>
              <c:f>Comparisons_of_Methods!$O$2:$O$33</c:f>
              <c:numCache>
                <c:formatCode>General</c:formatCode>
                <c:ptCount val="32"/>
                <c:pt idx="1">
                  <c:v>0.62318899999999999</c:v>
                </c:pt>
                <c:pt idx="3">
                  <c:v>0.42601299999999998</c:v>
                </c:pt>
                <c:pt idx="5">
                  <c:v>0.80313800000000002</c:v>
                </c:pt>
                <c:pt idx="7">
                  <c:v>0.47150300000000001</c:v>
                </c:pt>
                <c:pt idx="9">
                  <c:v>0.62547699999999995</c:v>
                </c:pt>
                <c:pt idx="11">
                  <c:v>0.38799099999999997</c:v>
                </c:pt>
                <c:pt idx="13">
                  <c:v>0.51129000000000002</c:v>
                </c:pt>
                <c:pt idx="15">
                  <c:v>0.60603399999999996</c:v>
                </c:pt>
                <c:pt idx="17">
                  <c:v>0.64602199999999999</c:v>
                </c:pt>
                <c:pt idx="19">
                  <c:v>0.63522800000000001</c:v>
                </c:pt>
                <c:pt idx="21">
                  <c:v>0.450986</c:v>
                </c:pt>
                <c:pt idx="23">
                  <c:v>0.85291899999999998</c:v>
                </c:pt>
                <c:pt idx="25">
                  <c:v>0.53032900000000005</c:v>
                </c:pt>
                <c:pt idx="27">
                  <c:v>0.496558</c:v>
                </c:pt>
                <c:pt idx="29">
                  <c:v>9.776E-2</c:v>
                </c:pt>
                <c:pt idx="31">
                  <c:v>6.8495E-2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4D-44D5-90A4-B5715E718DBC}"/>
            </c:ext>
          </c:extLst>
        </c:ser>
        <c:ser>
          <c:idx val="2"/>
          <c:order val="2"/>
          <c:tx>
            <c:strRef>
              <c:f>Comparisons_of_Methods!$P$1</c:f>
              <c:strCache>
                <c:ptCount val="1"/>
                <c:pt idx="0">
                  <c:v>11th May -(Submitted to CTC)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Comparisons_of_Methods!$A$2:$A$33</c:f>
              <c:strCache>
                <c:ptCount val="32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  <c:pt idx="29">
                  <c:v>DIC-C2DH-HeLa\01</c:v>
                </c:pt>
                <c:pt idx="31">
                  <c:v>DIC-C2DH-HeLa\02</c:v>
                </c:pt>
              </c:strCache>
            </c:strRef>
          </c:cat>
          <c:val>
            <c:numRef>
              <c:f>Comparisons_of_Methods!$P$2:$P$33</c:f>
              <c:numCache>
                <c:formatCode>General</c:formatCode>
                <c:ptCount val="32"/>
                <c:pt idx="1">
                  <c:v>0.59820099999999998</c:v>
                </c:pt>
                <c:pt idx="3">
                  <c:v>0.45357399999999998</c:v>
                </c:pt>
                <c:pt idx="5">
                  <c:v>0.80144099999999996</c:v>
                </c:pt>
                <c:pt idx="7">
                  <c:v>0.41989300000000002</c:v>
                </c:pt>
                <c:pt idx="9">
                  <c:v>0.691805</c:v>
                </c:pt>
                <c:pt idx="11">
                  <c:v>0.60901799999999995</c:v>
                </c:pt>
                <c:pt idx="13">
                  <c:v>0.49103400000000003</c:v>
                </c:pt>
                <c:pt idx="15">
                  <c:v>0.546682</c:v>
                </c:pt>
                <c:pt idx="17">
                  <c:v>0.64629899999999996</c:v>
                </c:pt>
                <c:pt idx="19">
                  <c:v>0.67406500000000003</c:v>
                </c:pt>
                <c:pt idx="21">
                  <c:v>0.41499599999999998</c:v>
                </c:pt>
                <c:pt idx="23">
                  <c:v>0.835816</c:v>
                </c:pt>
                <c:pt idx="25">
                  <c:v>0.53220100000000004</c:v>
                </c:pt>
                <c:pt idx="27">
                  <c:v>0.58386300000000002</c:v>
                </c:pt>
                <c:pt idx="29">
                  <c:v>4.8807000000000003E-2</c:v>
                </c:pt>
                <c:pt idx="31">
                  <c:v>3.7448000000000002E-2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4D-44D5-90A4-B5715E71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135512"/>
        <c:axId val="83647175"/>
      </c:barChart>
      <c:catAx>
        <c:axId val="209213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7175"/>
        <c:crosses val="autoZero"/>
        <c:auto val="1"/>
        <c:lblAlgn val="ctr"/>
        <c:lblOffset val="100"/>
        <c:noMultiLvlLbl val="0"/>
      </c:catAx>
      <c:valAx>
        <c:axId val="83647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3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DETMeasures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Comparisons_of_Methods!$B$66</c:f>
              <c:strCache>
                <c:ptCount val="1"/>
                <c:pt idx="0">
                  <c:v>Kde-pdf-joint_CV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Comparisons_of_Methods!$A$67:$A$94</c:f>
              <c:strCache>
                <c:ptCount val="28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</c:strCache>
            </c:strRef>
          </c:cat>
          <c:val>
            <c:numRef>
              <c:f>Comparisons_of_Methods!$B$67:$B$94</c:f>
              <c:numCache>
                <c:formatCode>General</c:formatCode>
                <c:ptCount val="28"/>
                <c:pt idx="1">
                  <c:v>0.87360700000000002</c:v>
                </c:pt>
                <c:pt idx="3">
                  <c:v>0.78281800000000001</c:v>
                </c:pt>
                <c:pt idx="5">
                  <c:v>0.71001199999999998</c:v>
                </c:pt>
                <c:pt idx="7">
                  <c:v>0.57573399999999997</c:v>
                </c:pt>
                <c:pt idx="9">
                  <c:v>0.163268</c:v>
                </c:pt>
                <c:pt idx="11">
                  <c:v>0</c:v>
                </c:pt>
                <c:pt idx="13">
                  <c:v>0.85747700000000004</c:v>
                </c:pt>
                <c:pt idx="15">
                  <c:v>0.73351100000000002</c:v>
                </c:pt>
                <c:pt idx="17">
                  <c:v>0.59984999999999999</c:v>
                </c:pt>
                <c:pt idx="19">
                  <c:v>0.79452400000000001</c:v>
                </c:pt>
                <c:pt idx="21">
                  <c:v>0.72894700000000001</c:v>
                </c:pt>
                <c:pt idx="23">
                  <c:v>0.92580799999999996</c:v>
                </c:pt>
                <c:pt idx="25">
                  <c:v>0.85386799999999996</c:v>
                </c:pt>
                <c:pt idx="27">
                  <c:v>0.85426400000000002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5-408A-86C9-274879880E6F}"/>
            </c:ext>
          </c:extLst>
        </c:ser>
        <c:ser>
          <c:idx val="1"/>
          <c:order val="1"/>
          <c:tx>
            <c:strRef>
              <c:f>Comparisons_of_Methods!$C$66</c:f>
              <c:strCache>
                <c:ptCount val="1"/>
                <c:pt idx="0">
                  <c:v>Kde-pdf-joint_LSE-BF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Comparisons_of_Methods!$A$67:$A$94</c:f>
              <c:strCache>
                <c:ptCount val="28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</c:strCache>
            </c:strRef>
          </c:cat>
          <c:val>
            <c:numRef>
              <c:f>Comparisons_of_Methods!$C$67:$C$94</c:f>
              <c:numCache>
                <c:formatCode>General</c:formatCode>
                <c:ptCount val="28"/>
                <c:pt idx="1">
                  <c:v>0.92439499999999997</c:v>
                </c:pt>
                <c:pt idx="3">
                  <c:v>0.81427700000000003</c:v>
                </c:pt>
                <c:pt idx="5">
                  <c:v>0.78653600000000001</c:v>
                </c:pt>
                <c:pt idx="7">
                  <c:v>0.41673100000000002</c:v>
                </c:pt>
                <c:pt idx="9">
                  <c:v>0</c:v>
                </c:pt>
                <c:pt idx="11">
                  <c:v>0</c:v>
                </c:pt>
                <c:pt idx="13">
                  <c:v>0.88154200000000005</c:v>
                </c:pt>
                <c:pt idx="15">
                  <c:v>0.60851100000000002</c:v>
                </c:pt>
                <c:pt idx="17">
                  <c:v>0.76014599999999999</c:v>
                </c:pt>
                <c:pt idx="19">
                  <c:v>0.85045000000000004</c:v>
                </c:pt>
                <c:pt idx="21">
                  <c:v>0.85029200000000005</c:v>
                </c:pt>
                <c:pt idx="23">
                  <c:v>0</c:v>
                </c:pt>
                <c:pt idx="25">
                  <c:v>0.16097600000000001</c:v>
                </c:pt>
                <c:pt idx="27">
                  <c:v>8.5621000000000003E-2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35-408A-86C9-274879880E6F}"/>
            </c:ext>
          </c:extLst>
        </c:ser>
        <c:ser>
          <c:idx val="2"/>
          <c:order val="2"/>
          <c:tx>
            <c:strRef>
              <c:f>Comparisons_of_Methods!$D$66</c:f>
              <c:strCache>
                <c:ptCount val="1"/>
                <c:pt idx="0">
                  <c:v>Pdf-joint_CV(Normal Parametric)- June 17th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Comparisons_of_Methods!$A$67:$A$94</c:f>
              <c:strCache>
                <c:ptCount val="28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</c:strCache>
            </c:strRef>
          </c:cat>
          <c:val>
            <c:numRef>
              <c:f>Comparisons_of_Methods!$D$67:$D$94</c:f>
              <c:numCache>
                <c:formatCode>General</c:formatCode>
                <c:ptCount val="28"/>
                <c:pt idx="1">
                  <c:v>0.92870699999999995</c:v>
                </c:pt>
                <c:pt idx="3">
                  <c:v>0.72126100000000004</c:v>
                </c:pt>
                <c:pt idx="5">
                  <c:v>0.99087099999999995</c:v>
                </c:pt>
                <c:pt idx="7">
                  <c:v>0.75283299999999997</c:v>
                </c:pt>
                <c:pt idx="9">
                  <c:v>0</c:v>
                </c:pt>
                <c:pt idx="11">
                  <c:v>5.0145000000000002E-2</c:v>
                </c:pt>
                <c:pt idx="13">
                  <c:v>0.85747700000000004</c:v>
                </c:pt>
                <c:pt idx="15">
                  <c:v>0.42553200000000002</c:v>
                </c:pt>
                <c:pt idx="17">
                  <c:v>0.85921999999999998</c:v>
                </c:pt>
                <c:pt idx="19">
                  <c:v>0.82521100000000003</c:v>
                </c:pt>
                <c:pt idx="21">
                  <c:v>0.74137399999999998</c:v>
                </c:pt>
                <c:pt idx="23">
                  <c:v>0.90978000000000003</c:v>
                </c:pt>
                <c:pt idx="25">
                  <c:v>0.82085200000000003</c:v>
                </c:pt>
                <c:pt idx="27">
                  <c:v>0.81623500000000004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35-408A-86C9-274879880E6F}"/>
            </c:ext>
          </c:extLst>
        </c:ser>
        <c:ser>
          <c:idx val="3"/>
          <c:order val="3"/>
          <c:tx>
            <c:strRef>
              <c:f>Comparisons_of_Methods!$E$66</c:f>
              <c:strCache>
                <c:ptCount val="1"/>
                <c:pt idx="0">
                  <c:v>Pdf-joint_LSE-BF (Normal Parametric)- June 17th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Comparisons_of_Methods!$A$67:$A$94</c:f>
              <c:strCache>
                <c:ptCount val="28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</c:strCache>
            </c:strRef>
          </c:cat>
          <c:val>
            <c:numRef>
              <c:f>Comparisons_of_Methods!$E$67:$E$94</c:f>
              <c:numCache>
                <c:formatCode>General</c:formatCode>
                <c:ptCount val="28"/>
                <c:pt idx="1">
                  <c:v>0.93017899999999998</c:v>
                </c:pt>
                <c:pt idx="3">
                  <c:v>0.79412899999999997</c:v>
                </c:pt>
                <c:pt idx="5">
                  <c:v>0.98346800000000001</c:v>
                </c:pt>
                <c:pt idx="7">
                  <c:v>0.62735099999999999</c:v>
                </c:pt>
                <c:pt idx="9">
                  <c:v>0</c:v>
                </c:pt>
                <c:pt idx="11">
                  <c:v>0</c:v>
                </c:pt>
                <c:pt idx="13">
                  <c:v>0.88014000000000003</c:v>
                </c:pt>
                <c:pt idx="15">
                  <c:v>0</c:v>
                </c:pt>
                <c:pt idx="17">
                  <c:v>0.86660499999999996</c:v>
                </c:pt>
                <c:pt idx="19">
                  <c:v>0.836588</c:v>
                </c:pt>
                <c:pt idx="21">
                  <c:v>0.76793400000000001</c:v>
                </c:pt>
                <c:pt idx="23">
                  <c:v>0</c:v>
                </c:pt>
                <c:pt idx="25">
                  <c:v>0.855464</c:v>
                </c:pt>
                <c:pt idx="27">
                  <c:v>0.86146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35-408A-86C9-274879880E6F}"/>
            </c:ext>
          </c:extLst>
        </c:ser>
        <c:ser>
          <c:idx val="4"/>
          <c:order val="4"/>
          <c:tx>
            <c:strRef>
              <c:f>Comparisons_of_Methods!$F$66</c:f>
              <c:strCache>
                <c:ptCount val="1"/>
                <c:pt idx="0">
                  <c:v>11th May -(Submitted to CTC)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Comparisons_of_Methods!$A$67:$A$94</c:f>
              <c:strCache>
                <c:ptCount val="28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</c:strCache>
            </c:strRef>
          </c:cat>
          <c:val>
            <c:numRef>
              <c:f>Comparisons_of_Methods!$F$67:$F$94</c:f>
              <c:numCache>
                <c:formatCode>General</c:formatCode>
                <c:ptCount val="28"/>
                <c:pt idx="1">
                  <c:v>0.89644999999999997</c:v>
                </c:pt>
                <c:pt idx="3">
                  <c:v>0.80129799999999995</c:v>
                </c:pt>
                <c:pt idx="5">
                  <c:v>0.97811999999999999</c:v>
                </c:pt>
                <c:pt idx="7">
                  <c:v>0.67823100000000003</c:v>
                </c:pt>
                <c:pt idx="9">
                  <c:v>0.63124199999999997</c:v>
                </c:pt>
                <c:pt idx="11">
                  <c:v>0.49277500000000002</c:v>
                </c:pt>
                <c:pt idx="13">
                  <c:v>0.86892499999999995</c:v>
                </c:pt>
                <c:pt idx="15">
                  <c:v>0.66805000000000003</c:v>
                </c:pt>
                <c:pt idx="17">
                  <c:v>0.83033900000000005</c:v>
                </c:pt>
                <c:pt idx="19">
                  <c:v>0.93360299999999996</c:v>
                </c:pt>
                <c:pt idx="21">
                  <c:v>0.67823100000000003</c:v>
                </c:pt>
                <c:pt idx="23">
                  <c:v>0.83937200000000001</c:v>
                </c:pt>
                <c:pt idx="25">
                  <c:v>0.852213</c:v>
                </c:pt>
                <c:pt idx="27">
                  <c:v>0.79198800000000003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35-408A-86C9-274879880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186056"/>
        <c:axId val="2072523256"/>
      </c:barChart>
      <c:catAx>
        <c:axId val="161718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23256"/>
        <c:crosses val="autoZero"/>
        <c:auto val="1"/>
        <c:lblAlgn val="ctr"/>
        <c:lblOffset val="100"/>
        <c:noMultiLvlLbl val="0"/>
      </c:catAx>
      <c:valAx>
        <c:axId val="207252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8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PhC-C2DH-U373-01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'SEGDETComp(1.0,2.0,2.5,2.8,2.9)'!$C$120</c:f>
              <c:strCache>
                <c:ptCount val="1"/>
                <c:pt idx="0">
                  <c:v>SEG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'SEGDETComp(1.0,2.0,2.5,2.8,2.9)'!$B$121:$B$125</c:f>
              <c:strCache>
                <c:ptCount val="5"/>
                <c:pt idx="0">
                  <c:v>v.1.0</c:v>
                </c:pt>
                <c:pt idx="1">
                  <c:v>v.2.0</c:v>
                </c:pt>
                <c:pt idx="2">
                  <c:v>v.2.5</c:v>
                </c:pt>
                <c:pt idx="3">
                  <c:v>v2.8</c:v>
                </c:pt>
                <c:pt idx="4">
                  <c:v>v2.9</c:v>
                </c:pt>
              </c:strCache>
            </c:strRef>
          </c:cat>
          <c:val>
            <c:numRef>
              <c:f>'SEGDETComp(1.0,2.0,2.5,2.8,2.9)'!$C$121:$C$125</c:f>
              <c:numCache>
                <c:formatCode>General</c:formatCode>
                <c:ptCount val="5"/>
                <c:pt idx="0">
                  <c:v>0.30190800000000001</c:v>
                </c:pt>
                <c:pt idx="1">
                  <c:v>0.691805</c:v>
                </c:pt>
                <c:pt idx="2">
                  <c:v>0.658161</c:v>
                </c:pt>
                <c:pt idx="3">
                  <c:v>0.70874999999999999</c:v>
                </c:pt>
                <c:pt idx="4">
                  <c:v>0.72423199999999999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8-4920-AF36-59F3DF304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929991"/>
        <c:axId val="1480993576"/>
      </c:lineChart>
      <c:catAx>
        <c:axId val="300929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93576"/>
        <c:crosses val="autoZero"/>
        <c:auto val="1"/>
        <c:lblAlgn val="ctr"/>
        <c:lblOffset val="100"/>
        <c:noMultiLvlLbl val="0"/>
      </c:catAx>
      <c:valAx>
        <c:axId val="1480993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999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DETMeasure with kde-pdf-joint with pdf-joint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Comparisons_of_Methods!$I$66</c:f>
              <c:strCache>
                <c:ptCount val="1"/>
                <c:pt idx="0">
                  <c:v>Kde-pdf-joint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Comparisons_of_Methods!$A$67:$A$94</c:f>
              <c:strCache>
                <c:ptCount val="28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</c:strCache>
            </c:strRef>
          </c:cat>
          <c:val>
            <c:numRef>
              <c:f>Comparisons_of_Methods!$I$67:$I$94</c:f>
              <c:numCache>
                <c:formatCode>General</c:formatCode>
                <c:ptCount val="28"/>
                <c:pt idx="1">
                  <c:v>0.92439499999999997</c:v>
                </c:pt>
                <c:pt idx="3">
                  <c:v>0.81427700000000003</c:v>
                </c:pt>
                <c:pt idx="5">
                  <c:v>0.78653600000000001</c:v>
                </c:pt>
                <c:pt idx="7">
                  <c:v>0.57573399999999997</c:v>
                </c:pt>
                <c:pt idx="9">
                  <c:v>0.163268</c:v>
                </c:pt>
                <c:pt idx="11">
                  <c:v>0</c:v>
                </c:pt>
                <c:pt idx="13">
                  <c:v>0.88154200000000005</c:v>
                </c:pt>
                <c:pt idx="15">
                  <c:v>0.73351100000000002</c:v>
                </c:pt>
                <c:pt idx="17">
                  <c:v>0.76014599999999999</c:v>
                </c:pt>
                <c:pt idx="19">
                  <c:v>0.85045000000000004</c:v>
                </c:pt>
                <c:pt idx="21">
                  <c:v>0.85029200000000005</c:v>
                </c:pt>
                <c:pt idx="23">
                  <c:v>0.92580799999999996</c:v>
                </c:pt>
                <c:pt idx="25">
                  <c:v>0.85386799999999996</c:v>
                </c:pt>
                <c:pt idx="27">
                  <c:v>0.85426400000000002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D-4C2C-BDC3-9FF1DFF00734}"/>
            </c:ext>
          </c:extLst>
        </c:ser>
        <c:ser>
          <c:idx val="1"/>
          <c:order val="1"/>
          <c:tx>
            <c:strRef>
              <c:f>Comparisons_of_Methods!$J$66</c:f>
              <c:strCache>
                <c:ptCount val="1"/>
                <c:pt idx="0">
                  <c:v>Pdf-joint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Comparisons_of_Methods!$A$67:$A$94</c:f>
              <c:strCache>
                <c:ptCount val="28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</c:strCache>
            </c:strRef>
          </c:cat>
          <c:val>
            <c:numRef>
              <c:f>Comparisons_of_Methods!$J$67:$J$94</c:f>
              <c:numCache>
                <c:formatCode>General</c:formatCode>
                <c:ptCount val="28"/>
                <c:pt idx="1">
                  <c:v>0.93017899999999998</c:v>
                </c:pt>
                <c:pt idx="3">
                  <c:v>0.79412899999999997</c:v>
                </c:pt>
                <c:pt idx="5">
                  <c:v>0.99087099999999995</c:v>
                </c:pt>
                <c:pt idx="7">
                  <c:v>0.75283299999999997</c:v>
                </c:pt>
                <c:pt idx="9">
                  <c:v>0</c:v>
                </c:pt>
                <c:pt idx="11">
                  <c:v>5.0145000000000002E-2</c:v>
                </c:pt>
                <c:pt idx="13">
                  <c:v>0.88014000000000003</c:v>
                </c:pt>
                <c:pt idx="15">
                  <c:v>0.42553200000000002</c:v>
                </c:pt>
                <c:pt idx="17">
                  <c:v>0.86660499999999996</c:v>
                </c:pt>
                <c:pt idx="19">
                  <c:v>0.82521100000000003</c:v>
                </c:pt>
                <c:pt idx="21">
                  <c:v>0.76793400000000001</c:v>
                </c:pt>
                <c:pt idx="23">
                  <c:v>0.90978000000000003</c:v>
                </c:pt>
                <c:pt idx="25">
                  <c:v>0.855464</c:v>
                </c:pt>
                <c:pt idx="27">
                  <c:v>0.86146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D-4C2C-BDC3-9FF1DFF00734}"/>
            </c:ext>
          </c:extLst>
        </c:ser>
        <c:ser>
          <c:idx val="2"/>
          <c:order val="2"/>
          <c:tx>
            <c:strRef>
              <c:f>Comparisons_of_Methods!$K$66</c:f>
              <c:strCache>
                <c:ptCount val="1"/>
                <c:pt idx="0">
                  <c:v>11th May -(Submitted to CTC)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Comparisons_of_Methods!$A$67:$A$94</c:f>
              <c:strCache>
                <c:ptCount val="28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</c:strCache>
            </c:strRef>
          </c:cat>
          <c:val>
            <c:numRef>
              <c:f>Comparisons_of_Methods!$K$67:$K$94</c:f>
              <c:numCache>
                <c:formatCode>General</c:formatCode>
                <c:ptCount val="28"/>
                <c:pt idx="1">
                  <c:v>0.89644999999999997</c:v>
                </c:pt>
                <c:pt idx="3">
                  <c:v>0.80129799999999995</c:v>
                </c:pt>
                <c:pt idx="5">
                  <c:v>0.97811999999999999</c:v>
                </c:pt>
                <c:pt idx="7">
                  <c:v>0.67823100000000003</c:v>
                </c:pt>
                <c:pt idx="9">
                  <c:v>0.63124199999999997</c:v>
                </c:pt>
                <c:pt idx="11">
                  <c:v>0.49277500000000002</c:v>
                </c:pt>
                <c:pt idx="13">
                  <c:v>0.86892499999999995</c:v>
                </c:pt>
                <c:pt idx="15">
                  <c:v>0.66805000000000003</c:v>
                </c:pt>
                <c:pt idx="17">
                  <c:v>0.83033900000000005</c:v>
                </c:pt>
                <c:pt idx="19">
                  <c:v>0.93360299999999996</c:v>
                </c:pt>
                <c:pt idx="21">
                  <c:v>0.67823100000000003</c:v>
                </c:pt>
                <c:pt idx="23">
                  <c:v>0.83937200000000001</c:v>
                </c:pt>
                <c:pt idx="25">
                  <c:v>0.852213</c:v>
                </c:pt>
                <c:pt idx="27">
                  <c:v>0.79198800000000003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6D-4C2C-BDC3-9FF1DFF00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820296"/>
        <c:axId val="135872519"/>
      </c:barChart>
      <c:catAx>
        <c:axId val="158782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2519"/>
        <c:crosses val="autoZero"/>
        <c:auto val="1"/>
        <c:lblAlgn val="ctr"/>
        <c:lblOffset val="100"/>
        <c:noMultiLvlLbl val="0"/>
      </c:catAx>
      <c:valAx>
        <c:axId val="135872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2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DETMeasure with LIC and Chan Vese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Comparisons_of_Methods!$N$66</c:f>
              <c:strCache>
                <c:ptCount val="1"/>
                <c:pt idx="0">
                  <c:v>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Comparisons_of_Methods!$A$67:$A$94</c:f>
              <c:strCache>
                <c:ptCount val="28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</c:strCache>
            </c:strRef>
          </c:cat>
          <c:val>
            <c:numRef>
              <c:f>Comparisons_of_Methods!$N$67:$N$94</c:f>
              <c:numCache>
                <c:formatCode>General</c:formatCode>
                <c:ptCount val="28"/>
                <c:pt idx="1">
                  <c:v>0.93017899999999998</c:v>
                </c:pt>
                <c:pt idx="3">
                  <c:v>0.81427700000000003</c:v>
                </c:pt>
                <c:pt idx="5">
                  <c:v>0.98346800000000001</c:v>
                </c:pt>
                <c:pt idx="7">
                  <c:v>0.62735099999999999</c:v>
                </c:pt>
                <c:pt idx="9">
                  <c:v>0</c:v>
                </c:pt>
                <c:pt idx="11">
                  <c:v>0</c:v>
                </c:pt>
                <c:pt idx="13">
                  <c:v>0.88154200000000005</c:v>
                </c:pt>
                <c:pt idx="15">
                  <c:v>0.60851100000000002</c:v>
                </c:pt>
                <c:pt idx="17">
                  <c:v>0.86660499999999996</c:v>
                </c:pt>
                <c:pt idx="19">
                  <c:v>0.85045000000000004</c:v>
                </c:pt>
                <c:pt idx="21">
                  <c:v>0.85029200000000005</c:v>
                </c:pt>
                <c:pt idx="23">
                  <c:v>0</c:v>
                </c:pt>
                <c:pt idx="25">
                  <c:v>0.855464</c:v>
                </c:pt>
                <c:pt idx="27">
                  <c:v>0.86146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E-4460-8E9C-5D3D6506A791}"/>
            </c:ext>
          </c:extLst>
        </c:ser>
        <c:ser>
          <c:idx val="1"/>
          <c:order val="1"/>
          <c:tx>
            <c:strRef>
              <c:f>Comparisons_of_Methods!$O$66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Comparisons_of_Methods!$A$67:$A$94</c:f>
              <c:strCache>
                <c:ptCount val="28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</c:strCache>
            </c:strRef>
          </c:cat>
          <c:val>
            <c:numRef>
              <c:f>Comparisons_of_Methods!$O$67:$O$94</c:f>
              <c:numCache>
                <c:formatCode>General</c:formatCode>
                <c:ptCount val="28"/>
                <c:pt idx="1">
                  <c:v>0.92870699999999995</c:v>
                </c:pt>
                <c:pt idx="3">
                  <c:v>0.78281800000000001</c:v>
                </c:pt>
                <c:pt idx="5">
                  <c:v>0.99087099999999995</c:v>
                </c:pt>
                <c:pt idx="7">
                  <c:v>0.75283299999999997</c:v>
                </c:pt>
                <c:pt idx="9">
                  <c:v>0.163268</c:v>
                </c:pt>
                <c:pt idx="11">
                  <c:v>5.0145000000000002E-2</c:v>
                </c:pt>
                <c:pt idx="13">
                  <c:v>0.85747700000000004</c:v>
                </c:pt>
                <c:pt idx="15">
                  <c:v>0.73351100000000002</c:v>
                </c:pt>
                <c:pt idx="17">
                  <c:v>0.85921999999999998</c:v>
                </c:pt>
                <c:pt idx="19">
                  <c:v>0.82521100000000003</c:v>
                </c:pt>
                <c:pt idx="21">
                  <c:v>0.74137399999999998</c:v>
                </c:pt>
                <c:pt idx="23">
                  <c:v>0.92580799999999996</c:v>
                </c:pt>
                <c:pt idx="25">
                  <c:v>0.85386799999999996</c:v>
                </c:pt>
                <c:pt idx="27">
                  <c:v>0.85426400000000002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2E-4460-8E9C-5D3D6506A791}"/>
            </c:ext>
          </c:extLst>
        </c:ser>
        <c:ser>
          <c:idx val="2"/>
          <c:order val="2"/>
          <c:tx>
            <c:strRef>
              <c:f>Comparisons_of_Methods!$P$66</c:f>
              <c:strCache>
                <c:ptCount val="1"/>
                <c:pt idx="0">
                  <c:v>11th May -(Submitted to CTC)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Comparisons_of_Methods!$A$67:$A$94</c:f>
              <c:strCache>
                <c:ptCount val="28"/>
                <c:pt idx="1">
                  <c:v>Fluo-C2DL-Huh7\01</c:v>
                </c:pt>
                <c:pt idx="3">
                  <c:v>Fluo-C2DL-Huh7\02</c:v>
                </c:pt>
                <c:pt idx="5">
                  <c:v>Fluo-N2DH-SIM+\01</c:v>
                </c:pt>
                <c:pt idx="7">
                  <c:v>Fluo-N2DH-SIM+\02</c:v>
                </c:pt>
                <c:pt idx="9">
                  <c:v>PhC-C2DH-U373\01</c:v>
                </c:pt>
                <c:pt idx="11">
                  <c:v>PhC-C2DH-U373\02</c:v>
                </c:pt>
                <c:pt idx="13">
                  <c:v>Fluo-C2DL-MSC\01</c:v>
                </c:pt>
                <c:pt idx="15">
                  <c:v>Fluo-C2DL-MSC\02</c:v>
                </c:pt>
                <c:pt idx="17">
                  <c:v>Fluo-N2DL-HeLa\01</c:v>
                </c:pt>
                <c:pt idx="19">
                  <c:v>Fluo-N2DL-HeLa\02</c:v>
                </c:pt>
                <c:pt idx="21">
                  <c:v>Fluo-N2DH-GOWT1\01</c:v>
                </c:pt>
                <c:pt idx="23">
                  <c:v>Fluo-N2DH-GOWT1\02</c:v>
                </c:pt>
                <c:pt idx="25">
                  <c:v>PhC-C2DL-PSC\01</c:v>
                </c:pt>
                <c:pt idx="27">
                  <c:v>PhC-C2DL-PSC\02</c:v>
                </c:pt>
              </c:strCache>
            </c:strRef>
          </c:cat>
          <c:val>
            <c:numRef>
              <c:f>Comparisons_of_Methods!$P$67:$P$94</c:f>
              <c:numCache>
                <c:formatCode>General</c:formatCode>
                <c:ptCount val="28"/>
                <c:pt idx="1">
                  <c:v>0.89644999999999997</c:v>
                </c:pt>
                <c:pt idx="3">
                  <c:v>0.80129799999999995</c:v>
                </c:pt>
                <c:pt idx="5">
                  <c:v>0.97811999999999999</c:v>
                </c:pt>
                <c:pt idx="7">
                  <c:v>0.67823100000000003</c:v>
                </c:pt>
                <c:pt idx="9">
                  <c:v>0.63124199999999997</c:v>
                </c:pt>
                <c:pt idx="11">
                  <c:v>0.49277500000000002</c:v>
                </c:pt>
                <c:pt idx="13">
                  <c:v>0.86892499999999995</c:v>
                </c:pt>
                <c:pt idx="15">
                  <c:v>0.66805000000000003</c:v>
                </c:pt>
                <c:pt idx="17">
                  <c:v>0.83033900000000005</c:v>
                </c:pt>
                <c:pt idx="19">
                  <c:v>0.93360299999999996</c:v>
                </c:pt>
                <c:pt idx="21">
                  <c:v>0.67823100000000003</c:v>
                </c:pt>
                <c:pt idx="23">
                  <c:v>0.83937200000000001</c:v>
                </c:pt>
                <c:pt idx="25">
                  <c:v>0.852213</c:v>
                </c:pt>
                <c:pt idx="27">
                  <c:v>0.79198800000000003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2E-4460-8E9C-5D3D6506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74200"/>
        <c:axId val="2076346823"/>
      </c:barChart>
      <c:catAx>
        <c:axId val="17457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46823"/>
        <c:crosses val="autoZero"/>
        <c:auto val="1"/>
        <c:lblAlgn val="ctr"/>
        <c:lblOffset val="100"/>
        <c:noMultiLvlLbl val="0"/>
      </c:catAx>
      <c:valAx>
        <c:axId val="2076346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PhC-C2DH-U373-02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'SEGDETComp(1.0,2.0,2.5,2.8,2.9)'!$G$120</c:f>
              <c:strCache>
                <c:ptCount val="1"/>
                <c:pt idx="0">
                  <c:v>SEG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'SEGDETComp(1.0,2.0,2.5,2.8,2.9)'!$F$121:$F$125</c:f>
              <c:strCache>
                <c:ptCount val="5"/>
                <c:pt idx="0">
                  <c:v>v.1.0</c:v>
                </c:pt>
                <c:pt idx="1">
                  <c:v>v.2.0</c:v>
                </c:pt>
                <c:pt idx="2">
                  <c:v>v.2.5</c:v>
                </c:pt>
                <c:pt idx="3">
                  <c:v>v2.8</c:v>
                </c:pt>
                <c:pt idx="4">
                  <c:v>v2.9</c:v>
                </c:pt>
              </c:strCache>
            </c:strRef>
          </c:cat>
          <c:val>
            <c:numRef>
              <c:f>'SEGDETComp(1.0,2.0,2.5,2.8,2.9)'!$G$121:$G$125</c:f>
              <c:numCache>
                <c:formatCode>General</c:formatCode>
                <c:ptCount val="5"/>
                <c:pt idx="0">
                  <c:v>0.23080600000000001</c:v>
                </c:pt>
                <c:pt idx="1">
                  <c:v>0.60901799999999995</c:v>
                </c:pt>
                <c:pt idx="2">
                  <c:v>0.58940400000000004</c:v>
                </c:pt>
                <c:pt idx="3">
                  <c:v>0.65668899999999997</c:v>
                </c:pt>
                <c:pt idx="4">
                  <c:v>0.67400800000000005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6-42EB-BC7B-36B27DB0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37783"/>
        <c:axId val="103271304"/>
      </c:lineChart>
      <c:catAx>
        <c:axId val="250137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1304"/>
        <c:crosses val="autoZero"/>
        <c:auto val="1"/>
        <c:lblAlgn val="ctr"/>
        <c:lblOffset val="100"/>
        <c:noMultiLvlLbl val="0"/>
      </c:catAx>
      <c:valAx>
        <c:axId val="103271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3778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PhC-C2DL-PSC-01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'SEGDETComp(1.0,2.0,2.5,2.8,2.9)'!$C$144</c:f>
              <c:strCache>
                <c:ptCount val="1"/>
                <c:pt idx="0">
                  <c:v>SEG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'SEGDETComp(1.0,2.0,2.5,2.8,2.9)'!$B$145:$B$149</c:f>
              <c:strCache>
                <c:ptCount val="5"/>
                <c:pt idx="0">
                  <c:v>v.1.0</c:v>
                </c:pt>
                <c:pt idx="1">
                  <c:v>v.2.0</c:v>
                </c:pt>
                <c:pt idx="2">
                  <c:v>v.2.5</c:v>
                </c:pt>
                <c:pt idx="3">
                  <c:v>v2.8</c:v>
                </c:pt>
                <c:pt idx="4">
                  <c:v>v2.9</c:v>
                </c:pt>
              </c:strCache>
            </c:strRef>
          </c:cat>
          <c:val>
            <c:numRef>
              <c:f>'SEGDETComp(1.0,2.0,2.5,2.8,2.9)'!$C$145:$C$149</c:f>
              <c:numCache>
                <c:formatCode>General</c:formatCode>
                <c:ptCount val="5"/>
                <c:pt idx="0">
                  <c:v>0.53459400000000001</c:v>
                </c:pt>
                <c:pt idx="1">
                  <c:v>0.53220100000000004</c:v>
                </c:pt>
                <c:pt idx="2">
                  <c:v>0.58726299999999998</c:v>
                </c:pt>
                <c:pt idx="3">
                  <c:v>0.60632600000000003</c:v>
                </c:pt>
                <c:pt idx="4">
                  <c:v>0.60668800000000001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0-4B8D-B16F-178F9B3DE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938311"/>
        <c:axId val="1480894648"/>
      </c:lineChart>
      <c:catAx>
        <c:axId val="300938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94648"/>
        <c:crosses val="autoZero"/>
        <c:auto val="1"/>
        <c:lblAlgn val="ctr"/>
        <c:lblOffset val="100"/>
        <c:noMultiLvlLbl val="0"/>
      </c:catAx>
      <c:valAx>
        <c:axId val="1480894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831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PhC-C2DL-PSC-02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'SEGDETComp(1.0,2.0,2.5,2.8,2.9)'!$G$144</c:f>
              <c:strCache>
                <c:ptCount val="1"/>
                <c:pt idx="0">
                  <c:v>SEG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'SEGDETComp(1.0,2.0,2.5,2.8,2.9)'!$F$145:$F$149</c:f>
              <c:strCache>
                <c:ptCount val="5"/>
                <c:pt idx="0">
                  <c:v>v.1.0</c:v>
                </c:pt>
                <c:pt idx="1">
                  <c:v>v.2.0</c:v>
                </c:pt>
                <c:pt idx="2">
                  <c:v>v.2.5</c:v>
                </c:pt>
                <c:pt idx="3">
                  <c:v>v2.8</c:v>
                </c:pt>
                <c:pt idx="4">
                  <c:v>v2.9</c:v>
                </c:pt>
              </c:strCache>
            </c:strRef>
          </c:cat>
          <c:val>
            <c:numRef>
              <c:f>'SEGDETComp(1.0,2.0,2.5,2.8,2.9)'!$G$145:$G$149</c:f>
              <c:numCache>
                <c:formatCode>General</c:formatCode>
                <c:ptCount val="5"/>
                <c:pt idx="0">
                  <c:v>0.43530999999999997</c:v>
                </c:pt>
                <c:pt idx="1">
                  <c:v>0.43233500000000002</c:v>
                </c:pt>
                <c:pt idx="2">
                  <c:v>0.58792299999999997</c:v>
                </c:pt>
                <c:pt idx="3">
                  <c:v>0.60519699999999998</c:v>
                </c:pt>
                <c:pt idx="4">
                  <c:v>0.60647700000000004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3-4F45-83BA-8F0E08CE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53607"/>
        <c:axId val="1921928359"/>
      </c:lineChart>
      <c:catAx>
        <c:axId val="449353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28359"/>
        <c:crosses val="autoZero"/>
        <c:auto val="1"/>
        <c:lblAlgn val="ctr"/>
        <c:lblOffset val="100"/>
        <c:noMultiLvlLbl val="0"/>
      </c:catAx>
      <c:valAx>
        <c:axId val="1921928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536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Fluo-C2DL-MSC-02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'SEGDETComp(1.0,2.0,2.5,2.8,2.9)'!$E$3:$F$7</c:f>
              <c:multiLvlStrCache>
                <c:ptCount val="5"/>
                <c:lvl>
                  <c:pt idx="0">
                    <c:v>v.1.0</c:v>
                  </c:pt>
                  <c:pt idx="1">
                    <c:v>v.2.0</c:v>
                  </c:pt>
                  <c:pt idx="2">
                    <c:v>v.2.5</c:v>
                  </c:pt>
                  <c:pt idx="3">
                    <c:v>v2.8</c:v>
                  </c:pt>
                  <c:pt idx="4">
                    <c:v>v2.9</c:v>
                  </c:pt>
                </c:lvl>
                <c:lvl>
                  <c:pt idx="0">
                    <c:v>Fluo-C2DL-MSC-02</c:v>
                  </c:pt>
                </c:lvl>
              </c:multiLvlStrCache>
            </c:multiLvlStrRef>
          </c:cat>
          <c:val>
            <c:numRef>
              <c:f>'SEGDETComp(1.0,2.0,2.5,2.8,2.9)'!$G$3:$G$7</c:f>
              <c:numCache>
                <c:formatCode>General</c:formatCode>
                <c:ptCount val="5"/>
                <c:pt idx="0">
                  <c:v>0.54088499999999995</c:v>
                </c:pt>
                <c:pt idx="1">
                  <c:v>0.61315600000000003</c:v>
                </c:pt>
                <c:pt idx="2">
                  <c:v>0.64308100000000001</c:v>
                </c:pt>
                <c:pt idx="3">
                  <c:v>0.67399600000000004</c:v>
                </c:pt>
                <c:pt idx="4">
                  <c:v>0.660802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8-4F40-982A-DBB02C45D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834616"/>
        <c:axId val="1678300823"/>
      </c:lineChart>
      <c:catAx>
        <c:axId val="578834616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78300823"/>
        <c:crosses val="autoZero"/>
        <c:auto val="1"/>
        <c:lblAlgn val="ctr"/>
        <c:lblOffset val="100"/>
        <c:noMultiLvlLbl val="0"/>
      </c:catAx>
      <c:valAx>
        <c:axId val="1678300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3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DIC-C2DH-HeLa-01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'SEGDETComp(1.0,2.0,2.5,2.8,2.9)'!$C$168</c:f>
              <c:strCache>
                <c:ptCount val="1"/>
                <c:pt idx="0">
                  <c:v>SEG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'SEGDETComp(1.0,2.0,2.5,2.8,2.9)'!$B$169:$B$172</c:f>
              <c:strCache>
                <c:ptCount val="4"/>
                <c:pt idx="0">
                  <c:v>v.1.0</c:v>
                </c:pt>
                <c:pt idx="1">
                  <c:v>v.2.0</c:v>
                </c:pt>
                <c:pt idx="2">
                  <c:v>v.2.5</c:v>
                </c:pt>
                <c:pt idx="3">
                  <c:v>V.2.8</c:v>
                </c:pt>
              </c:strCache>
            </c:strRef>
          </c:cat>
          <c:val>
            <c:numRef>
              <c:f>'SEGDETComp(1.0,2.0,2.5,2.8,2.9)'!$C$169:$C$172</c:f>
              <c:numCache>
                <c:formatCode>General</c:formatCode>
                <c:ptCount val="4"/>
                <c:pt idx="0">
                  <c:v>0</c:v>
                </c:pt>
                <c:pt idx="1">
                  <c:v>5.2600000000000001E-2</c:v>
                </c:pt>
                <c:pt idx="2">
                  <c:v>6.7199999999999996E-2</c:v>
                </c:pt>
                <c:pt idx="3">
                  <c:v>0.221969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A-452F-B650-C21FEB42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73752"/>
        <c:axId val="243523495"/>
      </c:lineChart>
      <c:catAx>
        <c:axId val="41687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of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23495"/>
        <c:crosses val="autoZero"/>
        <c:auto val="1"/>
        <c:lblAlgn val="ctr"/>
        <c:lblOffset val="100"/>
        <c:noMultiLvlLbl val="0"/>
      </c:catAx>
      <c:valAx>
        <c:axId val="2435234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7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106680</xdr:colOff>
      <xdr:row>2</xdr:row>
      <xdr:rowOff>3810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1">
              <a:extLst>
                <a:ext uri="{FF2B5EF4-FFF2-40B4-BE49-F238E27FC236}">
                  <a16:creationId xmlns:a16="http://schemas.microsoft.com/office/drawing/2014/main" id="{6F6DDC53-35C5-48FB-820C-5EB3F6DB1766}"/>
                </a:ext>
                <a:ext uri="{147F2762-F138-4A5C-976F-8EAC2B608ADB}">
                  <a16:predDERef xmlns:a16="http://schemas.microsoft.com/office/drawing/2014/main" pred="{772DC99E-F610-4DB4-8881-B6D60B1898F7}"/>
                </a:ext>
              </a:extLst>
            </xdr:cNvPr>
            <xdr:cNvSpPr txBox="1"/>
          </xdr:nvSpPr>
          <xdr:spPr>
            <a:xfrm>
              <a:off x="2535555" y="203835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43815</xdr:colOff>
      <xdr:row>1</xdr:row>
      <xdr:rowOff>198120</xdr:rowOff>
    </xdr:from>
    <xdr:ext cx="1217385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5">
              <a:extLst>
                <a:ext uri="{FF2B5EF4-FFF2-40B4-BE49-F238E27FC236}">
                  <a16:creationId xmlns:a16="http://schemas.microsoft.com/office/drawing/2014/main" id="{F489F4A9-3D22-4710-B192-7686EFEFAEAA}"/>
                </a:ext>
                <a:ext uri="{147F2762-F138-4A5C-976F-8EAC2B608ADB}">
                  <a16:predDERef xmlns:a16="http://schemas.microsoft.com/office/drawing/2014/main" pred="{6F6DDC53-35C5-48FB-820C-5EB3F6DB1766}"/>
                </a:ext>
              </a:extLst>
            </xdr:cNvPr>
            <xdr:cNvSpPr txBox="1"/>
          </xdr:nvSpPr>
          <xdr:spPr>
            <a:xfrm>
              <a:off x="3825240" y="19812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3F927A-F345-45DF-98C9-F56CDDB43318}"/>
                </a:ext>
              </a:extLst>
            </xdr:cNvPr>
            <xdr:cNvSpPr txBox="1"/>
          </xdr:nvSpPr>
          <xdr:spPr>
            <a:xfrm>
              <a:off x="9517380" y="37338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〖𝑱𝒂𝒄𝒄𝒂𝒓𝒅−𝑺𝑻〗_𝑺𝑬𝑮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106680</xdr:colOff>
      <xdr:row>39</xdr:row>
      <xdr:rowOff>3810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1">
              <a:extLst>
                <a:ext uri="{FF2B5EF4-FFF2-40B4-BE49-F238E27FC236}">
                  <a16:creationId xmlns:a16="http://schemas.microsoft.com/office/drawing/2014/main" id="{CB18E610-1B89-450C-8B59-CDAD7BC28978}"/>
                </a:ext>
                <a:ext uri="{147F2762-F138-4A5C-976F-8EAC2B608ADB}">
                  <a16:predDERef xmlns:a16="http://schemas.microsoft.com/office/drawing/2014/main" pred="{F489F4A9-3D22-4710-B192-7686EFEFAEAA}"/>
                </a:ext>
              </a:extLst>
            </xdr:cNvPr>
            <xdr:cNvSpPr txBox="1"/>
          </xdr:nvSpPr>
          <xdr:spPr>
            <a:xfrm>
              <a:off x="2535555" y="203835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43815</xdr:colOff>
      <xdr:row>38</xdr:row>
      <xdr:rowOff>198120</xdr:rowOff>
    </xdr:from>
    <xdr:ext cx="1217385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5">
              <a:extLst>
                <a:ext uri="{FF2B5EF4-FFF2-40B4-BE49-F238E27FC236}">
                  <a16:creationId xmlns:a16="http://schemas.microsoft.com/office/drawing/2014/main" id="{E0273BA7-7C10-4366-8609-B5AF9F27E986}"/>
                </a:ext>
                <a:ext uri="{147F2762-F138-4A5C-976F-8EAC2B608ADB}">
                  <a16:predDERef xmlns:a16="http://schemas.microsoft.com/office/drawing/2014/main" pred="{CB18E610-1B89-450C-8B59-CDAD7BC28978}"/>
                </a:ext>
              </a:extLst>
            </xdr:cNvPr>
            <xdr:cNvSpPr txBox="1"/>
          </xdr:nvSpPr>
          <xdr:spPr>
            <a:xfrm>
              <a:off x="3825240" y="19812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3F927A-F345-45DF-98C9-F56CDDB43318}"/>
                </a:ext>
              </a:extLst>
            </xdr:cNvPr>
            <xdr:cNvSpPr txBox="1"/>
          </xdr:nvSpPr>
          <xdr:spPr>
            <a:xfrm>
              <a:off x="9517380" y="37338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〖𝑱𝒂𝒄𝒄𝒂𝒓𝒅−𝑺𝑻〗_𝑺𝑬𝑮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78105</xdr:colOff>
      <xdr:row>60</xdr:row>
      <xdr:rowOff>13335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1">
              <a:extLst>
                <a:ext uri="{FF2B5EF4-FFF2-40B4-BE49-F238E27FC236}">
                  <a16:creationId xmlns:a16="http://schemas.microsoft.com/office/drawing/2014/main" id="{4D44B068-7688-4AA0-9A2F-56F9E83532DD}"/>
                </a:ext>
                <a:ext uri="{147F2762-F138-4A5C-976F-8EAC2B608ADB}">
                  <a16:predDERef xmlns:a16="http://schemas.microsoft.com/office/drawing/2014/main" pred="{E0273BA7-7C10-4366-8609-B5AF9F27E986}"/>
                </a:ext>
              </a:extLst>
            </xdr:cNvPr>
            <xdr:cNvSpPr txBox="1"/>
          </xdr:nvSpPr>
          <xdr:spPr>
            <a:xfrm>
              <a:off x="2506980" y="12186285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43815</xdr:colOff>
      <xdr:row>59</xdr:row>
      <xdr:rowOff>198120</xdr:rowOff>
    </xdr:from>
    <xdr:ext cx="1217385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5">
              <a:extLst>
                <a:ext uri="{FF2B5EF4-FFF2-40B4-BE49-F238E27FC236}">
                  <a16:creationId xmlns:a16="http://schemas.microsoft.com/office/drawing/2014/main" id="{5F029BE0-4B5A-4EC4-938E-D4D080363251}"/>
                </a:ext>
                <a:ext uri="{147F2762-F138-4A5C-976F-8EAC2B608ADB}">
                  <a16:predDERef xmlns:a16="http://schemas.microsoft.com/office/drawing/2014/main" pred="{4D44B068-7688-4AA0-9A2F-56F9E83532DD}"/>
                </a:ext>
              </a:extLst>
            </xdr:cNvPr>
            <xdr:cNvSpPr txBox="1"/>
          </xdr:nvSpPr>
          <xdr:spPr>
            <a:xfrm>
              <a:off x="3825240" y="7770495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3F927A-F345-45DF-98C9-F56CDDB43318}"/>
                </a:ext>
              </a:extLst>
            </xdr:cNvPr>
            <xdr:cNvSpPr txBox="1"/>
          </xdr:nvSpPr>
          <xdr:spPr>
            <a:xfrm>
              <a:off x="9517380" y="37338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〖𝑱𝒂𝒄𝒄𝒂𝒓𝒅−𝑺𝑻〗_𝑺𝑬𝑮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78105</xdr:colOff>
      <xdr:row>72</xdr:row>
      <xdr:rowOff>13335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">
              <a:extLst>
                <a:ext uri="{FF2B5EF4-FFF2-40B4-BE49-F238E27FC236}">
                  <a16:creationId xmlns:a16="http://schemas.microsoft.com/office/drawing/2014/main" id="{5A9361A0-E3EF-4486-BB04-A7EDA81A43E9}"/>
                </a:ext>
                <a:ext uri="{147F2762-F138-4A5C-976F-8EAC2B608ADB}">
                  <a16:predDERef xmlns:a16="http://schemas.microsoft.com/office/drawing/2014/main" pred="{5F029BE0-4B5A-4EC4-938E-D4D080363251}"/>
                </a:ext>
              </a:extLst>
            </xdr:cNvPr>
            <xdr:cNvSpPr txBox="1"/>
          </xdr:nvSpPr>
          <xdr:spPr>
            <a:xfrm>
              <a:off x="2506980" y="12186285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43815</xdr:colOff>
      <xdr:row>71</xdr:row>
      <xdr:rowOff>198120</xdr:rowOff>
    </xdr:from>
    <xdr:ext cx="1217385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5">
              <a:extLst>
                <a:ext uri="{FF2B5EF4-FFF2-40B4-BE49-F238E27FC236}">
                  <a16:creationId xmlns:a16="http://schemas.microsoft.com/office/drawing/2014/main" id="{2D8B6045-70E6-47FA-81D1-27784501461B}"/>
                </a:ext>
                <a:ext uri="{147F2762-F138-4A5C-976F-8EAC2B608ADB}">
                  <a16:predDERef xmlns:a16="http://schemas.microsoft.com/office/drawing/2014/main" pred="{5A9361A0-E3EF-4486-BB04-A7EDA81A43E9}"/>
                </a:ext>
              </a:extLst>
            </xdr:cNvPr>
            <xdr:cNvSpPr txBox="1"/>
          </xdr:nvSpPr>
          <xdr:spPr>
            <a:xfrm>
              <a:off x="3825240" y="12171045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3F927A-F345-45DF-98C9-F56CDDB43318}"/>
                </a:ext>
              </a:extLst>
            </xdr:cNvPr>
            <xdr:cNvSpPr txBox="1"/>
          </xdr:nvSpPr>
          <xdr:spPr>
            <a:xfrm>
              <a:off x="9517380" y="37338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〖𝑱𝒂𝒄𝒄𝒂𝒓𝒅−𝑺𝑻〗_𝑺𝑬𝑮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78105</xdr:colOff>
      <xdr:row>96</xdr:row>
      <xdr:rowOff>13335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">
              <a:extLst>
                <a:ext uri="{FF2B5EF4-FFF2-40B4-BE49-F238E27FC236}">
                  <a16:creationId xmlns:a16="http://schemas.microsoft.com/office/drawing/2014/main" id="{DDC10977-401A-46C2-8B8D-EDC7A996BC94}"/>
                </a:ext>
                <a:ext uri="{147F2762-F138-4A5C-976F-8EAC2B608ADB}">
                  <a16:predDERef xmlns:a16="http://schemas.microsoft.com/office/drawing/2014/main" pred="{2D8B6045-70E6-47FA-81D1-27784501461B}"/>
                </a:ext>
              </a:extLst>
            </xdr:cNvPr>
            <xdr:cNvSpPr txBox="1"/>
          </xdr:nvSpPr>
          <xdr:spPr>
            <a:xfrm>
              <a:off x="2506980" y="14777085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43815</xdr:colOff>
      <xdr:row>95</xdr:row>
      <xdr:rowOff>198120</xdr:rowOff>
    </xdr:from>
    <xdr:ext cx="1217385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5">
              <a:extLst>
                <a:ext uri="{FF2B5EF4-FFF2-40B4-BE49-F238E27FC236}">
                  <a16:creationId xmlns:a16="http://schemas.microsoft.com/office/drawing/2014/main" id="{F0A53752-5A21-4AFC-8D1D-8D6C2EEE7DDF}"/>
                </a:ext>
                <a:ext uri="{147F2762-F138-4A5C-976F-8EAC2B608ADB}">
                  <a16:predDERef xmlns:a16="http://schemas.microsoft.com/office/drawing/2014/main" pred="{DDC10977-401A-46C2-8B8D-EDC7A996BC94}"/>
                </a:ext>
              </a:extLst>
            </xdr:cNvPr>
            <xdr:cNvSpPr txBox="1"/>
          </xdr:nvSpPr>
          <xdr:spPr>
            <a:xfrm>
              <a:off x="3825240" y="14761845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3F927A-F345-45DF-98C9-F56CDDB43318}"/>
                </a:ext>
              </a:extLst>
            </xdr:cNvPr>
            <xdr:cNvSpPr txBox="1"/>
          </xdr:nvSpPr>
          <xdr:spPr>
            <a:xfrm>
              <a:off x="9517380" y="37338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〖𝑱𝒂𝒄𝒄𝒂𝒓𝒅−𝑺𝑻〗_𝑺𝑬𝑮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78105</xdr:colOff>
      <xdr:row>110</xdr:row>
      <xdr:rowOff>13335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">
              <a:extLst>
                <a:ext uri="{FF2B5EF4-FFF2-40B4-BE49-F238E27FC236}">
                  <a16:creationId xmlns:a16="http://schemas.microsoft.com/office/drawing/2014/main" id="{72DD4EEE-4BF2-4DB4-9937-02FC0B0249CC}"/>
                </a:ext>
                <a:ext uri="{147F2762-F138-4A5C-976F-8EAC2B608ADB}">
                  <a16:predDERef xmlns:a16="http://schemas.microsoft.com/office/drawing/2014/main" pred="{F0A53752-5A21-4AFC-8D1D-8D6C2EEE7DDF}"/>
                </a:ext>
              </a:extLst>
            </xdr:cNvPr>
            <xdr:cNvSpPr txBox="1"/>
          </xdr:nvSpPr>
          <xdr:spPr>
            <a:xfrm>
              <a:off x="2630805" y="1956816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43815</xdr:colOff>
      <xdr:row>109</xdr:row>
      <xdr:rowOff>198120</xdr:rowOff>
    </xdr:from>
    <xdr:ext cx="1217385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5">
              <a:extLst>
                <a:ext uri="{FF2B5EF4-FFF2-40B4-BE49-F238E27FC236}">
                  <a16:creationId xmlns:a16="http://schemas.microsoft.com/office/drawing/2014/main" id="{AB64108A-DEAA-4F8E-9575-27EAEF2B782E}"/>
                </a:ext>
                <a:ext uri="{147F2762-F138-4A5C-976F-8EAC2B608ADB}">
                  <a16:predDERef xmlns:a16="http://schemas.microsoft.com/office/drawing/2014/main" pred="{72DD4EEE-4BF2-4DB4-9937-02FC0B0249CC}"/>
                </a:ext>
              </a:extLst>
            </xdr:cNvPr>
            <xdr:cNvSpPr txBox="1"/>
          </xdr:nvSpPr>
          <xdr:spPr>
            <a:xfrm>
              <a:off x="3949065" y="1955292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3F927A-F345-45DF-98C9-F56CDDB43318}"/>
                </a:ext>
              </a:extLst>
            </xdr:cNvPr>
            <xdr:cNvSpPr txBox="1"/>
          </xdr:nvSpPr>
          <xdr:spPr>
            <a:xfrm>
              <a:off x="9517380" y="37338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〖𝑱𝒂𝒄𝒄𝒂𝒓𝒅−𝑺𝑻〗_𝑺𝑬𝑮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78105</xdr:colOff>
      <xdr:row>123</xdr:row>
      <xdr:rowOff>13335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">
              <a:extLst>
                <a:ext uri="{FF2B5EF4-FFF2-40B4-BE49-F238E27FC236}">
                  <a16:creationId xmlns:a16="http://schemas.microsoft.com/office/drawing/2014/main" id="{B56ABEF2-5175-4423-8E8E-1233E620817E}"/>
                </a:ext>
                <a:ext uri="{147F2762-F138-4A5C-976F-8EAC2B608ADB}">
                  <a16:predDERef xmlns:a16="http://schemas.microsoft.com/office/drawing/2014/main" pred="{AB64108A-DEAA-4F8E-9575-27EAEF2B782E}"/>
                </a:ext>
              </a:extLst>
            </xdr:cNvPr>
            <xdr:cNvSpPr txBox="1"/>
          </xdr:nvSpPr>
          <xdr:spPr>
            <a:xfrm>
              <a:off x="2630805" y="22358985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43815</xdr:colOff>
      <xdr:row>122</xdr:row>
      <xdr:rowOff>198120</xdr:rowOff>
    </xdr:from>
    <xdr:ext cx="1217385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5">
              <a:extLst>
                <a:ext uri="{FF2B5EF4-FFF2-40B4-BE49-F238E27FC236}">
                  <a16:creationId xmlns:a16="http://schemas.microsoft.com/office/drawing/2014/main" id="{4D3BF7DA-5219-4A74-98C5-70EC81EBA08E}"/>
                </a:ext>
                <a:ext uri="{147F2762-F138-4A5C-976F-8EAC2B608ADB}">
                  <a16:predDERef xmlns:a16="http://schemas.microsoft.com/office/drawing/2014/main" pred="{B56ABEF2-5175-4423-8E8E-1233E620817E}"/>
                </a:ext>
              </a:extLst>
            </xdr:cNvPr>
            <xdr:cNvSpPr txBox="1"/>
          </xdr:nvSpPr>
          <xdr:spPr>
            <a:xfrm>
              <a:off x="3949065" y="22343745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3F927A-F345-45DF-98C9-F56CDDB43318}"/>
                </a:ext>
              </a:extLst>
            </xdr:cNvPr>
            <xdr:cNvSpPr txBox="1"/>
          </xdr:nvSpPr>
          <xdr:spPr>
            <a:xfrm>
              <a:off x="9517380" y="37338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〖𝑱𝒂𝒄𝒄𝒂𝒓𝒅−𝑺𝑻〗_𝑺𝑬𝑮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78105</xdr:colOff>
      <xdr:row>174</xdr:row>
      <xdr:rowOff>13335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">
              <a:extLst>
                <a:ext uri="{FF2B5EF4-FFF2-40B4-BE49-F238E27FC236}">
                  <a16:creationId xmlns:a16="http://schemas.microsoft.com/office/drawing/2014/main" id="{74AFAAB8-935C-4DBF-9EF3-23806D9D5B68}"/>
                </a:ext>
                <a:ext uri="{147F2762-F138-4A5C-976F-8EAC2B608ADB}">
                  <a16:predDERef xmlns:a16="http://schemas.microsoft.com/office/drawing/2014/main" pred="{4D3BF7DA-5219-4A74-98C5-70EC81EBA08E}"/>
                </a:ext>
              </a:extLst>
            </xdr:cNvPr>
            <xdr:cNvSpPr txBox="1"/>
          </xdr:nvSpPr>
          <xdr:spPr>
            <a:xfrm>
              <a:off x="2630805" y="2514981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43815</xdr:colOff>
      <xdr:row>173</xdr:row>
      <xdr:rowOff>198120</xdr:rowOff>
    </xdr:from>
    <xdr:ext cx="1217385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5">
              <a:extLst>
                <a:ext uri="{FF2B5EF4-FFF2-40B4-BE49-F238E27FC236}">
                  <a16:creationId xmlns:a16="http://schemas.microsoft.com/office/drawing/2014/main" id="{BED44C8E-7A51-43D9-9DD0-AF44DB44EE67}"/>
                </a:ext>
                <a:ext uri="{147F2762-F138-4A5C-976F-8EAC2B608ADB}">
                  <a16:predDERef xmlns:a16="http://schemas.microsoft.com/office/drawing/2014/main" pred="{74AFAAB8-935C-4DBF-9EF3-23806D9D5B68}"/>
                </a:ext>
              </a:extLst>
            </xdr:cNvPr>
            <xdr:cNvSpPr txBox="1"/>
          </xdr:nvSpPr>
          <xdr:spPr>
            <a:xfrm>
              <a:off x="3996690" y="2513457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3F927A-F345-45DF-98C9-F56CDDB43318}"/>
                </a:ext>
              </a:extLst>
            </xdr:cNvPr>
            <xdr:cNvSpPr txBox="1"/>
          </xdr:nvSpPr>
          <xdr:spPr>
            <a:xfrm>
              <a:off x="9517380" y="37338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〖𝑱𝒂𝒄𝒄𝒂𝒓𝒅−𝑺𝑻〗_𝑺𝑬𝑮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78105</xdr:colOff>
      <xdr:row>202</xdr:row>
      <xdr:rowOff>13335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1">
              <a:extLst>
                <a:ext uri="{FF2B5EF4-FFF2-40B4-BE49-F238E27FC236}">
                  <a16:creationId xmlns:a16="http://schemas.microsoft.com/office/drawing/2014/main" id="{4C8B49A5-6227-4A27-BF48-E4A8E09E97A9}"/>
                </a:ext>
                <a:ext uri="{147F2762-F138-4A5C-976F-8EAC2B608ADB}">
                  <a16:predDERef xmlns:a16="http://schemas.microsoft.com/office/drawing/2014/main" pred="{BED44C8E-7A51-43D9-9DD0-AF44DB44EE67}"/>
                </a:ext>
              </a:extLst>
            </xdr:cNvPr>
            <xdr:cNvSpPr txBox="1"/>
          </xdr:nvSpPr>
          <xdr:spPr>
            <a:xfrm>
              <a:off x="2630805" y="35465385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43815</xdr:colOff>
      <xdr:row>201</xdr:row>
      <xdr:rowOff>198120</xdr:rowOff>
    </xdr:from>
    <xdr:ext cx="1217385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5">
              <a:extLst>
                <a:ext uri="{FF2B5EF4-FFF2-40B4-BE49-F238E27FC236}">
                  <a16:creationId xmlns:a16="http://schemas.microsoft.com/office/drawing/2014/main" id="{75F55C2E-26D8-4597-9191-30224851F89D}"/>
                </a:ext>
                <a:ext uri="{147F2762-F138-4A5C-976F-8EAC2B608ADB}">
                  <a16:predDERef xmlns:a16="http://schemas.microsoft.com/office/drawing/2014/main" pred="{4C8B49A5-6227-4A27-BF48-E4A8E09E97A9}"/>
                </a:ext>
              </a:extLst>
            </xdr:cNvPr>
            <xdr:cNvSpPr txBox="1"/>
          </xdr:nvSpPr>
          <xdr:spPr>
            <a:xfrm>
              <a:off x="3996690" y="35450145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3F927A-F345-45DF-98C9-F56CDDB43318}"/>
                </a:ext>
              </a:extLst>
            </xdr:cNvPr>
            <xdr:cNvSpPr txBox="1"/>
          </xdr:nvSpPr>
          <xdr:spPr>
            <a:xfrm>
              <a:off x="9517380" y="37338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〖𝑱𝒂𝒄𝒄𝒂𝒓𝒅−𝑺𝑻〗_𝑺𝑬𝑮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</xdr:col>
      <xdr:colOff>76200</xdr:colOff>
      <xdr:row>286</xdr:row>
      <xdr:rowOff>142875</xdr:rowOff>
    </xdr:from>
    <xdr:to>
      <xdr:col>2</xdr:col>
      <xdr:colOff>1309551</xdr:colOff>
      <xdr:row>287</xdr:row>
      <xdr:rowOff>123284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AB4407F-6317-4EE4-AE5C-2E4A496045E1}"/>
                </a:ext>
                <a:ext uri="{147F2762-F138-4A5C-976F-8EAC2B608ADB}">
                  <a16:predDERef xmlns:a16="http://schemas.microsoft.com/office/drawing/2014/main" pred="{75F55C2E-26D8-4597-9191-30224851F89D}"/>
                </a:ext>
              </a:extLst>
            </xdr:cNvPr>
            <xdr:cNvSpPr txBox="1"/>
          </xdr:nvSpPr>
          <xdr:spPr>
            <a:xfrm>
              <a:off x="3028950" y="58150125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TextBox 1">
              <a:extLst>
                <a:ext uri="{FF2B5EF4-FFF2-40B4-BE49-F238E27FC236}">
                  <a16:creationId xmlns:a16="http://schemas.microsoft.com/office/drawing/2014/main" id="{FAB4407F-6317-4EE4-AE5C-2E4A496045E1}"/>
                </a:ext>
                <a:ext uri="{147F2762-F138-4A5C-976F-8EAC2B608ADB}">
                  <a16:predDERef xmlns:a16="http://schemas.microsoft.com/office/drawing/2014/main" pred="{22CD00B5-7A38-4AA7-9A84-0292F84F1F67}"/>
                </a:ext>
              </a:extLst>
            </xdr:cNvPr>
            <xdr:cNvSpPr txBox="1"/>
          </xdr:nvSpPr>
          <xdr:spPr>
            <a:xfrm>
              <a:off x="0" y="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66675</xdr:colOff>
      <xdr:row>286</xdr:row>
      <xdr:rowOff>161925</xdr:rowOff>
    </xdr:from>
    <xdr:to>
      <xdr:col>4</xdr:col>
      <xdr:colOff>17235</xdr:colOff>
      <xdr:row>287</xdr:row>
      <xdr:rowOff>142334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5EF62179-2265-4590-802E-913E86B50D32}"/>
                </a:ext>
                <a:ext uri="{147F2762-F138-4A5C-976F-8EAC2B608ADB}">
                  <a16:predDERef xmlns:a16="http://schemas.microsoft.com/office/drawing/2014/main" pred="{FAB4407F-6317-4EE4-AE5C-2E4A496045E1}"/>
                </a:ext>
              </a:extLst>
            </xdr:cNvPr>
            <xdr:cNvSpPr txBox="1"/>
          </xdr:nvSpPr>
          <xdr:spPr>
            <a:xfrm>
              <a:off x="4419600" y="58169175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4" name="TextBox 5">
              <a:extLst>
                <a:ext uri="{FF2B5EF4-FFF2-40B4-BE49-F238E27FC236}">
                  <a16:creationId xmlns:a16="http://schemas.microsoft.com/office/drawing/2014/main" id="{5EF62179-2265-4590-802E-913E86B50D32}"/>
                </a:ext>
                <a:ext uri="{147F2762-F138-4A5C-976F-8EAC2B608ADB}">
                  <a16:predDERef xmlns:a16="http://schemas.microsoft.com/office/drawing/2014/main" pred="{5DE52192-A8B3-4E32-84AD-0A03F6B4516B}"/>
                </a:ext>
              </a:extLst>
            </xdr:cNvPr>
            <xdr:cNvSpPr txBox="1"/>
          </xdr:nvSpPr>
          <xdr:spPr>
            <a:xfrm>
              <a:off x="0" y="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〖𝑱𝒂𝒄𝒄𝒂𝒓𝒅−𝑺𝑻〗_𝑺𝑬𝑮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76200</xdr:colOff>
      <xdr:row>524</xdr:row>
      <xdr:rowOff>142875</xdr:rowOff>
    </xdr:from>
    <xdr:to>
      <xdr:col>2</xdr:col>
      <xdr:colOff>1309551</xdr:colOff>
      <xdr:row>525</xdr:row>
      <xdr:rowOff>123284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22">
              <a:extLst>
                <a:ext uri="{FF2B5EF4-FFF2-40B4-BE49-F238E27FC236}">
                  <a16:creationId xmlns:a16="http://schemas.microsoft.com/office/drawing/2014/main" id="{521F8AB6-000D-4743-8C44-60DF3F2B13EA}"/>
                </a:ext>
                <a:ext uri="{147F2762-F138-4A5C-976F-8EAC2B608ADB}">
                  <a16:predDERef xmlns:a16="http://schemas.microsoft.com/office/drawing/2014/main" pred="{5EF62179-2265-4590-802E-913E86B50D32}"/>
                </a:ext>
              </a:extLst>
            </xdr:cNvPr>
            <xdr:cNvSpPr txBox="1"/>
          </xdr:nvSpPr>
          <xdr:spPr>
            <a:xfrm>
              <a:off x="3028950" y="5926455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TextBox 1">
              <a:extLst>
                <a:ext uri="{FF2B5EF4-FFF2-40B4-BE49-F238E27FC236}">
                  <a16:creationId xmlns:a16="http://schemas.microsoft.com/office/drawing/2014/main" id="{FAB4407F-6317-4EE4-AE5C-2E4A496045E1}"/>
                </a:ext>
                <a:ext uri="{147F2762-F138-4A5C-976F-8EAC2B608ADB}">
                  <a16:predDERef xmlns:a16="http://schemas.microsoft.com/office/drawing/2014/main" pred="{22CD00B5-7A38-4AA7-9A84-0292F84F1F67}"/>
                </a:ext>
              </a:extLst>
            </xdr:cNvPr>
            <xdr:cNvSpPr txBox="1"/>
          </xdr:nvSpPr>
          <xdr:spPr>
            <a:xfrm>
              <a:off x="0" y="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66675</xdr:colOff>
      <xdr:row>524</xdr:row>
      <xdr:rowOff>161925</xdr:rowOff>
    </xdr:from>
    <xdr:to>
      <xdr:col>4</xdr:col>
      <xdr:colOff>17235</xdr:colOff>
      <xdr:row>525</xdr:row>
      <xdr:rowOff>142334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3">
              <a:extLst>
                <a:ext uri="{FF2B5EF4-FFF2-40B4-BE49-F238E27FC236}">
                  <a16:creationId xmlns:a16="http://schemas.microsoft.com/office/drawing/2014/main" id="{31A4AE30-0FF8-442D-AE39-17967E91C85B}"/>
                </a:ext>
                <a:ext uri="{147F2762-F138-4A5C-976F-8EAC2B608ADB}">
                  <a16:predDERef xmlns:a16="http://schemas.microsoft.com/office/drawing/2014/main" pred="{521F8AB6-000D-4743-8C44-60DF3F2B13EA}"/>
                </a:ext>
              </a:extLst>
            </xdr:cNvPr>
            <xdr:cNvSpPr txBox="1"/>
          </xdr:nvSpPr>
          <xdr:spPr>
            <a:xfrm>
              <a:off x="4781550" y="5928360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4" name="TextBox 5">
              <a:extLst>
                <a:ext uri="{FF2B5EF4-FFF2-40B4-BE49-F238E27FC236}">
                  <a16:creationId xmlns:a16="http://schemas.microsoft.com/office/drawing/2014/main" id="{5EF62179-2265-4590-802E-913E86B50D32}"/>
                </a:ext>
                <a:ext uri="{147F2762-F138-4A5C-976F-8EAC2B608ADB}">
                  <a16:predDERef xmlns:a16="http://schemas.microsoft.com/office/drawing/2014/main" pred="{5DE52192-A8B3-4E32-84AD-0A03F6B4516B}"/>
                </a:ext>
              </a:extLst>
            </xdr:cNvPr>
            <xdr:cNvSpPr txBox="1"/>
          </xdr:nvSpPr>
          <xdr:spPr>
            <a:xfrm>
              <a:off x="0" y="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〖𝑱𝒂𝒄𝒄𝒂𝒓𝒅−𝑺𝑻〗_𝑺𝑬𝑮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</xdr:colOff>
      <xdr:row>0</xdr:row>
      <xdr:rowOff>194310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1">
              <a:extLst>
                <a:ext uri="{FF2B5EF4-FFF2-40B4-BE49-F238E27FC236}">
                  <a16:creationId xmlns:a16="http://schemas.microsoft.com/office/drawing/2014/main" id="{D6442216-0C06-44A9-8A45-A167003053B7}"/>
                </a:ext>
                <a:ext uri="{147F2762-F138-4A5C-976F-8EAC2B608ADB}">
                  <a16:predDERef xmlns:a16="http://schemas.microsoft.com/office/drawing/2014/main" pred="{A2E0F3A8-972B-44BD-848F-AC975CC5CFEC}"/>
                </a:ext>
              </a:extLst>
            </xdr:cNvPr>
            <xdr:cNvSpPr txBox="1"/>
          </xdr:nvSpPr>
          <xdr:spPr>
            <a:xfrm>
              <a:off x="2878455" y="19431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91440</xdr:colOff>
      <xdr:row>0</xdr:row>
      <xdr:rowOff>188595</xdr:rowOff>
    </xdr:from>
    <xdr:ext cx="1217385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5">
              <a:extLst>
                <a:ext uri="{FF2B5EF4-FFF2-40B4-BE49-F238E27FC236}">
                  <a16:creationId xmlns:a16="http://schemas.microsoft.com/office/drawing/2014/main" id="{D2B03485-1BED-4728-A8DC-48FD60178848}"/>
                </a:ext>
                <a:ext uri="{147F2762-F138-4A5C-976F-8EAC2B608ADB}">
                  <a16:predDERef xmlns:a16="http://schemas.microsoft.com/office/drawing/2014/main" pred="{D6442216-0C06-44A9-8A45-A167003053B7}"/>
                </a:ext>
              </a:extLst>
            </xdr:cNvPr>
            <xdr:cNvSpPr txBox="1"/>
          </xdr:nvSpPr>
          <xdr:spPr>
            <a:xfrm>
              <a:off x="4158615" y="188595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3F927A-F345-45DF-98C9-F56CDDB43318}"/>
                </a:ext>
              </a:extLst>
            </xdr:cNvPr>
            <xdr:cNvSpPr txBox="1"/>
          </xdr:nvSpPr>
          <xdr:spPr>
            <a:xfrm>
              <a:off x="9517380" y="37338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〖𝑱𝒂𝒄𝒄𝒂𝒓𝒅−𝑺𝑻〗_𝑺𝑬𝑮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9525</xdr:colOff>
      <xdr:row>18</xdr:row>
      <xdr:rowOff>123825</xdr:rowOff>
    </xdr:from>
    <xdr:to>
      <xdr:col>9</xdr:col>
      <xdr:colOff>381000</xdr:colOff>
      <xdr:row>29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19CC2C-408A-482B-9252-2AC83A0CC65A}"/>
            </a:ext>
            <a:ext uri="{147F2762-F138-4A5C-976F-8EAC2B608ADB}">
              <a16:predDERef xmlns:a16="http://schemas.microsoft.com/office/drawing/2014/main" pred="{D2B03485-1BED-4728-A8DC-48FD60178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924300"/>
          <a:ext cx="10058400" cy="20002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29</xdr:row>
      <xdr:rowOff>133350</xdr:rowOff>
    </xdr:from>
    <xdr:to>
      <xdr:col>9</xdr:col>
      <xdr:colOff>390525</xdr:colOff>
      <xdr:row>40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5BAF6-98F5-48EE-926E-9FE5A653C0E8}"/>
            </a:ext>
            <a:ext uri="{147F2762-F138-4A5C-976F-8EAC2B608ADB}">
              <a16:predDERef xmlns:a16="http://schemas.microsoft.com/office/drawing/2014/main" pred="{9519CC2C-408A-482B-9252-2AC83A0CC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6029325"/>
          <a:ext cx="10058400" cy="2000250"/>
        </a:xfrm>
        <a:prstGeom prst="rect">
          <a:avLst/>
        </a:prstGeom>
      </xdr:spPr>
    </xdr:pic>
    <xdr:clientData/>
  </xdr:twoCellAnchor>
  <xdr:oneCellAnchor>
    <xdr:from>
      <xdr:col>3</xdr:col>
      <xdr:colOff>78105</xdr:colOff>
      <xdr:row>66</xdr:row>
      <xdr:rowOff>13335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1">
              <a:extLst>
                <a:ext uri="{FF2B5EF4-FFF2-40B4-BE49-F238E27FC236}">
                  <a16:creationId xmlns:a16="http://schemas.microsoft.com/office/drawing/2014/main" id="{AA9249C2-D314-4DC5-80FB-80A44C75F67E}"/>
                </a:ext>
                <a:ext uri="{147F2762-F138-4A5C-976F-8EAC2B608ADB}">
                  <a16:predDERef xmlns:a16="http://schemas.microsoft.com/office/drawing/2014/main" pred="{E305BAF6-98F5-48EE-926E-9FE5A653C0E8}"/>
                </a:ext>
              </a:extLst>
            </xdr:cNvPr>
            <xdr:cNvSpPr txBox="1"/>
          </xdr:nvSpPr>
          <xdr:spPr>
            <a:xfrm>
              <a:off x="2630805" y="4101846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43815</xdr:colOff>
      <xdr:row>65</xdr:row>
      <xdr:rowOff>198120</xdr:rowOff>
    </xdr:from>
    <xdr:ext cx="1217385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5">
              <a:extLst>
                <a:ext uri="{FF2B5EF4-FFF2-40B4-BE49-F238E27FC236}">
                  <a16:creationId xmlns:a16="http://schemas.microsoft.com/office/drawing/2014/main" id="{22CD00B5-7A38-4AA7-9A84-0292F84F1F67}"/>
                </a:ext>
                <a:ext uri="{147F2762-F138-4A5C-976F-8EAC2B608ADB}">
                  <a16:predDERef xmlns:a16="http://schemas.microsoft.com/office/drawing/2014/main" pred="{AA9249C2-D314-4DC5-80FB-80A44C75F67E}"/>
                </a:ext>
              </a:extLst>
            </xdr:cNvPr>
            <xdr:cNvSpPr txBox="1"/>
          </xdr:nvSpPr>
          <xdr:spPr>
            <a:xfrm>
              <a:off x="3996690" y="4100322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3F927A-F345-45DF-98C9-F56CDDB43318}"/>
                </a:ext>
              </a:extLst>
            </xdr:cNvPr>
            <xdr:cNvSpPr txBox="1"/>
          </xdr:nvSpPr>
          <xdr:spPr>
            <a:xfrm>
              <a:off x="9517380" y="37338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〖𝑱𝒂𝒄𝒄𝒂𝒓𝒅−𝑺𝑻〗_𝑺𝑬𝑮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78105</xdr:colOff>
      <xdr:row>84</xdr:row>
      <xdr:rowOff>13335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1">
              <a:extLst>
                <a:ext uri="{FF2B5EF4-FFF2-40B4-BE49-F238E27FC236}">
                  <a16:creationId xmlns:a16="http://schemas.microsoft.com/office/drawing/2014/main" id="{5DE52192-A8B3-4E32-84AD-0A03F6B4516B}"/>
                </a:ext>
                <a:ext uri="{147F2762-F138-4A5C-976F-8EAC2B608ADB}">
                  <a16:predDERef xmlns:a16="http://schemas.microsoft.com/office/drawing/2014/main" pred="{22CD00B5-7A38-4AA7-9A84-0292F84F1F67}"/>
                </a:ext>
              </a:extLst>
            </xdr:cNvPr>
            <xdr:cNvSpPr txBox="1"/>
          </xdr:nvSpPr>
          <xdr:spPr>
            <a:xfrm>
              <a:off x="2926080" y="1318641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43815</xdr:colOff>
      <xdr:row>83</xdr:row>
      <xdr:rowOff>198120</xdr:rowOff>
    </xdr:from>
    <xdr:ext cx="1217385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5">
              <a:extLst>
                <a:ext uri="{FF2B5EF4-FFF2-40B4-BE49-F238E27FC236}">
                  <a16:creationId xmlns:a16="http://schemas.microsoft.com/office/drawing/2014/main" id="{4C51D331-EF41-454F-981F-BC6955DE90F7}"/>
                </a:ext>
                <a:ext uri="{147F2762-F138-4A5C-976F-8EAC2B608ADB}">
                  <a16:predDERef xmlns:a16="http://schemas.microsoft.com/office/drawing/2014/main" pred="{5DE52192-A8B3-4E32-84AD-0A03F6B4516B}"/>
                </a:ext>
              </a:extLst>
            </xdr:cNvPr>
            <xdr:cNvSpPr txBox="1"/>
          </xdr:nvSpPr>
          <xdr:spPr>
            <a:xfrm>
              <a:off x="4215765" y="1317117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3F927A-F345-45DF-98C9-F56CDDB43318}"/>
                </a:ext>
              </a:extLst>
            </xdr:cNvPr>
            <xdr:cNvSpPr txBox="1"/>
          </xdr:nvSpPr>
          <xdr:spPr>
            <a:xfrm>
              <a:off x="9517380" y="37338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〖𝑱𝒂𝒄𝒄𝒂𝒓𝒅−𝑺𝑻〗_𝑺𝑬𝑮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78105</xdr:colOff>
      <xdr:row>106</xdr:row>
      <xdr:rowOff>13335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">
              <a:extLst>
                <a:ext uri="{FF2B5EF4-FFF2-40B4-BE49-F238E27FC236}">
                  <a16:creationId xmlns:a16="http://schemas.microsoft.com/office/drawing/2014/main" id="{6E6D05F5-876D-47D3-AF2D-1E5B75E0B2C4}"/>
                </a:ext>
                <a:ext uri="{147F2762-F138-4A5C-976F-8EAC2B608ADB}">
                  <a16:predDERef xmlns:a16="http://schemas.microsoft.com/office/drawing/2014/main" pred="{4C51D331-EF41-454F-981F-BC6955DE90F7}"/>
                </a:ext>
              </a:extLst>
            </xdr:cNvPr>
            <xdr:cNvSpPr txBox="1"/>
          </xdr:nvSpPr>
          <xdr:spPr>
            <a:xfrm>
              <a:off x="2926080" y="17386935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43815</xdr:colOff>
      <xdr:row>105</xdr:row>
      <xdr:rowOff>198120</xdr:rowOff>
    </xdr:from>
    <xdr:ext cx="1217385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5">
              <a:extLst>
                <a:ext uri="{FF2B5EF4-FFF2-40B4-BE49-F238E27FC236}">
                  <a16:creationId xmlns:a16="http://schemas.microsoft.com/office/drawing/2014/main" id="{1A3B6623-A8C0-4A61-BD4A-22913EC2A194}"/>
                </a:ext>
                <a:ext uri="{147F2762-F138-4A5C-976F-8EAC2B608ADB}">
                  <a16:predDERef xmlns:a16="http://schemas.microsoft.com/office/drawing/2014/main" pred="{6E6D05F5-876D-47D3-AF2D-1E5B75E0B2C4}"/>
                </a:ext>
              </a:extLst>
            </xdr:cNvPr>
            <xdr:cNvSpPr txBox="1"/>
          </xdr:nvSpPr>
          <xdr:spPr>
            <a:xfrm>
              <a:off x="4215765" y="17371695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3F927A-F345-45DF-98C9-F56CDDB43318}"/>
                </a:ext>
              </a:extLst>
            </xdr:cNvPr>
            <xdr:cNvSpPr txBox="1"/>
          </xdr:nvSpPr>
          <xdr:spPr>
            <a:xfrm>
              <a:off x="9517380" y="37338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〖𝑱𝒂𝒄𝒄𝒂𝒓𝒅−𝑺𝑻〗_𝑺𝑬𝑮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24765</xdr:colOff>
      <xdr:row>132</xdr:row>
      <xdr:rowOff>188595</xdr:rowOff>
    </xdr:from>
    <xdr:ext cx="1217385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5">
              <a:extLst>
                <a:ext uri="{FF2B5EF4-FFF2-40B4-BE49-F238E27FC236}">
                  <a16:creationId xmlns:a16="http://schemas.microsoft.com/office/drawing/2014/main" id="{A74FEDC0-9D4F-4C5E-9A05-27AD334A2468}"/>
                </a:ext>
                <a:ext uri="{147F2762-F138-4A5C-976F-8EAC2B608ADB}">
                  <a16:predDERef xmlns:a16="http://schemas.microsoft.com/office/drawing/2014/main" pred="{A508AB2E-0EB8-4320-84F0-B0121DD1FEB8}"/>
                </a:ext>
              </a:extLst>
            </xdr:cNvPr>
            <xdr:cNvSpPr txBox="1"/>
          </xdr:nvSpPr>
          <xdr:spPr>
            <a:xfrm>
              <a:off x="4358640" y="27601545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3F927A-F345-45DF-98C9-F56CDDB43318}"/>
                </a:ext>
              </a:extLst>
            </xdr:cNvPr>
            <xdr:cNvSpPr txBox="1"/>
          </xdr:nvSpPr>
          <xdr:spPr>
            <a:xfrm>
              <a:off x="9517380" y="373380"/>
              <a:ext cx="1217385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〖𝑱𝒂𝒄𝒄𝒂𝒓𝒅−𝑺𝑻〗_𝑺𝑬𝑮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49530</xdr:colOff>
      <xdr:row>132</xdr:row>
      <xdr:rowOff>194310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1">
              <a:extLst>
                <a:ext uri="{FF2B5EF4-FFF2-40B4-BE49-F238E27FC236}">
                  <a16:creationId xmlns:a16="http://schemas.microsoft.com/office/drawing/2014/main" id="{1AE2C096-0F75-492B-8D09-2E407CDA3C7E}"/>
                </a:ext>
                <a:ext uri="{147F2762-F138-4A5C-976F-8EAC2B608ADB}">
                  <a16:predDERef xmlns:a16="http://schemas.microsoft.com/office/drawing/2014/main" pred="{A74FEDC0-9D4F-4C5E-9A05-27AD334A2468}"/>
                </a:ext>
              </a:extLst>
            </xdr:cNvPr>
            <xdr:cNvSpPr txBox="1"/>
          </xdr:nvSpPr>
          <xdr:spPr>
            <a:xfrm>
              <a:off x="4383405" y="2760726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4</xdr:row>
      <xdr:rowOff>57150</xdr:rowOff>
    </xdr:from>
    <xdr:to>
      <xdr:col>17</xdr:col>
      <xdr:colOff>9525</xdr:colOff>
      <xdr:row>20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863363A-C5D1-4180-A272-A63C3E2A76CB}"/>
            </a:ext>
            <a:ext uri="{147F2762-F138-4A5C-976F-8EAC2B608ADB}">
              <a16:predDERef xmlns:a16="http://schemas.microsoft.com/office/drawing/2014/main" pred="{F506E08C-8EE6-4015-85F0-67221A875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2</xdr:col>
      <xdr:colOff>1409700</xdr:colOff>
      <xdr:row>114</xdr:row>
      <xdr:rowOff>38100</xdr:rowOff>
    </xdr:to>
    <xdr:graphicFrame macro="">
      <xdr:nvGraphicFramePr>
        <xdr:cNvPr id="63" name="Chart 18">
          <a:extLst>
            <a:ext uri="{FF2B5EF4-FFF2-40B4-BE49-F238E27FC236}">
              <a16:creationId xmlns:a16="http://schemas.microsoft.com/office/drawing/2014/main" id="{196983E4-9070-4036-AA0A-92451EE6A317}"/>
            </a:ext>
            <a:ext uri="{147F2762-F138-4A5C-976F-8EAC2B608ADB}">
              <a16:predDERef xmlns:a16="http://schemas.microsoft.com/office/drawing/2014/main" pred="{F863363A-C5D1-4180-A272-A63C3E2A7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100</xdr:row>
      <xdr:rowOff>0</xdr:rowOff>
    </xdr:from>
    <xdr:to>
      <xdr:col>6</xdr:col>
      <xdr:colOff>1409700</xdr:colOff>
      <xdr:row>114</xdr:row>
      <xdr:rowOff>38100</xdr:rowOff>
    </xdr:to>
    <xdr:graphicFrame macro="">
      <xdr:nvGraphicFramePr>
        <xdr:cNvPr id="65" name="Chart 19">
          <a:extLst>
            <a:ext uri="{FF2B5EF4-FFF2-40B4-BE49-F238E27FC236}">
              <a16:creationId xmlns:a16="http://schemas.microsoft.com/office/drawing/2014/main" id="{69C0DB20-C7CB-49FD-A65C-6E0A8C55A175}"/>
            </a:ext>
            <a:ext uri="{147F2762-F138-4A5C-976F-8EAC2B608ADB}">
              <a16:predDERef xmlns:a16="http://schemas.microsoft.com/office/drawing/2014/main" pred="{196983E4-9070-4036-AA0A-92451EE6A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125</xdr:row>
      <xdr:rowOff>171450</xdr:rowOff>
    </xdr:from>
    <xdr:to>
      <xdr:col>3</xdr:col>
      <xdr:colOff>19050</xdr:colOff>
      <xdr:row>140</xdr:row>
      <xdr:rowOff>66675</xdr:rowOff>
    </xdr:to>
    <xdr:graphicFrame macro="">
      <xdr:nvGraphicFramePr>
        <xdr:cNvPr id="77" name="Chart 21">
          <a:extLst>
            <a:ext uri="{FF2B5EF4-FFF2-40B4-BE49-F238E27FC236}">
              <a16:creationId xmlns:a16="http://schemas.microsoft.com/office/drawing/2014/main" id="{69723BA2-0BE6-4375-A401-BF3DAD3A2DD3}"/>
            </a:ext>
            <a:ext uri="{147F2762-F138-4A5C-976F-8EAC2B608ADB}">
              <a16:predDERef xmlns:a16="http://schemas.microsoft.com/office/drawing/2014/main" pred="{69C0DB20-C7CB-49FD-A65C-6E0A8C55A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126</xdr:row>
      <xdr:rowOff>19050</xdr:rowOff>
    </xdr:from>
    <xdr:to>
      <xdr:col>7</xdr:col>
      <xdr:colOff>9525</xdr:colOff>
      <xdr:row>140</xdr:row>
      <xdr:rowOff>95250</xdr:rowOff>
    </xdr:to>
    <xdr:graphicFrame macro="">
      <xdr:nvGraphicFramePr>
        <xdr:cNvPr id="89" name="Chart 22">
          <a:extLst>
            <a:ext uri="{FF2B5EF4-FFF2-40B4-BE49-F238E27FC236}">
              <a16:creationId xmlns:a16="http://schemas.microsoft.com/office/drawing/2014/main" id="{A8FCA3B3-B706-467D-B9D5-DB5D84508B18}"/>
            </a:ext>
            <a:ext uri="{147F2762-F138-4A5C-976F-8EAC2B608ADB}">
              <a16:predDERef xmlns:a16="http://schemas.microsoft.com/office/drawing/2014/main" pred="{69723BA2-0BE6-4375-A401-BF3DAD3A2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150</xdr:row>
      <xdr:rowOff>47625</xdr:rowOff>
    </xdr:from>
    <xdr:to>
      <xdr:col>2</xdr:col>
      <xdr:colOff>1390650</xdr:colOff>
      <xdr:row>164</xdr:row>
      <xdr:rowOff>123825</xdr:rowOff>
    </xdr:to>
    <xdr:graphicFrame macro="">
      <xdr:nvGraphicFramePr>
        <xdr:cNvPr id="101" name="Chart 23">
          <a:extLst>
            <a:ext uri="{FF2B5EF4-FFF2-40B4-BE49-F238E27FC236}">
              <a16:creationId xmlns:a16="http://schemas.microsoft.com/office/drawing/2014/main" id="{DDB333EC-45A1-4284-8796-9789FDEDA39F}"/>
            </a:ext>
            <a:ext uri="{147F2762-F138-4A5C-976F-8EAC2B608ADB}">
              <a16:predDERef xmlns:a16="http://schemas.microsoft.com/office/drawing/2014/main" pred="{A8FCA3B3-B706-467D-B9D5-DB5D84508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</xdr:colOff>
      <xdr:row>150</xdr:row>
      <xdr:rowOff>19050</xdr:rowOff>
    </xdr:from>
    <xdr:to>
      <xdr:col>7</xdr:col>
      <xdr:colOff>19050</xdr:colOff>
      <xdr:row>164</xdr:row>
      <xdr:rowOff>95250</xdr:rowOff>
    </xdr:to>
    <xdr:graphicFrame macro="">
      <xdr:nvGraphicFramePr>
        <xdr:cNvPr id="113" name="Chart 24">
          <a:extLst>
            <a:ext uri="{FF2B5EF4-FFF2-40B4-BE49-F238E27FC236}">
              <a16:creationId xmlns:a16="http://schemas.microsoft.com/office/drawing/2014/main" id="{91E10F8C-7119-4921-9017-0934E18C4DE9}"/>
            </a:ext>
            <a:ext uri="{147F2762-F138-4A5C-976F-8EAC2B608ADB}">
              <a16:predDERef xmlns:a16="http://schemas.microsoft.com/office/drawing/2014/main" pred="{DDB333EC-45A1-4284-8796-9789FDEDA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7</xdr:row>
      <xdr:rowOff>180975</xdr:rowOff>
    </xdr:from>
    <xdr:to>
      <xdr:col>6</xdr:col>
      <xdr:colOff>1400175</xdr:colOff>
      <xdr:row>21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73C9B4-C1C3-4759-B1F0-FE21FF85A540}"/>
            </a:ext>
            <a:ext uri="{147F2762-F138-4A5C-976F-8EAC2B608ADB}">
              <a16:predDERef xmlns:a16="http://schemas.microsoft.com/office/drawing/2014/main" pred="{91E10F8C-7119-4921-9017-0934E18C4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174</xdr:row>
      <xdr:rowOff>180975</xdr:rowOff>
    </xdr:from>
    <xdr:to>
      <xdr:col>3</xdr:col>
      <xdr:colOff>28575</xdr:colOff>
      <xdr:row>190</xdr:row>
      <xdr:rowOff>28575</xdr:rowOff>
    </xdr:to>
    <xdr:graphicFrame macro="">
      <xdr:nvGraphicFramePr>
        <xdr:cNvPr id="35" name="Chart 24">
          <a:extLst>
            <a:ext uri="{FF2B5EF4-FFF2-40B4-BE49-F238E27FC236}">
              <a16:creationId xmlns:a16="http://schemas.microsoft.com/office/drawing/2014/main" id="{41E75204-76FD-43BA-BBC2-CEF25B1EC6C4}"/>
            </a:ext>
            <a:ext uri="{147F2762-F138-4A5C-976F-8EAC2B608ADB}">
              <a16:predDERef xmlns:a16="http://schemas.microsoft.com/office/drawing/2014/main" pred="{8A73C9B4-C1C3-4759-B1F0-FE21FF85A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</xdr:row>
      <xdr:rowOff>19050</xdr:rowOff>
    </xdr:from>
    <xdr:to>
      <xdr:col>2</xdr:col>
      <xdr:colOff>1371600</xdr:colOff>
      <xdr:row>21</xdr:row>
      <xdr:rowOff>104775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B64702B-C832-4F86-8E01-0860741B195C}"/>
            </a:ext>
            <a:ext uri="{147F2762-F138-4A5C-976F-8EAC2B608ADB}">
              <a16:predDERef xmlns:a16="http://schemas.microsoft.com/office/drawing/2014/main" pred="{41E75204-76FD-43BA-BBC2-CEF25B1EC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28575</xdr:colOff>
      <xdr:row>175</xdr:row>
      <xdr:rowOff>0</xdr:rowOff>
    </xdr:from>
    <xdr:to>
      <xdr:col>7</xdr:col>
      <xdr:colOff>19050</xdr:colOff>
      <xdr:row>190</xdr:row>
      <xdr:rowOff>47625</xdr:rowOff>
    </xdr:to>
    <xdr:graphicFrame macro="">
      <xdr:nvGraphicFramePr>
        <xdr:cNvPr id="48" name="Chart 46">
          <a:extLst>
            <a:ext uri="{FF2B5EF4-FFF2-40B4-BE49-F238E27FC236}">
              <a16:creationId xmlns:a16="http://schemas.microsoft.com/office/drawing/2014/main" id="{26EEEF0F-66EB-420A-921F-E6AAC03DF544}"/>
            </a:ext>
            <a:ext uri="{147F2762-F138-4A5C-976F-8EAC2B608ADB}">
              <a16:predDERef xmlns:a16="http://schemas.microsoft.com/office/drawing/2014/main" pred="{9B64702B-C832-4F86-8E01-0860741B1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</xdr:col>
      <xdr:colOff>1400175</xdr:colOff>
      <xdr:row>44</xdr:row>
      <xdr:rowOff>123825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E647580-67E8-4F10-A204-D0B421237D14}"/>
            </a:ext>
            <a:ext uri="{147F2762-F138-4A5C-976F-8EAC2B608ADB}">
              <a16:predDERef xmlns:a16="http://schemas.microsoft.com/office/drawing/2014/main" pred="{26EEEF0F-66EB-420A-921F-E6AAC03DF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676275</xdr:colOff>
      <xdr:row>30</xdr:row>
      <xdr:rowOff>180975</xdr:rowOff>
    </xdr:from>
    <xdr:to>
      <xdr:col>6</xdr:col>
      <xdr:colOff>1409700</xdr:colOff>
      <xdr:row>44</xdr:row>
      <xdr:rowOff>142875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80310FE2-907A-4757-8F78-C6104DA72800}"/>
            </a:ext>
            <a:ext uri="{147F2762-F138-4A5C-976F-8EAC2B608ADB}">
              <a16:predDERef xmlns:a16="http://schemas.microsoft.com/office/drawing/2014/main" pred="{0E647580-67E8-4F10-A204-D0B421237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54</xdr:row>
      <xdr:rowOff>9525</xdr:rowOff>
    </xdr:from>
    <xdr:to>
      <xdr:col>2</xdr:col>
      <xdr:colOff>1400175</xdr:colOff>
      <xdr:row>67</xdr:row>
      <xdr:rowOff>85725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339DCF7-4B71-4C17-AB8C-E4432F8C5A60}"/>
            </a:ext>
            <a:ext uri="{147F2762-F138-4A5C-976F-8EAC2B608ADB}">
              <a16:predDERef xmlns:a16="http://schemas.microsoft.com/office/drawing/2014/main" pred="{80310FE2-907A-4757-8F78-C6104DA72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54</xdr:row>
      <xdr:rowOff>19050</xdr:rowOff>
    </xdr:from>
    <xdr:to>
      <xdr:col>6</xdr:col>
      <xdr:colOff>1400175</xdr:colOff>
      <xdr:row>67</xdr:row>
      <xdr:rowOff>133350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12FBB1A-CFDA-48E8-A7F1-193389C2E233}"/>
            </a:ext>
            <a:ext uri="{147F2762-F138-4A5C-976F-8EAC2B608ADB}">
              <a16:predDERef xmlns:a16="http://schemas.microsoft.com/office/drawing/2014/main" pred="{2339DCF7-4B71-4C17-AB8C-E4432F8C5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77</xdr:row>
      <xdr:rowOff>9525</xdr:rowOff>
    </xdr:from>
    <xdr:to>
      <xdr:col>2</xdr:col>
      <xdr:colOff>1400175</xdr:colOff>
      <xdr:row>90</xdr:row>
      <xdr:rowOff>57150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502406F0-1A9E-4401-AC52-8EC9B97F2563}"/>
            </a:ext>
            <a:ext uri="{147F2762-F138-4A5C-976F-8EAC2B608ADB}">
              <a16:predDERef xmlns:a16="http://schemas.microsoft.com/office/drawing/2014/main" pred="{F12FBB1A-CFDA-48E8-A7F1-193389C2E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676275</xdr:colOff>
      <xdr:row>77</xdr:row>
      <xdr:rowOff>19050</xdr:rowOff>
    </xdr:from>
    <xdr:to>
      <xdr:col>6</xdr:col>
      <xdr:colOff>1409700</xdr:colOff>
      <xdr:row>90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147754EC-6AE9-483D-B60D-65A9F122C849}"/>
            </a:ext>
            <a:ext uri="{147F2762-F138-4A5C-976F-8EAC2B608ADB}">
              <a16:predDERef xmlns:a16="http://schemas.microsoft.com/office/drawing/2014/main" pred="{502406F0-1A9E-4401-AC52-8EC9B97F2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600075</xdr:colOff>
      <xdr:row>8</xdr:row>
      <xdr:rowOff>0</xdr:rowOff>
    </xdr:from>
    <xdr:to>
      <xdr:col>21</xdr:col>
      <xdr:colOff>0</xdr:colOff>
      <xdr:row>22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F1C32A7-115A-AF14-C6AA-40FD880E75E8}"/>
            </a:ext>
            <a:ext uri="{147F2762-F138-4A5C-976F-8EAC2B608ADB}">
              <a16:predDERef xmlns:a16="http://schemas.microsoft.com/office/drawing/2014/main" pred="{147754EC-6AE9-483D-B60D-65A9F122C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25</xdr:col>
      <xdr:colOff>19050</xdr:colOff>
      <xdr:row>22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50366B4-8ADE-FEA1-39A8-AA94E862AFBD}"/>
            </a:ext>
            <a:ext uri="{147F2762-F138-4A5C-976F-8EAC2B608ADB}">
              <a16:predDERef xmlns:a16="http://schemas.microsoft.com/office/drawing/2014/main" pred="{8F1C32A7-115A-AF14-C6AA-40FD88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571500</xdr:colOff>
      <xdr:row>31</xdr:row>
      <xdr:rowOff>0</xdr:rowOff>
    </xdr:from>
    <xdr:to>
      <xdr:col>20</xdr:col>
      <xdr:colOff>1285875</xdr:colOff>
      <xdr:row>45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C5940C65-29A1-162C-CB29-7C25329A931E}"/>
            </a:ext>
            <a:ext uri="{147F2762-F138-4A5C-976F-8EAC2B608ADB}">
              <a16:predDERef xmlns:a16="http://schemas.microsoft.com/office/drawing/2014/main" pred="{C50366B4-8ADE-FEA1-39A8-AA94E862A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19050</xdr:colOff>
      <xdr:row>31</xdr:row>
      <xdr:rowOff>9525</xdr:rowOff>
    </xdr:from>
    <xdr:to>
      <xdr:col>24</xdr:col>
      <xdr:colOff>1247775</xdr:colOff>
      <xdr:row>45</xdr:row>
      <xdr:rowOff>85725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391D644-88FE-CCB3-0E03-1163A6AACDC9}"/>
            </a:ext>
            <a:ext uri="{147F2762-F138-4A5C-976F-8EAC2B608ADB}">
              <a16:predDERef xmlns:a16="http://schemas.microsoft.com/office/drawing/2014/main" pred="{C5940C65-29A1-162C-CB29-7C25329A9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600075</xdr:colOff>
      <xdr:row>52</xdr:row>
      <xdr:rowOff>190500</xdr:rowOff>
    </xdr:from>
    <xdr:to>
      <xdr:col>20</xdr:col>
      <xdr:colOff>1285875</xdr:colOff>
      <xdr:row>67</xdr:row>
      <xdr:rowOff>66675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ADF49F6-4063-61BB-B003-F8C753F652DF}"/>
            </a:ext>
            <a:ext uri="{147F2762-F138-4A5C-976F-8EAC2B608ADB}">
              <a16:predDERef xmlns:a16="http://schemas.microsoft.com/office/drawing/2014/main" pred="{4391D644-88FE-CCB3-0E03-1163A6AAC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9525</xdr:colOff>
      <xdr:row>53</xdr:row>
      <xdr:rowOff>0</xdr:rowOff>
    </xdr:from>
    <xdr:to>
      <xdr:col>25</xdr:col>
      <xdr:colOff>0</xdr:colOff>
      <xdr:row>67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C469F63-CCD1-8128-7249-2B788669B945}"/>
            </a:ext>
            <a:ext uri="{147F2762-F138-4A5C-976F-8EAC2B608ADB}">
              <a16:predDERef xmlns:a16="http://schemas.microsoft.com/office/drawing/2014/main" pred="{EADF49F6-4063-61BB-B003-F8C753F65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9525</xdr:colOff>
      <xdr:row>76</xdr:row>
      <xdr:rowOff>180975</xdr:rowOff>
    </xdr:from>
    <xdr:to>
      <xdr:col>20</xdr:col>
      <xdr:colOff>1257300</xdr:colOff>
      <xdr:row>90</xdr:row>
      <xdr:rowOff>152400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5A35504-53D3-EB73-F85A-C8B97D4E77AD}"/>
            </a:ext>
            <a:ext uri="{147F2762-F138-4A5C-976F-8EAC2B608ADB}">
              <a16:predDERef xmlns:a16="http://schemas.microsoft.com/office/drawing/2014/main" pred="{BC469F63-CCD1-8128-7249-2B788669B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19050</xdr:colOff>
      <xdr:row>76</xdr:row>
      <xdr:rowOff>190500</xdr:rowOff>
    </xdr:from>
    <xdr:to>
      <xdr:col>25</xdr:col>
      <xdr:colOff>0</xdr:colOff>
      <xdr:row>90</xdr:row>
      <xdr:rowOff>161925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E2C8C806-1612-933B-7BD5-CFD50BC32470}"/>
            </a:ext>
            <a:ext uri="{147F2762-F138-4A5C-976F-8EAC2B608ADB}">
              <a16:predDERef xmlns:a16="http://schemas.microsoft.com/office/drawing/2014/main" pred="{85A35504-53D3-EB73-F85A-C8B97D4E7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0</xdr:colOff>
      <xdr:row>100</xdr:row>
      <xdr:rowOff>9525</xdr:rowOff>
    </xdr:from>
    <xdr:to>
      <xdr:col>20</xdr:col>
      <xdr:colOff>1285875</xdr:colOff>
      <xdr:row>114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9755CAA-C47C-8230-1D4B-EFF82078DF42}"/>
            </a:ext>
            <a:ext uri="{147F2762-F138-4A5C-976F-8EAC2B608ADB}">
              <a16:predDERef xmlns:a16="http://schemas.microsoft.com/office/drawing/2014/main" pred="{E2C8C806-1612-933B-7BD5-CFD50BC32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9525</xdr:colOff>
      <xdr:row>99</xdr:row>
      <xdr:rowOff>180975</xdr:rowOff>
    </xdr:from>
    <xdr:to>
      <xdr:col>24</xdr:col>
      <xdr:colOff>1257300</xdr:colOff>
      <xdr:row>114</xdr:row>
      <xdr:rowOff>28575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C7CD3B3-5C97-7C5D-81AD-7F1EC54D6BEB}"/>
            </a:ext>
            <a:ext uri="{147F2762-F138-4A5C-976F-8EAC2B608ADB}">
              <a16:predDERef xmlns:a16="http://schemas.microsoft.com/office/drawing/2014/main" pred="{A9755CAA-C47C-8230-1D4B-EFF82078D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20</xdr:col>
      <xdr:colOff>1276350</xdr:colOff>
      <xdr:row>140</xdr:row>
      <xdr:rowOff>76200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2D21EDD-1F4E-831E-18CD-F56E73B3B121}"/>
            </a:ext>
            <a:ext uri="{147F2762-F138-4A5C-976F-8EAC2B608ADB}">
              <a16:predDERef xmlns:a16="http://schemas.microsoft.com/office/drawing/2014/main" pred="{4C7CD3B3-5C97-7C5D-81AD-7F1EC54D6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600075</xdr:colOff>
      <xdr:row>125</xdr:row>
      <xdr:rowOff>180975</xdr:rowOff>
    </xdr:from>
    <xdr:to>
      <xdr:col>24</xdr:col>
      <xdr:colOff>1238250</xdr:colOff>
      <xdr:row>140</xdr:row>
      <xdr:rowOff>66675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A6EEE9C-2E62-2CF6-6F21-8AB3897B91E7}"/>
            </a:ext>
            <a:ext uri="{147F2762-F138-4A5C-976F-8EAC2B608ADB}">
              <a16:predDERef xmlns:a16="http://schemas.microsoft.com/office/drawing/2014/main" pred="{62D21EDD-1F4E-831E-18CD-F56E73B3B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0</xdr:colOff>
      <xdr:row>150</xdr:row>
      <xdr:rowOff>9525</xdr:rowOff>
    </xdr:from>
    <xdr:to>
      <xdr:col>20</xdr:col>
      <xdr:colOff>1276350</xdr:colOff>
      <xdr:row>164</xdr:row>
      <xdr:rowOff>85725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D7B6DE8D-FC80-6DBB-5BE3-5BC130D79213}"/>
            </a:ext>
            <a:ext uri="{147F2762-F138-4A5C-976F-8EAC2B608ADB}">
              <a16:predDERef xmlns:a16="http://schemas.microsoft.com/office/drawing/2014/main" pred="{0A6EEE9C-2E62-2CF6-6F21-8AB3897B9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590550</xdr:colOff>
      <xdr:row>150</xdr:row>
      <xdr:rowOff>9525</xdr:rowOff>
    </xdr:from>
    <xdr:to>
      <xdr:col>25</xdr:col>
      <xdr:colOff>9525</xdr:colOff>
      <xdr:row>164</xdr:row>
      <xdr:rowOff>85725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E8039EB0-8A50-CEEF-45C1-0611F092D97A}"/>
            </a:ext>
            <a:ext uri="{147F2762-F138-4A5C-976F-8EAC2B608ADB}">
              <a16:predDERef xmlns:a16="http://schemas.microsoft.com/office/drawing/2014/main" pred="{D7B6DE8D-FC80-6DBB-5BE3-5BC130D79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200025</xdr:rowOff>
    </xdr:from>
    <xdr:to>
      <xdr:col>23</xdr:col>
      <xdr:colOff>133350</xdr:colOff>
      <xdr:row>24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5D3896-530D-51EE-E2EA-77057C2FC25A}"/>
            </a:ext>
            <a:ext uri="{147F2762-F138-4A5C-976F-8EAC2B608ADB}">
              <a16:predDERef xmlns:a16="http://schemas.microsoft.com/office/drawing/2014/main" pred="{5ACDD2FE-858A-8D5D-29F0-10B0517B4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180975</xdr:rowOff>
    </xdr:from>
    <xdr:to>
      <xdr:col>23</xdr:col>
      <xdr:colOff>381000</xdr:colOff>
      <xdr:row>49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6AAFD6-7E2A-F7F6-67BA-C9963D9240E7}"/>
            </a:ext>
            <a:ext uri="{147F2762-F138-4A5C-976F-8EAC2B608ADB}">
              <a16:predDERef xmlns:a16="http://schemas.microsoft.com/office/drawing/2014/main" pred="{045D3896-530D-51EE-E2EA-77057C2FC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53</xdr:row>
      <xdr:rowOff>19050</xdr:rowOff>
    </xdr:from>
    <xdr:to>
      <xdr:col>28</xdr:col>
      <xdr:colOff>381000</xdr:colOff>
      <xdr:row>74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265DB-49B4-B2B0-7A1D-08238CBD77D8}"/>
            </a:ext>
            <a:ext uri="{147F2762-F138-4A5C-976F-8EAC2B608ADB}">
              <a16:predDERef xmlns:a16="http://schemas.microsoft.com/office/drawing/2014/main" pred="{3E6AAFD6-7E2A-F7F6-67BA-C9963D924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76</xdr:row>
      <xdr:rowOff>209550</xdr:rowOff>
    </xdr:from>
    <xdr:to>
      <xdr:col>28</xdr:col>
      <xdr:colOff>428625</xdr:colOff>
      <xdr:row>103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2DDEB-24AE-16CC-0F47-E404096E598D}"/>
            </a:ext>
            <a:ext uri="{147F2762-F138-4A5C-976F-8EAC2B608ADB}">
              <a16:predDERef xmlns:a16="http://schemas.microsoft.com/office/drawing/2014/main" pred="{3C5265DB-49B4-B2B0-7A1D-08238CBD7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411480</xdr:colOff>
      <xdr:row>1</xdr:row>
      <xdr:rowOff>32385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E2622F1-9B91-471F-AF05-088CED5DA920}"/>
                </a:ext>
                <a:ext uri="{147F2762-F138-4A5C-976F-8EAC2B608ADB}">
                  <a16:predDERef xmlns:a16="http://schemas.microsoft.com/office/drawing/2014/main" pred="{75F55C2E-26D8-4597-9191-30224851F89D}"/>
                </a:ext>
              </a:extLst>
            </xdr:cNvPr>
            <xdr:cNvSpPr txBox="1"/>
          </xdr:nvSpPr>
          <xdr:spPr>
            <a:xfrm>
              <a:off x="2211705" y="23241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78105</xdr:colOff>
      <xdr:row>2</xdr:row>
      <xdr:rowOff>13335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15002C-0339-4A2D-A770-65AA2A5218A3}"/>
                </a:ext>
                <a:ext uri="{147F2762-F138-4A5C-976F-8EAC2B608ADB}">
                  <a16:predDERef xmlns:a16="http://schemas.microsoft.com/office/drawing/2014/main" pred="{BED44C8E-7A51-43D9-9DD0-AF44DB44EE67}"/>
                </a:ext>
              </a:extLst>
            </xdr:cNvPr>
            <xdr:cNvSpPr txBox="1"/>
          </xdr:nvSpPr>
          <xdr:spPr>
            <a:xfrm>
              <a:off x="2907030" y="4101846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97155</xdr:colOff>
      <xdr:row>19</xdr:row>
      <xdr:rowOff>146685</xdr:rowOff>
    </xdr:from>
    <xdr:ext cx="1233351" cy="180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1">
              <a:extLst>
                <a:ext uri="{FF2B5EF4-FFF2-40B4-BE49-F238E27FC236}">
                  <a16:creationId xmlns:a16="http://schemas.microsoft.com/office/drawing/2014/main" id="{CBBAF1C1-D08C-453C-8A36-B03C9FA2F420}"/>
                </a:ext>
                <a:ext uri="{147F2762-F138-4A5C-976F-8EAC2B608ADB}">
                  <a16:predDERef xmlns:a16="http://schemas.microsoft.com/office/drawing/2014/main" pred="{3115002C-0339-4A2D-A770-65AA2A5218A3}"/>
                </a:ext>
              </a:extLst>
            </xdr:cNvPr>
            <xdr:cNvSpPr txBox="1"/>
          </xdr:nvSpPr>
          <xdr:spPr>
            <a:xfrm>
              <a:off x="3049905" y="58153935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DB51CC-0794-4E33-8628-97D36256EAB0}"/>
                </a:ext>
              </a:extLst>
            </xdr:cNvPr>
            <xdr:cNvSpPr txBox="1"/>
          </xdr:nvSpPr>
          <xdr:spPr>
            <a:xfrm>
              <a:off x="8122920" y="36957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161925</xdr:rowOff>
    </xdr:from>
    <xdr:to>
      <xdr:col>3</xdr:col>
      <xdr:colOff>209550</xdr:colOff>
      <xdr:row>1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FED7AC07-E3AD-48B6-A57A-8544C3D35C85}"/>
                </a:ext>
                <a:ext uri="{147F2762-F138-4A5C-976F-8EAC2B608ADB}">
                  <a16:predDERef xmlns:a16="http://schemas.microsoft.com/office/drawing/2014/main" pred="{75F55C2E-26D8-4597-9191-30224851F89D}"/>
                </a:ext>
              </a:extLst>
            </xdr:cNvPr>
            <xdr:cNvSpPr txBox="1"/>
          </xdr:nvSpPr>
          <xdr:spPr>
            <a:xfrm>
              <a:off x="1895475" y="161925"/>
              <a:ext cx="16383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𝑱𝒂𝒄𝒄𝒂𝒓𝒅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𝑮𝑻</m:t>
                        </m:r>
                      </m:e>
                      <m:sub>
                        <m:r>
                          <a:rPr lang="en-US" sz="1200" b="1" i="1" baseline="0">
                            <a:latin typeface="Cambria Math" panose="02040503050406030204" pitchFamily="18" charset="0"/>
                          </a:rPr>
                          <m:t>𝑺𝑬𝑮</m:t>
                        </m:r>
                      </m:sub>
                    </m:sSub>
                  </m:oMath>
                </m:oMathPara>
              </a14:m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22">
              <a:extLst>
                <a:ext uri="{FF2B5EF4-FFF2-40B4-BE49-F238E27FC236}">
                  <a16:creationId xmlns:a16="http://schemas.microsoft.com/office/drawing/2014/main" id="{1F5AB6A9-7C16-44DE-8F0E-A1D32F2B804D}"/>
                </a:ext>
                <a:ext uri="{147F2762-F138-4A5C-976F-8EAC2B608ADB}">
                  <a16:predDERef xmlns:a16="http://schemas.microsoft.com/office/drawing/2014/main" pred="{75F55C2E-26D8-4597-9191-30224851F89D}"/>
                </a:ext>
              </a:extLst>
            </xdr:cNvPr>
            <xdr:cNvSpPr txBox="1"/>
          </xdr:nvSpPr>
          <xdr:spPr>
            <a:xfrm>
              <a:off x="0" y="0"/>
              <a:ext cx="123335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1" i="0" baseline="0">
                  <a:latin typeface="Cambria Math" panose="02040503050406030204" pitchFamily="18" charset="0"/>
                </a:rPr>
                <a:t>〖𝑱𝒂𝒄𝒄𝒂𝒓𝒅−𝑮𝑻〗_𝑺𝑬𝑮</a:t>
              </a:r>
              <a:endPara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38</xdr:row>
      <xdr:rowOff>47625</xdr:rowOff>
    </xdr:from>
    <xdr:to>
      <xdr:col>5</xdr:col>
      <xdr:colOff>876300</xdr:colOff>
      <xdr:row>62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1E576-09B1-486D-9FF0-B0D4EFD72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1104900</xdr:colOff>
      <xdr:row>32</xdr:row>
      <xdr:rowOff>76200</xdr:rowOff>
    </xdr:from>
    <xdr:to>
      <xdr:col>15</xdr:col>
      <xdr:colOff>466725</xdr:colOff>
      <xdr:row>53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2596DC-0D5A-47E7-B351-81B2068A85AB}"/>
            </a:ext>
            <a:ext uri="{147F2762-F138-4A5C-976F-8EAC2B608ADB}">
              <a16:predDERef xmlns:a16="http://schemas.microsoft.com/office/drawing/2014/main" pred="{41F1E576-09B1-486D-9FF0-B0D4EFD72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32</xdr:row>
      <xdr:rowOff>142875</xdr:rowOff>
    </xdr:from>
    <xdr:to>
      <xdr:col>33</xdr:col>
      <xdr:colOff>247650</xdr:colOff>
      <xdr:row>56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C8761-AA28-40A7-BB5B-737F8F59E68C}"/>
            </a:ext>
            <a:ext uri="{147F2762-F138-4A5C-976F-8EAC2B608ADB}">
              <a16:predDERef xmlns:a16="http://schemas.microsoft.com/office/drawing/2014/main" pred="{9D2596DC-0D5A-47E7-B351-81B2068A8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1343025</xdr:colOff>
      <xdr:row>96</xdr:row>
      <xdr:rowOff>180975</xdr:rowOff>
    </xdr:from>
    <xdr:to>
      <xdr:col>9</xdr:col>
      <xdr:colOff>523875</xdr:colOff>
      <xdr:row>126</xdr:row>
      <xdr:rowOff>142875</xdr:rowOff>
    </xdr:to>
    <xdr:graphicFrame macro="">
      <xdr:nvGraphicFramePr>
        <xdr:cNvPr id="18" name="Chart 10">
          <a:extLst>
            <a:ext uri="{FF2B5EF4-FFF2-40B4-BE49-F238E27FC236}">
              <a16:creationId xmlns:a16="http://schemas.microsoft.com/office/drawing/2014/main" id="{7A44580E-27DC-4246-B25D-F35427279345}"/>
            </a:ext>
            <a:ext uri="{147F2762-F138-4A5C-976F-8EAC2B608ADB}">
              <a16:predDERef xmlns:a16="http://schemas.microsoft.com/office/drawing/2014/main" pred="{DACC8761-AA28-40A7-BB5B-737F8F59E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111</xdr:row>
      <xdr:rowOff>85725</xdr:rowOff>
    </xdr:from>
    <xdr:to>
      <xdr:col>15</xdr:col>
      <xdr:colOff>666750</xdr:colOff>
      <xdr:row>130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926FA8-0358-437D-8A7B-7B850F3D9458}"/>
            </a:ext>
            <a:ext uri="{147F2762-F138-4A5C-976F-8EAC2B608ADB}">
              <a16:predDERef xmlns:a16="http://schemas.microsoft.com/office/drawing/2014/main" pred="{7A44580E-27DC-4246-B25D-F35427279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66675</xdr:colOff>
      <xdr:row>111</xdr:row>
      <xdr:rowOff>28575</xdr:rowOff>
    </xdr:from>
    <xdr:to>
      <xdr:col>29</xdr:col>
      <xdr:colOff>552450</xdr:colOff>
      <xdr:row>131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E17FC3-B647-4267-B810-584B666C58D2}"/>
            </a:ext>
            <a:ext uri="{147F2762-F138-4A5C-976F-8EAC2B608ADB}">
              <a16:predDERef xmlns:a16="http://schemas.microsoft.com/office/drawing/2014/main" pred="{3D926FA8-0358-437D-8A7B-7B850F3D9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ISO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RISON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705"/>
  <sheetViews>
    <sheetView topLeftCell="A596" workbookViewId="0">
      <selection activeCell="E648" sqref="E648"/>
    </sheetView>
  </sheetViews>
  <sheetFormatPr defaultRowHeight="15"/>
  <cols>
    <col min="1" max="1" width="20.85546875" bestFit="1" customWidth="1"/>
    <col min="2" max="2" width="23.42578125" customWidth="1"/>
    <col min="3" max="3" width="26.42578125" customWidth="1"/>
    <col min="4" max="5" width="19" customWidth="1"/>
    <col min="6" max="6" width="18" bestFit="1" customWidth="1"/>
    <col min="7" max="7" width="21" bestFit="1" customWidth="1"/>
    <col min="8" max="8" width="8.28515625" customWidth="1"/>
    <col min="9" max="9" width="9" customWidth="1"/>
    <col min="10" max="10" width="9.7109375" customWidth="1"/>
    <col min="11" max="11" width="6.5703125" customWidth="1"/>
    <col min="12" max="12" width="8" customWidth="1"/>
    <col min="13" max="13" width="9.5703125" customWidth="1"/>
    <col min="14" max="15" width="6" customWidth="1"/>
    <col min="16" max="16" width="6.5703125" customWidth="1"/>
    <col min="17" max="17" width="6" customWidth="1"/>
    <col min="18" max="18" width="7.42578125" customWidth="1"/>
    <col min="20" max="20" width="11.85546875" customWidth="1"/>
    <col min="21" max="21" width="12.85546875" customWidth="1"/>
    <col min="23" max="23" width="12" customWidth="1"/>
    <col min="24" max="24" width="18.28515625" bestFit="1" customWidth="1"/>
    <col min="25" max="25" width="19.5703125" customWidth="1"/>
    <col min="26" max="26" width="10.5703125" customWidth="1"/>
    <col min="27" max="27" width="21.28515625" customWidth="1"/>
    <col min="28" max="28" width="11.28515625" customWidth="1"/>
    <col min="29" max="29" width="8.140625" customWidth="1"/>
    <col min="30" max="30" width="16.5703125" customWidth="1"/>
    <col min="41" max="41" width="10.5703125" customWidth="1"/>
    <col min="48" max="48" width="10.42578125" customWidth="1"/>
  </cols>
  <sheetData>
    <row r="1" spans="1:159">
      <c r="A1" s="30" t="s">
        <v>0</v>
      </c>
    </row>
    <row r="2" spans="1:159" ht="15.75">
      <c r="A2" s="737" t="s">
        <v>1</v>
      </c>
      <c r="B2" s="737" t="s">
        <v>2</v>
      </c>
      <c r="C2" s="766"/>
      <c r="D2" s="766"/>
      <c r="E2" s="400"/>
      <c r="F2" s="766" t="s">
        <v>3</v>
      </c>
      <c r="G2" s="766" t="s">
        <v>4</v>
      </c>
      <c r="H2" s="400"/>
      <c r="I2" s="766" t="s">
        <v>5</v>
      </c>
      <c r="J2" s="766"/>
      <c r="K2" s="766"/>
      <c r="L2" s="766"/>
      <c r="M2" s="766"/>
      <c r="N2" s="766"/>
      <c r="O2" s="766"/>
      <c r="P2" s="766"/>
      <c r="Q2" s="766"/>
      <c r="R2" s="766"/>
      <c r="S2" s="766"/>
    </row>
    <row r="3" spans="1:159" ht="31.5">
      <c r="A3" s="737"/>
      <c r="B3" s="737"/>
      <c r="C3" s="766"/>
      <c r="D3" s="766"/>
      <c r="E3" s="393"/>
      <c r="F3" s="766"/>
      <c r="G3" s="766"/>
      <c r="H3" s="393"/>
      <c r="I3" s="393" t="s">
        <v>6</v>
      </c>
      <c r="J3" s="393" t="s">
        <v>7</v>
      </c>
      <c r="K3" s="393" t="s">
        <v>8</v>
      </c>
      <c r="L3" s="393" t="s">
        <v>9</v>
      </c>
      <c r="M3" s="393" t="s">
        <v>10</v>
      </c>
      <c r="N3" s="393" t="s">
        <v>11</v>
      </c>
      <c r="O3" s="393" t="s">
        <v>12</v>
      </c>
      <c r="P3" s="393" t="s">
        <v>13</v>
      </c>
      <c r="Q3" s="393" t="s">
        <v>14</v>
      </c>
      <c r="R3" s="390" t="s">
        <v>15</v>
      </c>
      <c r="S3" s="144" t="s">
        <v>16</v>
      </c>
    </row>
    <row r="4" spans="1:159" ht="15.75">
      <c r="A4" s="735" t="s">
        <v>17</v>
      </c>
      <c r="B4" s="735" t="s">
        <v>18</v>
      </c>
      <c r="C4" s="394">
        <v>0.45698499999999997</v>
      </c>
      <c r="D4" s="394"/>
      <c r="E4" s="394"/>
      <c r="F4" s="396">
        <v>0.52014000000000005</v>
      </c>
      <c r="G4" s="396">
        <v>0.37751000000000001</v>
      </c>
      <c r="H4" s="396"/>
      <c r="I4" s="394">
        <v>4</v>
      </c>
      <c r="J4" s="394">
        <v>0.1</v>
      </c>
      <c r="K4" s="394">
        <v>0.25</v>
      </c>
      <c r="L4" s="394">
        <v>200</v>
      </c>
      <c r="M4" s="394">
        <v>40</v>
      </c>
      <c r="N4" s="394">
        <v>4</v>
      </c>
      <c r="O4" s="394">
        <v>16</v>
      </c>
      <c r="P4" s="394">
        <v>14</v>
      </c>
      <c r="Q4" s="394">
        <v>160</v>
      </c>
      <c r="R4" s="394">
        <v>0.01</v>
      </c>
      <c r="S4" s="394">
        <v>5</v>
      </c>
    </row>
    <row r="5" spans="1:159" ht="15.75">
      <c r="A5" s="735"/>
      <c r="B5" s="735"/>
      <c r="C5" s="389">
        <v>0.448768</v>
      </c>
      <c r="D5" s="389">
        <v>0.64910699999999999</v>
      </c>
      <c r="E5" s="389"/>
      <c r="F5" s="399">
        <v>0.52003999999999995</v>
      </c>
      <c r="G5" s="399">
        <v>0.37690000000000001</v>
      </c>
      <c r="H5" s="399"/>
      <c r="I5" s="394">
        <v>4</v>
      </c>
      <c r="J5" s="394">
        <v>0.1</v>
      </c>
      <c r="K5" s="394">
        <v>0.25</v>
      </c>
      <c r="L5" s="394">
        <v>200</v>
      </c>
      <c r="M5" s="394">
        <v>160</v>
      </c>
      <c r="N5" s="394">
        <v>4</v>
      </c>
      <c r="O5" s="394">
        <v>16</v>
      </c>
      <c r="P5" s="394">
        <v>14</v>
      </c>
      <c r="Q5" s="394">
        <v>160</v>
      </c>
      <c r="R5" s="394">
        <v>0.01</v>
      </c>
      <c r="S5" s="394">
        <v>5</v>
      </c>
    </row>
    <row r="6" spans="1:159" ht="15.75">
      <c r="A6" s="735"/>
      <c r="B6" s="735" t="s">
        <v>19</v>
      </c>
      <c r="C6" s="389">
        <v>0.42613000000000001</v>
      </c>
      <c r="D6" s="389"/>
      <c r="E6" s="389"/>
      <c r="F6" s="399">
        <v>0.59486000000000006</v>
      </c>
      <c r="G6" s="399">
        <v>0.48352000000000001</v>
      </c>
      <c r="H6" s="399"/>
      <c r="I6" s="394">
        <v>4</v>
      </c>
      <c r="J6" s="394">
        <v>0.1</v>
      </c>
      <c r="K6" s="394">
        <v>0.25</v>
      </c>
      <c r="L6" s="394">
        <v>200</v>
      </c>
      <c r="M6" s="394">
        <v>40</v>
      </c>
      <c r="N6" s="394">
        <v>4</v>
      </c>
      <c r="O6" s="394">
        <v>16</v>
      </c>
      <c r="P6" s="394">
        <v>14</v>
      </c>
      <c r="Q6" s="394">
        <v>160</v>
      </c>
      <c r="R6" s="394">
        <v>0.01</v>
      </c>
      <c r="S6" s="394">
        <v>5</v>
      </c>
    </row>
    <row r="7" spans="1:159" ht="15.75">
      <c r="A7" s="735"/>
      <c r="B7" s="735"/>
      <c r="C7" s="394">
        <v>0.54088499999999995</v>
      </c>
      <c r="D7" s="394">
        <v>0.58982299999999999</v>
      </c>
      <c r="E7" s="394"/>
      <c r="F7" s="396">
        <v>0.72887999999999997</v>
      </c>
      <c r="G7" s="396">
        <v>0.60160999999999998</v>
      </c>
      <c r="H7" s="396"/>
      <c r="I7" s="394">
        <v>4</v>
      </c>
      <c r="J7" s="394">
        <v>0.1</v>
      </c>
      <c r="K7" s="394">
        <v>0.25</v>
      </c>
      <c r="L7" s="394">
        <v>200</v>
      </c>
      <c r="M7" s="394">
        <v>160</v>
      </c>
      <c r="N7" s="394">
        <v>4</v>
      </c>
      <c r="O7" s="394">
        <v>16</v>
      </c>
      <c r="P7" s="394">
        <v>14</v>
      </c>
      <c r="Q7" s="394">
        <v>160</v>
      </c>
      <c r="R7" s="394">
        <v>0.01</v>
      </c>
      <c r="S7" s="394">
        <v>5</v>
      </c>
    </row>
    <row r="8" spans="1:159" ht="15.75">
      <c r="A8" s="735" t="s">
        <v>20</v>
      </c>
      <c r="B8" s="735" t="s">
        <v>21</v>
      </c>
      <c r="C8" s="19" t="s">
        <v>22</v>
      </c>
      <c r="D8" s="394"/>
      <c r="E8" s="394"/>
      <c r="F8" s="396">
        <v>0.15945000000000001</v>
      </c>
      <c r="G8" s="396">
        <v>0.10542</v>
      </c>
      <c r="H8" s="396"/>
      <c r="I8" s="385">
        <v>1</v>
      </c>
      <c r="J8" s="394">
        <v>0.4</v>
      </c>
      <c r="K8" s="394">
        <v>0.1</v>
      </c>
      <c r="L8" s="394">
        <v>5</v>
      </c>
      <c r="M8" s="394">
        <v>15</v>
      </c>
      <c r="N8" s="394">
        <v>5</v>
      </c>
      <c r="O8" s="394">
        <v>1</v>
      </c>
      <c r="P8" s="394">
        <v>2</v>
      </c>
      <c r="Q8" s="394">
        <v>15</v>
      </c>
      <c r="R8" s="10">
        <v>1E-3</v>
      </c>
      <c r="S8" s="394">
        <v>5</v>
      </c>
    </row>
    <row r="9" spans="1:159" ht="15.75">
      <c r="A9" s="735"/>
      <c r="B9" s="735"/>
      <c r="C9" s="394" t="s">
        <v>23</v>
      </c>
      <c r="D9" s="394"/>
      <c r="E9" s="389"/>
      <c r="F9" s="399">
        <v>0.1099</v>
      </c>
      <c r="G9" s="399">
        <v>8.7860999999999995E-2</v>
      </c>
      <c r="H9" s="399"/>
      <c r="I9" s="385">
        <v>1</v>
      </c>
      <c r="J9" s="394">
        <v>0.4</v>
      </c>
      <c r="K9" s="394">
        <v>0.1</v>
      </c>
      <c r="L9" s="394">
        <v>5</v>
      </c>
      <c r="M9" s="394">
        <v>40</v>
      </c>
      <c r="N9" s="394">
        <v>5</v>
      </c>
      <c r="O9" s="394">
        <v>1</v>
      </c>
      <c r="P9" s="394">
        <v>2</v>
      </c>
      <c r="Q9" s="394">
        <v>15</v>
      </c>
      <c r="R9" s="10">
        <v>1E-3</v>
      </c>
      <c r="S9" s="394">
        <v>5</v>
      </c>
    </row>
    <row r="10" spans="1:159" ht="15.75">
      <c r="A10" s="735"/>
      <c r="B10" s="735"/>
      <c r="C10" s="394" t="s">
        <v>24</v>
      </c>
      <c r="D10" s="394"/>
      <c r="E10" s="389"/>
      <c r="F10" s="399">
        <v>0.15673999999999999</v>
      </c>
      <c r="G10" s="399">
        <v>0.10188999999999999</v>
      </c>
      <c r="H10" s="399"/>
      <c r="I10" s="385">
        <v>4</v>
      </c>
      <c r="J10" s="394">
        <v>0.4</v>
      </c>
      <c r="K10" s="394">
        <v>0.1</v>
      </c>
      <c r="L10" s="394">
        <v>5</v>
      </c>
      <c r="M10" s="394">
        <v>15</v>
      </c>
      <c r="N10" s="394">
        <v>5</v>
      </c>
      <c r="O10" s="394">
        <v>1</v>
      </c>
      <c r="P10" s="394">
        <v>2</v>
      </c>
      <c r="Q10" s="394">
        <v>15</v>
      </c>
      <c r="R10" s="10">
        <v>1E-3</v>
      </c>
      <c r="S10" s="394">
        <v>5</v>
      </c>
    </row>
    <row r="11" spans="1:159" ht="15.75">
      <c r="A11" s="735"/>
      <c r="B11" s="735"/>
      <c r="C11" s="387" t="s">
        <v>25</v>
      </c>
      <c r="D11" s="387"/>
      <c r="E11" s="388"/>
      <c r="F11" s="398">
        <v>0.18393999999999999</v>
      </c>
      <c r="G11" s="398">
        <v>0.13444999999999999</v>
      </c>
      <c r="H11" s="398"/>
      <c r="I11" s="386">
        <v>1</v>
      </c>
      <c r="J11" s="387">
        <v>0.4</v>
      </c>
      <c r="K11" s="387">
        <v>0.1</v>
      </c>
      <c r="L11" s="387">
        <v>5</v>
      </c>
      <c r="M11" s="387">
        <v>15</v>
      </c>
      <c r="N11" s="387">
        <v>5</v>
      </c>
      <c r="O11" s="387">
        <v>1</v>
      </c>
      <c r="P11" s="387">
        <v>2</v>
      </c>
      <c r="Q11" s="387">
        <v>50</v>
      </c>
      <c r="R11" s="355">
        <v>1E-3</v>
      </c>
      <c r="S11" s="387">
        <v>5</v>
      </c>
    </row>
    <row r="12" spans="1:159" s="13" customFormat="1" ht="15.75">
      <c r="A12" s="735"/>
      <c r="B12" s="394" t="s">
        <v>26</v>
      </c>
      <c r="C12" s="394" t="s">
        <v>27</v>
      </c>
      <c r="D12" s="394">
        <v>0.84756799999999999</v>
      </c>
      <c r="E12" s="394"/>
      <c r="F12" s="396">
        <v>0.32579000000000002</v>
      </c>
      <c r="G12" s="396">
        <v>0.24843999999999999</v>
      </c>
      <c r="H12" s="396"/>
      <c r="I12" s="394">
        <v>4</v>
      </c>
      <c r="J12" s="394">
        <v>0.01</v>
      </c>
      <c r="K12" s="394">
        <v>0.1</v>
      </c>
      <c r="L12" s="394">
        <v>11</v>
      </c>
      <c r="M12" s="394">
        <v>20</v>
      </c>
      <c r="N12" s="394">
        <v>5</v>
      </c>
      <c r="O12" s="394">
        <v>5</v>
      </c>
      <c r="P12" s="394">
        <v>2</v>
      </c>
      <c r="Q12" s="394">
        <v>20</v>
      </c>
      <c r="R12" s="394">
        <v>0.01</v>
      </c>
      <c r="S12" s="394">
        <v>50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 s="21"/>
    </row>
    <row r="13" spans="1:159" s="13" customFormat="1" ht="15.75">
      <c r="A13" s="735" t="s">
        <v>28</v>
      </c>
      <c r="B13" s="735" t="s">
        <v>29</v>
      </c>
      <c r="C13" s="394" t="s">
        <v>30</v>
      </c>
      <c r="D13" s="394">
        <v>0.61631800000000003</v>
      </c>
      <c r="E13" s="394"/>
      <c r="F13" s="396">
        <v>0.78427999999999998</v>
      </c>
      <c r="G13" s="396">
        <v>0.64680000000000004</v>
      </c>
      <c r="H13" s="396"/>
      <c r="I13" s="385">
        <v>4</v>
      </c>
      <c r="J13" s="394">
        <v>1.4999999999999999E-2</v>
      </c>
      <c r="K13" s="394">
        <v>0.1</v>
      </c>
      <c r="L13" s="394">
        <v>1000</v>
      </c>
      <c r="M13" s="394">
        <v>20</v>
      </c>
      <c r="N13" s="394">
        <v>5</v>
      </c>
      <c r="O13" s="394">
        <v>6</v>
      </c>
      <c r="P13" s="394">
        <v>2</v>
      </c>
      <c r="Q13" s="394">
        <v>20</v>
      </c>
      <c r="R13" s="394">
        <v>0.1</v>
      </c>
      <c r="S13" s="394">
        <v>0.5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 s="232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</row>
    <row r="14" spans="1:159" ht="15.75">
      <c r="A14" s="735"/>
      <c r="B14" s="735"/>
      <c r="C14" s="389" t="s">
        <v>31</v>
      </c>
      <c r="D14" s="356">
        <v>0.71808300000000003</v>
      </c>
      <c r="E14" s="356"/>
      <c r="F14" s="17">
        <v>0.20934</v>
      </c>
      <c r="G14" s="17">
        <v>0.13655999999999999</v>
      </c>
      <c r="H14" s="79"/>
      <c r="I14" s="20">
        <v>1</v>
      </c>
      <c r="J14" s="389">
        <v>1.4999999999999999E-2</v>
      </c>
      <c r="K14" s="389">
        <v>0.1</v>
      </c>
      <c r="L14" s="389">
        <v>1000</v>
      </c>
      <c r="M14" s="389">
        <v>20</v>
      </c>
      <c r="N14" s="389">
        <v>5</v>
      </c>
      <c r="O14" s="389">
        <v>6</v>
      </c>
      <c r="P14" s="389">
        <v>2</v>
      </c>
      <c r="Q14" s="389">
        <v>20</v>
      </c>
      <c r="R14" s="356">
        <v>0.1</v>
      </c>
      <c r="S14" s="389">
        <v>0.5</v>
      </c>
    </row>
    <row r="15" spans="1:159" ht="15.75">
      <c r="A15" s="735"/>
      <c r="B15" s="735"/>
      <c r="C15" s="394" t="s">
        <v>32</v>
      </c>
      <c r="D15" s="10"/>
      <c r="E15" s="356"/>
      <c r="F15" s="17">
        <v>0.20866999999999999</v>
      </c>
      <c r="G15" s="17">
        <v>0.13449</v>
      </c>
      <c r="H15" s="79"/>
      <c r="I15" s="18">
        <v>1</v>
      </c>
      <c r="J15" s="394">
        <v>1.4999999999999999E-2</v>
      </c>
      <c r="K15" s="394">
        <v>0.1</v>
      </c>
      <c r="L15" s="394">
        <v>1000</v>
      </c>
      <c r="M15" s="394">
        <v>20</v>
      </c>
      <c r="N15" s="394">
        <v>5</v>
      </c>
      <c r="O15" s="394">
        <v>10</v>
      </c>
      <c r="P15" s="394">
        <v>2</v>
      </c>
      <c r="Q15" s="394">
        <v>20</v>
      </c>
      <c r="R15" s="10">
        <v>0.1</v>
      </c>
      <c r="S15" s="394">
        <v>0.5</v>
      </c>
    </row>
    <row r="16" spans="1:159" ht="15.75">
      <c r="A16" s="735"/>
      <c r="B16" s="735"/>
      <c r="C16" s="394" t="s">
        <v>33</v>
      </c>
      <c r="D16" s="10"/>
      <c r="E16" s="356"/>
      <c r="F16" s="17">
        <v>0.20358000000000001</v>
      </c>
      <c r="G16" s="17">
        <v>0.13369</v>
      </c>
      <c r="H16" s="79"/>
      <c r="I16" s="18">
        <v>1</v>
      </c>
      <c r="J16" s="394">
        <v>1.4999999999999999E-2</v>
      </c>
      <c r="K16" s="394">
        <v>0.1</v>
      </c>
      <c r="L16" s="394">
        <v>1000</v>
      </c>
      <c r="M16" s="394">
        <v>20</v>
      </c>
      <c r="N16" s="394">
        <v>5</v>
      </c>
      <c r="O16" s="394">
        <v>3</v>
      </c>
      <c r="P16" s="394">
        <v>2</v>
      </c>
      <c r="Q16" s="394">
        <v>20</v>
      </c>
      <c r="R16" s="10">
        <v>0.1</v>
      </c>
      <c r="S16" s="394">
        <v>0.5</v>
      </c>
    </row>
    <row r="17" spans="1:19" ht="15.75">
      <c r="A17" s="735"/>
      <c r="B17" s="735"/>
      <c r="C17" s="394" t="s">
        <v>34</v>
      </c>
      <c r="D17" s="10"/>
      <c r="E17" s="356"/>
      <c r="F17" s="17">
        <v>0.21015</v>
      </c>
      <c r="G17" s="17">
        <v>0.13772000000000001</v>
      </c>
      <c r="H17" s="79"/>
      <c r="I17" s="18">
        <v>1</v>
      </c>
      <c r="J17" s="394">
        <v>1.4999999999999999E-2</v>
      </c>
      <c r="K17" s="394">
        <v>0.1</v>
      </c>
      <c r="L17" s="394">
        <v>1000</v>
      </c>
      <c r="M17" s="394">
        <v>20</v>
      </c>
      <c r="N17" s="394">
        <v>5</v>
      </c>
      <c r="O17" s="394">
        <v>8</v>
      </c>
      <c r="P17" s="394">
        <v>1</v>
      </c>
      <c r="Q17" s="394">
        <v>20</v>
      </c>
      <c r="R17" s="10">
        <v>0.1</v>
      </c>
      <c r="S17" s="394">
        <v>0.5</v>
      </c>
    </row>
    <row r="18" spans="1:19" ht="15.75">
      <c r="A18" s="735"/>
      <c r="B18" s="355" t="s">
        <v>35</v>
      </c>
      <c r="C18" s="3"/>
      <c r="D18" s="3"/>
      <c r="E18" s="22"/>
      <c r="F18" s="22"/>
      <c r="G18" s="22"/>
      <c r="H18" s="2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5.75">
      <c r="A19" s="735" t="s">
        <v>36</v>
      </c>
      <c r="B19" s="394" t="s">
        <v>37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ht="15.75">
      <c r="A20" s="735"/>
      <c r="B20" s="394" t="s">
        <v>38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ht="15.75">
      <c r="A21" s="735" t="s">
        <v>39</v>
      </c>
      <c r="B21" s="735" t="s">
        <v>40</v>
      </c>
      <c r="C21" s="389">
        <v>0.50571200000000005</v>
      </c>
      <c r="D21" s="389">
        <v>0.46648099999999998</v>
      </c>
      <c r="E21" s="389"/>
      <c r="F21" s="389">
        <v>0.68584000000000001</v>
      </c>
      <c r="G21" s="389">
        <v>0.52192000000000005</v>
      </c>
      <c r="H21" s="389"/>
      <c r="I21" s="389">
        <v>4</v>
      </c>
      <c r="J21" s="389">
        <v>0.4</v>
      </c>
      <c r="K21" s="389">
        <v>0.25</v>
      </c>
      <c r="L21" s="389">
        <v>500</v>
      </c>
      <c r="M21" s="389">
        <v>100</v>
      </c>
      <c r="N21" s="389">
        <v>4</v>
      </c>
      <c r="O21" s="389">
        <v>4</v>
      </c>
      <c r="P21" s="389">
        <v>1</v>
      </c>
      <c r="Q21" s="389">
        <v>100</v>
      </c>
      <c r="R21" s="389">
        <v>0.1</v>
      </c>
      <c r="S21" s="389">
        <v>0.5</v>
      </c>
    </row>
    <row r="22" spans="1:19" ht="15.75">
      <c r="A22" s="735"/>
      <c r="B22" s="735"/>
      <c r="C22" s="394">
        <v>0.53459400000000001</v>
      </c>
      <c r="D22" s="394"/>
      <c r="E22" s="394"/>
      <c r="F22" s="394">
        <v>0.69828000000000001</v>
      </c>
      <c r="G22" s="394">
        <v>0.53651000000000004</v>
      </c>
      <c r="H22" s="394"/>
      <c r="I22" s="14">
        <v>1</v>
      </c>
      <c r="J22" s="394">
        <v>0.4</v>
      </c>
      <c r="K22" s="394">
        <v>0.25</v>
      </c>
      <c r="L22" s="394">
        <v>500</v>
      </c>
      <c r="M22" s="394">
        <v>100</v>
      </c>
      <c r="N22" s="394">
        <v>4</v>
      </c>
      <c r="O22" s="394">
        <v>4</v>
      </c>
      <c r="P22" s="394">
        <v>1</v>
      </c>
      <c r="Q22" s="394">
        <v>100</v>
      </c>
      <c r="R22" s="394">
        <v>0.1</v>
      </c>
      <c r="S22" s="394">
        <v>0.5</v>
      </c>
    </row>
    <row r="23" spans="1:19" ht="15.75">
      <c r="A23" s="735"/>
      <c r="B23" s="735" t="s">
        <v>41</v>
      </c>
      <c r="C23" s="394">
        <v>0.41900399999999999</v>
      </c>
      <c r="D23" s="394">
        <v>0.43494899999999997</v>
      </c>
      <c r="E23" s="394"/>
      <c r="F23" s="394">
        <v>0.66520000000000001</v>
      </c>
      <c r="G23" s="394">
        <v>0.49837999999999999</v>
      </c>
      <c r="H23" s="394"/>
      <c r="I23" s="394">
        <v>4</v>
      </c>
      <c r="J23" s="394">
        <v>2.5000000000000001E-2</v>
      </c>
      <c r="K23" s="394">
        <v>0.1</v>
      </c>
      <c r="L23" s="394">
        <v>100</v>
      </c>
      <c r="M23" s="394">
        <v>100</v>
      </c>
      <c r="N23" s="394">
        <v>4</v>
      </c>
      <c r="O23" s="394">
        <v>4</v>
      </c>
      <c r="P23" s="394">
        <v>1</v>
      </c>
      <c r="Q23" s="394">
        <v>100</v>
      </c>
      <c r="R23" s="394">
        <v>0.1</v>
      </c>
      <c r="S23" s="394">
        <v>0.5</v>
      </c>
    </row>
    <row r="24" spans="1:19" ht="15.75">
      <c r="A24" s="735"/>
      <c r="B24" s="735"/>
      <c r="C24" s="394">
        <v>0.43530999999999997</v>
      </c>
      <c r="D24" s="394"/>
      <c r="E24" s="394"/>
      <c r="F24" s="394">
        <v>0.67184999999999995</v>
      </c>
      <c r="G24" s="394">
        <v>0.50588999999999995</v>
      </c>
      <c r="H24" s="394"/>
      <c r="I24" s="14">
        <v>1</v>
      </c>
      <c r="J24" s="394">
        <v>2.5000000000000001E-2</v>
      </c>
      <c r="K24" s="394">
        <v>0.1</v>
      </c>
      <c r="L24" s="394">
        <v>100</v>
      </c>
      <c r="M24" s="394">
        <v>100</v>
      </c>
      <c r="N24" s="394">
        <v>4</v>
      </c>
      <c r="O24" s="394">
        <v>4</v>
      </c>
      <c r="P24" s="394">
        <v>1</v>
      </c>
      <c r="Q24" s="394">
        <v>100</v>
      </c>
      <c r="R24" s="394">
        <v>0.1</v>
      </c>
      <c r="S24" s="394">
        <v>0.5</v>
      </c>
    </row>
    <row r="25" spans="1:19" ht="15.75">
      <c r="A25" s="735" t="s">
        <v>42</v>
      </c>
      <c r="B25" s="8" t="s">
        <v>43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ht="15.75">
      <c r="A26" s="735"/>
      <c r="B26" s="8" t="s">
        <v>44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ht="15.75">
      <c r="A27" s="770" t="s">
        <v>45</v>
      </c>
      <c r="B27" s="353" t="s">
        <v>29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ht="15.75">
      <c r="A28" s="770"/>
      <c r="B28" s="354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.75">
      <c r="A29" s="770" t="s">
        <v>46</v>
      </c>
      <c r="B29" s="394" t="s">
        <v>47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ht="15.75">
      <c r="A30" s="770"/>
      <c r="B30" s="735" t="s">
        <v>48</v>
      </c>
      <c r="C30" s="394">
        <v>0.31601800000000002</v>
      </c>
      <c r="D30" s="394" t="s">
        <v>49</v>
      </c>
      <c r="E30" s="394"/>
      <c r="F30" s="394">
        <v>0.74099999999999999</v>
      </c>
      <c r="G30" s="394">
        <v>0.59001000000000003</v>
      </c>
      <c r="H30" s="394"/>
      <c r="I30" s="147">
        <v>1</v>
      </c>
      <c r="J30" s="5">
        <v>2.5000000000000001E-2</v>
      </c>
      <c r="K30" s="5">
        <v>0.1</v>
      </c>
      <c r="L30" s="5">
        <v>100</v>
      </c>
      <c r="M30" s="5">
        <v>50</v>
      </c>
      <c r="N30" s="5">
        <v>4</v>
      </c>
      <c r="O30" s="5">
        <v>1</v>
      </c>
      <c r="P30" s="5">
        <v>4</v>
      </c>
      <c r="Q30" s="5">
        <v>50</v>
      </c>
      <c r="R30" s="5">
        <v>0.1</v>
      </c>
      <c r="S30" s="394">
        <v>5</v>
      </c>
    </row>
    <row r="31" spans="1:19" ht="15.75">
      <c r="A31" s="770"/>
      <c r="B31" s="735"/>
      <c r="C31" s="394">
        <v>0.16331200000000001</v>
      </c>
      <c r="D31" s="394" t="s">
        <v>49</v>
      </c>
      <c r="E31" s="394"/>
      <c r="F31" s="394">
        <v>0.60658999999999996</v>
      </c>
      <c r="G31" s="394">
        <v>0.44550000000000001</v>
      </c>
      <c r="H31" s="394"/>
      <c r="I31" s="352">
        <v>4</v>
      </c>
      <c r="J31" s="5">
        <v>2.5000000000000001E-2</v>
      </c>
      <c r="K31" s="5">
        <v>0.1</v>
      </c>
      <c r="L31" s="5">
        <v>100</v>
      </c>
      <c r="M31" s="5">
        <v>50</v>
      </c>
      <c r="N31" s="5">
        <v>4</v>
      </c>
      <c r="O31" s="5">
        <v>1</v>
      </c>
      <c r="P31" s="5">
        <v>4</v>
      </c>
      <c r="Q31" s="5">
        <v>50</v>
      </c>
      <c r="R31" s="5">
        <v>0.1</v>
      </c>
      <c r="S31" s="394">
        <v>5</v>
      </c>
    </row>
    <row r="32" spans="1:19" ht="15.75">
      <c r="A32" s="770"/>
      <c r="B32" s="735"/>
      <c r="C32" s="394">
        <v>0.36652200000000001</v>
      </c>
      <c r="D32" s="394" t="s">
        <v>49</v>
      </c>
      <c r="E32" s="394"/>
      <c r="F32" s="394">
        <v>0.79000999999999999</v>
      </c>
      <c r="G32" s="394">
        <v>0.65336000000000005</v>
      </c>
      <c r="H32" s="394"/>
      <c r="I32" s="396">
        <v>1</v>
      </c>
      <c r="J32" s="396">
        <v>2.5000000000000001E-2</v>
      </c>
      <c r="K32" s="396">
        <v>0.1</v>
      </c>
      <c r="L32" s="396">
        <v>100</v>
      </c>
      <c r="M32" s="5">
        <v>50</v>
      </c>
      <c r="N32" s="396">
        <v>4</v>
      </c>
      <c r="O32" s="396">
        <v>1</v>
      </c>
      <c r="P32" s="396">
        <v>1</v>
      </c>
      <c r="Q32" s="396">
        <v>50</v>
      </c>
      <c r="R32" s="396">
        <v>0.1</v>
      </c>
      <c r="S32" s="396">
        <v>5</v>
      </c>
    </row>
    <row r="33" spans="1:19" ht="15.75">
      <c r="A33" s="770"/>
      <c r="B33" s="735"/>
      <c r="C33" s="394">
        <v>0.21940499999999999</v>
      </c>
      <c r="D33" s="394" t="s">
        <v>49</v>
      </c>
      <c r="E33" s="394"/>
      <c r="F33" s="394">
        <v>0.69852000000000003</v>
      </c>
      <c r="G33" s="394">
        <v>0.53786999999999996</v>
      </c>
      <c r="H33" s="394"/>
      <c r="I33" s="396">
        <v>1</v>
      </c>
      <c r="J33" s="396">
        <v>2.5000000000000001E-2</v>
      </c>
      <c r="K33" s="396">
        <v>0.1</v>
      </c>
      <c r="L33" s="396">
        <v>100</v>
      </c>
      <c r="M33" s="5">
        <v>50</v>
      </c>
      <c r="N33" s="396">
        <v>4</v>
      </c>
      <c r="O33" s="396">
        <v>1</v>
      </c>
      <c r="P33" s="396">
        <v>10</v>
      </c>
      <c r="Q33" s="396">
        <v>50</v>
      </c>
      <c r="R33" s="396">
        <v>0.1</v>
      </c>
      <c r="S33" s="396">
        <v>5</v>
      </c>
    </row>
    <row r="34" spans="1:19" ht="15.75">
      <c r="A34" s="770"/>
      <c r="B34" s="735"/>
      <c r="C34" s="394">
        <v>0.25277300000000003</v>
      </c>
      <c r="D34" s="394" t="s">
        <v>49</v>
      </c>
      <c r="E34" s="394"/>
      <c r="F34" s="394">
        <v>0.68693000000000004</v>
      </c>
      <c r="G34" s="394">
        <v>0.52451999999999999</v>
      </c>
      <c r="H34" s="394"/>
      <c r="I34" s="396">
        <v>1</v>
      </c>
      <c r="J34" s="396">
        <v>2.5000000000000001E-2</v>
      </c>
      <c r="K34" s="396">
        <v>0.1</v>
      </c>
      <c r="L34" s="396">
        <v>100</v>
      </c>
      <c r="M34" s="5">
        <v>50</v>
      </c>
      <c r="N34" s="396">
        <v>4</v>
      </c>
      <c r="O34" s="396">
        <v>1</v>
      </c>
      <c r="P34" s="396">
        <v>0</v>
      </c>
      <c r="Q34" s="396">
        <v>50</v>
      </c>
      <c r="R34" s="396">
        <v>0.1</v>
      </c>
      <c r="S34" s="396">
        <v>5</v>
      </c>
    </row>
    <row r="35" spans="1:19" ht="15.75">
      <c r="A35" s="770"/>
      <c r="B35" s="735"/>
      <c r="C35" s="394">
        <v>0.28496700000000003</v>
      </c>
      <c r="D35" s="394" t="s">
        <v>49</v>
      </c>
      <c r="E35" s="394"/>
      <c r="F35" s="352">
        <v>0.71013000000000004</v>
      </c>
      <c r="G35" s="352">
        <v>0.55169000000000001</v>
      </c>
      <c r="H35" s="352"/>
      <c r="I35" s="5">
        <v>1</v>
      </c>
      <c r="J35" s="5">
        <v>2.5000000000000001E-2</v>
      </c>
      <c r="K35" s="5">
        <v>0.1</v>
      </c>
      <c r="L35" s="5">
        <v>100</v>
      </c>
      <c r="M35" s="5">
        <v>50</v>
      </c>
      <c r="N35" s="5">
        <v>4</v>
      </c>
      <c r="O35" s="5">
        <v>5</v>
      </c>
      <c r="P35" s="5">
        <v>0</v>
      </c>
      <c r="Q35" s="5">
        <v>50</v>
      </c>
      <c r="R35" s="5">
        <v>0.1</v>
      </c>
      <c r="S35" s="5">
        <v>5</v>
      </c>
    </row>
    <row r="39" spans="1:19" ht="15.75">
      <c r="A39" s="737" t="s">
        <v>1</v>
      </c>
      <c r="B39" s="737" t="s">
        <v>2</v>
      </c>
      <c r="C39" s="766"/>
      <c r="D39" s="766"/>
      <c r="E39" s="400"/>
      <c r="F39" s="766" t="s">
        <v>3</v>
      </c>
      <c r="G39" s="766" t="s">
        <v>4</v>
      </c>
      <c r="H39" s="400"/>
      <c r="I39" s="766" t="s">
        <v>5</v>
      </c>
      <c r="J39" s="766"/>
      <c r="K39" s="766"/>
      <c r="L39" s="766"/>
      <c r="M39" s="766"/>
      <c r="N39" s="766"/>
      <c r="O39" s="766"/>
      <c r="P39" s="766"/>
      <c r="Q39" s="766"/>
      <c r="R39" s="766"/>
      <c r="S39" s="766"/>
    </row>
    <row r="40" spans="1:19" ht="31.5">
      <c r="A40" s="737"/>
      <c r="B40" s="737"/>
      <c r="C40" s="766"/>
      <c r="D40" s="766"/>
      <c r="E40" s="393"/>
      <c r="F40" s="766"/>
      <c r="G40" s="766"/>
      <c r="H40" s="393"/>
      <c r="I40" s="393" t="s">
        <v>6</v>
      </c>
      <c r="J40" s="393" t="s">
        <v>7</v>
      </c>
      <c r="K40" s="393" t="s">
        <v>8</v>
      </c>
      <c r="L40" s="393" t="s">
        <v>9</v>
      </c>
      <c r="M40" s="393" t="s">
        <v>10</v>
      </c>
      <c r="N40" s="393" t="s">
        <v>11</v>
      </c>
      <c r="O40" s="393" t="s">
        <v>12</v>
      </c>
      <c r="P40" s="393" t="s">
        <v>13</v>
      </c>
      <c r="Q40" s="393" t="s">
        <v>14</v>
      </c>
      <c r="R40" s="390" t="s">
        <v>15</v>
      </c>
      <c r="S40" s="144" t="s">
        <v>16</v>
      </c>
    </row>
    <row r="41" spans="1:19" ht="15.75">
      <c r="A41" s="735" t="s">
        <v>17</v>
      </c>
      <c r="B41" s="387" t="s">
        <v>18</v>
      </c>
      <c r="C41" s="394">
        <v>0.45709100000000003</v>
      </c>
      <c r="D41" s="394"/>
      <c r="E41" s="394"/>
      <c r="F41" s="396">
        <v>0.52312000000000003</v>
      </c>
      <c r="G41" s="396">
        <v>0.38111</v>
      </c>
      <c r="H41" s="396"/>
      <c r="I41" s="394">
        <v>4</v>
      </c>
      <c r="J41" s="394">
        <v>0.1</v>
      </c>
      <c r="K41" s="394">
        <v>0.25</v>
      </c>
      <c r="L41" s="394">
        <v>200</v>
      </c>
      <c r="M41" s="394">
        <v>40</v>
      </c>
      <c r="N41" s="394">
        <v>4</v>
      </c>
      <c r="O41" s="394">
        <v>16</v>
      </c>
      <c r="P41" s="394">
        <v>14</v>
      </c>
      <c r="Q41" s="394">
        <v>160</v>
      </c>
      <c r="R41" s="394">
        <v>0.01</v>
      </c>
      <c r="S41" s="394">
        <v>5</v>
      </c>
    </row>
    <row r="42" spans="1:19" ht="15.75">
      <c r="A42" s="735"/>
      <c r="B42" s="387" t="s">
        <v>19</v>
      </c>
      <c r="C42" s="389">
        <v>0.54059400000000002</v>
      </c>
      <c r="D42" s="389"/>
      <c r="E42" s="389"/>
      <c r="F42" s="399">
        <v>0.72889000000000004</v>
      </c>
      <c r="G42" s="23">
        <v>0.60172000000000003</v>
      </c>
      <c r="H42" s="23"/>
      <c r="I42" s="396">
        <v>4</v>
      </c>
      <c r="J42" s="396">
        <v>0.1</v>
      </c>
      <c r="K42" s="396">
        <v>0.25</v>
      </c>
      <c r="L42" s="396">
        <v>200</v>
      </c>
      <c r="M42" s="396">
        <v>160</v>
      </c>
      <c r="N42" s="396">
        <v>4</v>
      </c>
      <c r="O42" s="396">
        <v>16</v>
      </c>
      <c r="P42" s="396">
        <v>14</v>
      </c>
      <c r="Q42" s="396">
        <v>160</v>
      </c>
      <c r="R42" s="396">
        <v>0.01</v>
      </c>
      <c r="S42" s="396">
        <v>5</v>
      </c>
    </row>
    <row r="43" spans="1:19" ht="15.75">
      <c r="A43" s="735" t="s">
        <v>20</v>
      </c>
      <c r="B43" s="735" t="s">
        <v>21</v>
      </c>
      <c r="C43" s="394">
        <v>0.842279</v>
      </c>
      <c r="D43" s="394"/>
      <c r="E43" s="394"/>
      <c r="F43" s="396">
        <v>0.22108</v>
      </c>
      <c r="G43" s="353">
        <v>0.16657</v>
      </c>
      <c r="H43" s="353"/>
      <c r="I43" s="396">
        <v>1</v>
      </c>
      <c r="J43" s="396">
        <v>2.5000000000000001E-2</v>
      </c>
      <c r="K43" s="396">
        <v>0.1</v>
      </c>
      <c r="L43" s="396">
        <v>5</v>
      </c>
      <c r="M43" s="396">
        <v>40</v>
      </c>
      <c r="N43" s="396">
        <v>5</v>
      </c>
      <c r="O43" s="396">
        <v>1</v>
      </c>
      <c r="P43" s="396">
        <v>2</v>
      </c>
      <c r="Q43" s="396">
        <v>15</v>
      </c>
      <c r="R43" s="396">
        <v>1E-3</v>
      </c>
      <c r="S43" s="396">
        <v>5</v>
      </c>
    </row>
    <row r="44" spans="1:19" ht="15.75">
      <c r="A44" s="735"/>
      <c r="B44" s="735"/>
      <c r="C44" s="394">
        <v>0.85574899999999998</v>
      </c>
      <c r="D44" s="394"/>
      <c r="E44" s="389"/>
      <c r="F44" s="399">
        <v>0.22226000000000001</v>
      </c>
      <c r="G44" s="399">
        <v>0.16606000000000001</v>
      </c>
      <c r="H44" s="398"/>
      <c r="I44" s="397">
        <v>1</v>
      </c>
      <c r="J44" s="397">
        <v>2.5000000000000001E-2</v>
      </c>
      <c r="K44" s="397">
        <v>0.1</v>
      </c>
      <c r="L44" s="397">
        <v>5</v>
      </c>
      <c r="M44" s="397">
        <v>40</v>
      </c>
      <c r="N44" s="397">
        <v>5</v>
      </c>
      <c r="O44" s="397">
        <v>1</v>
      </c>
      <c r="P44" s="397">
        <v>2</v>
      </c>
      <c r="Q44" s="397">
        <v>10</v>
      </c>
      <c r="R44" s="397">
        <v>1E-3</v>
      </c>
      <c r="S44" s="397">
        <v>5</v>
      </c>
    </row>
    <row r="45" spans="1:19" ht="15.75">
      <c r="A45" s="735"/>
      <c r="B45" s="735"/>
      <c r="C45" s="394">
        <v>0.87012599999999996</v>
      </c>
      <c r="D45" s="394"/>
      <c r="E45" s="389"/>
      <c r="F45" s="399">
        <v>0.22381999999999999</v>
      </c>
      <c r="G45" s="23">
        <v>0.16852</v>
      </c>
      <c r="H45" s="23"/>
      <c r="I45" s="396">
        <v>1</v>
      </c>
      <c r="J45" s="396">
        <v>1.4999999999999999E-2</v>
      </c>
      <c r="K45" s="396">
        <v>0.1</v>
      </c>
      <c r="L45" s="396">
        <v>100</v>
      </c>
      <c r="M45" s="396">
        <v>45</v>
      </c>
      <c r="N45" s="396">
        <v>5</v>
      </c>
      <c r="O45" s="396">
        <v>1</v>
      </c>
      <c r="P45" s="396">
        <v>2</v>
      </c>
      <c r="Q45" s="396">
        <v>10</v>
      </c>
      <c r="R45" s="396">
        <v>1E-3</v>
      </c>
      <c r="S45" s="396">
        <v>5</v>
      </c>
    </row>
    <row r="46" spans="1:19" ht="15.75">
      <c r="A46" s="735"/>
      <c r="B46" s="387" t="s">
        <v>26</v>
      </c>
      <c r="C46" s="387" t="s">
        <v>50</v>
      </c>
      <c r="D46" s="387"/>
      <c r="E46" s="387"/>
      <c r="F46" s="397">
        <v>0.32584000000000002</v>
      </c>
      <c r="G46" s="397">
        <v>0.24961</v>
      </c>
      <c r="H46" s="397"/>
      <c r="I46" s="387">
        <v>4</v>
      </c>
      <c r="J46" s="387">
        <v>0.01</v>
      </c>
      <c r="K46" s="387">
        <v>0.1</v>
      </c>
      <c r="L46" s="387">
        <v>11</v>
      </c>
      <c r="M46" s="387">
        <v>20</v>
      </c>
      <c r="N46" s="387">
        <v>5</v>
      </c>
      <c r="O46" s="387">
        <v>5</v>
      </c>
      <c r="P46" s="387">
        <v>2</v>
      </c>
      <c r="Q46" s="387">
        <v>20</v>
      </c>
      <c r="R46" s="387">
        <v>0.01</v>
      </c>
      <c r="S46" s="387">
        <v>50</v>
      </c>
    </row>
    <row r="47" spans="1:19" ht="15.75">
      <c r="A47" s="735" t="s">
        <v>28</v>
      </c>
      <c r="B47" s="735" t="s">
        <v>29</v>
      </c>
      <c r="C47" s="407">
        <v>0.62997099999999995</v>
      </c>
      <c r="D47" s="394"/>
      <c r="E47" s="394"/>
      <c r="F47" s="396">
        <v>0.20444999999999999</v>
      </c>
      <c r="G47" s="353">
        <v>0.13467999999999999</v>
      </c>
      <c r="H47" s="354"/>
      <c r="I47" s="26">
        <v>1</v>
      </c>
      <c r="J47" s="26">
        <v>1.4999999999999999E-2</v>
      </c>
      <c r="K47" s="26">
        <v>0.1</v>
      </c>
      <c r="L47" s="26">
        <v>1000</v>
      </c>
      <c r="M47" s="26">
        <v>40</v>
      </c>
      <c r="N47" s="26">
        <v>5</v>
      </c>
      <c r="O47" s="26">
        <v>1</v>
      </c>
      <c r="P47" s="26">
        <v>8</v>
      </c>
      <c r="Q47" s="26">
        <v>20</v>
      </c>
      <c r="R47" s="26">
        <v>0.1</v>
      </c>
      <c r="S47" s="26">
        <v>0.5</v>
      </c>
    </row>
    <row r="48" spans="1:19" ht="15.75">
      <c r="A48" s="735"/>
      <c r="B48" s="735"/>
      <c r="C48" s="407">
        <v>0.63711499999999999</v>
      </c>
      <c r="D48" s="394"/>
      <c r="E48" s="394"/>
      <c r="F48" s="16">
        <v>0.21012</v>
      </c>
      <c r="G48" s="25">
        <v>0.1381</v>
      </c>
      <c r="H48" s="80"/>
      <c r="I48" s="26">
        <v>1</v>
      </c>
      <c r="J48" s="26">
        <v>1.4999999999999999E-2</v>
      </c>
      <c r="K48" s="26">
        <v>0.1</v>
      </c>
      <c r="L48" s="26">
        <v>1000</v>
      </c>
      <c r="M48" s="26">
        <v>35</v>
      </c>
      <c r="N48" s="26">
        <v>5</v>
      </c>
      <c r="O48" s="26">
        <v>2</v>
      </c>
      <c r="P48" s="26">
        <v>8</v>
      </c>
      <c r="Q48" s="26">
        <v>20</v>
      </c>
      <c r="R48" s="26">
        <v>0.1</v>
      </c>
      <c r="S48" s="26">
        <v>0.5</v>
      </c>
    </row>
    <row r="49" spans="1:19" ht="15.75">
      <c r="A49" s="735"/>
      <c r="B49" s="735"/>
      <c r="C49" s="407">
        <v>0.63788800000000001</v>
      </c>
      <c r="D49" s="394">
        <v>0.70129600000000003</v>
      </c>
      <c r="E49" s="394"/>
      <c r="F49" s="16">
        <v>0.20987</v>
      </c>
      <c r="G49" s="25">
        <v>0.13728000000000001</v>
      </c>
      <c r="H49" s="25"/>
      <c r="I49" s="24">
        <v>1</v>
      </c>
      <c r="J49" s="26">
        <v>1.4999999999999999E-2</v>
      </c>
      <c r="K49" s="24">
        <v>0.1</v>
      </c>
      <c r="L49" s="24">
        <v>100</v>
      </c>
      <c r="M49" s="24">
        <v>35</v>
      </c>
      <c r="N49" s="24">
        <v>4</v>
      </c>
      <c r="O49" s="24">
        <v>2</v>
      </c>
      <c r="P49" s="24">
        <v>12</v>
      </c>
      <c r="Q49" s="24">
        <v>20</v>
      </c>
      <c r="R49" s="24">
        <v>0.1</v>
      </c>
      <c r="S49" s="24">
        <v>0.5</v>
      </c>
    </row>
    <row r="50" spans="1:19" ht="15.75">
      <c r="A50" s="735"/>
      <c r="B50" s="735"/>
      <c r="C50" s="407">
        <v>0.64458099999999996</v>
      </c>
      <c r="D50" s="394"/>
      <c r="E50" s="394"/>
      <c r="F50" s="16">
        <v>0.2112</v>
      </c>
      <c r="G50" s="25">
        <v>0.13864000000000001</v>
      </c>
      <c r="H50" s="25"/>
      <c r="I50" s="24">
        <v>1</v>
      </c>
      <c r="J50" s="26">
        <v>1.4999999999999999E-2</v>
      </c>
      <c r="K50" s="24">
        <v>0.1</v>
      </c>
      <c r="L50" s="24">
        <v>100</v>
      </c>
      <c r="M50" s="24">
        <v>20</v>
      </c>
      <c r="N50" s="24">
        <v>4</v>
      </c>
      <c r="O50" s="24">
        <v>2</v>
      </c>
      <c r="P50" s="24">
        <v>12</v>
      </c>
      <c r="Q50" s="24">
        <v>20</v>
      </c>
      <c r="R50" s="24">
        <v>0.1</v>
      </c>
      <c r="S50" s="24">
        <v>0.5</v>
      </c>
    </row>
    <row r="51" spans="1:19" ht="15.75">
      <c r="A51" s="735"/>
      <c r="B51" s="735"/>
      <c r="C51" s="407">
        <v>0.65137699999999998</v>
      </c>
      <c r="D51" s="394"/>
      <c r="E51" s="394"/>
      <c r="F51" s="16">
        <v>0.2099</v>
      </c>
      <c r="G51" s="16">
        <v>0.13861999999999999</v>
      </c>
      <c r="H51" s="16"/>
      <c r="I51" s="24">
        <v>1</v>
      </c>
      <c r="J51" s="26">
        <v>1.4999999999999999E-2</v>
      </c>
      <c r="K51" s="24">
        <v>0.1</v>
      </c>
      <c r="L51" s="24">
        <v>100</v>
      </c>
      <c r="M51" s="24">
        <v>10</v>
      </c>
      <c r="N51" s="24">
        <v>4</v>
      </c>
      <c r="O51" s="24">
        <v>2</v>
      </c>
      <c r="P51" s="24">
        <v>12</v>
      </c>
      <c r="Q51" s="24">
        <v>20</v>
      </c>
      <c r="R51" s="24">
        <v>0.1</v>
      </c>
      <c r="S51" s="24">
        <v>0.5</v>
      </c>
    </row>
    <row r="52" spans="1:19" ht="15.75">
      <c r="A52" s="735"/>
      <c r="B52" s="735"/>
      <c r="C52" s="407">
        <v>0.66481699999999999</v>
      </c>
      <c r="D52" s="394">
        <v>0.72819400000000001</v>
      </c>
      <c r="E52" s="394"/>
      <c r="F52" s="16">
        <v>0.21017</v>
      </c>
      <c r="G52" s="16">
        <v>0.1391</v>
      </c>
      <c r="H52" s="16"/>
      <c r="I52" s="24">
        <v>1</v>
      </c>
      <c r="J52" s="26">
        <v>1.4999999999999999E-2</v>
      </c>
      <c r="K52" s="24">
        <v>0.1</v>
      </c>
      <c r="L52" s="24">
        <v>100</v>
      </c>
      <c r="M52" s="24">
        <v>10</v>
      </c>
      <c r="N52" s="24">
        <v>3</v>
      </c>
      <c r="O52" s="24">
        <v>2</v>
      </c>
      <c r="P52" s="24">
        <v>12</v>
      </c>
      <c r="Q52" s="24">
        <v>20</v>
      </c>
      <c r="R52" s="24">
        <v>0.1</v>
      </c>
      <c r="S52" s="24">
        <v>0.5</v>
      </c>
    </row>
    <row r="53" spans="1:19" ht="15.75">
      <c r="A53" s="735"/>
      <c r="B53" s="735" t="s">
        <v>35</v>
      </c>
      <c r="C53" s="394">
        <v>0.69672999999999996</v>
      </c>
      <c r="D53" s="148"/>
      <c r="E53" s="148"/>
      <c r="F53" s="148"/>
      <c r="G53" s="148"/>
      <c r="H53" s="149"/>
      <c r="I53" s="387">
        <v>4</v>
      </c>
      <c r="J53" s="387">
        <v>2.5000000000000001E-2</v>
      </c>
      <c r="K53" s="387">
        <v>0.1</v>
      </c>
      <c r="L53" s="387">
        <v>10</v>
      </c>
      <c r="M53" s="387">
        <v>40</v>
      </c>
      <c r="N53" s="387">
        <v>5</v>
      </c>
      <c r="O53" s="387">
        <v>6</v>
      </c>
      <c r="P53" s="387">
        <v>2</v>
      </c>
      <c r="Q53" s="387">
        <v>20</v>
      </c>
      <c r="R53" s="355">
        <v>0.1</v>
      </c>
      <c r="S53" s="387">
        <v>0.5</v>
      </c>
    </row>
    <row r="54" spans="1:19" ht="15.75">
      <c r="A54" s="735"/>
      <c r="B54" s="735"/>
      <c r="C54" s="389">
        <v>0.70004999999999995</v>
      </c>
      <c r="D54" s="389"/>
      <c r="E54" s="389"/>
      <c r="F54" s="389">
        <v>0.33592</v>
      </c>
      <c r="G54" s="356">
        <v>0.25505</v>
      </c>
      <c r="H54" s="356"/>
      <c r="I54" s="396">
        <v>4</v>
      </c>
      <c r="J54" s="396">
        <v>2.5000000000000001E-2</v>
      </c>
      <c r="K54" s="396">
        <v>0.1</v>
      </c>
      <c r="L54" s="396">
        <v>10</v>
      </c>
      <c r="M54" s="396">
        <v>40</v>
      </c>
      <c r="N54" s="396">
        <v>5</v>
      </c>
      <c r="O54" s="396">
        <v>3</v>
      </c>
      <c r="P54" s="396">
        <v>12</v>
      </c>
      <c r="Q54" s="396">
        <v>20</v>
      </c>
      <c r="R54" s="396">
        <v>0.1</v>
      </c>
      <c r="S54" s="396">
        <v>0.5</v>
      </c>
    </row>
    <row r="55" spans="1:19" ht="15.75">
      <c r="A55" s="735"/>
      <c r="B55" s="735"/>
      <c r="C55" s="388">
        <v>0.71405099999999999</v>
      </c>
      <c r="D55" s="388">
        <v>0.64097899999999997</v>
      </c>
      <c r="E55" s="388"/>
      <c r="F55" s="388">
        <v>0.33657999999999999</v>
      </c>
      <c r="G55" s="150">
        <v>0.25642999999999999</v>
      </c>
      <c r="H55" s="150"/>
      <c r="I55" s="397">
        <v>4</v>
      </c>
      <c r="J55" s="397">
        <v>2.5000000000000001E-2</v>
      </c>
      <c r="K55" s="397">
        <v>0.1</v>
      </c>
      <c r="L55" s="397">
        <v>10</v>
      </c>
      <c r="M55" s="397">
        <v>40</v>
      </c>
      <c r="N55" s="397">
        <v>5</v>
      </c>
      <c r="O55" s="397">
        <v>2</v>
      </c>
      <c r="P55" s="397">
        <v>10</v>
      </c>
      <c r="Q55" s="397">
        <v>20</v>
      </c>
      <c r="R55" s="397">
        <v>0.1</v>
      </c>
      <c r="S55" s="397">
        <v>0.5</v>
      </c>
    </row>
    <row r="56" spans="1:19" ht="15.75">
      <c r="A56" s="735" t="s">
        <v>36</v>
      </c>
      <c r="B56" s="356" t="s">
        <v>37</v>
      </c>
      <c r="C56" s="394">
        <v>0.718248</v>
      </c>
      <c r="D56" s="394" t="s">
        <v>51</v>
      </c>
      <c r="E56" s="394"/>
      <c r="F56" s="394">
        <v>0.86387999999999998</v>
      </c>
      <c r="G56" s="394">
        <v>0.76190000000000002</v>
      </c>
      <c r="H56" s="394"/>
      <c r="I56" s="396">
        <v>1</v>
      </c>
      <c r="J56" s="396">
        <v>0.1</v>
      </c>
      <c r="K56" s="396">
        <v>0.1</v>
      </c>
      <c r="L56" s="396">
        <v>100</v>
      </c>
      <c r="M56" s="396">
        <v>40</v>
      </c>
      <c r="N56" s="396">
        <v>4</v>
      </c>
      <c r="O56" s="396">
        <v>4</v>
      </c>
      <c r="P56" s="396">
        <v>0</v>
      </c>
      <c r="Q56" s="396">
        <v>150</v>
      </c>
      <c r="R56" s="396">
        <v>0.1</v>
      </c>
      <c r="S56" s="396">
        <v>5</v>
      </c>
    </row>
    <row r="57" spans="1:19" ht="15.75">
      <c r="A57" s="735"/>
      <c r="B57" s="10" t="s">
        <v>38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ht="15.75">
      <c r="A58" s="210"/>
    </row>
    <row r="59" spans="1:19" ht="15.75">
      <c r="A59" s="151" t="s">
        <v>52</v>
      </c>
    </row>
    <row r="60" spans="1:19" ht="15.75">
      <c r="A60" s="737" t="s">
        <v>1</v>
      </c>
      <c r="B60" s="737" t="s">
        <v>2</v>
      </c>
      <c r="C60" s="766"/>
      <c r="D60" s="766"/>
      <c r="E60" s="400"/>
      <c r="F60" s="766" t="s">
        <v>3</v>
      </c>
      <c r="G60" s="766" t="s">
        <v>4</v>
      </c>
      <c r="H60" s="402"/>
      <c r="I60" s="765" t="s">
        <v>5</v>
      </c>
      <c r="J60" s="765"/>
      <c r="K60" s="765"/>
      <c r="L60" s="765"/>
      <c r="M60" s="765"/>
      <c r="N60" s="765"/>
      <c r="O60" s="765"/>
      <c r="P60" s="765"/>
      <c r="Q60" s="765"/>
      <c r="R60" s="765"/>
      <c r="S60" s="765"/>
    </row>
    <row r="61" spans="1:19" ht="31.5">
      <c r="A61" s="737"/>
      <c r="B61" s="737"/>
      <c r="C61" s="766"/>
      <c r="D61" s="766"/>
      <c r="E61" s="400"/>
      <c r="F61" s="766"/>
      <c r="G61" s="766"/>
      <c r="H61" s="403"/>
      <c r="I61" s="403" t="s">
        <v>6</v>
      </c>
      <c r="J61" s="393" t="s">
        <v>7</v>
      </c>
      <c r="K61" s="393" t="s">
        <v>8</v>
      </c>
      <c r="L61" s="393" t="s">
        <v>9</v>
      </c>
      <c r="M61" s="393" t="s">
        <v>10</v>
      </c>
      <c r="N61" s="393" t="s">
        <v>11</v>
      </c>
      <c r="O61" s="393" t="s">
        <v>12</v>
      </c>
      <c r="P61" s="393" t="s">
        <v>13</v>
      </c>
      <c r="Q61" s="393" t="s">
        <v>14</v>
      </c>
      <c r="R61" s="390" t="s">
        <v>15</v>
      </c>
      <c r="S61" s="144" t="s">
        <v>16</v>
      </c>
    </row>
    <row r="62" spans="1:19" ht="15.75">
      <c r="A62" s="735" t="s">
        <v>17</v>
      </c>
      <c r="B62" s="394" t="s">
        <v>18</v>
      </c>
      <c r="C62" s="407">
        <v>0.45523000000000002</v>
      </c>
      <c r="D62" s="394"/>
      <c r="E62" s="394"/>
      <c r="F62" s="394">
        <v>0.52119000000000004</v>
      </c>
      <c r="G62" s="394">
        <v>0.37866</v>
      </c>
      <c r="H62" s="407"/>
      <c r="I62" s="407">
        <v>4</v>
      </c>
      <c r="J62" s="394">
        <v>0.1</v>
      </c>
      <c r="K62" s="394">
        <v>0.25</v>
      </c>
      <c r="L62" s="394">
        <v>200</v>
      </c>
      <c r="M62" s="394">
        <v>40</v>
      </c>
      <c r="N62" s="394">
        <v>4</v>
      </c>
      <c r="O62" s="394">
        <v>16</v>
      </c>
      <c r="P62" s="394">
        <v>14</v>
      </c>
      <c r="Q62" s="394">
        <v>160</v>
      </c>
      <c r="R62" s="394">
        <v>0.01</v>
      </c>
      <c r="S62" s="394">
        <v>5</v>
      </c>
    </row>
    <row r="63" spans="1:19" ht="15.75">
      <c r="A63" s="735"/>
      <c r="B63" s="387" t="s">
        <v>19</v>
      </c>
      <c r="C63" s="408">
        <v>0.54175899999999999</v>
      </c>
      <c r="D63" s="387"/>
      <c r="E63" s="387"/>
      <c r="F63" s="387">
        <v>0.73101000000000005</v>
      </c>
      <c r="G63" s="387">
        <v>0.60433999999999999</v>
      </c>
      <c r="H63" s="408"/>
      <c r="I63" s="152">
        <v>4</v>
      </c>
      <c r="J63" s="397">
        <v>0.1</v>
      </c>
      <c r="K63" s="397">
        <v>0.25</v>
      </c>
      <c r="L63" s="397">
        <v>200</v>
      </c>
      <c r="M63" s="397">
        <v>160</v>
      </c>
      <c r="N63" s="397">
        <v>4</v>
      </c>
      <c r="O63" s="397">
        <v>16</v>
      </c>
      <c r="P63" s="397">
        <v>14</v>
      </c>
      <c r="Q63" s="397">
        <v>160</v>
      </c>
      <c r="R63" s="397">
        <v>0.01</v>
      </c>
      <c r="S63" s="397">
        <v>5</v>
      </c>
    </row>
    <row r="64" spans="1:19" ht="15.75">
      <c r="A64" s="770" t="s">
        <v>20</v>
      </c>
      <c r="B64" s="770" t="s">
        <v>21</v>
      </c>
      <c r="C64" s="394">
        <v>0.86215699999999995</v>
      </c>
      <c r="D64" s="394"/>
      <c r="E64" s="394"/>
      <c r="F64" s="394">
        <v>0.21754999999999999</v>
      </c>
      <c r="G64" s="10">
        <v>0.16209000000000001</v>
      </c>
      <c r="H64" s="10"/>
      <c r="I64" s="24">
        <v>1</v>
      </c>
      <c r="J64" s="24">
        <v>1.4999999999999999E-2</v>
      </c>
      <c r="K64" s="24">
        <v>0.1</v>
      </c>
      <c r="L64" s="24">
        <v>100</v>
      </c>
      <c r="M64" s="24">
        <v>50</v>
      </c>
      <c r="N64" s="24">
        <v>5</v>
      </c>
      <c r="O64" s="24">
        <v>0.8</v>
      </c>
      <c r="P64" s="24">
        <v>1</v>
      </c>
      <c r="Q64" s="24">
        <v>10</v>
      </c>
      <c r="R64" s="24">
        <v>1E-3</v>
      </c>
      <c r="S64" s="24">
        <v>5</v>
      </c>
    </row>
    <row r="65" spans="1:20" ht="15.75">
      <c r="A65" s="770"/>
      <c r="B65" s="770"/>
      <c r="C65" s="387">
        <v>0.87004599999999999</v>
      </c>
      <c r="D65" s="387"/>
      <c r="E65" s="387"/>
      <c r="F65" s="387">
        <v>0.22412000000000001</v>
      </c>
      <c r="G65" s="355">
        <v>0.17</v>
      </c>
      <c r="H65" s="355"/>
      <c r="I65" s="26">
        <v>1</v>
      </c>
      <c r="J65" s="26">
        <v>1.4999999999999999E-2</v>
      </c>
      <c r="K65" s="26">
        <v>0.1</v>
      </c>
      <c r="L65" s="26">
        <v>100</v>
      </c>
      <c r="M65" s="26">
        <v>55</v>
      </c>
      <c r="N65" s="26">
        <v>5</v>
      </c>
      <c r="O65" s="26">
        <v>0.8</v>
      </c>
      <c r="P65" s="26">
        <v>1</v>
      </c>
      <c r="Q65" s="26">
        <v>10</v>
      </c>
      <c r="R65" s="26">
        <v>1E-3</v>
      </c>
      <c r="S65" s="26">
        <v>5</v>
      </c>
    </row>
    <row r="66" spans="1:20" ht="15.75">
      <c r="A66" s="770"/>
      <c r="B66" s="735" t="s">
        <v>26</v>
      </c>
      <c r="C66" s="387" t="s">
        <v>53</v>
      </c>
      <c r="D66" s="387"/>
      <c r="E66" s="387"/>
      <c r="F66" s="387">
        <v>0.32616000000000001</v>
      </c>
      <c r="G66" s="355">
        <v>0.24818000000000001</v>
      </c>
      <c r="H66" s="355"/>
      <c r="I66" s="394">
        <v>4</v>
      </c>
      <c r="J66" s="394">
        <v>0.01</v>
      </c>
      <c r="K66" s="394">
        <v>0.1</v>
      </c>
      <c r="L66" s="394">
        <v>11</v>
      </c>
      <c r="M66" s="394">
        <v>20</v>
      </c>
      <c r="N66" s="394">
        <v>5</v>
      </c>
      <c r="O66" s="394">
        <v>5</v>
      </c>
      <c r="P66" s="394">
        <v>2</v>
      </c>
      <c r="Q66" s="394">
        <v>20</v>
      </c>
      <c r="R66" s="394">
        <v>0.01</v>
      </c>
      <c r="S66" s="394">
        <v>50</v>
      </c>
    </row>
    <row r="67" spans="1:20" ht="15.75">
      <c r="A67" s="770"/>
      <c r="B67" s="735"/>
      <c r="C67" s="387">
        <v>0.86913200000000002</v>
      </c>
      <c r="D67" s="387"/>
      <c r="E67" s="387"/>
      <c r="F67" s="387">
        <v>0.32462000000000002</v>
      </c>
      <c r="G67" s="355">
        <v>0.24933</v>
      </c>
      <c r="H67" s="355"/>
      <c r="I67" s="24">
        <v>4</v>
      </c>
      <c r="J67" s="24">
        <v>0.01</v>
      </c>
      <c r="K67" s="24">
        <v>0.1</v>
      </c>
      <c r="L67" s="24">
        <v>11</v>
      </c>
      <c r="M67" s="24">
        <v>20</v>
      </c>
      <c r="N67" s="24">
        <v>5</v>
      </c>
      <c r="O67" s="24">
        <v>1.5</v>
      </c>
      <c r="P67" s="24">
        <v>4</v>
      </c>
      <c r="Q67" s="24">
        <v>20</v>
      </c>
      <c r="R67" s="24">
        <v>0.01</v>
      </c>
      <c r="S67" s="24">
        <v>50</v>
      </c>
    </row>
    <row r="68" spans="1:20" ht="15.75">
      <c r="A68" s="770" t="s">
        <v>28</v>
      </c>
      <c r="B68" s="396" t="s">
        <v>29</v>
      </c>
      <c r="C68" s="407" t="s">
        <v>54</v>
      </c>
      <c r="D68" s="394"/>
      <c r="E68" s="394"/>
      <c r="F68" s="394">
        <v>0.21029</v>
      </c>
      <c r="G68" s="394">
        <v>0.13883000000000001</v>
      </c>
      <c r="H68" s="153"/>
      <c r="I68" s="9">
        <v>1</v>
      </c>
      <c r="J68" s="398">
        <v>1.4999999999999999E-2</v>
      </c>
      <c r="K68" s="398">
        <v>0.1</v>
      </c>
      <c r="L68" s="398">
        <v>100</v>
      </c>
      <c r="M68" s="398">
        <v>10</v>
      </c>
      <c r="N68" s="398">
        <v>3</v>
      </c>
      <c r="O68" s="398">
        <v>2</v>
      </c>
      <c r="P68" s="398">
        <v>12</v>
      </c>
      <c r="Q68" s="398">
        <v>20</v>
      </c>
      <c r="R68" s="398">
        <v>0.1</v>
      </c>
      <c r="S68" s="398">
        <v>0.5</v>
      </c>
    </row>
    <row r="69" spans="1:20" ht="15.75">
      <c r="A69" s="770"/>
      <c r="B69" s="770" t="s">
        <v>35</v>
      </c>
      <c r="C69" s="408">
        <v>0.68269400000000002</v>
      </c>
      <c r="D69" s="387">
        <v>0.61537299999999995</v>
      </c>
      <c r="E69" s="387"/>
      <c r="F69" s="387">
        <v>0.33706000000000003</v>
      </c>
      <c r="G69" s="355">
        <v>0.25297999999999998</v>
      </c>
      <c r="H69" s="355"/>
      <c r="I69" s="396">
        <v>4</v>
      </c>
      <c r="J69" s="396">
        <v>2.5000000000000001E-2</v>
      </c>
      <c r="K69" s="396">
        <v>0.1</v>
      </c>
      <c r="L69" s="396">
        <v>10</v>
      </c>
      <c r="M69" s="396">
        <v>40</v>
      </c>
      <c r="N69" s="396">
        <v>5</v>
      </c>
      <c r="O69" s="396">
        <v>2</v>
      </c>
      <c r="P69" s="396">
        <v>10</v>
      </c>
      <c r="Q69" s="396">
        <v>20</v>
      </c>
      <c r="R69" s="396">
        <v>0.1</v>
      </c>
      <c r="S69" s="396">
        <v>0.5</v>
      </c>
    </row>
    <row r="70" spans="1:20" ht="15.75">
      <c r="A70" s="770"/>
      <c r="B70" s="770"/>
      <c r="C70" s="407">
        <v>0.70988899999999999</v>
      </c>
      <c r="D70" s="394">
        <v>0.625915</v>
      </c>
      <c r="E70" s="394"/>
      <c r="F70" s="394">
        <v>0.33973999999999999</v>
      </c>
      <c r="G70" s="394">
        <v>0.25852999999999998</v>
      </c>
      <c r="H70" s="407"/>
      <c r="I70" s="6">
        <v>4</v>
      </c>
      <c r="J70" s="396">
        <v>2.5000000000000001E-2</v>
      </c>
      <c r="K70" s="396">
        <v>0.1</v>
      </c>
      <c r="L70" s="396">
        <v>10</v>
      </c>
      <c r="M70" s="396">
        <v>40</v>
      </c>
      <c r="N70" s="396">
        <v>5</v>
      </c>
      <c r="O70" s="396">
        <v>1</v>
      </c>
      <c r="P70" s="396">
        <v>10</v>
      </c>
      <c r="Q70" s="396">
        <v>20</v>
      </c>
      <c r="R70" s="396">
        <v>0.1</v>
      </c>
      <c r="S70" s="396">
        <v>0.5</v>
      </c>
    </row>
    <row r="71" spans="1:20">
      <c r="A71" s="30" t="s">
        <v>55</v>
      </c>
    </row>
    <row r="72" spans="1:20" ht="15.75">
      <c r="A72" s="737" t="s">
        <v>1</v>
      </c>
      <c r="B72" s="737" t="s">
        <v>2</v>
      </c>
      <c r="C72" s="766"/>
      <c r="D72" s="766"/>
      <c r="E72" s="400"/>
      <c r="F72" s="766" t="s">
        <v>3</v>
      </c>
      <c r="G72" s="767" t="s">
        <v>4</v>
      </c>
      <c r="H72" s="404"/>
      <c r="I72" s="766" t="s">
        <v>5</v>
      </c>
      <c r="J72" s="766"/>
      <c r="K72" s="766"/>
      <c r="L72" s="766"/>
      <c r="M72" s="766"/>
      <c r="N72" s="766"/>
      <c r="O72" s="766"/>
      <c r="P72" s="766"/>
      <c r="Q72" s="766"/>
      <c r="R72" s="766"/>
      <c r="S72" s="766"/>
      <c r="T72" s="766"/>
    </row>
    <row r="73" spans="1:20" ht="31.5">
      <c r="A73" s="737"/>
      <c r="B73" s="737"/>
      <c r="C73" s="766"/>
      <c r="D73" s="766"/>
      <c r="E73" s="400"/>
      <c r="F73" s="766"/>
      <c r="G73" s="767"/>
      <c r="H73" s="27"/>
      <c r="I73" s="27" t="s">
        <v>6</v>
      </c>
      <c r="J73" s="28" t="s">
        <v>7</v>
      </c>
      <c r="K73" s="28" t="s">
        <v>8</v>
      </c>
      <c r="L73" s="28" t="s">
        <v>9</v>
      </c>
      <c r="M73" s="28" t="s">
        <v>10</v>
      </c>
      <c r="N73" s="28" t="s">
        <v>11</v>
      </c>
      <c r="O73" s="28" t="s">
        <v>12</v>
      </c>
      <c r="P73" s="28" t="s">
        <v>13</v>
      </c>
      <c r="Q73" s="28" t="s">
        <v>14</v>
      </c>
      <c r="R73" s="391" t="s">
        <v>15</v>
      </c>
      <c r="S73" s="154" t="s">
        <v>16</v>
      </c>
      <c r="T73" s="155" t="s">
        <v>56</v>
      </c>
    </row>
    <row r="74" spans="1:20" ht="15.75">
      <c r="A74" s="771" t="s">
        <v>17</v>
      </c>
      <c r="B74" s="771" t="s">
        <v>18</v>
      </c>
      <c r="C74" s="407">
        <v>0.43745099999999998</v>
      </c>
      <c r="D74" s="394"/>
      <c r="E74" s="394"/>
      <c r="F74" s="394">
        <v>0.52029999999999998</v>
      </c>
      <c r="G74" s="394">
        <v>0.37552999999999997</v>
      </c>
      <c r="H74" s="407"/>
      <c r="I74" s="407">
        <v>4</v>
      </c>
      <c r="J74" s="394">
        <v>0.1</v>
      </c>
      <c r="K74" s="394">
        <v>0.25</v>
      </c>
      <c r="L74" s="394">
        <v>200</v>
      </c>
      <c r="M74" s="394">
        <v>40</v>
      </c>
      <c r="N74" s="394">
        <v>4</v>
      </c>
      <c r="O74" s="394">
        <v>16</v>
      </c>
      <c r="P74" s="394">
        <v>14</v>
      </c>
      <c r="Q74" s="394">
        <v>160</v>
      </c>
      <c r="R74" s="394">
        <v>0.01</v>
      </c>
      <c r="S74" s="10">
        <v>5</v>
      </c>
      <c r="T74" s="227">
        <v>4</v>
      </c>
    </row>
    <row r="75" spans="1:20" ht="15.75">
      <c r="A75" s="771"/>
      <c r="B75" s="771"/>
      <c r="C75" s="408" t="s">
        <v>57</v>
      </c>
      <c r="D75" s="387"/>
      <c r="E75" s="387"/>
      <c r="F75" s="387">
        <v>0.52197000000000005</v>
      </c>
      <c r="G75" s="387">
        <v>0.37795000000000001</v>
      </c>
      <c r="H75" s="408"/>
      <c r="I75" s="407">
        <v>4</v>
      </c>
      <c r="J75" s="394">
        <v>0.1</v>
      </c>
      <c r="K75" s="394">
        <v>0.25</v>
      </c>
      <c r="L75" s="394">
        <v>200</v>
      </c>
      <c r="M75" s="394">
        <v>40</v>
      </c>
      <c r="N75" s="394">
        <v>4</v>
      </c>
      <c r="O75" s="394">
        <v>16</v>
      </c>
      <c r="P75" s="394">
        <v>14</v>
      </c>
      <c r="Q75" s="394">
        <v>160</v>
      </c>
      <c r="R75" s="394">
        <v>0.01</v>
      </c>
      <c r="S75" s="10">
        <v>5</v>
      </c>
      <c r="T75" s="227">
        <v>8</v>
      </c>
    </row>
    <row r="76" spans="1:20" ht="15.75">
      <c r="A76" s="771"/>
      <c r="B76" s="771"/>
      <c r="C76" s="408">
        <v>0.455486</v>
      </c>
      <c r="D76" s="387"/>
      <c r="E76" s="387"/>
      <c r="F76" s="387">
        <v>0.52125999999999995</v>
      </c>
      <c r="G76" s="387">
        <v>0.37795000000000001</v>
      </c>
      <c r="H76" s="408"/>
      <c r="I76" s="407">
        <v>4</v>
      </c>
      <c r="J76" s="394">
        <v>0.1</v>
      </c>
      <c r="K76" s="394">
        <v>0.25</v>
      </c>
      <c r="L76" s="394">
        <v>200</v>
      </c>
      <c r="M76" s="394">
        <v>30</v>
      </c>
      <c r="N76" s="394">
        <v>4</v>
      </c>
      <c r="O76" s="394">
        <v>16</v>
      </c>
      <c r="P76" s="394">
        <v>14</v>
      </c>
      <c r="Q76" s="394">
        <v>160</v>
      </c>
      <c r="R76" s="394">
        <v>0.01</v>
      </c>
      <c r="S76" s="10">
        <v>5</v>
      </c>
      <c r="T76" s="227">
        <v>8</v>
      </c>
    </row>
    <row r="77" spans="1:20" ht="15.75">
      <c r="A77" s="771"/>
      <c r="B77" s="771"/>
      <c r="C77" s="408">
        <v>0.46531099999999997</v>
      </c>
      <c r="D77" s="387"/>
      <c r="E77" s="387"/>
      <c r="F77" s="387">
        <v>0.52073999999999998</v>
      </c>
      <c r="G77" s="387">
        <v>0.37881999999999999</v>
      </c>
      <c r="H77" s="408"/>
      <c r="I77" s="407">
        <v>4</v>
      </c>
      <c r="J77" s="394">
        <v>0.1</v>
      </c>
      <c r="K77" s="394">
        <v>0.25</v>
      </c>
      <c r="L77" s="394">
        <v>200</v>
      </c>
      <c r="M77" s="394">
        <v>30</v>
      </c>
      <c r="N77" s="394">
        <v>4</v>
      </c>
      <c r="O77" s="394">
        <v>16</v>
      </c>
      <c r="P77" s="394">
        <v>10</v>
      </c>
      <c r="Q77" s="394">
        <v>160</v>
      </c>
      <c r="R77" s="394">
        <v>0.01</v>
      </c>
      <c r="S77" s="10">
        <v>5</v>
      </c>
      <c r="T77" s="227">
        <v>8</v>
      </c>
    </row>
    <row r="78" spans="1:20" ht="15.75">
      <c r="A78" s="771"/>
      <c r="B78" s="771"/>
      <c r="C78" s="156">
        <v>0.50366999999999995</v>
      </c>
      <c r="D78" s="157"/>
      <c r="E78" s="157"/>
      <c r="F78" s="387">
        <v>0.52073999999999998</v>
      </c>
      <c r="G78" s="387">
        <v>0.37881999999999999</v>
      </c>
      <c r="H78" s="408"/>
      <c r="I78" s="31">
        <v>4</v>
      </c>
      <c r="J78" s="11">
        <v>0.1</v>
      </c>
      <c r="K78" s="11">
        <v>0.25</v>
      </c>
      <c r="L78" s="11">
        <v>200</v>
      </c>
      <c r="M78" s="11">
        <v>30</v>
      </c>
      <c r="N78" s="11">
        <v>4</v>
      </c>
      <c r="O78" s="11">
        <v>16</v>
      </c>
      <c r="P78" s="11">
        <v>10</v>
      </c>
      <c r="Q78" s="11">
        <v>160</v>
      </c>
      <c r="R78" s="11">
        <v>0.01</v>
      </c>
      <c r="S78" s="158">
        <v>10</v>
      </c>
      <c r="T78" s="32">
        <v>8</v>
      </c>
    </row>
    <row r="79" spans="1:20" ht="15.75">
      <c r="A79" s="771"/>
      <c r="B79" s="771" t="s">
        <v>19</v>
      </c>
      <c r="C79" s="408">
        <v>0.420151</v>
      </c>
      <c r="D79" s="387"/>
      <c r="E79" s="387"/>
      <c r="F79" s="387">
        <v>0.59497999999999995</v>
      </c>
      <c r="G79" s="387">
        <v>0.48351</v>
      </c>
      <c r="H79" s="408"/>
      <c r="I79" s="152">
        <v>4</v>
      </c>
      <c r="J79" s="397">
        <v>0.1</v>
      </c>
      <c r="K79" s="397">
        <v>0.25</v>
      </c>
      <c r="L79" s="397">
        <v>200</v>
      </c>
      <c r="M79" s="397">
        <v>160</v>
      </c>
      <c r="N79" s="397">
        <v>4</v>
      </c>
      <c r="O79" s="397">
        <v>16</v>
      </c>
      <c r="P79" s="397">
        <v>14</v>
      </c>
      <c r="Q79" s="397">
        <v>160</v>
      </c>
      <c r="R79" s="397">
        <v>0.01</v>
      </c>
      <c r="S79" s="354">
        <v>5</v>
      </c>
      <c r="T79" s="227">
        <v>4</v>
      </c>
    </row>
    <row r="80" spans="1:20" ht="15.75">
      <c r="A80" s="771"/>
      <c r="B80" s="771"/>
      <c r="C80" s="408" t="s">
        <v>58</v>
      </c>
      <c r="D80" s="387"/>
      <c r="E80" s="387"/>
      <c r="F80" s="387">
        <v>0.65259</v>
      </c>
      <c r="G80" s="355">
        <v>0.52707000000000004</v>
      </c>
      <c r="H80" s="355"/>
      <c r="I80" s="397">
        <v>4</v>
      </c>
      <c r="J80" s="152">
        <v>0.1</v>
      </c>
      <c r="K80" s="397">
        <v>0.25</v>
      </c>
      <c r="L80" s="397">
        <v>200</v>
      </c>
      <c r="M80" s="397">
        <v>160</v>
      </c>
      <c r="N80" s="397">
        <v>4</v>
      </c>
      <c r="O80" s="397">
        <v>16</v>
      </c>
      <c r="P80" s="397">
        <v>14</v>
      </c>
      <c r="Q80" s="397">
        <v>160</v>
      </c>
      <c r="R80" s="397">
        <v>0.01</v>
      </c>
      <c r="S80" s="354">
        <v>5</v>
      </c>
      <c r="T80" s="322">
        <v>8</v>
      </c>
    </row>
    <row r="81" spans="1:20" ht="15.75">
      <c r="A81" s="771"/>
      <c r="B81" s="771"/>
      <c r="C81" s="408">
        <v>0.532304</v>
      </c>
      <c r="D81" s="387"/>
      <c r="E81" s="387"/>
      <c r="F81" s="387">
        <v>0.77814000000000005</v>
      </c>
      <c r="G81" s="355">
        <v>0.64915999999999996</v>
      </c>
      <c r="H81" s="355"/>
      <c r="I81" s="29">
        <v>4</v>
      </c>
      <c r="J81" s="29">
        <v>0.8</v>
      </c>
      <c r="K81" s="29">
        <v>0.25</v>
      </c>
      <c r="L81" s="29">
        <v>200</v>
      </c>
      <c r="M81" s="29">
        <v>40</v>
      </c>
      <c r="N81" s="29">
        <v>4</v>
      </c>
      <c r="O81" s="29">
        <v>16</v>
      </c>
      <c r="P81" s="29">
        <v>14</v>
      </c>
      <c r="Q81" s="29">
        <v>160</v>
      </c>
      <c r="R81" s="29">
        <v>0.01</v>
      </c>
      <c r="S81" s="29">
        <v>5</v>
      </c>
      <c r="T81" s="29">
        <v>8</v>
      </c>
    </row>
    <row r="82" spans="1:20" ht="15.75">
      <c r="A82" s="771"/>
      <c r="B82" s="771"/>
      <c r="C82" s="408">
        <v>0.55450100000000002</v>
      </c>
      <c r="D82" s="387"/>
      <c r="E82" s="387"/>
      <c r="F82" s="387">
        <v>0.73850000000000005</v>
      </c>
      <c r="G82" s="355">
        <v>0.60568999999999995</v>
      </c>
      <c r="H82" s="355"/>
      <c r="I82" s="29">
        <v>4</v>
      </c>
      <c r="J82" s="29">
        <v>0.4</v>
      </c>
      <c r="K82" s="29">
        <v>0.25</v>
      </c>
      <c r="L82" s="29">
        <v>200</v>
      </c>
      <c r="M82" s="29">
        <v>40</v>
      </c>
      <c r="N82" s="29">
        <v>4</v>
      </c>
      <c r="O82" s="29">
        <v>16</v>
      </c>
      <c r="P82" s="29">
        <v>14</v>
      </c>
      <c r="Q82" s="29">
        <v>160</v>
      </c>
      <c r="R82" s="29">
        <v>0.01</v>
      </c>
      <c r="S82" s="29">
        <v>5</v>
      </c>
      <c r="T82" s="29">
        <v>8</v>
      </c>
    </row>
    <row r="83" spans="1:20" ht="15.75">
      <c r="A83" s="771"/>
      <c r="B83" s="771"/>
      <c r="C83" s="408">
        <v>0.565276</v>
      </c>
      <c r="D83" s="387" t="s">
        <v>59</v>
      </c>
      <c r="E83" s="387"/>
      <c r="F83" s="387">
        <v>0.77064999999999995</v>
      </c>
      <c r="G83" s="355">
        <v>0.63934000000000002</v>
      </c>
      <c r="H83" s="355"/>
      <c r="I83" s="29">
        <v>4</v>
      </c>
      <c r="J83" s="29">
        <v>0.6</v>
      </c>
      <c r="K83" s="29">
        <v>0.25</v>
      </c>
      <c r="L83" s="29">
        <v>200</v>
      </c>
      <c r="M83" s="29">
        <v>40</v>
      </c>
      <c r="N83" s="29">
        <v>4</v>
      </c>
      <c r="O83" s="29">
        <v>16</v>
      </c>
      <c r="P83" s="29">
        <v>14</v>
      </c>
      <c r="Q83" s="29">
        <v>160</v>
      </c>
      <c r="R83" s="29">
        <v>0.01</v>
      </c>
      <c r="S83" s="29">
        <v>5</v>
      </c>
      <c r="T83" s="29">
        <v>8</v>
      </c>
    </row>
    <row r="84" spans="1:20" ht="15.75">
      <c r="A84" s="771"/>
      <c r="B84" s="771"/>
      <c r="C84" s="156">
        <v>0.57370699999999997</v>
      </c>
      <c r="D84" s="157">
        <v>0.64079299999999995</v>
      </c>
      <c r="E84" s="157"/>
      <c r="F84" s="157">
        <v>0.77073999999999998</v>
      </c>
      <c r="G84" s="159">
        <v>0.63966999999999996</v>
      </c>
      <c r="H84" s="159"/>
      <c r="I84" s="33">
        <v>4</v>
      </c>
      <c r="J84" s="33">
        <v>0.6</v>
      </c>
      <c r="K84" s="33">
        <v>0.25</v>
      </c>
      <c r="L84" s="33">
        <v>200</v>
      </c>
      <c r="M84" s="33">
        <v>30</v>
      </c>
      <c r="N84" s="33">
        <v>4</v>
      </c>
      <c r="O84" s="33">
        <v>16</v>
      </c>
      <c r="P84" s="33">
        <v>14</v>
      </c>
      <c r="Q84" s="33">
        <v>160</v>
      </c>
      <c r="R84" s="33">
        <v>0.01</v>
      </c>
      <c r="S84" s="33">
        <v>5</v>
      </c>
      <c r="T84" s="33">
        <v>8</v>
      </c>
    </row>
    <row r="85" spans="1:20" ht="15.75">
      <c r="A85" s="781" t="s">
        <v>20</v>
      </c>
      <c r="B85" s="395" t="s">
        <v>21</v>
      </c>
      <c r="C85" s="40" t="s">
        <v>60</v>
      </c>
      <c r="D85" s="160"/>
      <c r="E85" s="160"/>
      <c r="F85" s="160">
        <v>0.22412000000000001</v>
      </c>
      <c r="G85" s="161">
        <v>0.17</v>
      </c>
      <c r="H85" s="162"/>
      <c r="I85" s="34">
        <v>1</v>
      </c>
      <c r="J85" s="34">
        <v>1.4999999999999999E-2</v>
      </c>
      <c r="K85" s="34">
        <v>0.1</v>
      </c>
      <c r="L85" s="34">
        <v>100</v>
      </c>
      <c r="M85" s="34">
        <v>55</v>
      </c>
      <c r="N85" s="34">
        <v>5</v>
      </c>
      <c r="O85" s="34">
        <v>0.8</v>
      </c>
      <c r="P85" s="34">
        <v>1</v>
      </c>
      <c r="Q85" s="34">
        <v>10</v>
      </c>
      <c r="R85" s="34">
        <v>1E-3</v>
      </c>
      <c r="S85" s="35">
        <v>5</v>
      </c>
      <c r="T85" s="36">
        <v>4</v>
      </c>
    </row>
    <row r="86" spans="1:20" ht="15.75">
      <c r="A86" s="781"/>
      <c r="B86" s="163" t="s">
        <v>26</v>
      </c>
      <c r="C86" s="40" t="s">
        <v>61</v>
      </c>
      <c r="D86" s="160"/>
      <c r="E86" s="160"/>
      <c r="F86" s="160">
        <v>0.32462000000000002</v>
      </c>
      <c r="G86" s="161">
        <v>0.24933</v>
      </c>
      <c r="H86" s="161"/>
      <c r="I86" s="37">
        <v>4</v>
      </c>
      <c r="J86" s="37">
        <v>0.01</v>
      </c>
      <c r="K86" s="37">
        <v>0.1</v>
      </c>
      <c r="L86" s="37">
        <v>11</v>
      </c>
      <c r="M86" s="37">
        <v>20</v>
      </c>
      <c r="N86" s="37">
        <v>5</v>
      </c>
      <c r="O86" s="37">
        <v>1.5</v>
      </c>
      <c r="P86" s="37">
        <v>4</v>
      </c>
      <c r="Q86" s="37">
        <v>20</v>
      </c>
      <c r="R86" s="37">
        <v>0.01</v>
      </c>
      <c r="S86" s="38">
        <v>50</v>
      </c>
      <c r="T86" s="39">
        <v>4</v>
      </c>
    </row>
    <row r="87" spans="1:20" ht="15.75">
      <c r="A87" s="772" t="s">
        <v>28</v>
      </c>
      <c r="B87" s="775" t="s">
        <v>29</v>
      </c>
      <c r="C87" s="408" t="s">
        <v>62</v>
      </c>
      <c r="D87" s="387"/>
      <c r="E87" s="355"/>
      <c r="F87" s="355">
        <v>0.21995000000000001</v>
      </c>
      <c r="G87" s="394">
        <v>0.14235</v>
      </c>
      <c r="H87" s="394"/>
      <c r="I87" s="396">
        <v>1</v>
      </c>
      <c r="J87" s="396">
        <v>1.4999999999999999E-2</v>
      </c>
      <c r="K87" s="396">
        <v>0.1</v>
      </c>
      <c r="L87" s="396">
        <v>100</v>
      </c>
      <c r="M87" s="396">
        <v>10</v>
      </c>
      <c r="N87" s="396">
        <v>3</v>
      </c>
      <c r="O87" s="396">
        <v>2</v>
      </c>
      <c r="P87" s="396">
        <v>12</v>
      </c>
      <c r="Q87" s="396">
        <v>20</v>
      </c>
      <c r="R87" s="396">
        <v>0.1</v>
      </c>
      <c r="S87" s="396">
        <v>0.5</v>
      </c>
      <c r="T87" s="227">
        <v>4</v>
      </c>
    </row>
    <row r="88" spans="1:20" ht="15.75">
      <c r="A88" s="773"/>
      <c r="B88" s="776"/>
      <c r="C88" s="408">
        <v>0.55316500000000002</v>
      </c>
      <c r="D88" s="387"/>
      <c r="E88" s="355"/>
      <c r="F88" s="355">
        <v>0.21837000000000001</v>
      </c>
      <c r="G88" s="394">
        <v>0.13836999999999999</v>
      </c>
      <c r="H88" s="394"/>
      <c r="I88" s="396">
        <v>1</v>
      </c>
      <c r="J88" s="396">
        <v>1.4999999999999999E-2</v>
      </c>
      <c r="K88" s="396">
        <v>0.1</v>
      </c>
      <c r="L88" s="396">
        <v>100</v>
      </c>
      <c r="M88" s="396">
        <v>10</v>
      </c>
      <c r="N88" s="396">
        <v>3</v>
      </c>
      <c r="O88" s="396">
        <v>2</v>
      </c>
      <c r="P88" s="396">
        <v>12</v>
      </c>
      <c r="Q88" s="396">
        <v>20</v>
      </c>
      <c r="R88" s="396">
        <v>0.1</v>
      </c>
      <c r="S88" s="396">
        <v>0.5</v>
      </c>
      <c r="T88" s="227">
        <v>8</v>
      </c>
    </row>
    <row r="89" spans="1:20" ht="15.75">
      <c r="A89" s="773"/>
      <c r="B89" s="776"/>
      <c r="C89" s="408">
        <v>0.581735</v>
      </c>
      <c r="D89" s="387"/>
      <c r="E89" s="355"/>
      <c r="F89" s="355">
        <v>0.22209000000000001</v>
      </c>
      <c r="G89" s="394">
        <v>0.14354</v>
      </c>
      <c r="H89" s="394"/>
      <c r="I89" s="396">
        <v>1</v>
      </c>
      <c r="J89" s="396">
        <v>1.4999999999999999E-2</v>
      </c>
      <c r="K89" s="396">
        <v>0.1</v>
      </c>
      <c r="L89" s="396">
        <v>100</v>
      </c>
      <c r="M89" s="396">
        <v>10</v>
      </c>
      <c r="N89" s="396">
        <v>3</v>
      </c>
      <c r="O89" s="396">
        <v>2</v>
      </c>
      <c r="P89" s="396">
        <v>12</v>
      </c>
      <c r="Q89" s="396">
        <v>20</v>
      </c>
      <c r="R89" s="396">
        <v>0.1</v>
      </c>
      <c r="S89" s="396">
        <v>0.5</v>
      </c>
      <c r="T89" s="227">
        <v>9</v>
      </c>
    </row>
    <row r="90" spans="1:20" ht="15.75">
      <c r="A90" s="773"/>
      <c r="B90" s="776"/>
      <c r="C90" s="408">
        <v>0.60295200000000004</v>
      </c>
      <c r="D90" s="387"/>
      <c r="E90" s="355"/>
      <c r="F90" s="355">
        <v>0.21948999999999999</v>
      </c>
      <c r="G90" s="394">
        <v>0.14298</v>
      </c>
      <c r="H90" s="394"/>
      <c r="I90" s="396">
        <v>1</v>
      </c>
      <c r="J90" s="396">
        <v>1.4999999999999999E-2</v>
      </c>
      <c r="K90" s="396">
        <v>0.1</v>
      </c>
      <c r="L90" s="396">
        <v>100</v>
      </c>
      <c r="M90" s="396">
        <v>10</v>
      </c>
      <c r="N90" s="396">
        <v>3</v>
      </c>
      <c r="O90" s="396">
        <v>2</v>
      </c>
      <c r="P90" s="396">
        <v>12</v>
      </c>
      <c r="Q90" s="396">
        <v>15</v>
      </c>
      <c r="R90" s="396">
        <v>0.1</v>
      </c>
      <c r="S90" s="396">
        <v>0.5</v>
      </c>
      <c r="T90" s="227">
        <v>4</v>
      </c>
    </row>
    <row r="91" spans="1:20" ht="15.75">
      <c r="A91" s="773"/>
      <c r="B91" s="776"/>
      <c r="C91" s="156">
        <v>0.62548599999999999</v>
      </c>
      <c r="D91" s="157"/>
      <c r="E91" s="159"/>
      <c r="F91" s="159">
        <v>0.21809999999999999</v>
      </c>
      <c r="G91" s="11">
        <v>0.14308000000000001</v>
      </c>
      <c r="H91" s="11"/>
      <c r="I91" s="12">
        <v>1</v>
      </c>
      <c r="J91" s="12">
        <v>1.4999999999999999E-2</v>
      </c>
      <c r="K91" s="12">
        <v>0.1</v>
      </c>
      <c r="L91" s="12">
        <v>100</v>
      </c>
      <c r="M91" s="12">
        <v>10</v>
      </c>
      <c r="N91" s="12">
        <v>3</v>
      </c>
      <c r="O91" s="12">
        <v>2</v>
      </c>
      <c r="P91" s="12">
        <v>12</v>
      </c>
      <c r="Q91" s="12">
        <v>10</v>
      </c>
      <c r="R91" s="12">
        <v>0.1</v>
      </c>
      <c r="S91" s="12">
        <v>0.5</v>
      </c>
      <c r="T91" s="32">
        <v>4</v>
      </c>
    </row>
    <row r="92" spans="1:20" ht="15.75">
      <c r="A92" s="773"/>
      <c r="B92" s="776"/>
      <c r="C92" s="408">
        <v>0.66880499999999998</v>
      </c>
      <c r="D92" s="387"/>
      <c r="E92" s="355"/>
      <c r="F92" s="355">
        <v>0.21135999999999999</v>
      </c>
      <c r="G92" s="394">
        <v>0.13972000000000001</v>
      </c>
      <c r="H92" s="210"/>
      <c r="I92" s="42">
        <v>1</v>
      </c>
      <c r="J92" s="41">
        <v>1.4999999999999999E-2</v>
      </c>
      <c r="K92" s="42">
        <v>0.1</v>
      </c>
      <c r="L92" s="42">
        <v>100</v>
      </c>
      <c r="M92" s="42">
        <v>5</v>
      </c>
      <c r="N92" s="42">
        <v>3</v>
      </c>
      <c r="O92" s="41">
        <v>2</v>
      </c>
      <c r="P92" s="41">
        <v>12</v>
      </c>
      <c r="Q92" s="42">
        <v>5</v>
      </c>
      <c r="R92" s="42">
        <v>0.1</v>
      </c>
      <c r="S92" s="42">
        <v>0.5</v>
      </c>
      <c r="T92" s="42">
        <v>4</v>
      </c>
    </row>
    <row r="93" spans="1:20" ht="15.75">
      <c r="A93" s="773"/>
      <c r="B93" s="152" t="s">
        <v>35</v>
      </c>
      <c r="C93" s="408" t="s">
        <v>63</v>
      </c>
      <c r="D93" s="387">
        <v>0.625915</v>
      </c>
      <c r="E93" s="387"/>
      <c r="F93" s="387">
        <v>0.33973999999999999</v>
      </c>
      <c r="G93" s="387">
        <v>0.25852999999999998</v>
      </c>
      <c r="H93" s="408"/>
      <c r="I93" s="152">
        <v>4</v>
      </c>
      <c r="J93" s="397">
        <v>2.5000000000000001E-2</v>
      </c>
      <c r="K93" s="397">
        <v>0.1</v>
      </c>
      <c r="L93" s="397">
        <v>10</v>
      </c>
      <c r="M93" s="397">
        <v>40</v>
      </c>
      <c r="N93" s="397">
        <v>5</v>
      </c>
      <c r="O93" s="397">
        <v>1</v>
      </c>
      <c r="P93" s="397">
        <v>10</v>
      </c>
      <c r="Q93" s="397">
        <v>20</v>
      </c>
      <c r="R93" s="397">
        <v>0.1</v>
      </c>
      <c r="S93" s="354">
        <v>0.5</v>
      </c>
      <c r="T93" s="322">
        <v>4</v>
      </c>
    </row>
    <row r="94" spans="1:20" ht="26.25">
      <c r="A94" s="779" t="s">
        <v>64</v>
      </c>
      <c r="B94" s="780"/>
      <c r="C94" s="780"/>
      <c r="D94" s="780"/>
      <c r="E94" s="780"/>
      <c r="F94" s="780"/>
      <c r="G94" s="780"/>
      <c r="H94" s="780"/>
      <c r="I94" s="780"/>
      <c r="J94" s="780"/>
      <c r="K94" s="780"/>
      <c r="L94" s="780"/>
      <c r="M94" s="780"/>
      <c r="N94" s="780"/>
      <c r="O94" s="780"/>
      <c r="P94" s="780"/>
      <c r="Q94" s="780"/>
      <c r="R94" s="780"/>
      <c r="S94" s="780"/>
      <c r="T94" s="780"/>
    </row>
    <row r="95" spans="1:20">
      <c r="A95" s="30" t="s">
        <v>65</v>
      </c>
    </row>
    <row r="96" spans="1:20" ht="15.75">
      <c r="A96" s="737" t="s">
        <v>1</v>
      </c>
      <c r="B96" s="737" t="s">
        <v>2</v>
      </c>
      <c r="C96" s="766"/>
      <c r="D96" s="766"/>
      <c r="E96" s="737" t="s">
        <v>66</v>
      </c>
      <c r="F96" s="766" t="s">
        <v>3</v>
      </c>
      <c r="G96" s="767" t="s">
        <v>4</v>
      </c>
      <c r="H96" s="404"/>
      <c r="I96" s="766" t="s">
        <v>5</v>
      </c>
      <c r="J96" s="766"/>
      <c r="K96" s="766"/>
      <c r="L96" s="766"/>
      <c r="M96" s="766"/>
      <c r="N96" s="766"/>
      <c r="O96" s="766"/>
      <c r="P96" s="766"/>
      <c r="Q96" s="766"/>
      <c r="R96" s="766"/>
      <c r="S96" s="766"/>
      <c r="T96" s="766"/>
    </row>
    <row r="97" spans="1:20" ht="31.5" customHeight="1">
      <c r="A97" s="737"/>
      <c r="B97" s="737"/>
      <c r="C97" s="766"/>
      <c r="D97" s="766"/>
      <c r="E97" s="738"/>
      <c r="F97" s="766"/>
      <c r="G97" s="767"/>
      <c r="H97" s="27"/>
      <c r="I97" s="27" t="s">
        <v>6</v>
      </c>
      <c r="J97" s="28" t="s">
        <v>7</v>
      </c>
      <c r="K97" s="28" t="s">
        <v>8</v>
      </c>
      <c r="L97" s="28" t="s">
        <v>9</v>
      </c>
      <c r="M97" s="28" t="s">
        <v>10</v>
      </c>
      <c r="N97" s="28" t="s">
        <v>11</v>
      </c>
      <c r="O97" s="28" t="s">
        <v>12</v>
      </c>
      <c r="P97" s="28" t="s">
        <v>13</v>
      </c>
      <c r="Q97" s="28" t="s">
        <v>14</v>
      </c>
      <c r="R97" s="391" t="s">
        <v>15</v>
      </c>
      <c r="S97" s="154" t="s">
        <v>16</v>
      </c>
      <c r="T97" s="155" t="s">
        <v>56</v>
      </c>
    </row>
    <row r="98" spans="1:20" ht="15.75">
      <c r="A98" s="735" t="s">
        <v>17</v>
      </c>
      <c r="B98" s="387" t="s">
        <v>18</v>
      </c>
      <c r="C98" s="156">
        <v>0.50347900000000001</v>
      </c>
      <c r="D98" s="157"/>
      <c r="E98" s="157">
        <v>0.85397199999999995</v>
      </c>
      <c r="F98" s="157">
        <v>0.52273999999999998</v>
      </c>
      <c r="G98" s="157">
        <v>0.38091999999999998</v>
      </c>
      <c r="H98" s="156"/>
      <c r="I98" s="31">
        <v>4</v>
      </c>
      <c r="J98" s="11">
        <v>0.1</v>
      </c>
      <c r="K98" s="11">
        <v>0.25</v>
      </c>
      <c r="L98" s="11">
        <v>200</v>
      </c>
      <c r="M98" s="11">
        <v>30</v>
      </c>
      <c r="N98" s="11">
        <v>4</v>
      </c>
      <c r="O98" s="11">
        <v>16</v>
      </c>
      <c r="P98" s="11">
        <v>10</v>
      </c>
      <c r="Q98" s="11">
        <v>160</v>
      </c>
      <c r="R98" s="11">
        <v>0.01</v>
      </c>
      <c r="S98" s="158">
        <v>10</v>
      </c>
      <c r="T98" s="32">
        <v>8</v>
      </c>
    </row>
    <row r="99" spans="1:20" ht="15.75">
      <c r="A99" s="735"/>
      <c r="B99" s="735" t="s">
        <v>19</v>
      </c>
      <c r="C99" s="408">
        <v>0.57396599999999998</v>
      </c>
      <c r="D99" s="387">
        <v>0.64079299999999995</v>
      </c>
      <c r="E99" s="387"/>
      <c r="F99" s="387">
        <v>0.77064999999999995</v>
      </c>
      <c r="G99" s="355">
        <v>0.63946999999999998</v>
      </c>
      <c r="H99" s="355"/>
      <c r="I99" s="48">
        <v>4</v>
      </c>
      <c r="J99" s="48">
        <v>0.6</v>
      </c>
      <c r="K99" s="48">
        <v>0.25</v>
      </c>
      <c r="L99" s="48">
        <v>200</v>
      </c>
      <c r="M99" s="48">
        <v>30</v>
      </c>
      <c r="N99" s="48">
        <v>4</v>
      </c>
      <c r="O99" s="48">
        <v>16</v>
      </c>
      <c r="P99" s="48">
        <v>14</v>
      </c>
      <c r="Q99" s="48">
        <v>160</v>
      </c>
      <c r="R99" s="48">
        <v>0.01</v>
      </c>
      <c r="S99" s="48">
        <v>5</v>
      </c>
      <c r="T99" s="48">
        <v>8</v>
      </c>
    </row>
    <row r="100" spans="1:20" ht="15.75">
      <c r="A100" s="735"/>
      <c r="B100" s="735"/>
      <c r="C100" s="408">
        <v>0.603352</v>
      </c>
      <c r="D100" s="387"/>
      <c r="E100" s="355"/>
      <c r="F100" s="355">
        <v>0.76781999999999995</v>
      </c>
      <c r="G100" s="394">
        <v>0.63627</v>
      </c>
      <c r="H100" s="394"/>
      <c r="I100" s="43">
        <v>4</v>
      </c>
      <c r="J100" s="43">
        <v>0.6</v>
      </c>
      <c r="K100" s="43">
        <v>0.25</v>
      </c>
      <c r="L100" s="43">
        <v>200</v>
      </c>
      <c r="M100" s="43">
        <v>20</v>
      </c>
      <c r="N100" s="43">
        <v>4</v>
      </c>
      <c r="O100" s="43">
        <v>16</v>
      </c>
      <c r="P100" s="43">
        <v>14</v>
      </c>
      <c r="Q100" s="43">
        <v>200</v>
      </c>
      <c r="R100" s="43">
        <v>0.01</v>
      </c>
      <c r="S100" s="43">
        <v>8</v>
      </c>
      <c r="T100" s="43">
        <v>8</v>
      </c>
    </row>
    <row r="101" spans="1:20" ht="15.75">
      <c r="A101" s="735"/>
      <c r="B101" s="735"/>
      <c r="C101" s="156">
        <v>0.61315600000000003</v>
      </c>
      <c r="D101" s="157">
        <v>0.69358699999999995</v>
      </c>
      <c r="E101" s="159">
        <v>0.56010599999999999</v>
      </c>
      <c r="F101" s="159">
        <v>0.76785999999999999</v>
      </c>
      <c r="G101" s="157">
        <v>0.63632999999999995</v>
      </c>
      <c r="H101" s="157"/>
      <c r="I101" s="47">
        <v>4</v>
      </c>
      <c r="J101" s="47">
        <v>0.6</v>
      </c>
      <c r="K101" s="47">
        <v>0.25</v>
      </c>
      <c r="L101" s="47">
        <v>200</v>
      </c>
      <c r="M101" s="47">
        <v>20</v>
      </c>
      <c r="N101" s="47">
        <v>4</v>
      </c>
      <c r="O101" s="47">
        <v>16</v>
      </c>
      <c r="P101" s="47">
        <v>14</v>
      </c>
      <c r="Q101" s="47">
        <v>200</v>
      </c>
      <c r="R101" s="47">
        <v>0.01</v>
      </c>
      <c r="S101" s="47">
        <v>10</v>
      </c>
      <c r="T101" s="47">
        <v>8</v>
      </c>
    </row>
    <row r="102" spans="1:20" ht="15.75">
      <c r="A102" s="773" t="s">
        <v>20</v>
      </c>
      <c r="B102" s="152" t="s">
        <v>21</v>
      </c>
      <c r="C102" s="160">
        <v>0.862757</v>
      </c>
      <c r="D102" s="160">
        <v>0.90414899999999998</v>
      </c>
      <c r="E102" s="161">
        <v>0.94693899999999998</v>
      </c>
      <c r="F102" s="161">
        <v>0.22161</v>
      </c>
      <c r="G102" s="163">
        <v>0.16807</v>
      </c>
      <c r="H102" s="163"/>
      <c r="I102" s="45">
        <v>1</v>
      </c>
      <c r="J102" s="45">
        <v>1.4999999999999999E-2</v>
      </c>
      <c r="K102" s="45">
        <v>0.1</v>
      </c>
      <c r="L102" s="45">
        <v>100</v>
      </c>
      <c r="M102" s="45">
        <v>55</v>
      </c>
      <c r="N102" s="45">
        <v>5</v>
      </c>
      <c r="O102" s="45">
        <v>0.8</v>
      </c>
      <c r="P102" s="45">
        <v>1</v>
      </c>
      <c r="Q102" s="45">
        <v>10</v>
      </c>
      <c r="R102" s="45">
        <v>1E-3</v>
      </c>
      <c r="S102" s="45">
        <v>5</v>
      </c>
      <c r="T102" s="46">
        <v>4</v>
      </c>
    </row>
    <row r="103" spans="1:20" ht="15.75">
      <c r="A103" s="773"/>
      <c r="B103" s="408" t="s">
        <v>26</v>
      </c>
      <c r="C103" s="160">
        <v>0.86920299999999995</v>
      </c>
      <c r="D103" s="160">
        <v>0.87050400000000006</v>
      </c>
      <c r="E103" s="161">
        <v>0.85609900000000005</v>
      </c>
      <c r="F103" s="161">
        <v>0.32462999999999997</v>
      </c>
      <c r="G103" s="163">
        <v>0.24934999999999999</v>
      </c>
      <c r="H103" s="163"/>
      <c r="I103" s="45">
        <v>4</v>
      </c>
      <c r="J103" s="45">
        <v>0.01</v>
      </c>
      <c r="K103" s="45">
        <v>0.1</v>
      </c>
      <c r="L103" s="45">
        <v>11</v>
      </c>
      <c r="M103" s="45">
        <v>20</v>
      </c>
      <c r="N103" s="45">
        <v>5</v>
      </c>
      <c r="O103" s="45">
        <v>1.5</v>
      </c>
      <c r="P103" s="45">
        <v>4</v>
      </c>
      <c r="Q103" s="45">
        <v>20</v>
      </c>
      <c r="R103" s="45">
        <v>0.01</v>
      </c>
      <c r="S103" s="45">
        <v>50</v>
      </c>
      <c r="T103" s="46">
        <v>4</v>
      </c>
    </row>
    <row r="104" spans="1:20" ht="15.75">
      <c r="A104" s="773" t="s">
        <v>28</v>
      </c>
      <c r="B104" s="6" t="s">
        <v>29</v>
      </c>
      <c r="C104" s="408">
        <v>0.66899200000000003</v>
      </c>
      <c r="D104" s="387"/>
      <c r="E104" s="355">
        <v>0.88403799999999999</v>
      </c>
      <c r="F104" s="355">
        <v>0.21138000000000001</v>
      </c>
      <c r="G104" s="394">
        <v>0.13972999999999999</v>
      </c>
      <c r="H104" s="394"/>
      <c r="I104" s="24">
        <v>1</v>
      </c>
      <c r="J104" s="44">
        <v>1.4999999999999999E-2</v>
      </c>
      <c r="K104" s="24">
        <v>0.1</v>
      </c>
      <c r="L104" s="24">
        <v>100</v>
      </c>
      <c r="M104" s="24">
        <v>5</v>
      </c>
      <c r="N104" s="24">
        <v>3</v>
      </c>
      <c r="O104" s="44">
        <v>2</v>
      </c>
      <c r="P104" s="44">
        <v>12</v>
      </c>
      <c r="Q104" s="24">
        <v>5</v>
      </c>
      <c r="R104" s="24">
        <v>0.1</v>
      </c>
      <c r="S104" s="24">
        <v>0.5</v>
      </c>
      <c r="T104" s="24">
        <v>4</v>
      </c>
    </row>
    <row r="105" spans="1:20" ht="15.75">
      <c r="A105" s="773"/>
      <c r="B105" s="6" t="s">
        <v>35</v>
      </c>
      <c r="C105" s="408">
        <v>0.71061399999999997</v>
      </c>
      <c r="D105" s="387"/>
      <c r="E105" s="355">
        <v>0.84702200000000005</v>
      </c>
      <c r="F105" s="355">
        <v>0.33988000000000002</v>
      </c>
      <c r="G105" s="387">
        <v>0.25866</v>
      </c>
      <c r="H105" s="153"/>
      <c r="I105" s="9">
        <v>4</v>
      </c>
      <c r="J105" s="398">
        <v>2.5000000000000001E-2</v>
      </c>
      <c r="K105" s="398">
        <v>0.1</v>
      </c>
      <c r="L105" s="398">
        <v>10</v>
      </c>
      <c r="M105" s="398">
        <v>40</v>
      </c>
      <c r="N105" s="398">
        <v>5</v>
      </c>
      <c r="O105" s="398">
        <v>1</v>
      </c>
      <c r="P105" s="398">
        <v>10</v>
      </c>
      <c r="Q105" s="398">
        <v>20</v>
      </c>
      <c r="R105" s="398">
        <v>0.1</v>
      </c>
      <c r="S105" s="164">
        <v>0.5</v>
      </c>
      <c r="T105" s="324">
        <v>4</v>
      </c>
    </row>
    <row r="106" spans="1:20" ht="15.75">
      <c r="A106" s="771" t="s">
        <v>46</v>
      </c>
      <c r="B106" s="10" t="s">
        <v>47</v>
      </c>
      <c r="C106" s="227">
        <v>0.62822999999999996</v>
      </c>
      <c r="D106" s="227"/>
      <c r="E106" s="227">
        <v>0.88033600000000001</v>
      </c>
      <c r="F106" s="227">
        <v>0.83784999999999998</v>
      </c>
      <c r="G106" s="227">
        <v>0.72140000000000004</v>
      </c>
      <c r="H106" s="322"/>
      <c r="I106" s="26">
        <v>1</v>
      </c>
      <c r="J106" s="26">
        <v>2.5000000000000001E-2</v>
      </c>
      <c r="K106" s="26">
        <v>0.1</v>
      </c>
      <c r="L106" s="26">
        <v>10</v>
      </c>
      <c r="M106" s="26">
        <v>30</v>
      </c>
      <c r="N106" s="26">
        <v>2</v>
      </c>
      <c r="O106" s="26">
        <v>1.4</v>
      </c>
      <c r="P106" s="26">
        <v>1</v>
      </c>
      <c r="Q106" s="26">
        <v>5</v>
      </c>
      <c r="R106" s="26">
        <v>0.1</v>
      </c>
      <c r="S106" s="49">
        <v>1.5</v>
      </c>
      <c r="T106" s="26">
        <v>9</v>
      </c>
    </row>
    <row r="107" spans="1:20" ht="15.75" customHeight="1">
      <c r="A107" s="771"/>
      <c r="B107" s="735" t="s">
        <v>48</v>
      </c>
      <c r="C107" s="227">
        <v>0.35597499999999999</v>
      </c>
      <c r="D107" s="227"/>
      <c r="E107" s="227">
        <v>0.73349799999999998</v>
      </c>
      <c r="F107" s="227">
        <v>0.79457999999999995</v>
      </c>
      <c r="G107" s="438">
        <v>0.66064000000000001</v>
      </c>
      <c r="H107" s="13"/>
      <c r="I107" s="348">
        <v>4</v>
      </c>
      <c r="J107" s="348">
        <v>0.02</v>
      </c>
      <c r="K107" s="348">
        <v>0.1</v>
      </c>
      <c r="L107" s="348">
        <v>5</v>
      </c>
      <c r="M107" s="348">
        <v>40</v>
      </c>
      <c r="N107" s="348">
        <v>4</v>
      </c>
      <c r="O107" s="348">
        <v>4</v>
      </c>
      <c r="P107" s="348">
        <v>1</v>
      </c>
      <c r="Q107" s="348">
        <v>10</v>
      </c>
      <c r="R107" s="348">
        <v>0.1</v>
      </c>
      <c r="S107" s="348">
        <v>8</v>
      </c>
      <c r="T107" s="348">
        <v>9</v>
      </c>
    </row>
    <row r="108" spans="1:20" ht="15.75" customHeight="1">
      <c r="A108" s="771"/>
      <c r="B108" s="736"/>
      <c r="C108" s="227">
        <v>0.376052</v>
      </c>
      <c r="D108" s="227"/>
      <c r="E108" s="227">
        <v>0.75068000000000001</v>
      </c>
      <c r="F108" s="227">
        <v>0.79451000000000005</v>
      </c>
      <c r="G108" s="438">
        <v>0.66017999999999999</v>
      </c>
      <c r="H108" s="227"/>
      <c r="I108" s="348">
        <v>4</v>
      </c>
      <c r="J108" s="348">
        <v>0.02</v>
      </c>
      <c r="K108" s="348">
        <v>0.1</v>
      </c>
      <c r="L108" s="348">
        <v>5</v>
      </c>
      <c r="M108" s="348">
        <v>40</v>
      </c>
      <c r="N108" s="348">
        <v>4</v>
      </c>
      <c r="O108" s="348">
        <v>4</v>
      </c>
      <c r="P108" s="348">
        <v>1</v>
      </c>
      <c r="Q108" s="348">
        <v>10</v>
      </c>
      <c r="R108" s="348">
        <v>0.1</v>
      </c>
      <c r="S108" s="348">
        <v>4</v>
      </c>
      <c r="T108" s="348">
        <v>9</v>
      </c>
    </row>
    <row r="109" spans="1:20">
      <c r="A109" s="30" t="s">
        <v>67</v>
      </c>
    </row>
    <row r="110" spans="1:20" ht="15.75">
      <c r="A110" s="737" t="s">
        <v>1</v>
      </c>
      <c r="B110" s="737" t="s">
        <v>2</v>
      </c>
      <c r="C110" s="766"/>
      <c r="D110" s="766"/>
      <c r="E110" s="737"/>
      <c r="F110" s="766" t="s">
        <v>3</v>
      </c>
      <c r="G110" s="767" t="s">
        <v>4</v>
      </c>
      <c r="H110" s="404"/>
      <c r="I110" s="766" t="s">
        <v>5</v>
      </c>
      <c r="J110" s="766"/>
      <c r="K110" s="766"/>
      <c r="L110" s="766"/>
      <c r="M110" s="766"/>
      <c r="N110" s="766"/>
      <c r="O110" s="766"/>
      <c r="P110" s="766"/>
      <c r="Q110" s="766"/>
      <c r="R110" s="766"/>
      <c r="S110" s="766"/>
      <c r="T110" s="766"/>
    </row>
    <row r="111" spans="1:20" ht="31.5" customHeight="1">
      <c r="A111" s="737"/>
      <c r="B111" s="737"/>
      <c r="C111" s="766"/>
      <c r="D111" s="766"/>
      <c r="E111" s="738"/>
      <c r="F111" s="766"/>
      <c r="G111" s="767"/>
      <c r="H111" s="27"/>
      <c r="I111" s="27" t="s">
        <v>6</v>
      </c>
      <c r="J111" s="28" t="s">
        <v>7</v>
      </c>
      <c r="K111" s="28" t="s">
        <v>8</v>
      </c>
      <c r="L111" s="28" t="s">
        <v>9</v>
      </c>
      <c r="M111" s="28" t="s">
        <v>10</v>
      </c>
      <c r="N111" s="28" t="s">
        <v>11</v>
      </c>
      <c r="O111" s="28" t="s">
        <v>12</v>
      </c>
      <c r="P111" s="28" t="s">
        <v>13</v>
      </c>
      <c r="Q111" s="28" t="s">
        <v>14</v>
      </c>
      <c r="R111" s="391" t="s">
        <v>15</v>
      </c>
      <c r="S111" s="154" t="s">
        <v>16</v>
      </c>
      <c r="T111" s="155" t="s">
        <v>56</v>
      </c>
    </row>
    <row r="112" spans="1:20" ht="15.75">
      <c r="A112" s="735" t="s">
        <v>17</v>
      </c>
      <c r="B112" s="387" t="s">
        <v>18</v>
      </c>
      <c r="C112" s="156">
        <v>0.50347900000000001</v>
      </c>
      <c r="D112" s="157">
        <v>0.669879</v>
      </c>
      <c r="E112" s="157"/>
      <c r="F112" s="157">
        <v>0.52081</v>
      </c>
      <c r="G112" s="157">
        <v>0.37881999999999999</v>
      </c>
      <c r="H112" s="156"/>
      <c r="I112" s="31">
        <v>4</v>
      </c>
      <c r="J112" s="11">
        <v>0.1</v>
      </c>
      <c r="K112" s="11">
        <v>0.25</v>
      </c>
      <c r="L112" s="11">
        <v>200</v>
      </c>
      <c r="M112" s="11">
        <v>30</v>
      </c>
      <c r="N112" s="11">
        <v>4</v>
      </c>
      <c r="O112" s="11">
        <v>16</v>
      </c>
      <c r="P112" s="11">
        <v>10</v>
      </c>
      <c r="Q112" s="11">
        <v>160</v>
      </c>
      <c r="R112" s="11">
        <v>0.01</v>
      </c>
      <c r="S112" s="158">
        <v>10</v>
      </c>
      <c r="T112" s="32">
        <v>8</v>
      </c>
    </row>
    <row r="113" spans="1:20" ht="15.75">
      <c r="A113" s="735"/>
      <c r="B113" s="735" t="s">
        <v>19</v>
      </c>
      <c r="C113" s="408">
        <v>0.57396599999999998</v>
      </c>
      <c r="D113" s="387">
        <v>0.64079299999999995</v>
      </c>
      <c r="E113" s="387"/>
      <c r="F113" s="387">
        <v>0.77064999999999995</v>
      </c>
      <c r="G113" s="355">
        <v>0.63946999999999998</v>
      </c>
      <c r="H113" s="355"/>
      <c r="I113" s="48">
        <v>4</v>
      </c>
      <c r="J113" s="48">
        <v>0.6</v>
      </c>
      <c r="K113" s="48">
        <v>0.25</v>
      </c>
      <c r="L113" s="48">
        <v>200</v>
      </c>
      <c r="M113" s="48">
        <v>30</v>
      </c>
      <c r="N113" s="48">
        <v>4</v>
      </c>
      <c r="O113" s="48">
        <v>16</v>
      </c>
      <c r="P113" s="48">
        <v>14</v>
      </c>
      <c r="Q113" s="48">
        <v>160</v>
      </c>
      <c r="R113" s="48">
        <v>0.01</v>
      </c>
      <c r="S113" s="48">
        <v>5</v>
      </c>
      <c r="T113" s="48">
        <v>8</v>
      </c>
    </row>
    <row r="114" spans="1:20" ht="15.75">
      <c r="A114" s="735"/>
      <c r="B114" s="735"/>
      <c r="C114" s="408">
        <v>0.603352</v>
      </c>
      <c r="D114" s="387"/>
      <c r="E114" s="355"/>
      <c r="F114" s="355">
        <v>0.76781999999999995</v>
      </c>
      <c r="G114" s="394">
        <v>0.63627</v>
      </c>
      <c r="H114" s="394"/>
      <c r="I114" s="43">
        <v>4</v>
      </c>
      <c r="J114" s="43">
        <v>0.6</v>
      </c>
      <c r="K114" s="43">
        <v>0.25</v>
      </c>
      <c r="L114" s="43">
        <v>200</v>
      </c>
      <c r="M114" s="43">
        <v>20</v>
      </c>
      <c r="N114" s="43">
        <v>4</v>
      </c>
      <c r="O114" s="43">
        <v>16</v>
      </c>
      <c r="P114" s="43">
        <v>14</v>
      </c>
      <c r="Q114" s="43">
        <v>200</v>
      </c>
      <c r="R114" s="43">
        <v>0.01</v>
      </c>
      <c r="S114" s="43">
        <v>8</v>
      </c>
      <c r="T114" s="43">
        <v>8</v>
      </c>
    </row>
    <row r="115" spans="1:20" ht="15.75">
      <c r="A115" s="735"/>
      <c r="B115" s="735"/>
      <c r="C115" s="156">
        <v>0.61315600000000003</v>
      </c>
      <c r="D115" s="157">
        <v>0.69358699999999995</v>
      </c>
      <c r="E115" s="159"/>
      <c r="F115" s="159">
        <v>0.76785999999999999</v>
      </c>
      <c r="G115" s="157">
        <v>0.63632999999999995</v>
      </c>
      <c r="H115" s="157"/>
      <c r="I115" s="47">
        <v>4</v>
      </c>
      <c r="J115" s="47">
        <v>0.6</v>
      </c>
      <c r="K115" s="47">
        <v>0.25</v>
      </c>
      <c r="L115" s="47">
        <v>200</v>
      </c>
      <c r="M115" s="47">
        <v>20</v>
      </c>
      <c r="N115" s="47">
        <v>4</v>
      </c>
      <c r="O115" s="47">
        <v>16</v>
      </c>
      <c r="P115" s="47">
        <v>14</v>
      </c>
      <c r="Q115" s="47">
        <v>200</v>
      </c>
      <c r="R115" s="47">
        <v>0.01</v>
      </c>
      <c r="S115" s="47">
        <v>10</v>
      </c>
      <c r="T115" s="47">
        <v>8</v>
      </c>
    </row>
    <row r="116" spans="1:20" ht="15.75">
      <c r="A116" s="773" t="s">
        <v>20</v>
      </c>
      <c r="B116" s="152" t="s">
        <v>21</v>
      </c>
      <c r="C116" s="160">
        <v>0.862757</v>
      </c>
      <c r="D116" s="160">
        <v>0.90414899999999998</v>
      </c>
      <c r="E116" s="161"/>
      <c r="F116" s="161">
        <v>0.22161</v>
      </c>
      <c r="G116" s="163">
        <v>0.16807</v>
      </c>
      <c r="H116" s="163"/>
      <c r="I116" s="45">
        <v>1</v>
      </c>
      <c r="J116" s="45">
        <v>1.4999999999999999E-2</v>
      </c>
      <c r="K116" s="45">
        <v>0.1</v>
      </c>
      <c r="L116" s="45">
        <v>100</v>
      </c>
      <c r="M116" s="45">
        <v>55</v>
      </c>
      <c r="N116" s="45">
        <v>5</v>
      </c>
      <c r="O116" s="45">
        <v>0.8</v>
      </c>
      <c r="P116" s="45">
        <v>1</v>
      </c>
      <c r="Q116" s="45">
        <v>10</v>
      </c>
      <c r="R116" s="45">
        <v>1E-3</v>
      </c>
      <c r="S116" s="45">
        <v>5</v>
      </c>
      <c r="T116" s="46">
        <v>4</v>
      </c>
    </row>
    <row r="117" spans="1:20" ht="15.75">
      <c r="A117" s="773"/>
      <c r="B117" s="408" t="s">
        <v>26</v>
      </c>
      <c r="C117" s="160">
        <v>0.86920299999999995</v>
      </c>
      <c r="D117" s="160">
        <v>0.87050400000000006</v>
      </c>
      <c r="E117" s="161"/>
      <c r="F117" s="161">
        <v>0.32462999999999997</v>
      </c>
      <c r="G117" s="163">
        <v>0.24934999999999999</v>
      </c>
      <c r="H117" s="163"/>
      <c r="I117" s="45">
        <v>4</v>
      </c>
      <c r="J117" s="45">
        <v>0.01</v>
      </c>
      <c r="K117" s="45">
        <v>0.1</v>
      </c>
      <c r="L117" s="45">
        <v>11</v>
      </c>
      <c r="M117" s="45">
        <v>20</v>
      </c>
      <c r="N117" s="45">
        <v>5</v>
      </c>
      <c r="O117" s="45">
        <v>1.5</v>
      </c>
      <c r="P117" s="45">
        <v>4</v>
      </c>
      <c r="Q117" s="45">
        <v>20</v>
      </c>
      <c r="R117" s="45">
        <v>0.01</v>
      </c>
      <c r="S117" s="45">
        <v>50</v>
      </c>
      <c r="T117" s="46">
        <v>4</v>
      </c>
    </row>
    <row r="118" spans="1:20" ht="15.75">
      <c r="A118" s="773" t="s">
        <v>28</v>
      </c>
      <c r="B118" s="6" t="s">
        <v>29</v>
      </c>
      <c r="C118" s="408">
        <v>0.66880499999999998</v>
      </c>
      <c r="D118" s="387">
        <v>0.74015600000000004</v>
      </c>
      <c r="E118" s="355"/>
      <c r="F118" s="355">
        <v>0.21135999999999999</v>
      </c>
      <c r="G118" s="394">
        <v>0.13972000000000001</v>
      </c>
      <c r="H118" s="394"/>
      <c r="I118" s="24">
        <v>1</v>
      </c>
      <c r="J118" s="44">
        <v>1.4999999999999999E-2</v>
      </c>
      <c r="K118" s="24">
        <v>0.1</v>
      </c>
      <c r="L118" s="24">
        <v>100</v>
      </c>
      <c r="M118" s="24">
        <v>5</v>
      </c>
      <c r="N118" s="24">
        <v>3</v>
      </c>
      <c r="O118" s="44">
        <v>2</v>
      </c>
      <c r="P118" s="44">
        <v>12</v>
      </c>
      <c r="Q118" s="24">
        <v>5</v>
      </c>
      <c r="R118" s="24">
        <v>0.1</v>
      </c>
      <c r="S118" s="24">
        <v>0.5</v>
      </c>
      <c r="T118" s="24">
        <v>4</v>
      </c>
    </row>
    <row r="119" spans="1:20" ht="15.75">
      <c r="A119" s="773"/>
      <c r="B119" s="6" t="s">
        <v>35</v>
      </c>
      <c r="C119" s="408">
        <v>0.710484</v>
      </c>
      <c r="D119" s="387">
        <v>0.625915</v>
      </c>
      <c r="E119" s="355"/>
      <c r="F119" s="355">
        <v>0.33981</v>
      </c>
      <c r="G119" s="387">
        <v>0.25855</v>
      </c>
      <c r="H119" s="153"/>
      <c r="I119" s="9">
        <v>4</v>
      </c>
      <c r="J119" s="398">
        <v>2.5000000000000001E-2</v>
      </c>
      <c r="K119" s="398">
        <v>0.1</v>
      </c>
      <c r="L119" s="398">
        <v>10</v>
      </c>
      <c r="M119" s="398">
        <v>40</v>
      </c>
      <c r="N119" s="398">
        <v>5</v>
      </c>
      <c r="O119" s="398">
        <v>1</v>
      </c>
      <c r="P119" s="398">
        <v>10</v>
      </c>
      <c r="Q119" s="398">
        <v>20</v>
      </c>
      <c r="R119" s="398">
        <v>0.1</v>
      </c>
      <c r="S119" s="164">
        <v>0.5</v>
      </c>
      <c r="T119" s="324">
        <v>4</v>
      </c>
    </row>
    <row r="120" spans="1:20" ht="15.75">
      <c r="A120" s="771" t="s">
        <v>46</v>
      </c>
      <c r="B120" s="10" t="s">
        <v>47</v>
      </c>
      <c r="C120" s="227">
        <v>0.62822999999999996</v>
      </c>
      <c r="D120" s="227"/>
      <c r="E120" s="227"/>
      <c r="F120" s="227">
        <v>0.83784999999999998</v>
      </c>
      <c r="G120" s="227">
        <v>0.72140000000000004</v>
      </c>
      <c r="H120" s="227"/>
      <c r="I120" s="24">
        <v>1</v>
      </c>
      <c r="J120" s="24">
        <v>2.5000000000000001E-2</v>
      </c>
      <c r="K120" s="24">
        <v>0.1</v>
      </c>
      <c r="L120" s="24">
        <v>10</v>
      </c>
      <c r="M120" s="24">
        <v>30</v>
      </c>
      <c r="N120" s="24">
        <v>2</v>
      </c>
      <c r="O120" s="24">
        <v>1.4</v>
      </c>
      <c r="P120" s="24">
        <v>1</v>
      </c>
      <c r="Q120" s="24">
        <v>5</v>
      </c>
      <c r="R120" s="24">
        <v>0.1</v>
      </c>
      <c r="S120" s="43">
        <v>1.5</v>
      </c>
      <c r="T120" s="24">
        <v>9</v>
      </c>
    </row>
    <row r="121" spans="1:20" ht="15.75">
      <c r="A121" s="771"/>
      <c r="B121" s="10" t="s">
        <v>48</v>
      </c>
      <c r="C121" s="227"/>
      <c r="D121" s="227"/>
      <c r="E121" s="227"/>
      <c r="F121" s="227"/>
      <c r="G121" s="227"/>
      <c r="H121" s="227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 spans="1:20">
      <c r="A122" s="78" t="s">
        <v>68</v>
      </c>
      <c r="E122" s="85" t="s">
        <v>69</v>
      </c>
    </row>
    <row r="123" spans="1:20" ht="15.75">
      <c r="A123" s="737" t="s">
        <v>1</v>
      </c>
      <c r="B123" s="737" t="s">
        <v>2</v>
      </c>
      <c r="C123" s="766"/>
      <c r="D123" s="766"/>
      <c r="E123" s="400"/>
      <c r="F123" s="766" t="s">
        <v>3</v>
      </c>
      <c r="G123" s="767" t="s">
        <v>4</v>
      </c>
      <c r="H123" s="404"/>
      <c r="I123" s="766" t="s">
        <v>5</v>
      </c>
      <c r="J123" s="766"/>
      <c r="K123" s="766"/>
      <c r="L123" s="766"/>
      <c r="M123" s="766"/>
      <c r="N123" s="766"/>
      <c r="O123" s="766"/>
      <c r="P123" s="766"/>
      <c r="Q123" s="766"/>
      <c r="R123" s="766"/>
      <c r="S123" s="766"/>
      <c r="T123" s="766"/>
    </row>
    <row r="124" spans="1:20" ht="47.25">
      <c r="A124" s="737"/>
      <c r="B124" s="737"/>
      <c r="C124" s="766"/>
      <c r="D124" s="766"/>
      <c r="E124" s="400" t="s">
        <v>66</v>
      </c>
      <c r="F124" s="766"/>
      <c r="G124" s="767"/>
      <c r="H124" s="27" t="s">
        <v>70</v>
      </c>
      <c r="I124" s="27" t="s">
        <v>6</v>
      </c>
      <c r="J124" s="28" t="s">
        <v>7</v>
      </c>
      <c r="K124" s="28" t="s">
        <v>8</v>
      </c>
      <c r="L124" s="28" t="s">
        <v>9</v>
      </c>
      <c r="M124" s="28" t="s">
        <v>10</v>
      </c>
      <c r="N124" s="28" t="s">
        <v>11</v>
      </c>
      <c r="O124" s="57" t="s">
        <v>71</v>
      </c>
      <c r="P124" s="28" t="s">
        <v>13</v>
      </c>
      <c r="Q124" s="28" t="s">
        <v>14</v>
      </c>
      <c r="R124" s="391" t="s">
        <v>15</v>
      </c>
      <c r="S124" s="154" t="s">
        <v>16</v>
      </c>
      <c r="T124" s="155" t="s">
        <v>56</v>
      </c>
    </row>
    <row r="125" spans="1:20" ht="15.75">
      <c r="A125" s="735" t="s">
        <v>17</v>
      </c>
      <c r="B125" s="735" t="s">
        <v>18</v>
      </c>
      <c r="C125" s="408" t="s">
        <v>72</v>
      </c>
      <c r="D125" s="387"/>
      <c r="E125" s="387"/>
      <c r="F125" s="387">
        <v>0.57562000000000002</v>
      </c>
      <c r="G125" s="387">
        <v>0.44146999999999997</v>
      </c>
      <c r="H125" s="408"/>
      <c r="I125" s="408">
        <v>4</v>
      </c>
      <c r="J125" s="387">
        <v>1E-3</v>
      </c>
      <c r="K125" s="387">
        <v>0.25</v>
      </c>
      <c r="L125" s="387">
        <v>200</v>
      </c>
      <c r="M125" s="387">
        <v>30</v>
      </c>
      <c r="N125" s="387">
        <v>4</v>
      </c>
      <c r="O125" s="387">
        <v>8</v>
      </c>
      <c r="P125" s="387">
        <v>10</v>
      </c>
      <c r="Q125" s="387">
        <v>160</v>
      </c>
      <c r="R125" s="387">
        <v>0.01</v>
      </c>
      <c r="S125" s="355">
        <v>10</v>
      </c>
      <c r="T125" s="322">
        <v>8</v>
      </c>
    </row>
    <row r="126" spans="1:20" ht="15.75">
      <c r="A126" s="735"/>
      <c r="B126" s="735"/>
      <c r="C126" s="408" t="s">
        <v>73</v>
      </c>
      <c r="D126" s="387"/>
      <c r="E126" s="387"/>
      <c r="F126" s="387">
        <v>0.56159999999999999</v>
      </c>
      <c r="G126" s="355">
        <v>0.42695</v>
      </c>
      <c r="H126" s="355"/>
      <c r="I126" s="26">
        <v>4</v>
      </c>
      <c r="J126" s="26">
        <v>8.0000000000000004E-4</v>
      </c>
      <c r="K126" s="26">
        <v>0.25</v>
      </c>
      <c r="L126" s="26">
        <v>5</v>
      </c>
      <c r="M126" s="49">
        <v>30</v>
      </c>
      <c r="N126" s="26">
        <v>4</v>
      </c>
      <c r="O126" s="50">
        <v>7</v>
      </c>
      <c r="P126" s="26">
        <v>20</v>
      </c>
      <c r="Q126" s="49">
        <v>120</v>
      </c>
      <c r="R126" s="26">
        <v>0.01</v>
      </c>
      <c r="S126" s="49">
        <v>10</v>
      </c>
      <c r="T126" s="26">
        <v>8</v>
      </c>
    </row>
    <row r="127" spans="1:20" ht="15.75">
      <c r="A127" s="735"/>
      <c r="B127" s="735"/>
      <c r="C127" s="408">
        <v>0.55702499999999999</v>
      </c>
      <c r="D127" s="387"/>
      <c r="E127" s="355"/>
      <c r="F127" s="355">
        <v>0.58359000000000005</v>
      </c>
      <c r="G127" s="355">
        <v>0.45075999999999999</v>
      </c>
      <c r="H127" s="355"/>
      <c r="I127" s="51">
        <v>2</v>
      </c>
      <c r="J127" s="51">
        <v>5.0000000000000001E-4</v>
      </c>
      <c r="K127" s="51">
        <v>0.25</v>
      </c>
      <c r="L127" s="51">
        <v>5</v>
      </c>
      <c r="M127" s="52">
        <v>30</v>
      </c>
      <c r="N127" s="51">
        <v>4</v>
      </c>
      <c r="O127" s="52">
        <v>8</v>
      </c>
      <c r="P127" s="51">
        <v>20</v>
      </c>
      <c r="Q127" s="53">
        <v>120</v>
      </c>
      <c r="R127" s="51">
        <v>0.01</v>
      </c>
      <c r="S127" s="53">
        <v>10</v>
      </c>
      <c r="T127" s="51">
        <v>8</v>
      </c>
    </row>
    <row r="128" spans="1:20" ht="15.75">
      <c r="A128" s="735"/>
      <c r="B128" s="735"/>
      <c r="C128" s="408">
        <v>0.58399900000000005</v>
      </c>
      <c r="D128" s="387"/>
      <c r="E128" s="355"/>
      <c r="F128" s="355">
        <v>0.58630000000000004</v>
      </c>
      <c r="G128" s="355">
        <v>0.45448</v>
      </c>
      <c r="H128" s="355"/>
      <c r="I128" s="24">
        <v>1</v>
      </c>
      <c r="J128" s="24">
        <v>5.0000000000000001E-4</v>
      </c>
      <c r="K128" s="24">
        <v>0.25</v>
      </c>
      <c r="L128" s="24">
        <v>5</v>
      </c>
      <c r="M128" s="44">
        <v>30</v>
      </c>
      <c r="N128" s="24">
        <v>4</v>
      </c>
      <c r="O128" s="44">
        <v>7</v>
      </c>
      <c r="P128" s="24">
        <v>20</v>
      </c>
      <c r="Q128" s="43">
        <v>120</v>
      </c>
      <c r="R128" s="24">
        <v>0.01</v>
      </c>
      <c r="S128" s="43">
        <v>10</v>
      </c>
      <c r="T128" s="24">
        <v>8</v>
      </c>
    </row>
    <row r="129" spans="1:20" ht="15.75">
      <c r="A129" s="735"/>
      <c r="B129" s="735"/>
      <c r="C129" s="156">
        <v>0.58465100000000003</v>
      </c>
      <c r="D129" s="157"/>
      <c r="E129" s="159"/>
      <c r="F129" s="159">
        <v>0.58638000000000001</v>
      </c>
      <c r="G129" s="159">
        <v>0.45479999999999998</v>
      </c>
      <c r="H129" s="159"/>
      <c r="I129" s="54">
        <v>1</v>
      </c>
      <c r="J129" s="54">
        <v>2.9999999999999997E-4</v>
      </c>
      <c r="K129" s="54">
        <v>0.25</v>
      </c>
      <c r="L129" s="54">
        <v>5</v>
      </c>
      <c r="M129" s="55">
        <v>30</v>
      </c>
      <c r="N129" s="54">
        <v>4</v>
      </c>
      <c r="O129" s="55">
        <v>7</v>
      </c>
      <c r="P129" s="54">
        <v>20</v>
      </c>
      <c r="Q129" s="56">
        <v>120</v>
      </c>
      <c r="R129" s="54">
        <v>0.01</v>
      </c>
      <c r="S129" s="56">
        <v>10</v>
      </c>
      <c r="T129" s="54">
        <v>8</v>
      </c>
    </row>
    <row r="130" spans="1:20" ht="15.75">
      <c r="A130" s="735"/>
      <c r="B130" s="735" t="s">
        <v>19</v>
      </c>
      <c r="C130" s="408" t="s">
        <v>74</v>
      </c>
      <c r="D130" s="387"/>
      <c r="E130" s="355"/>
      <c r="F130" s="355">
        <v>0.76781999999999995</v>
      </c>
      <c r="G130" s="394">
        <v>0.63627</v>
      </c>
      <c r="H130" s="388"/>
      <c r="I130" s="58">
        <v>1</v>
      </c>
      <c r="J130" s="58">
        <v>5.0000000000000001E-4</v>
      </c>
      <c r="K130" s="58">
        <v>0.25</v>
      </c>
      <c r="L130" s="58">
        <v>200</v>
      </c>
      <c r="M130" s="58">
        <v>20</v>
      </c>
      <c r="N130" s="59">
        <v>4</v>
      </c>
      <c r="O130" s="58">
        <v>24</v>
      </c>
      <c r="P130" s="58">
        <v>14</v>
      </c>
      <c r="Q130" s="60">
        <v>180</v>
      </c>
      <c r="R130" s="58">
        <v>0.01</v>
      </c>
      <c r="S130" s="60">
        <v>10</v>
      </c>
      <c r="T130" s="58">
        <v>8</v>
      </c>
    </row>
    <row r="131" spans="1:20" ht="15.75">
      <c r="A131" s="735"/>
      <c r="B131" s="735"/>
      <c r="C131" s="156">
        <v>0.60092699999999999</v>
      </c>
      <c r="D131" s="157"/>
      <c r="E131" s="159"/>
      <c r="F131" s="159">
        <v>0.76217000000000001</v>
      </c>
      <c r="G131" s="158">
        <v>0.62860000000000005</v>
      </c>
      <c r="H131" s="158"/>
      <c r="I131" s="54">
        <v>1</v>
      </c>
      <c r="J131" s="54">
        <v>5.0000000000000001E-4</v>
      </c>
      <c r="K131" s="54">
        <v>0.25</v>
      </c>
      <c r="L131" s="54">
        <v>200</v>
      </c>
      <c r="M131" s="54">
        <v>20</v>
      </c>
      <c r="N131" s="56">
        <v>4.5</v>
      </c>
      <c r="O131" s="54">
        <v>24</v>
      </c>
      <c r="P131" s="54">
        <v>16</v>
      </c>
      <c r="Q131" s="55">
        <v>180</v>
      </c>
      <c r="R131" s="54">
        <v>0.01</v>
      </c>
      <c r="S131" s="55">
        <v>14</v>
      </c>
      <c r="T131" s="54">
        <v>8</v>
      </c>
    </row>
    <row r="132" spans="1:20" ht="15.75">
      <c r="A132" s="735"/>
      <c r="B132" s="735"/>
      <c r="C132" s="408">
        <v>0.59235899999999997</v>
      </c>
      <c r="D132" s="387"/>
      <c r="E132" s="355"/>
      <c r="F132" s="355">
        <v>0.75417999999999996</v>
      </c>
      <c r="G132" s="10">
        <v>0.61938000000000004</v>
      </c>
      <c r="H132" s="10"/>
      <c r="I132" s="24">
        <v>1</v>
      </c>
      <c r="J132" s="24">
        <v>2.9999999999999997E-4</v>
      </c>
      <c r="K132" s="24">
        <v>0.25</v>
      </c>
      <c r="L132" s="24">
        <v>200</v>
      </c>
      <c r="M132" s="24">
        <v>20</v>
      </c>
      <c r="N132" s="43">
        <v>4</v>
      </c>
      <c r="O132" s="24">
        <v>24</v>
      </c>
      <c r="P132" s="24">
        <v>16</v>
      </c>
      <c r="Q132" s="44">
        <v>180</v>
      </c>
      <c r="R132" s="24">
        <v>0.01</v>
      </c>
      <c r="S132" s="44">
        <v>14</v>
      </c>
      <c r="T132" s="24">
        <v>8</v>
      </c>
    </row>
    <row r="133" spans="1:20" ht="15.75">
      <c r="A133" s="773" t="s">
        <v>20</v>
      </c>
      <c r="B133" s="152" t="s">
        <v>21</v>
      </c>
      <c r="C133" s="160"/>
      <c r="D133" s="160"/>
      <c r="E133" s="161"/>
      <c r="F133" s="161"/>
      <c r="G133" s="163"/>
      <c r="H133" s="165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36"/>
    </row>
    <row r="134" spans="1:20" ht="15.75">
      <c r="A134" s="773"/>
      <c r="B134" s="408" t="s">
        <v>26</v>
      </c>
      <c r="C134" s="160"/>
      <c r="D134" s="160"/>
      <c r="E134" s="161"/>
      <c r="F134" s="161"/>
      <c r="G134" s="163"/>
      <c r="H134" s="160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9"/>
    </row>
    <row r="135" spans="1:20" ht="15.75">
      <c r="A135" s="770" t="s">
        <v>28</v>
      </c>
      <c r="B135" s="770" t="s">
        <v>29</v>
      </c>
      <c r="C135" s="408">
        <v>0.76785000000000003</v>
      </c>
      <c r="D135" s="387"/>
      <c r="E135" s="355"/>
      <c r="F135" s="355">
        <v>0.21509</v>
      </c>
      <c r="G135" s="10">
        <v>0.14391000000000001</v>
      </c>
      <c r="H135" s="355"/>
      <c r="I135" s="26">
        <v>1</v>
      </c>
      <c r="J135" s="50">
        <v>1E-4</v>
      </c>
      <c r="K135" s="26">
        <v>0.1</v>
      </c>
      <c r="L135" s="26">
        <v>100</v>
      </c>
      <c r="M135" s="50">
        <v>5</v>
      </c>
      <c r="N135" s="26">
        <v>3</v>
      </c>
      <c r="O135" s="50">
        <v>1.5</v>
      </c>
      <c r="P135" s="50">
        <v>6</v>
      </c>
      <c r="Q135" s="26">
        <v>10</v>
      </c>
      <c r="R135" s="26">
        <v>0.01</v>
      </c>
      <c r="S135" s="26">
        <v>0.5</v>
      </c>
      <c r="T135" s="26">
        <v>9</v>
      </c>
    </row>
    <row r="136" spans="1:20" ht="15.75">
      <c r="A136" s="770"/>
      <c r="B136" s="770"/>
      <c r="C136" s="156">
        <v>0.77252200000000004</v>
      </c>
      <c r="D136" s="157">
        <v>0.86087100000000005</v>
      </c>
      <c r="E136" s="159"/>
      <c r="F136" s="159">
        <v>0.21340999999999999</v>
      </c>
      <c r="G136" s="159">
        <v>0.14251</v>
      </c>
      <c r="H136" s="159"/>
      <c r="I136" s="76">
        <v>1</v>
      </c>
      <c r="J136" s="77">
        <v>1E-4</v>
      </c>
      <c r="K136" s="76">
        <v>0.1</v>
      </c>
      <c r="L136" s="76">
        <v>100</v>
      </c>
      <c r="M136" s="77">
        <v>10</v>
      </c>
      <c r="N136" s="76">
        <v>3</v>
      </c>
      <c r="O136" s="77">
        <v>0.8</v>
      </c>
      <c r="P136" s="77">
        <v>4</v>
      </c>
      <c r="Q136" s="76">
        <v>10</v>
      </c>
      <c r="R136" s="76">
        <v>0.01</v>
      </c>
      <c r="S136" s="76">
        <v>0.5</v>
      </c>
      <c r="T136" s="76">
        <v>9</v>
      </c>
    </row>
    <row r="137" spans="1:20" ht="15.75">
      <c r="A137" s="770"/>
      <c r="B137" s="770" t="s">
        <v>35</v>
      </c>
      <c r="C137" s="394" t="s">
        <v>75</v>
      </c>
      <c r="D137" s="408"/>
      <c r="E137" s="146"/>
      <c r="F137" s="355"/>
      <c r="G137" s="355"/>
      <c r="H137" s="355"/>
      <c r="I137" s="49">
        <v>1</v>
      </c>
      <c r="J137" s="50">
        <v>3.0000000000000001E-5</v>
      </c>
      <c r="K137" s="49">
        <v>0.1</v>
      </c>
      <c r="L137" s="49">
        <v>10</v>
      </c>
      <c r="M137" s="50">
        <v>10</v>
      </c>
      <c r="N137" s="49">
        <v>5</v>
      </c>
      <c r="O137" s="49">
        <v>0.8</v>
      </c>
      <c r="P137" s="49">
        <v>4</v>
      </c>
      <c r="Q137" s="50">
        <v>5</v>
      </c>
      <c r="R137" s="49">
        <v>0.1</v>
      </c>
      <c r="S137" s="50">
        <v>0.8</v>
      </c>
      <c r="T137" s="49">
        <v>4</v>
      </c>
    </row>
    <row r="138" spans="1:20" ht="15.75">
      <c r="A138" s="770"/>
      <c r="B138" s="770"/>
      <c r="C138" s="11">
        <v>0.75916300000000003</v>
      </c>
      <c r="D138" s="156">
        <v>0.76323799999999997</v>
      </c>
      <c r="E138" s="166"/>
      <c r="F138" s="159">
        <v>0.34188000000000002</v>
      </c>
      <c r="G138" s="159">
        <v>0.26413999999999999</v>
      </c>
      <c r="H138" s="159"/>
      <c r="I138" s="47">
        <v>1</v>
      </c>
      <c r="J138" s="77">
        <v>3.0000000000000001E-5</v>
      </c>
      <c r="K138" s="47">
        <v>0.1</v>
      </c>
      <c r="L138" s="47">
        <v>10</v>
      </c>
      <c r="M138" s="77">
        <v>10</v>
      </c>
      <c r="N138" s="47">
        <v>5</v>
      </c>
      <c r="O138" s="47">
        <v>0.8</v>
      </c>
      <c r="P138" s="47">
        <v>6</v>
      </c>
      <c r="Q138" s="77">
        <v>5</v>
      </c>
      <c r="R138" s="47">
        <v>0.1</v>
      </c>
      <c r="S138" s="77">
        <v>0.8</v>
      </c>
      <c r="T138" s="47">
        <v>4</v>
      </c>
    </row>
    <row r="139" spans="1:20" ht="15.75">
      <c r="A139" s="770"/>
      <c r="B139" s="770"/>
      <c r="C139" s="389">
        <v>0.75576100000000002</v>
      </c>
      <c r="D139" s="408"/>
      <c r="E139" s="146"/>
      <c r="F139" s="355"/>
      <c r="G139" s="355"/>
      <c r="H139" s="355"/>
      <c r="I139" s="43">
        <v>1</v>
      </c>
      <c r="J139" s="44">
        <v>1.0000000000000001E-5</v>
      </c>
      <c r="K139" s="43">
        <v>0.1</v>
      </c>
      <c r="L139" s="43">
        <v>10</v>
      </c>
      <c r="M139" s="44">
        <v>10</v>
      </c>
      <c r="N139" s="43">
        <v>5</v>
      </c>
      <c r="O139" s="43">
        <v>0.8</v>
      </c>
      <c r="P139" s="43">
        <v>5</v>
      </c>
      <c r="Q139" s="44">
        <v>5</v>
      </c>
      <c r="R139" s="43">
        <v>0.1</v>
      </c>
      <c r="S139" s="44">
        <v>0.8</v>
      </c>
      <c r="T139" s="43">
        <v>4</v>
      </c>
    </row>
    <row r="140" spans="1:20" ht="15.75">
      <c r="A140" s="771" t="s">
        <v>46</v>
      </c>
      <c r="B140" s="356" t="s">
        <v>47</v>
      </c>
      <c r="C140" s="323"/>
      <c r="D140" s="227"/>
      <c r="E140" s="227"/>
      <c r="F140" s="227"/>
      <c r="G140" s="227"/>
      <c r="H140" s="323"/>
      <c r="I140" s="74">
        <v>1</v>
      </c>
      <c r="J140" s="74">
        <v>2.5000000000000001E-2</v>
      </c>
      <c r="K140" s="74">
        <v>0.1</v>
      </c>
      <c r="L140" s="74">
        <v>10</v>
      </c>
      <c r="M140" s="74">
        <v>30</v>
      </c>
      <c r="N140" s="74">
        <v>2</v>
      </c>
      <c r="O140" s="74">
        <v>1.4</v>
      </c>
      <c r="P140" s="74">
        <v>1</v>
      </c>
      <c r="Q140" s="74">
        <v>5</v>
      </c>
      <c r="R140" s="74">
        <v>0.1</v>
      </c>
      <c r="S140" s="75">
        <v>1.5</v>
      </c>
      <c r="T140" s="74">
        <v>9</v>
      </c>
    </row>
    <row r="141" spans="1:20" ht="15.75">
      <c r="A141" s="771"/>
      <c r="B141" s="355" t="s">
        <v>48</v>
      </c>
      <c r="C141" s="322"/>
      <c r="D141" s="322"/>
      <c r="E141" s="322"/>
      <c r="F141" s="322"/>
      <c r="G141" s="322"/>
      <c r="H141" s="32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5.75">
      <c r="A142" s="755" t="s">
        <v>76</v>
      </c>
      <c r="B142" s="385" t="s">
        <v>37</v>
      </c>
      <c r="C142" s="73"/>
      <c r="D142" s="68"/>
      <c r="E142" s="68"/>
      <c r="F142" s="68"/>
      <c r="G142" s="68"/>
      <c r="H142" s="68"/>
      <c r="I142" s="69">
        <v>4</v>
      </c>
      <c r="J142" s="69">
        <v>0.1</v>
      </c>
      <c r="K142" s="69">
        <v>0.1</v>
      </c>
      <c r="L142" s="69">
        <v>1000</v>
      </c>
      <c r="M142" s="69">
        <v>40</v>
      </c>
      <c r="N142" s="69">
        <v>4</v>
      </c>
      <c r="O142" s="69">
        <v>1</v>
      </c>
      <c r="P142" s="69">
        <v>0</v>
      </c>
      <c r="Q142" s="69">
        <v>100</v>
      </c>
      <c r="R142" s="69">
        <v>0.1</v>
      </c>
      <c r="S142" s="69">
        <v>5</v>
      </c>
      <c r="T142" s="69">
        <v>4</v>
      </c>
    </row>
    <row r="143" spans="1:20" ht="15.75">
      <c r="A143" s="755"/>
      <c r="B143" s="756" t="s">
        <v>38</v>
      </c>
      <c r="C143" s="167">
        <v>0.29746400000000001</v>
      </c>
      <c r="D143" s="394"/>
      <c r="E143" s="394"/>
      <c r="F143" s="196">
        <v>0.63997000000000004</v>
      </c>
      <c r="G143" s="196">
        <v>0.47921000000000002</v>
      </c>
      <c r="H143" s="196"/>
      <c r="I143" s="62">
        <v>4</v>
      </c>
      <c r="J143" s="62">
        <v>5.0000000000000001E-4</v>
      </c>
      <c r="K143" s="62">
        <v>0.1</v>
      </c>
      <c r="L143" s="62">
        <v>100</v>
      </c>
      <c r="M143" s="62">
        <v>40</v>
      </c>
      <c r="N143" s="62">
        <v>3</v>
      </c>
      <c r="O143" s="62">
        <v>2</v>
      </c>
      <c r="P143" s="62">
        <v>1</v>
      </c>
      <c r="Q143" s="62">
        <v>20</v>
      </c>
      <c r="R143" s="62">
        <v>0.01</v>
      </c>
      <c r="S143" s="62">
        <v>1000</v>
      </c>
      <c r="T143" s="62">
        <v>4</v>
      </c>
    </row>
    <row r="144" spans="1:20" ht="15.75">
      <c r="A144" s="755"/>
      <c r="B144" s="756"/>
      <c r="C144" s="168">
        <v>0.34034700000000001</v>
      </c>
      <c r="D144" s="169"/>
      <c r="E144" s="169"/>
      <c r="F144" s="170">
        <v>0.68447999999999998</v>
      </c>
      <c r="G144" s="170">
        <v>0.52442999999999995</v>
      </c>
      <c r="H144" s="170"/>
      <c r="I144" s="64">
        <v>4</v>
      </c>
      <c r="J144" s="66">
        <v>5.0000000000000001E-4</v>
      </c>
      <c r="K144" s="65">
        <v>0.1</v>
      </c>
      <c r="L144" s="65">
        <v>30</v>
      </c>
      <c r="M144" s="65">
        <v>40</v>
      </c>
      <c r="N144" s="65">
        <v>3</v>
      </c>
      <c r="O144" s="65">
        <v>1</v>
      </c>
      <c r="P144" s="65">
        <v>0</v>
      </c>
      <c r="Q144" s="65">
        <v>10</v>
      </c>
      <c r="R144" s="65">
        <v>0.01</v>
      </c>
      <c r="S144" s="65">
        <v>500</v>
      </c>
      <c r="T144" s="65">
        <v>4</v>
      </c>
    </row>
    <row r="145" spans="1:20" ht="15.75">
      <c r="A145" s="755"/>
      <c r="B145" s="756"/>
      <c r="C145" s="171">
        <v>0.340555</v>
      </c>
      <c r="D145" s="387"/>
      <c r="E145" s="387"/>
      <c r="F145" s="197">
        <v>0.68442000000000003</v>
      </c>
      <c r="G145" s="197">
        <v>0.52436000000000005</v>
      </c>
      <c r="H145" s="197"/>
      <c r="I145" s="70">
        <v>4</v>
      </c>
      <c r="J145" s="71">
        <v>2.0000000000000001E-4</v>
      </c>
      <c r="K145" s="72">
        <v>0.1</v>
      </c>
      <c r="L145" s="72">
        <v>30</v>
      </c>
      <c r="M145" s="72">
        <v>40</v>
      </c>
      <c r="N145" s="72">
        <v>3</v>
      </c>
      <c r="O145" s="72">
        <v>1</v>
      </c>
      <c r="P145" s="72">
        <v>0</v>
      </c>
      <c r="Q145" s="72">
        <v>10</v>
      </c>
      <c r="R145" s="72">
        <v>0.01</v>
      </c>
      <c r="S145" s="72">
        <v>500</v>
      </c>
      <c r="T145" s="71">
        <v>4</v>
      </c>
    </row>
    <row r="146" spans="1:20" ht="15.75">
      <c r="A146" s="755"/>
      <c r="B146" s="756"/>
      <c r="C146" s="167">
        <v>0.33968399999999999</v>
      </c>
      <c r="D146" s="394"/>
      <c r="E146" s="394"/>
      <c r="F146" s="196">
        <v>0.68420999999999998</v>
      </c>
      <c r="G146" s="196">
        <v>0.52412000000000003</v>
      </c>
      <c r="H146" s="196"/>
      <c r="I146" s="62">
        <v>4</v>
      </c>
      <c r="J146" s="62">
        <v>2.0000000000000001E-4</v>
      </c>
      <c r="K146" s="63">
        <v>0.1</v>
      </c>
      <c r="L146" s="63">
        <v>30</v>
      </c>
      <c r="M146" s="63">
        <v>40</v>
      </c>
      <c r="N146" s="63">
        <v>3</v>
      </c>
      <c r="O146" s="63">
        <v>1</v>
      </c>
      <c r="P146" s="63">
        <v>0</v>
      </c>
      <c r="Q146" s="63">
        <v>10</v>
      </c>
      <c r="R146" s="63">
        <v>0.01</v>
      </c>
      <c r="S146" s="63">
        <v>500</v>
      </c>
      <c r="T146" s="67">
        <v>7</v>
      </c>
    </row>
    <row r="147" spans="1:20" ht="15.75">
      <c r="A147" s="755"/>
      <c r="B147" s="756"/>
      <c r="C147" s="171">
        <v>0.34029999999999999</v>
      </c>
      <c r="D147" s="387"/>
      <c r="E147" s="387"/>
      <c r="F147" s="197">
        <v>0.68423</v>
      </c>
      <c r="G147" s="197">
        <v>0.52414000000000005</v>
      </c>
      <c r="H147" s="82"/>
      <c r="I147" s="70">
        <v>4</v>
      </c>
      <c r="J147" s="71">
        <v>2.0000000000000002E-5</v>
      </c>
      <c r="K147" s="70">
        <v>0.1</v>
      </c>
      <c r="L147" s="70">
        <v>30</v>
      </c>
      <c r="M147" s="70">
        <v>40</v>
      </c>
      <c r="N147" s="70">
        <v>3</v>
      </c>
      <c r="O147" s="70">
        <v>1</v>
      </c>
      <c r="P147" s="70">
        <v>0</v>
      </c>
      <c r="Q147" s="70">
        <v>10</v>
      </c>
      <c r="R147" s="70">
        <v>0.01</v>
      </c>
      <c r="S147" s="70">
        <v>500</v>
      </c>
      <c r="T147" s="70">
        <v>4</v>
      </c>
    </row>
    <row r="148" spans="1:20" ht="14.25" customHeight="1">
      <c r="A148" s="756" t="s">
        <v>77</v>
      </c>
      <c r="B148" s="735" t="s">
        <v>78</v>
      </c>
      <c r="C148" s="196">
        <v>0.57785299999999995</v>
      </c>
      <c r="D148" s="196">
        <v>0.53283599999999998</v>
      </c>
      <c r="E148" s="196">
        <v>0.83659099999999997</v>
      </c>
      <c r="F148" s="196">
        <v>0.67759000000000003</v>
      </c>
      <c r="G148" s="196">
        <v>0.51246000000000003</v>
      </c>
      <c r="H148" s="81">
        <v>0.70722200000000002</v>
      </c>
      <c r="I148" s="81">
        <v>4</v>
      </c>
      <c r="J148" s="81">
        <v>5.0000000000000001E-4</v>
      </c>
      <c r="K148" s="81">
        <v>0.1</v>
      </c>
      <c r="L148" s="81">
        <v>500</v>
      </c>
      <c r="M148" s="81">
        <v>40</v>
      </c>
      <c r="N148" s="81">
        <v>4</v>
      </c>
      <c r="O148" s="81">
        <v>4</v>
      </c>
      <c r="P148" s="81">
        <v>1</v>
      </c>
      <c r="Q148" s="81">
        <v>100</v>
      </c>
      <c r="R148" s="81">
        <v>0.1</v>
      </c>
      <c r="S148" s="81">
        <v>0.5</v>
      </c>
      <c r="T148" s="81">
        <v>4</v>
      </c>
    </row>
    <row r="149" spans="1:20" ht="15.75">
      <c r="A149" s="756"/>
      <c r="B149" s="735"/>
      <c r="C149" s="196">
        <v>0.57746900000000001</v>
      </c>
      <c r="D149" s="394"/>
      <c r="E149" s="196">
        <v>0.83125199999999999</v>
      </c>
      <c r="F149" s="196">
        <v>0.67766000000000004</v>
      </c>
      <c r="G149" s="196">
        <v>0.51254999999999995</v>
      </c>
      <c r="H149" s="81">
        <v>0.70436049999999994</v>
      </c>
      <c r="I149" s="81">
        <v>4</v>
      </c>
      <c r="J149" s="81">
        <v>5.0000000000000002E-5</v>
      </c>
      <c r="K149" s="81">
        <v>0.1</v>
      </c>
      <c r="L149" s="81">
        <v>500</v>
      </c>
      <c r="M149" s="81">
        <v>40</v>
      </c>
      <c r="N149" s="81">
        <v>4</v>
      </c>
      <c r="O149" s="81">
        <v>4</v>
      </c>
      <c r="P149" s="81">
        <v>1</v>
      </c>
      <c r="Q149" s="81">
        <v>100</v>
      </c>
      <c r="R149" s="81">
        <v>0.1</v>
      </c>
      <c r="S149" s="81">
        <v>0.5</v>
      </c>
      <c r="T149" s="81">
        <v>4</v>
      </c>
    </row>
    <row r="150" spans="1:20" ht="15.75">
      <c r="A150" s="756"/>
      <c r="B150" s="735"/>
      <c r="C150" s="196">
        <v>0.57820899999999997</v>
      </c>
      <c r="D150" s="394"/>
      <c r="E150" s="196">
        <v>0.83155000000000001</v>
      </c>
      <c r="F150" s="196">
        <v>0.67776000000000003</v>
      </c>
      <c r="G150" s="196">
        <v>0.51266</v>
      </c>
      <c r="H150" s="81">
        <v>0.70487949999999999</v>
      </c>
      <c r="I150" s="81">
        <v>4</v>
      </c>
      <c r="J150" s="81">
        <v>5.0000000000000002E-5</v>
      </c>
      <c r="K150" s="81">
        <v>0.1</v>
      </c>
      <c r="L150" s="81">
        <v>500</v>
      </c>
      <c r="M150" s="81">
        <v>40</v>
      </c>
      <c r="N150" s="81">
        <v>4</v>
      </c>
      <c r="O150" s="81">
        <v>4</v>
      </c>
      <c r="P150" s="81">
        <v>1</v>
      </c>
      <c r="Q150" s="81">
        <v>100</v>
      </c>
      <c r="R150" s="81">
        <v>0.1</v>
      </c>
      <c r="S150" s="81">
        <v>0.5</v>
      </c>
      <c r="T150" s="81">
        <v>8</v>
      </c>
    </row>
    <row r="151" spans="1:20" ht="15.75">
      <c r="A151" s="756"/>
      <c r="B151" s="735"/>
      <c r="C151" s="196">
        <v>0.57730700000000001</v>
      </c>
      <c r="D151" s="394"/>
      <c r="E151" s="196">
        <v>0.83276499999999998</v>
      </c>
      <c r="F151" s="196">
        <v>0.67803000000000002</v>
      </c>
      <c r="G151" s="196">
        <v>0.51295999999999997</v>
      </c>
      <c r="H151" s="81">
        <v>0.705036</v>
      </c>
      <c r="I151" s="81">
        <v>4</v>
      </c>
      <c r="J151" s="81">
        <v>5.0000000000000004E-6</v>
      </c>
      <c r="K151" s="81">
        <v>0.1</v>
      </c>
      <c r="L151" s="81">
        <v>500</v>
      </c>
      <c r="M151" s="81">
        <v>40</v>
      </c>
      <c r="N151" s="81">
        <v>4</v>
      </c>
      <c r="O151" s="81">
        <v>4</v>
      </c>
      <c r="P151" s="81">
        <v>1</v>
      </c>
      <c r="Q151" s="81">
        <v>100</v>
      </c>
      <c r="R151" s="81">
        <v>0.1</v>
      </c>
      <c r="S151" s="81">
        <v>0.5</v>
      </c>
      <c r="T151" s="81">
        <v>7</v>
      </c>
    </row>
    <row r="152" spans="1:20" ht="15.75">
      <c r="A152" s="756"/>
      <c r="B152" s="735"/>
      <c r="C152" s="196">
        <v>0.57795399999999997</v>
      </c>
      <c r="D152" s="394"/>
      <c r="E152" s="196">
        <v>0.82278799999999996</v>
      </c>
      <c r="F152" s="196">
        <v>0.67727999999999999</v>
      </c>
      <c r="G152" s="196">
        <v>0.51210999999999995</v>
      </c>
      <c r="H152" s="83"/>
      <c r="I152" s="81">
        <v>4</v>
      </c>
      <c r="J152" s="86">
        <v>5.0000000000000004E-6</v>
      </c>
      <c r="K152" s="81">
        <v>0.1</v>
      </c>
      <c r="L152" s="81">
        <v>500</v>
      </c>
      <c r="M152" s="81">
        <v>40</v>
      </c>
      <c r="N152" s="81">
        <v>4</v>
      </c>
      <c r="O152" s="81">
        <v>4</v>
      </c>
      <c r="P152" s="81">
        <v>1</v>
      </c>
      <c r="Q152" s="81">
        <v>100</v>
      </c>
      <c r="R152" s="81">
        <v>0.1</v>
      </c>
      <c r="S152" s="81">
        <v>0.5</v>
      </c>
      <c r="T152" s="81">
        <v>9</v>
      </c>
    </row>
    <row r="153" spans="1:20" ht="14.25" customHeight="1">
      <c r="A153" s="756"/>
      <c r="B153" s="735"/>
      <c r="C153" s="172">
        <v>0.58340000000000003</v>
      </c>
      <c r="D153" s="172">
        <v>0.52189399999999997</v>
      </c>
      <c r="E153" s="172">
        <v>0.84282199999999996</v>
      </c>
      <c r="F153" s="172">
        <v>0.70021999999999995</v>
      </c>
      <c r="G153" s="172">
        <v>0.53961000000000003</v>
      </c>
      <c r="H153" s="84">
        <v>0.71311100000000005</v>
      </c>
      <c r="I153" s="84">
        <v>4</v>
      </c>
      <c r="J153" s="87">
        <v>1E-4</v>
      </c>
      <c r="K153" s="84">
        <v>0.1</v>
      </c>
      <c r="L153" s="84">
        <v>500</v>
      </c>
      <c r="M153" s="84">
        <v>40</v>
      </c>
      <c r="N153" s="84">
        <v>5</v>
      </c>
      <c r="O153" s="84">
        <v>4</v>
      </c>
      <c r="P153" s="84">
        <v>1</v>
      </c>
      <c r="Q153" s="84">
        <v>100</v>
      </c>
      <c r="R153" s="84">
        <v>0.1</v>
      </c>
      <c r="S153" s="84">
        <v>0.5</v>
      </c>
      <c r="T153" s="84">
        <v>4</v>
      </c>
    </row>
    <row r="154" spans="1:20" ht="15.75">
      <c r="A154" s="756"/>
      <c r="B154" s="735"/>
      <c r="C154" s="196">
        <v>0.57571799999999995</v>
      </c>
      <c r="D154" s="394"/>
      <c r="E154" s="196">
        <v>0.839503</v>
      </c>
      <c r="F154" s="196">
        <v>0.67784999999999995</v>
      </c>
      <c r="G154" s="196">
        <v>0.51275000000000004</v>
      </c>
      <c r="H154" s="81">
        <v>0.70761050000000003</v>
      </c>
      <c r="I154" s="81">
        <v>4</v>
      </c>
      <c r="J154" s="81">
        <v>1E-4</v>
      </c>
      <c r="K154" s="81">
        <v>0.1</v>
      </c>
      <c r="L154" s="81">
        <v>500</v>
      </c>
      <c r="M154" s="81">
        <v>40</v>
      </c>
      <c r="N154" s="81">
        <v>5</v>
      </c>
      <c r="O154" s="81">
        <v>4</v>
      </c>
      <c r="P154" s="81">
        <v>1</v>
      </c>
      <c r="Q154" s="81">
        <v>100</v>
      </c>
      <c r="R154" s="81">
        <v>0.1</v>
      </c>
      <c r="S154" s="81">
        <v>0.5</v>
      </c>
      <c r="T154" s="81">
        <v>7</v>
      </c>
    </row>
    <row r="155" spans="1:20" ht="15.75">
      <c r="A155" s="756"/>
      <c r="B155" s="735"/>
      <c r="C155" s="196">
        <v>0.58048</v>
      </c>
      <c r="D155" s="394"/>
      <c r="E155" s="196">
        <v>0.83621100000000004</v>
      </c>
      <c r="F155" s="196">
        <v>0.67806999999999995</v>
      </c>
      <c r="G155" s="196">
        <v>0.51300999999999997</v>
      </c>
      <c r="H155" s="81">
        <v>0.70834549999999996</v>
      </c>
      <c r="I155" s="81">
        <v>4</v>
      </c>
      <c r="J155" s="81">
        <v>1E-4</v>
      </c>
      <c r="K155" s="81">
        <v>0.1</v>
      </c>
      <c r="L155" s="81">
        <v>500</v>
      </c>
      <c r="M155" s="81">
        <v>40</v>
      </c>
      <c r="N155" s="81">
        <v>5</v>
      </c>
      <c r="O155" s="81">
        <v>4</v>
      </c>
      <c r="P155" s="81">
        <v>1</v>
      </c>
      <c r="Q155" s="81">
        <v>100</v>
      </c>
      <c r="R155" s="81">
        <v>0.1</v>
      </c>
      <c r="S155" s="81">
        <v>0.5</v>
      </c>
      <c r="T155" s="81">
        <v>8</v>
      </c>
    </row>
    <row r="156" spans="1:20" ht="15.75">
      <c r="A156" s="756"/>
      <c r="B156" s="735"/>
      <c r="C156" s="196">
        <v>0.57791800000000004</v>
      </c>
      <c r="D156" s="394"/>
      <c r="E156" s="196">
        <v>0.84140899999999996</v>
      </c>
      <c r="F156" s="196">
        <v>0.67757999999999996</v>
      </c>
      <c r="G156" s="196">
        <v>0.51244999999999996</v>
      </c>
      <c r="H156" s="81">
        <v>0.7096635</v>
      </c>
      <c r="I156" s="81">
        <v>4</v>
      </c>
      <c r="J156" s="81">
        <v>1E-4</v>
      </c>
      <c r="K156" s="81">
        <v>0.1</v>
      </c>
      <c r="L156" s="81">
        <v>500</v>
      </c>
      <c r="M156" s="81">
        <v>40</v>
      </c>
      <c r="N156" s="81">
        <v>5</v>
      </c>
      <c r="O156" s="81">
        <v>4</v>
      </c>
      <c r="P156" s="81">
        <v>1</v>
      </c>
      <c r="Q156" s="81">
        <v>100</v>
      </c>
      <c r="R156" s="81">
        <v>0.1</v>
      </c>
      <c r="S156" s="81">
        <v>0.5</v>
      </c>
      <c r="T156" s="81">
        <v>9</v>
      </c>
    </row>
    <row r="157" spans="1:20" ht="15.75">
      <c r="A157" s="756"/>
      <c r="B157" s="735" t="s">
        <v>79</v>
      </c>
      <c r="C157" s="196">
        <v>0.554836</v>
      </c>
      <c r="D157" s="394"/>
      <c r="E157" s="196">
        <v>0.84740700000000002</v>
      </c>
      <c r="F157" s="196">
        <v>0.71777000000000002</v>
      </c>
      <c r="G157" s="196">
        <v>0.56006999999999996</v>
      </c>
      <c r="H157" s="81">
        <v>0.70112149999999995</v>
      </c>
      <c r="I157" s="81">
        <v>4</v>
      </c>
      <c r="J157" s="81">
        <v>5.0000000000000002E-5</v>
      </c>
      <c r="K157" s="81">
        <v>0.1</v>
      </c>
      <c r="L157" s="81">
        <v>100</v>
      </c>
      <c r="M157" s="81">
        <v>40</v>
      </c>
      <c r="N157" s="81">
        <v>4</v>
      </c>
      <c r="O157" s="81">
        <v>4</v>
      </c>
      <c r="P157" s="81">
        <v>1</v>
      </c>
      <c r="Q157" s="81">
        <v>100</v>
      </c>
      <c r="R157" s="81">
        <v>0.1</v>
      </c>
      <c r="S157" s="81">
        <v>0.5</v>
      </c>
      <c r="T157" s="81">
        <v>4</v>
      </c>
    </row>
    <row r="158" spans="1:20" ht="15.75">
      <c r="A158" s="756"/>
      <c r="B158" s="735"/>
      <c r="C158" s="196">
        <v>0.55981300000000001</v>
      </c>
      <c r="D158" s="394"/>
      <c r="E158" s="196">
        <v>0.84620399999999996</v>
      </c>
      <c r="F158" s="196">
        <v>0.71811000000000003</v>
      </c>
      <c r="G158" s="196">
        <v>0.56047000000000002</v>
      </c>
      <c r="H158" s="81">
        <v>0.70300850000000004</v>
      </c>
      <c r="I158" s="81">
        <v>4</v>
      </c>
      <c r="J158" s="81">
        <v>5.0000000000000002E-5</v>
      </c>
      <c r="K158" s="81">
        <v>0.1</v>
      </c>
      <c r="L158" s="81">
        <v>100</v>
      </c>
      <c r="M158" s="81">
        <v>40</v>
      </c>
      <c r="N158" s="81">
        <v>4</v>
      </c>
      <c r="O158" s="81">
        <v>4</v>
      </c>
      <c r="P158" s="81">
        <v>1</v>
      </c>
      <c r="Q158" s="81">
        <v>100</v>
      </c>
      <c r="R158" s="81">
        <v>0.1</v>
      </c>
      <c r="S158" s="81">
        <v>0.5</v>
      </c>
      <c r="T158" s="81">
        <v>7</v>
      </c>
    </row>
    <row r="159" spans="1:20" ht="15.75">
      <c r="A159" s="756"/>
      <c r="B159" s="735"/>
      <c r="C159" s="196">
        <v>0.55992399999999998</v>
      </c>
      <c r="D159" s="394"/>
      <c r="E159" s="196">
        <v>0.84609900000000005</v>
      </c>
      <c r="F159" s="196">
        <v>0.71802999999999995</v>
      </c>
      <c r="G159" s="196">
        <v>0.56037000000000003</v>
      </c>
      <c r="H159" s="81">
        <v>0.70301150000000001</v>
      </c>
      <c r="I159" s="81">
        <v>4</v>
      </c>
      <c r="J159" s="81">
        <v>5.0000000000000002E-5</v>
      </c>
      <c r="K159" s="81">
        <v>0.1</v>
      </c>
      <c r="L159" s="81">
        <v>100</v>
      </c>
      <c r="M159" s="81">
        <v>40</v>
      </c>
      <c r="N159" s="81">
        <v>4</v>
      </c>
      <c r="O159" s="81">
        <v>4</v>
      </c>
      <c r="P159" s="81">
        <v>1</v>
      </c>
      <c r="Q159" s="81">
        <v>100</v>
      </c>
      <c r="R159" s="81">
        <v>0.1</v>
      </c>
      <c r="S159" s="81">
        <v>0.5</v>
      </c>
      <c r="T159" s="81">
        <v>8</v>
      </c>
    </row>
    <row r="160" spans="1:20" ht="15.75">
      <c r="A160" s="756"/>
      <c r="B160" s="735"/>
      <c r="C160" s="196">
        <v>0.55760399999999999</v>
      </c>
      <c r="D160" s="394"/>
      <c r="E160" s="196">
        <v>0.84676600000000002</v>
      </c>
      <c r="F160" s="196">
        <v>0.71787000000000001</v>
      </c>
      <c r="G160" s="196">
        <v>0.56016999999999995</v>
      </c>
      <c r="H160" s="81">
        <v>0.70218499999999995</v>
      </c>
      <c r="I160" s="81">
        <v>4</v>
      </c>
      <c r="J160" s="86">
        <v>5.0000000000000002E-5</v>
      </c>
      <c r="K160" s="81">
        <v>0.1</v>
      </c>
      <c r="L160" s="81">
        <v>100</v>
      </c>
      <c r="M160" s="81">
        <v>40</v>
      </c>
      <c r="N160" s="81">
        <v>4</v>
      </c>
      <c r="O160" s="81">
        <v>4</v>
      </c>
      <c r="P160" s="81">
        <v>1</v>
      </c>
      <c r="Q160" s="81">
        <v>100</v>
      </c>
      <c r="R160" s="81">
        <v>0.1</v>
      </c>
      <c r="S160" s="81">
        <v>0.5</v>
      </c>
      <c r="T160" s="81">
        <v>9</v>
      </c>
    </row>
    <row r="161" spans="1:21" ht="15.75">
      <c r="A161" s="756"/>
      <c r="B161" s="735"/>
      <c r="C161" s="196">
        <v>0.56237599999999999</v>
      </c>
      <c r="D161" s="394"/>
      <c r="E161" s="196">
        <v>0.84474199999999999</v>
      </c>
      <c r="F161" s="196">
        <v>0.71833999999999998</v>
      </c>
      <c r="G161" s="196">
        <v>0.56074000000000002</v>
      </c>
      <c r="H161" s="81">
        <v>0.70355900000000005</v>
      </c>
      <c r="I161" s="81">
        <v>4</v>
      </c>
      <c r="J161" s="86">
        <v>1E-4</v>
      </c>
      <c r="K161" s="81">
        <v>0.1</v>
      </c>
      <c r="L161" s="81">
        <v>100</v>
      </c>
      <c r="M161" s="81">
        <v>40</v>
      </c>
      <c r="N161" s="81">
        <v>4</v>
      </c>
      <c r="O161" s="81">
        <v>4</v>
      </c>
      <c r="P161" s="81">
        <v>1</v>
      </c>
      <c r="Q161" s="81">
        <v>100</v>
      </c>
      <c r="R161" s="81">
        <v>0.1</v>
      </c>
      <c r="S161" s="81">
        <v>0.5</v>
      </c>
      <c r="T161" s="81">
        <v>4</v>
      </c>
    </row>
    <row r="162" spans="1:21" ht="15.75">
      <c r="A162" s="756"/>
      <c r="B162" s="735"/>
      <c r="C162" s="196">
        <v>0.55915800000000004</v>
      </c>
      <c r="D162" s="394"/>
      <c r="E162" s="196">
        <v>0.84909699999999999</v>
      </c>
      <c r="F162" s="196">
        <v>0.71801000000000004</v>
      </c>
      <c r="G162" s="196">
        <v>0.56035999999999997</v>
      </c>
      <c r="H162" s="81">
        <v>0.70412699999999995</v>
      </c>
      <c r="I162" s="81">
        <v>4</v>
      </c>
      <c r="J162" s="81">
        <v>1E-4</v>
      </c>
      <c r="K162" s="81">
        <v>0.1</v>
      </c>
      <c r="L162" s="81">
        <v>100</v>
      </c>
      <c r="M162" s="81">
        <v>40</v>
      </c>
      <c r="N162" s="81">
        <v>4</v>
      </c>
      <c r="O162" s="81">
        <v>4</v>
      </c>
      <c r="P162" s="81">
        <v>1</v>
      </c>
      <c r="Q162" s="81">
        <v>100</v>
      </c>
      <c r="R162" s="81">
        <v>0.1</v>
      </c>
      <c r="S162" s="81">
        <v>0.5</v>
      </c>
      <c r="T162" s="81">
        <v>7</v>
      </c>
    </row>
    <row r="163" spans="1:21" ht="15.75">
      <c r="A163" s="756"/>
      <c r="B163" s="735"/>
      <c r="C163" s="172">
        <v>0.56241799999999997</v>
      </c>
      <c r="D163" s="173"/>
      <c r="E163" s="172">
        <v>0.84799000000000002</v>
      </c>
      <c r="F163" s="172">
        <v>0.71816999999999998</v>
      </c>
      <c r="G163" s="172">
        <v>0.56054000000000004</v>
      </c>
      <c r="H163" s="84">
        <v>0.70520400000000005</v>
      </c>
      <c r="I163" s="84">
        <v>4</v>
      </c>
      <c r="J163" s="84">
        <v>1E-4</v>
      </c>
      <c r="K163" s="84">
        <v>0.1</v>
      </c>
      <c r="L163" s="84">
        <v>100</v>
      </c>
      <c r="M163" s="84">
        <v>40</v>
      </c>
      <c r="N163" s="84">
        <v>4</v>
      </c>
      <c r="O163" s="84">
        <v>4</v>
      </c>
      <c r="P163" s="84">
        <v>1</v>
      </c>
      <c r="Q163" s="84">
        <v>100</v>
      </c>
      <c r="R163" s="84">
        <v>0.1</v>
      </c>
      <c r="S163" s="84">
        <v>0.5</v>
      </c>
      <c r="T163" s="84">
        <v>8</v>
      </c>
    </row>
    <row r="164" spans="1:21" ht="15.75">
      <c r="A164" s="756"/>
      <c r="B164" s="735"/>
      <c r="C164" s="196">
        <v>0.55918900000000005</v>
      </c>
      <c r="D164" s="394"/>
      <c r="E164" s="196">
        <v>0.84933999999999998</v>
      </c>
      <c r="F164" s="196">
        <v>0.71792999999999996</v>
      </c>
      <c r="G164" s="196">
        <v>0.56025000000000003</v>
      </c>
      <c r="H164" s="81">
        <v>0.70426449999999996</v>
      </c>
      <c r="I164" s="81">
        <v>4</v>
      </c>
      <c r="J164" s="81">
        <v>1E-4</v>
      </c>
      <c r="K164" s="81">
        <v>0.1</v>
      </c>
      <c r="L164" s="81">
        <v>100</v>
      </c>
      <c r="M164" s="81">
        <v>40</v>
      </c>
      <c r="N164" s="81">
        <v>4</v>
      </c>
      <c r="O164" s="81">
        <v>4</v>
      </c>
      <c r="P164" s="81">
        <v>1</v>
      </c>
      <c r="Q164" s="81">
        <v>100</v>
      </c>
      <c r="R164" s="81">
        <v>0.1</v>
      </c>
      <c r="S164" s="81">
        <v>0.5</v>
      </c>
      <c r="T164" s="81">
        <v>9</v>
      </c>
    </row>
    <row r="165" spans="1:21" ht="15.75">
      <c r="A165" s="735" t="s">
        <v>45</v>
      </c>
      <c r="B165" s="735" t="s">
        <v>29</v>
      </c>
      <c r="C165" s="196">
        <v>0.137127</v>
      </c>
      <c r="D165" s="394"/>
      <c r="E165" s="394">
        <v>0</v>
      </c>
      <c r="F165" s="196">
        <v>0.58811000000000002</v>
      </c>
      <c r="G165" s="196">
        <v>0.43159999999999998</v>
      </c>
      <c r="H165" s="394"/>
      <c r="I165" s="81">
        <v>4</v>
      </c>
      <c r="J165" s="81">
        <v>1E-4</v>
      </c>
      <c r="K165" s="81">
        <v>0.1</v>
      </c>
      <c r="L165" s="81">
        <v>10</v>
      </c>
      <c r="M165" s="81">
        <v>40</v>
      </c>
      <c r="N165" s="81">
        <v>4</v>
      </c>
      <c r="O165" s="81">
        <v>4</v>
      </c>
      <c r="P165" s="81">
        <v>2</v>
      </c>
      <c r="Q165" s="81">
        <v>25</v>
      </c>
      <c r="R165" s="81">
        <v>0.1</v>
      </c>
      <c r="S165" s="81">
        <v>5</v>
      </c>
      <c r="T165" s="81">
        <v>4</v>
      </c>
    </row>
    <row r="166" spans="1:21" ht="15.75">
      <c r="A166" s="735"/>
      <c r="B166" s="735"/>
      <c r="C166" s="196">
        <v>0.15138399999999999</v>
      </c>
      <c r="D166" s="394"/>
      <c r="E166" s="394">
        <v>0</v>
      </c>
      <c r="F166" s="196">
        <v>0.58513999999999999</v>
      </c>
      <c r="G166" s="196">
        <v>0.42608000000000001</v>
      </c>
      <c r="H166" s="394"/>
      <c r="I166" s="81">
        <v>4</v>
      </c>
      <c r="J166" s="81">
        <v>1E-4</v>
      </c>
      <c r="K166" s="81">
        <v>0.1</v>
      </c>
      <c r="L166" s="81">
        <v>10</v>
      </c>
      <c r="M166" s="81">
        <v>40</v>
      </c>
      <c r="N166" s="81">
        <v>4</v>
      </c>
      <c r="O166" s="81">
        <v>4</v>
      </c>
      <c r="P166" s="81">
        <v>2</v>
      </c>
      <c r="Q166" s="81">
        <v>25</v>
      </c>
      <c r="R166" s="81">
        <v>0.1</v>
      </c>
      <c r="S166" s="81">
        <v>5</v>
      </c>
      <c r="T166" s="81">
        <v>7</v>
      </c>
    </row>
    <row r="167" spans="1:21" ht="15.75">
      <c r="A167" s="735"/>
      <c r="B167" s="735"/>
      <c r="C167" s="196">
        <v>0.132581</v>
      </c>
      <c r="D167" s="394"/>
      <c r="E167" s="394">
        <v>0</v>
      </c>
      <c r="F167" s="196">
        <v>0.53868000000000005</v>
      </c>
      <c r="G167" s="196">
        <v>0.39172000000000001</v>
      </c>
      <c r="H167" s="394"/>
      <c r="I167" s="81">
        <v>4</v>
      </c>
      <c r="J167" s="81">
        <v>1E-4</v>
      </c>
      <c r="K167" s="81">
        <v>0.1</v>
      </c>
      <c r="L167" s="81">
        <v>10</v>
      </c>
      <c r="M167" s="81">
        <v>40</v>
      </c>
      <c r="N167" s="81">
        <v>4</v>
      </c>
      <c r="O167" s="81">
        <v>4</v>
      </c>
      <c r="P167" s="81">
        <v>2</v>
      </c>
      <c r="Q167" s="81">
        <v>25</v>
      </c>
      <c r="R167" s="81">
        <v>0.1</v>
      </c>
      <c r="S167" s="81">
        <v>5</v>
      </c>
      <c r="T167" s="81">
        <v>8</v>
      </c>
    </row>
    <row r="168" spans="1:21" ht="15.75">
      <c r="A168" s="735"/>
      <c r="B168" s="735"/>
      <c r="C168" s="196">
        <v>0.17552599999999999</v>
      </c>
      <c r="D168" s="394"/>
      <c r="E168" s="394">
        <v>0</v>
      </c>
      <c r="F168" s="196">
        <v>0.57994999999999997</v>
      </c>
      <c r="G168" s="196">
        <v>0.42365000000000003</v>
      </c>
      <c r="H168" s="394"/>
      <c r="I168" s="81">
        <v>4</v>
      </c>
      <c r="J168" s="81">
        <v>1E-4</v>
      </c>
      <c r="K168" s="81">
        <v>0.1</v>
      </c>
      <c r="L168" s="81">
        <v>10</v>
      </c>
      <c r="M168" s="81">
        <v>40</v>
      </c>
      <c r="N168" s="81">
        <v>4</v>
      </c>
      <c r="O168" s="81">
        <v>4</v>
      </c>
      <c r="P168" s="81">
        <v>2</v>
      </c>
      <c r="Q168" s="81">
        <v>25</v>
      </c>
      <c r="R168" s="81">
        <v>0.1</v>
      </c>
      <c r="S168" s="81">
        <v>5</v>
      </c>
      <c r="T168" s="81">
        <v>9</v>
      </c>
    </row>
    <row r="169" spans="1:21" ht="15" customHeight="1">
      <c r="A169" s="735"/>
      <c r="B169" s="735" t="s">
        <v>35</v>
      </c>
      <c r="C169" s="196">
        <v>0.19415099999999999</v>
      </c>
      <c r="D169" s="394"/>
      <c r="E169" s="394">
        <v>0</v>
      </c>
      <c r="F169" s="196">
        <v>0.75375000000000003</v>
      </c>
      <c r="G169" s="196">
        <v>0.60994000000000004</v>
      </c>
      <c r="H169" s="394"/>
      <c r="I169" s="81">
        <v>4</v>
      </c>
      <c r="J169" s="81">
        <v>1E-4</v>
      </c>
      <c r="K169" s="81">
        <v>0.1</v>
      </c>
      <c r="L169" s="81">
        <v>100</v>
      </c>
      <c r="M169" s="81">
        <v>40</v>
      </c>
      <c r="N169" s="81">
        <v>4</v>
      </c>
      <c r="O169" s="81">
        <v>6</v>
      </c>
      <c r="P169" s="81">
        <v>2</v>
      </c>
      <c r="Q169" s="81">
        <v>100</v>
      </c>
      <c r="R169" s="81">
        <v>0.1</v>
      </c>
      <c r="S169" s="81">
        <v>5</v>
      </c>
      <c r="T169" s="81">
        <v>4</v>
      </c>
    </row>
    <row r="170" spans="1:21" ht="15" customHeight="1">
      <c r="A170" s="735"/>
      <c r="B170" s="735"/>
      <c r="C170" s="196">
        <v>0.17699899999999999</v>
      </c>
      <c r="D170" s="394"/>
      <c r="E170" s="394">
        <v>0</v>
      </c>
      <c r="F170" s="196">
        <v>0.75027999999999995</v>
      </c>
      <c r="G170" s="196">
        <v>0.60526000000000002</v>
      </c>
      <c r="H170" s="394"/>
      <c r="I170" s="81">
        <v>4</v>
      </c>
      <c r="J170" s="81">
        <v>1E-4</v>
      </c>
      <c r="K170" s="81">
        <v>0.1</v>
      </c>
      <c r="L170" s="81">
        <v>100</v>
      </c>
      <c r="M170" s="81">
        <v>40</v>
      </c>
      <c r="N170" s="81">
        <v>4</v>
      </c>
      <c r="O170" s="81">
        <v>6</v>
      </c>
      <c r="P170" s="81">
        <v>2</v>
      </c>
      <c r="Q170" s="81">
        <v>100</v>
      </c>
      <c r="R170" s="81">
        <v>0.1</v>
      </c>
      <c r="S170" s="81">
        <v>5</v>
      </c>
      <c r="T170" s="81">
        <v>7</v>
      </c>
    </row>
    <row r="171" spans="1:21" ht="15" customHeight="1">
      <c r="A171" s="735"/>
      <c r="B171" s="735"/>
      <c r="C171" s="196">
        <v>0.19045300000000001</v>
      </c>
      <c r="D171" s="394"/>
      <c r="E171" s="394">
        <v>0</v>
      </c>
      <c r="F171" s="196">
        <v>0.75831000000000004</v>
      </c>
      <c r="G171" s="196">
        <v>0.61570000000000003</v>
      </c>
      <c r="H171" s="394"/>
      <c r="I171" s="81">
        <v>4</v>
      </c>
      <c r="J171" s="81">
        <v>1E-4</v>
      </c>
      <c r="K171" s="81">
        <v>0.1</v>
      </c>
      <c r="L171" s="81">
        <v>100</v>
      </c>
      <c r="M171" s="81">
        <v>40</v>
      </c>
      <c r="N171" s="81">
        <v>4</v>
      </c>
      <c r="O171" s="81">
        <v>6</v>
      </c>
      <c r="P171" s="81">
        <v>2</v>
      </c>
      <c r="Q171" s="81">
        <v>100</v>
      </c>
      <c r="R171" s="81">
        <v>0.1</v>
      </c>
      <c r="S171" s="81">
        <v>5</v>
      </c>
      <c r="T171" s="81">
        <v>8</v>
      </c>
    </row>
    <row r="172" spans="1:21" ht="15" customHeight="1">
      <c r="A172" s="735"/>
      <c r="B172" s="735"/>
      <c r="C172" s="196">
        <v>0.178732</v>
      </c>
      <c r="D172" s="394"/>
      <c r="E172" s="394">
        <v>0</v>
      </c>
      <c r="F172" s="196">
        <v>0.75343000000000004</v>
      </c>
      <c r="G172" s="196">
        <v>0.60912999999999995</v>
      </c>
      <c r="H172" s="394"/>
      <c r="I172" s="81">
        <v>4</v>
      </c>
      <c r="J172" s="81">
        <v>1E-4</v>
      </c>
      <c r="K172" s="81">
        <v>0.1</v>
      </c>
      <c r="L172" s="81">
        <v>100</v>
      </c>
      <c r="M172" s="81">
        <v>40</v>
      </c>
      <c r="N172" s="81">
        <v>4</v>
      </c>
      <c r="O172" s="81">
        <v>6</v>
      </c>
      <c r="P172" s="81">
        <v>2</v>
      </c>
      <c r="Q172" s="81">
        <v>100</v>
      </c>
      <c r="R172" s="81">
        <v>0.1</v>
      </c>
      <c r="S172" s="81">
        <v>5</v>
      </c>
      <c r="T172" s="81">
        <v>9</v>
      </c>
    </row>
    <row r="173" spans="1:21">
      <c r="A173" s="30" t="s">
        <v>80</v>
      </c>
      <c r="B173" s="95" t="s">
        <v>81</v>
      </c>
    </row>
    <row r="174" spans="1:21" ht="15.75">
      <c r="A174" s="759" t="s">
        <v>1</v>
      </c>
      <c r="B174" s="737" t="s">
        <v>2</v>
      </c>
      <c r="C174" s="765"/>
      <c r="D174" s="766"/>
      <c r="E174" s="768" t="s">
        <v>82</v>
      </c>
      <c r="F174" s="766" t="s">
        <v>3</v>
      </c>
      <c r="G174" s="767" t="s">
        <v>4</v>
      </c>
      <c r="H174" s="390"/>
      <c r="I174" s="766" t="s">
        <v>5</v>
      </c>
      <c r="J174" s="766"/>
      <c r="K174" s="766"/>
      <c r="L174" s="766"/>
      <c r="M174" s="766"/>
      <c r="N174" s="766"/>
      <c r="O174" s="766"/>
      <c r="P174" s="766"/>
      <c r="Q174" s="766"/>
      <c r="R174" s="766"/>
      <c r="S174" s="766"/>
      <c r="T174" s="766"/>
      <c r="U174" s="766"/>
    </row>
    <row r="175" spans="1:21" ht="47.25">
      <c r="A175" s="759"/>
      <c r="B175" s="737"/>
      <c r="C175" s="765"/>
      <c r="D175" s="766"/>
      <c r="E175" s="768"/>
      <c r="F175" s="766"/>
      <c r="G175" s="767"/>
      <c r="H175" s="393" t="s">
        <v>70</v>
      </c>
      <c r="I175" s="27" t="s">
        <v>6</v>
      </c>
      <c r="J175" s="28" t="s">
        <v>7</v>
      </c>
      <c r="K175" s="28" t="s">
        <v>8</v>
      </c>
      <c r="L175" s="28" t="s">
        <v>9</v>
      </c>
      <c r="M175" s="28" t="s">
        <v>10</v>
      </c>
      <c r="N175" s="28" t="s">
        <v>11</v>
      </c>
      <c r="O175" s="57" t="s">
        <v>71</v>
      </c>
      <c r="P175" s="28" t="s">
        <v>13</v>
      </c>
      <c r="Q175" s="28" t="s">
        <v>83</v>
      </c>
      <c r="R175" s="28" t="s">
        <v>84</v>
      </c>
      <c r="S175" s="391" t="s">
        <v>85</v>
      </c>
      <c r="T175" s="154" t="s">
        <v>16</v>
      </c>
      <c r="U175" s="145" t="s">
        <v>56</v>
      </c>
    </row>
    <row r="176" spans="1:21">
      <c r="A176" s="757" t="s">
        <v>17</v>
      </c>
      <c r="B176" s="760" t="s">
        <v>86</v>
      </c>
      <c r="C176" s="88">
        <v>0.51213699999999995</v>
      </c>
      <c r="D176" s="90"/>
      <c r="E176" s="88">
        <v>0.84135499999999996</v>
      </c>
      <c r="F176" s="88">
        <v>0.52331000000000005</v>
      </c>
      <c r="G176" s="88">
        <v>0.38150000000000001</v>
      </c>
      <c r="H176" s="90"/>
      <c r="I176" s="91">
        <v>4</v>
      </c>
      <c r="J176" s="88">
        <v>1E-4</v>
      </c>
      <c r="K176" s="91">
        <v>0.25</v>
      </c>
      <c r="L176" s="91">
        <v>5</v>
      </c>
      <c r="M176" s="92">
        <v>30</v>
      </c>
      <c r="N176" s="91">
        <v>4</v>
      </c>
      <c r="O176" s="92">
        <v>8</v>
      </c>
      <c r="P176" s="91">
        <v>20</v>
      </c>
      <c r="Q176" s="88">
        <v>1</v>
      </c>
      <c r="R176" s="91">
        <v>120</v>
      </c>
      <c r="S176" s="91">
        <v>0.01</v>
      </c>
      <c r="T176" s="91">
        <v>10</v>
      </c>
      <c r="U176" s="91">
        <v>8</v>
      </c>
    </row>
    <row r="177" spans="1:21">
      <c r="A177" s="757"/>
      <c r="B177" s="760"/>
      <c r="C177" s="88">
        <v>0.59103300000000003</v>
      </c>
      <c r="D177" s="90"/>
      <c r="E177" s="88">
        <v>0.62313099999999999</v>
      </c>
      <c r="F177" s="88">
        <v>0.58282999999999996</v>
      </c>
      <c r="G177" s="88">
        <v>0.45125999999999999</v>
      </c>
      <c r="H177" s="90"/>
      <c r="I177" s="91">
        <v>4</v>
      </c>
      <c r="J177" s="88">
        <v>1E-4</v>
      </c>
      <c r="K177" s="91">
        <v>0.25</v>
      </c>
      <c r="L177" s="91">
        <v>5</v>
      </c>
      <c r="M177" s="92">
        <v>30</v>
      </c>
      <c r="N177" s="91">
        <v>4</v>
      </c>
      <c r="O177" s="92">
        <v>8</v>
      </c>
      <c r="P177" s="91">
        <v>20</v>
      </c>
      <c r="Q177" s="88">
        <v>2</v>
      </c>
      <c r="R177" s="91">
        <v>120</v>
      </c>
      <c r="S177" s="91">
        <v>0.01</v>
      </c>
      <c r="T177" s="91">
        <v>10</v>
      </c>
      <c r="U177" s="91">
        <v>8</v>
      </c>
    </row>
    <row r="178" spans="1:21">
      <c r="A178" s="757"/>
      <c r="B178" s="760"/>
      <c r="C178" s="88">
        <v>0.50029800000000002</v>
      </c>
      <c r="D178" s="90"/>
      <c r="E178" s="88">
        <v>0.80513999999999997</v>
      </c>
      <c r="F178" s="88">
        <v>0.53317000000000003</v>
      </c>
      <c r="G178" s="88">
        <v>0.38994000000000001</v>
      </c>
      <c r="H178" s="90"/>
      <c r="I178" s="91">
        <v>1</v>
      </c>
      <c r="J178" s="88">
        <v>2.9999999999999997E-4</v>
      </c>
      <c r="K178" s="91">
        <v>0.25</v>
      </c>
      <c r="L178" s="91">
        <v>5</v>
      </c>
      <c r="M178" s="92">
        <v>30</v>
      </c>
      <c r="N178" s="91">
        <v>4</v>
      </c>
      <c r="O178" s="92">
        <v>8</v>
      </c>
      <c r="P178" s="91">
        <v>20</v>
      </c>
      <c r="Q178" s="88">
        <v>1</v>
      </c>
      <c r="R178" s="91">
        <v>160</v>
      </c>
      <c r="S178" s="91">
        <v>0.01</v>
      </c>
      <c r="T178" s="91">
        <v>10</v>
      </c>
      <c r="U178" s="91">
        <v>8</v>
      </c>
    </row>
    <row r="179" spans="1:21">
      <c r="A179" s="757"/>
      <c r="B179" s="760"/>
      <c r="C179" s="88">
        <v>0.49968899999999999</v>
      </c>
      <c r="D179" s="90"/>
      <c r="E179" s="88">
        <v>0.79789699999999997</v>
      </c>
      <c r="F179" s="88">
        <v>0.54356000000000004</v>
      </c>
      <c r="G179" s="88">
        <v>0.40006000000000003</v>
      </c>
      <c r="H179" s="90"/>
      <c r="I179" s="91">
        <v>1</v>
      </c>
      <c r="J179" s="88">
        <v>2.9999999999999997E-4</v>
      </c>
      <c r="K179" s="91">
        <v>0.25</v>
      </c>
      <c r="L179" s="91">
        <v>5</v>
      </c>
      <c r="M179" s="92">
        <v>30</v>
      </c>
      <c r="N179" s="91">
        <v>4</v>
      </c>
      <c r="O179" s="92">
        <v>8</v>
      </c>
      <c r="P179" s="91">
        <v>20</v>
      </c>
      <c r="Q179" s="88">
        <v>1</v>
      </c>
      <c r="R179" s="91">
        <v>120</v>
      </c>
      <c r="S179" s="91">
        <v>0.01</v>
      </c>
      <c r="T179" s="91">
        <v>10</v>
      </c>
      <c r="U179" s="91">
        <v>8</v>
      </c>
    </row>
    <row r="180" spans="1:21">
      <c r="A180" s="757"/>
      <c r="B180" s="760"/>
      <c r="C180" s="88">
        <v>0.512154</v>
      </c>
      <c r="D180" s="90"/>
      <c r="E180" s="88">
        <v>0.84135499999999996</v>
      </c>
      <c r="F180" s="88">
        <v>0.52332000000000001</v>
      </c>
      <c r="G180" s="88">
        <v>0.38151000000000002</v>
      </c>
      <c r="H180" s="90"/>
      <c r="I180" s="88">
        <v>4</v>
      </c>
      <c r="J180" s="88">
        <v>2.9999999999999997E-4</v>
      </c>
      <c r="K180" s="91">
        <v>0.25</v>
      </c>
      <c r="L180" s="91">
        <v>5</v>
      </c>
      <c r="M180" s="92">
        <v>30</v>
      </c>
      <c r="N180" s="91">
        <v>4</v>
      </c>
      <c r="O180" s="92">
        <v>8</v>
      </c>
      <c r="P180" s="91">
        <v>20</v>
      </c>
      <c r="Q180" s="88">
        <v>1</v>
      </c>
      <c r="R180" s="91">
        <v>120</v>
      </c>
      <c r="S180" s="91">
        <v>0.01</v>
      </c>
      <c r="T180" s="91">
        <v>10</v>
      </c>
      <c r="U180" s="91">
        <v>8</v>
      </c>
    </row>
    <row r="181" spans="1:21">
      <c r="A181" s="757"/>
      <c r="B181" s="760"/>
      <c r="C181" s="88">
        <v>0.59104199999999996</v>
      </c>
      <c r="D181" s="90"/>
      <c r="E181" s="88">
        <v>0.62009300000000001</v>
      </c>
      <c r="F181" s="88">
        <v>0.58282</v>
      </c>
      <c r="G181" s="88">
        <v>0.45124999999999998</v>
      </c>
      <c r="H181" s="90"/>
      <c r="I181" s="91">
        <v>4</v>
      </c>
      <c r="J181" s="88">
        <v>2.9999999999999997E-4</v>
      </c>
      <c r="K181" s="91">
        <v>0.25</v>
      </c>
      <c r="L181" s="91">
        <v>5</v>
      </c>
      <c r="M181" s="92">
        <v>30</v>
      </c>
      <c r="N181" s="91">
        <v>4</v>
      </c>
      <c r="O181" s="92">
        <v>8</v>
      </c>
      <c r="P181" s="91">
        <v>20</v>
      </c>
      <c r="Q181" s="88">
        <v>2</v>
      </c>
      <c r="R181" s="91">
        <v>120</v>
      </c>
      <c r="S181" s="91">
        <v>1E-3</v>
      </c>
      <c r="T181" s="91">
        <v>10</v>
      </c>
      <c r="U181" s="91">
        <v>8</v>
      </c>
    </row>
    <row r="182" spans="1:21">
      <c r="A182" s="757"/>
      <c r="B182" s="760"/>
      <c r="C182" s="88">
        <v>0.596696</v>
      </c>
      <c r="D182" s="90"/>
      <c r="E182" s="88">
        <v>0.50256999999999996</v>
      </c>
      <c r="F182" s="88">
        <v>0.59845000000000004</v>
      </c>
      <c r="G182" s="88">
        <v>0.46687000000000001</v>
      </c>
      <c r="H182" s="90"/>
      <c r="I182" s="91">
        <v>1</v>
      </c>
      <c r="J182" s="88">
        <v>2.9999999999999997E-4</v>
      </c>
      <c r="K182" s="91">
        <v>0.25</v>
      </c>
      <c r="L182" s="91">
        <v>5</v>
      </c>
      <c r="M182" s="92">
        <v>30</v>
      </c>
      <c r="N182" s="91">
        <v>4</v>
      </c>
      <c r="O182" s="92">
        <v>8</v>
      </c>
      <c r="P182" s="91">
        <v>20</v>
      </c>
      <c r="Q182" s="88">
        <v>2</v>
      </c>
      <c r="R182" s="91">
        <v>120</v>
      </c>
      <c r="S182" s="91">
        <v>1E-3</v>
      </c>
      <c r="T182" s="91">
        <v>10</v>
      </c>
      <c r="U182" s="91">
        <v>8</v>
      </c>
    </row>
    <row r="183" spans="1:21">
      <c r="A183" s="757"/>
      <c r="B183" s="760" t="s">
        <v>87</v>
      </c>
      <c r="C183" s="88">
        <v>0.61861200000000005</v>
      </c>
      <c r="D183" s="88">
        <v>0.67406999999999995</v>
      </c>
      <c r="E183" s="88">
        <v>0.49255300000000002</v>
      </c>
      <c r="F183" s="88">
        <v>0.76195999999999997</v>
      </c>
      <c r="G183" s="88">
        <v>0.63227999999999995</v>
      </c>
      <c r="H183" s="90"/>
      <c r="I183" s="91">
        <v>4</v>
      </c>
      <c r="J183" s="88">
        <v>1E-4</v>
      </c>
      <c r="K183" s="91">
        <v>0.25</v>
      </c>
      <c r="L183" s="91">
        <v>200</v>
      </c>
      <c r="M183" s="92">
        <v>20</v>
      </c>
      <c r="N183" s="91">
        <v>4</v>
      </c>
      <c r="O183" s="92">
        <v>24</v>
      </c>
      <c r="P183" s="91">
        <v>14</v>
      </c>
      <c r="Q183" s="88">
        <v>1</v>
      </c>
      <c r="R183" s="92">
        <v>180</v>
      </c>
      <c r="S183" s="91">
        <v>0.01</v>
      </c>
      <c r="T183" s="92">
        <v>12</v>
      </c>
      <c r="U183" s="91">
        <v>8</v>
      </c>
    </row>
    <row r="184" spans="1:21">
      <c r="A184" s="757"/>
      <c r="B184" s="760"/>
      <c r="C184" s="88">
        <v>0.63434000000000001</v>
      </c>
      <c r="D184" s="88"/>
      <c r="E184" s="88">
        <v>0.25</v>
      </c>
      <c r="F184" s="88">
        <v>0.74543000000000004</v>
      </c>
      <c r="G184" s="88">
        <v>0.61506000000000005</v>
      </c>
      <c r="H184" s="90"/>
      <c r="I184" s="91">
        <v>1</v>
      </c>
      <c r="J184" s="88">
        <v>2.9999999999999997E-4</v>
      </c>
      <c r="K184" s="91">
        <v>0.25</v>
      </c>
      <c r="L184" s="91">
        <v>200</v>
      </c>
      <c r="M184" s="92">
        <v>20</v>
      </c>
      <c r="N184" s="91">
        <v>4</v>
      </c>
      <c r="O184" s="92">
        <v>24</v>
      </c>
      <c r="P184" s="91">
        <v>14</v>
      </c>
      <c r="Q184" s="88">
        <v>2</v>
      </c>
      <c r="R184" s="92">
        <v>180</v>
      </c>
      <c r="S184" s="91">
        <v>1E-3</v>
      </c>
      <c r="T184" s="92">
        <v>12</v>
      </c>
      <c r="U184" s="91">
        <v>8</v>
      </c>
    </row>
    <row r="185" spans="1:21">
      <c r="A185" s="757"/>
      <c r="B185" s="760"/>
      <c r="C185" s="88">
        <v>0.62628099999999998</v>
      </c>
      <c r="D185" s="88"/>
      <c r="E185" s="88">
        <v>0.47393600000000002</v>
      </c>
      <c r="F185" s="88">
        <v>0.76107999999999998</v>
      </c>
      <c r="G185" s="88">
        <v>0.63168999999999997</v>
      </c>
      <c r="H185" s="90"/>
      <c r="I185" s="91">
        <v>1</v>
      </c>
      <c r="J185" s="88">
        <v>2.9999999999999997E-4</v>
      </c>
      <c r="K185" s="91">
        <v>0.25</v>
      </c>
      <c r="L185" s="91">
        <v>200</v>
      </c>
      <c r="M185" s="92">
        <v>20</v>
      </c>
      <c r="N185" s="91">
        <v>4</v>
      </c>
      <c r="O185" s="92">
        <v>24</v>
      </c>
      <c r="P185" s="91">
        <v>14</v>
      </c>
      <c r="Q185" s="88">
        <v>1</v>
      </c>
      <c r="R185" s="88">
        <v>180</v>
      </c>
      <c r="S185" s="91">
        <v>1E-3</v>
      </c>
      <c r="T185" s="92">
        <v>12</v>
      </c>
      <c r="U185" s="91">
        <v>8</v>
      </c>
    </row>
    <row r="186" spans="1:21">
      <c r="A186" s="757"/>
      <c r="B186" s="760"/>
      <c r="C186" s="88">
        <v>0.62858999999999998</v>
      </c>
      <c r="D186" s="88"/>
      <c r="E186" s="88">
        <v>0.45904299999999998</v>
      </c>
      <c r="F186" s="88">
        <v>0.76141000000000003</v>
      </c>
      <c r="G186" s="88">
        <v>0.63200000000000001</v>
      </c>
      <c r="H186" s="90"/>
      <c r="I186" s="91">
        <v>1</v>
      </c>
      <c r="J186" s="88">
        <v>2.9999999999999997E-4</v>
      </c>
      <c r="K186" s="91">
        <v>0.25</v>
      </c>
      <c r="L186" s="91">
        <v>200</v>
      </c>
      <c r="M186" s="92">
        <v>20</v>
      </c>
      <c r="N186" s="91">
        <v>4</v>
      </c>
      <c r="O186" s="92">
        <v>24</v>
      </c>
      <c r="P186" s="91">
        <v>14</v>
      </c>
      <c r="Q186" s="88">
        <v>1</v>
      </c>
      <c r="R186" s="88">
        <v>200</v>
      </c>
      <c r="S186" s="91">
        <v>1E-3</v>
      </c>
      <c r="T186" s="92">
        <v>12</v>
      </c>
      <c r="U186" s="91">
        <v>8</v>
      </c>
    </row>
    <row r="187" spans="1:21">
      <c r="A187" s="757" t="s">
        <v>20</v>
      </c>
      <c r="B187" s="760" t="s">
        <v>88</v>
      </c>
      <c r="C187" s="88">
        <v>0.44565700000000003</v>
      </c>
      <c r="D187" s="88">
        <v>0.67582200000000003</v>
      </c>
      <c r="E187" s="88">
        <v>0.73794899999999997</v>
      </c>
      <c r="F187" s="88">
        <v>0.11329</v>
      </c>
      <c r="G187" s="88">
        <v>9.3559000000000003E-2</v>
      </c>
      <c r="H187" s="90"/>
      <c r="I187" s="91">
        <v>2</v>
      </c>
      <c r="J187" s="88">
        <v>1E-4</v>
      </c>
      <c r="K187" s="91">
        <v>0.1</v>
      </c>
      <c r="L187" s="91">
        <v>10</v>
      </c>
      <c r="M187" s="92">
        <v>25</v>
      </c>
      <c r="N187" s="91">
        <v>5</v>
      </c>
      <c r="O187" s="92">
        <v>20</v>
      </c>
      <c r="P187" s="92">
        <v>6</v>
      </c>
      <c r="Q187" s="88">
        <v>1</v>
      </c>
      <c r="R187" s="91">
        <v>15</v>
      </c>
      <c r="S187" s="91">
        <v>0.01</v>
      </c>
      <c r="T187" s="91">
        <v>5</v>
      </c>
      <c r="U187" s="91">
        <v>9</v>
      </c>
    </row>
    <row r="188" spans="1:21">
      <c r="A188" s="757"/>
      <c r="B188" s="760"/>
      <c r="C188" s="88">
        <v>0.461646</v>
      </c>
      <c r="D188" s="88">
        <v>0.72332200000000002</v>
      </c>
      <c r="E188" s="88">
        <v>0.75665700000000002</v>
      </c>
      <c r="F188" s="88">
        <v>0.86595999999999995</v>
      </c>
      <c r="G188" s="88">
        <v>0.76610999999999996</v>
      </c>
      <c r="H188" s="90"/>
      <c r="I188" s="91">
        <v>2</v>
      </c>
      <c r="J188" s="88">
        <v>1E-4</v>
      </c>
      <c r="K188" s="91">
        <v>0.1</v>
      </c>
      <c r="L188" s="91">
        <v>10</v>
      </c>
      <c r="M188" s="92">
        <v>25</v>
      </c>
      <c r="N188" s="91">
        <v>5</v>
      </c>
      <c r="O188" s="92">
        <v>20</v>
      </c>
      <c r="P188" s="92">
        <v>6</v>
      </c>
      <c r="Q188" s="88">
        <v>2</v>
      </c>
      <c r="R188" s="91">
        <v>15</v>
      </c>
      <c r="S188" s="91">
        <v>0.01</v>
      </c>
      <c r="T188" s="91">
        <v>5</v>
      </c>
      <c r="U188" s="91">
        <v>9</v>
      </c>
    </row>
    <row r="189" spans="1:21">
      <c r="A189" s="757"/>
      <c r="B189" s="760" t="s">
        <v>89</v>
      </c>
      <c r="C189" s="88">
        <v>0.83587800000000001</v>
      </c>
      <c r="D189" s="88">
        <v>0.84256900000000001</v>
      </c>
      <c r="E189" s="88">
        <v>0.83667100000000005</v>
      </c>
      <c r="F189" s="88">
        <v>0.32596000000000003</v>
      </c>
      <c r="G189" s="88">
        <v>0.24796000000000001</v>
      </c>
      <c r="H189" s="90"/>
      <c r="I189" s="91">
        <v>4</v>
      </c>
      <c r="J189" s="88">
        <v>1E-4</v>
      </c>
      <c r="K189" s="91">
        <v>0.1</v>
      </c>
      <c r="L189" s="91">
        <v>11</v>
      </c>
      <c r="M189" s="92">
        <v>25</v>
      </c>
      <c r="N189" s="91">
        <v>5</v>
      </c>
      <c r="O189" s="92">
        <v>3</v>
      </c>
      <c r="P189" s="91">
        <v>4</v>
      </c>
      <c r="Q189" s="88">
        <v>1</v>
      </c>
      <c r="R189" s="92">
        <v>15</v>
      </c>
      <c r="S189" s="91">
        <v>0.01</v>
      </c>
      <c r="T189" s="91">
        <v>50</v>
      </c>
      <c r="U189" s="91">
        <v>9</v>
      </c>
    </row>
    <row r="190" spans="1:21">
      <c r="A190" s="760"/>
      <c r="B190" s="760"/>
      <c r="C190" s="88">
        <v>0.86825600000000003</v>
      </c>
      <c r="D190" s="88">
        <v>0.86967700000000003</v>
      </c>
      <c r="E190" s="88">
        <v>0</v>
      </c>
      <c r="F190" s="88">
        <v>0.77431000000000005</v>
      </c>
      <c r="G190" s="88">
        <v>0.64278999999999997</v>
      </c>
      <c r="H190" s="90"/>
      <c r="I190" s="91">
        <v>4</v>
      </c>
      <c r="J190" s="88">
        <v>1E-4</v>
      </c>
      <c r="K190" s="91">
        <v>0.1</v>
      </c>
      <c r="L190" s="91">
        <v>11</v>
      </c>
      <c r="M190" s="92">
        <v>25</v>
      </c>
      <c r="N190" s="91">
        <v>5</v>
      </c>
      <c r="O190" s="92">
        <v>3</v>
      </c>
      <c r="P190" s="91">
        <v>4</v>
      </c>
      <c r="Q190" s="88">
        <v>2</v>
      </c>
      <c r="R190" s="92">
        <v>15</v>
      </c>
      <c r="S190" s="91">
        <v>0.01</v>
      </c>
      <c r="T190" s="91">
        <v>50</v>
      </c>
      <c r="U190" s="91">
        <v>9</v>
      </c>
    </row>
    <row r="191" spans="1:21">
      <c r="A191" s="757" t="s">
        <v>28</v>
      </c>
      <c r="B191" s="757" t="s">
        <v>90</v>
      </c>
      <c r="C191" s="607">
        <v>0.64602199999999999</v>
      </c>
      <c r="D191" s="88">
        <v>0.71606700000000001</v>
      </c>
      <c r="E191" s="88">
        <v>0.86243800000000004</v>
      </c>
      <c r="F191" s="88">
        <v>0.20683000000000001</v>
      </c>
      <c r="G191" s="88">
        <v>0.13542999999999999</v>
      </c>
      <c r="H191" s="90"/>
      <c r="I191" s="91">
        <v>1</v>
      </c>
      <c r="J191" s="88">
        <v>1E-4</v>
      </c>
      <c r="K191" s="91">
        <v>0.1</v>
      </c>
      <c r="L191" s="91">
        <v>100</v>
      </c>
      <c r="M191" s="92">
        <v>5</v>
      </c>
      <c r="N191" s="91">
        <v>3</v>
      </c>
      <c r="O191" s="92">
        <v>4</v>
      </c>
      <c r="P191" s="92">
        <v>10</v>
      </c>
      <c r="Q191" s="88">
        <v>1</v>
      </c>
      <c r="R191" s="91">
        <v>10</v>
      </c>
      <c r="S191" s="91">
        <v>0.01</v>
      </c>
      <c r="T191" s="91">
        <v>0.5</v>
      </c>
      <c r="U191" s="91">
        <v>9</v>
      </c>
    </row>
    <row r="192" spans="1:21">
      <c r="A192" s="757"/>
      <c r="B192" s="757"/>
      <c r="C192" s="607">
        <v>0.71735499999999996</v>
      </c>
      <c r="D192" s="88">
        <v>0.79839899999999997</v>
      </c>
      <c r="E192" s="88">
        <v>0.86969600000000002</v>
      </c>
      <c r="F192" s="88">
        <v>0.88649999999999995</v>
      </c>
      <c r="G192" s="88">
        <v>0.79805000000000004</v>
      </c>
      <c r="H192" s="90"/>
      <c r="I192" s="91">
        <v>1</v>
      </c>
      <c r="J192" s="88">
        <v>1E-4</v>
      </c>
      <c r="K192" s="91">
        <v>0.1</v>
      </c>
      <c r="L192" s="91">
        <v>100</v>
      </c>
      <c r="M192" s="92">
        <v>5</v>
      </c>
      <c r="N192" s="91">
        <v>3</v>
      </c>
      <c r="O192" s="92">
        <v>4</v>
      </c>
      <c r="P192" s="92">
        <v>10</v>
      </c>
      <c r="Q192" s="88">
        <v>2</v>
      </c>
      <c r="R192" s="91">
        <v>10</v>
      </c>
      <c r="S192" s="91">
        <v>0.01</v>
      </c>
      <c r="T192" s="91">
        <v>0.5</v>
      </c>
      <c r="U192" s="91">
        <v>9</v>
      </c>
    </row>
    <row r="193" spans="1:25">
      <c r="A193" s="757"/>
      <c r="B193" s="757" t="s">
        <v>91</v>
      </c>
      <c r="C193" s="607">
        <v>0.60781099999999999</v>
      </c>
      <c r="D193" s="88">
        <v>0.669817</v>
      </c>
      <c r="E193" s="88">
        <v>0.82636900000000002</v>
      </c>
      <c r="F193" s="88">
        <v>0.31630999999999998</v>
      </c>
      <c r="G193" s="88">
        <v>0.23205000000000001</v>
      </c>
      <c r="H193" s="90"/>
      <c r="I193" s="91">
        <v>1</v>
      </c>
      <c r="J193" s="88">
        <v>1E-4</v>
      </c>
      <c r="K193" s="91">
        <v>0.1</v>
      </c>
      <c r="L193" s="91">
        <v>10</v>
      </c>
      <c r="M193" s="92">
        <v>10</v>
      </c>
      <c r="N193" s="91">
        <v>5</v>
      </c>
      <c r="O193" s="91">
        <v>1</v>
      </c>
      <c r="P193" s="91">
        <v>10</v>
      </c>
      <c r="Q193" s="88">
        <v>1</v>
      </c>
      <c r="R193" s="92">
        <v>5</v>
      </c>
      <c r="S193" s="91">
        <v>0.1</v>
      </c>
      <c r="T193" s="92">
        <v>0.8</v>
      </c>
      <c r="U193" s="91">
        <v>4</v>
      </c>
    </row>
    <row r="194" spans="1:25">
      <c r="A194" s="757"/>
      <c r="B194" s="757"/>
      <c r="C194" s="607">
        <v>0.69787900000000003</v>
      </c>
      <c r="D194" s="88">
        <v>0.71269099999999996</v>
      </c>
      <c r="E194" s="88">
        <v>0.83857999999999999</v>
      </c>
      <c r="F194" s="88">
        <v>0.34061999999999998</v>
      </c>
      <c r="G194" s="88">
        <v>0.25563000000000002</v>
      </c>
      <c r="H194" s="90"/>
      <c r="I194" s="91">
        <v>1</v>
      </c>
      <c r="J194" s="88">
        <v>1E-4</v>
      </c>
      <c r="K194" s="91">
        <v>0.1</v>
      </c>
      <c r="L194" s="91">
        <v>10</v>
      </c>
      <c r="M194" s="92">
        <v>10</v>
      </c>
      <c r="N194" s="91">
        <v>5</v>
      </c>
      <c r="O194" s="91">
        <v>1</v>
      </c>
      <c r="P194" s="91">
        <v>10</v>
      </c>
      <c r="Q194" s="88">
        <v>2</v>
      </c>
      <c r="R194" s="92">
        <v>5</v>
      </c>
      <c r="S194" s="91">
        <v>0.1</v>
      </c>
      <c r="T194" s="92">
        <v>0.8</v>
      </c>
      <c r="U194" s="91">
        <v>4</v>
      </c>
    </row>
    <row r="195" spans="1:25">
      <c r="A195" s="757"/>
      <c r="B195" s="757"/>
      <c r="C195" s="607"/>
      <c r="D195" s="88">
        <v>0.71269099999999996</v>
      </c>
      <c r="E195" s="88">
        <v>0.83857999999999999</v>
      </c>
      <c r="F195" s="88" t="s">
        <v>92</v>
      </c>
      <c r="G195" s="88">
        <v>0.73568</v>
      </c>
      <c r="H195" s="90"/>
      <c r="I195" s="91">
        <v>1</v>
      </c>
      <c r="J195" s="88">
        <v>1E-4</v>
      </c>
      <c r="K195" s="91">
        <v>0.1</v>
      </c>
      <c r="L195" s="91">
        <v>10</v>
      </c>
      <c r="M195" s="92">
        <v>10</v>
      </c>
      <c r="N195" s="91">
        <v>5</v>
      </c>
      <c r="O195" s="91">
        <v>1</v>
      </c>
      <c r="P195" s="91">
        <v>10</v>
      </c>
      <c r="Q195" s="88">
        <v>2</v>
      </c>
      <c r="R195" s="88"/>
      <c r="S195" s="88">
        <v>0.01</v>
      </c>
      <c r="T195" s="92">
        <v>0.8</v>
      </c>
      <c r="U195" s="91">
        <v>4</v>
      </c>
    </row>
    <row r="196" spans="1:25">
      <c r="A196" s="757"/>
      <c r="B196" s="757"/>
      <c r="C196" s="607"/>
      <c r="D196" s="88">
        <v>0.66439599999999999</v>
      </c>
      <c r="E196" s="88">
        <v>0.82940199999999997</v>
      </c>
      <c r="F196" s="88" t="s">
        <v>93</v>
      </c>
      <c r="G196" s="88">
        <v>0.70372000000000001</v>
      </c>
      <c r="H196" s="90"/>
      <c r="I196" s="91">
        <v>1</v>
      </c>
      <c r="J196" s="88">
        <v>1E-4</v>
      </c>
      <c r="K196" s="91">
        <v>0.1</v>
      </c>
      <c r="L196" s="91">
        <v>10</v>
      </c>
      <c r="M196" s="92">
        <v>10</v>
      </c>
      <c r="N196" s="91">
        <v>5</v>
      </c>
      <c r="O196" s="91">
        <v>1</v>
      </c>
      <c r="P196" s="91">
        <v>10</v>
      </c>
      <c r="Q196" s="88">
        <v>1</v>
      </c>
      <c r="R196" s="88">
        <v>20</v>
      </c>
      <c r="S196" s="88">
        <v>0.01</v>
      </c>
      <c r="T196" s="92">
        <v>0.8</v>
      </c>
      <c r="U196" s="91">
        <v>4</v>
      </c>
    </row>
    <row r="197" spans="1:25">
      <c r="A197" s="757"/>
      <c r="B197" s="757"/>
      <c r="C197" s="607">
        <v>0.61675800000000003</v>
      </c>
      <c r="D197" s="88"/>
      <c r="E197" s="88">
        <v>0.81775399999999998</v>
      </c>
      <c r="F197" s="88">
        <v>0.32746999999999998</v>
      </c>
      <c r="G197" s="88">
        <v>0.23655000000000001</v>
      </c>
      <c r="H197" s="90"/>
      <c r="I197" s="91">
        <v>1</v>
      </c>
      <c r="J197" s="88">
        <v>1E-4</v>
      </c>
      <c r="K197" s="91">
        <v>0.1</v>
      </c>
      <c r="L197" s="91">
        <v>10</v>
      </c>
      <c r="M197" s="92">
        <v>10</v>
      </c>
      <c r="N197" s="91">
        <v>5</v>
      </c>
      <c r="O197" s="91">
        <v>1</v>
      </c>
      <c r="P197" s="91">
        <v>10</v>
      </c>
      <c r="Q197" s="88">
        <v>1</v>
      </c>
      <c r="R197" s="88">
        <v>50</v>
      </c>
      <c r="S197" s="88">
        <v>0.01</v>
      </c>
      <c r="T197" s="92">
        <v>0.8</v>
      </c>
      <c r="U197" s="91">
        <v>4</v>
      </c>
    </row>
    <row r="198" spans="1:25">
      <c r="A198" s="757"/>
      <c r="B198" s="757"/>
      <c r="C198" s="608">
        <v>0.60689599999999999</v>
      </c>
      <c r="D198" s="94"/>
      <c r="E198" s="94">
        <v>0.80648299999999995</v>
      </c>
      <c r="F198" s="94">
        <v>0.32784999999999997</v>
      </c>
      <c r="G198" s="94">
        <v>0.23582</v>
      </c>
      <c r="H198" s="90"/>
      <c r="I198" s="91">
        <v>1</v>
      </c>
      <c r="J198" s="88">
        <v>1E-4</v>
      </c>
      <c r="K198" s="91">
        <v>0.1</v>
      </c>
      <c r="L198" s="91">
        <v>10</v>
      </c>
      <c r="M198" s="92">
        <v>10</v>
      </c>
      <c r="N198" s="91">
        <v>5</v>
      </c>
      <c r="O198" s="91">
        <v>1</v>
      </c>
      <c r="P198" s="91">
        <v>10</v>
      </c>
      <c r="Q198" s="88">
        <v>1</v>
      </c>
      <c r="R198" s="88">
        <v>100</v>
      </c>
      <c r="S198" s="88">
        <v>0.01</v>
      </c>
      <c r="T198" s="88">
        <v>1</v>
      </c>
      <c r="U198" s="88">
        <v>4</v>
      </c>
    </row>
    <row r="199" spans="1:25">
      <c r="A199" s="757"/>
      <c r="B199" s="757"/>
      <c r="C199" s="608">
        <v>0.63522800000000001</v>
      </c>
      <c r="D199" s="94"/>
      <c r="E199" s="94">
        <v>0.82001199999999996</v>
      </c>
      <c r="F199" s="94">
        <v>0.33398</v>
      </c>
      <c r="G199" s="94">
        <v>0.24557000000000001</v>
      </c>
      <c r="H199" s="440"/>
      <c r="I199" s="605">
        <v>1</v>
      </c>
      <c r="J199" s="94">
        <v>1E-4</v>
      </c>
      <c r="K199" s="605">
        <v>0.1</v>
      </c>
      <c r="L199" s="605">
        <v>10</v>
      </c>
      <c r="M199" s="606">
        <v>10</v>
      </c>
      <c r="N199" s="605">
        <v>5</v>
      </c>
      <c r="O199" s="605">
        <v>1</v>
      </c>
      <c r="P199" s="605">
        <v>10</v>
      </c>
      <c r="Q199" s="94">
        <v>1</v>
      </c>
      <c r="R199" s="94">
        <v>100</v>
      </c>
      <c r="S199" s="94">
        <v>0.01</v>
      </c>
      <c r="T199" s="94">
        <v>0.8</v>
      </c>
      <c r="U199" s="94">
        <v>8</v>
      </c>
    </row>
    <row r="200" spans="1:25" ht="26.25">
      <c r="A200" s="777" t="s">
        <v>94</v>
      </c>
      <c r="B200" s="777"/>
      <c r="C200" s="778"/>
      <c r="D200" s="778"/>
      <c r="E200" s="778"/>
      <c r="F200" s="778"/>
      <c r="G200" s="778"/>
      <c r="H200" s="778"/>
      <c r="I200" s="778"/>
      <c r="J200" s="778"/>
      <c r="K200" s="778"/>
      <c r="L200" s="778"/>
      <c r="M200" s="778"/>
      <c r="N200" s="778"/>
      <c r="O200" s="778"/>
      <c r="P200" s="778"/>
      <c r="Q200" s="778"/>
      <c r="R200" s="778"/>
      <c r="S200" s="778"/>
      <c r="T200" s="778"/>
      <c r="U200" s="778"/>
      <c r="V200" s="778"/>
      <c r="W200" s="778"/>
      <c r="X200" s="778"/>
    </row>
    <row r="201" spans="1:25">
      <c r="A201" s="30" t="s">
        <v>95</v>
      </c>
      <c r="B201" s="30" t="s">
        <v>96</v>
      </c>
      <c r="C201" s="30"/>
    </row>
    <row r="202" spans="1:25" ht="15.75">
      <c r="A202" s="758" t="s">
        <v>1</v>
      </c>
      <c r="B202" s="774" t="s">
        <v>2</v>
      </c>
      <c r="C202" s="758"/>
      <c r="D202" s="758"/>
      <c r="E202" s="769" t="s">
        <v>82</v>
      </c>
      <c r="F202" s="758" t="s">
        <v>3</v>
      </c>
      <c r="G202" s="758" t="s">
        <v>4</v>
      </c>
      <c r="H202" s="758" t="s">
        <v>5</v>
      </c>
      <c r="I202" s="758"/>
      <c r="J202" s="758"/>
      <c r="K202" s="758"/>
      <c r="L202" s="758"/>
      <c r="M202" s="758"/>
      <c r="N202" s="758"/>
      <c r="O202" s="758"/>
      <c r="P202" s="758"/>
      <c r="Q202" s="758"/>
      <c r="R202" s="758"/>
      <c r="S202" s="758"/>
      <c r="T202" s="758"/>
      <c r="U202" s="758"/>
      <c r="V202" s="758"/>
      <c r="W202" s="758"/>
      <c r="X202" s="758"/>
    </row>
    <row r="203" spans="1:25" ht="27.75" customHeight="1">
      <c r="A203" s="758"/>
      <c r="B203" s="774"/>
      <c r="C203" s="758"/>
      <c r="D203" s="758"/>
      <c r="E203" s="769"/>
      <c r="F203" s="758"/>
      <c r="G203" s="758"/>
      <c r="H203" s="416" t="s">
        <v>6</v>
      </c>
      <c r="I203" s="416" t="s">
        <v>7</v>
      </c>
      <c r="J203" s="416" t="s">
        <v>8</v>
      </c>
      <c r="K203" s="416" t="s">
        <v>9</v>
      </c>
      <c r="L203" s="416" t="s">
        <v>10</v>
      </c>
      <c r="M203" s="416" t="s">
        <v>11</v>
      </c>
      <c r="N203" s="417" t="s">
        <v>71</v>
      </c>
      <c r="O203" s="416" t="s">
        <v>13</v>
      </c>
      <c r="P203" s="416" t="s">
        <v>83</v>
      </c>
      <c r="Q203" s="416" t="s">
        <v>84</v>
      </c>
      <c r="R203" s="416" t="s">
        <v>85</v>
      </c>
      <c r="S203" s="228" t="s">
        <v>16</v>
      </c>
      <c r="T203" s="229" t="s">
        <v>97</v>
      </c>
      <c r="U203" s="230" t="s">
        <v>98</v>
      </c>
      <c r="V203" s="231" t="s">
        <v>99</v>
      </c>
      <c r="W203" s="231" t="s">
        <v>100</v>
      </c>
      <c r="X203" s="231" t="s">
        <v>101</v>
      </c>
    </row>
    <row r="204" spans="1:25" ht="15.75">
      <c r="A204" s="761" t="s">
        <v>17</v>
      </c>
      <c r="B204" s="258" t="s">
        <v>102</v>
      </c>
      <c r="C204" s="340">
        <v>0.58824799999999999</v>
      </c>
      <c r="D204" s="340">
        <v>0.76130900000000001</v>
      </c>
      <c r="E204" s="340">
        <v>0.61518700000000004</v>
      </c>
      <c r="F204" s="340">
        <v>0.58074999999999999</v>
      </c>
      <c r="G204" s="340">
        <v>0.44861000000000001</v>
      </c>
      <c r="H204" s="242">
        <v>4</v>
      </c>
      <c r="I204" s="242">
        <v>3.0000000000000001E-5</v>
      </c>
      <c r="J204" s="242">
        <v>0.25</v>
      </c>
      <c r="K204" s="242">
        <v>5</v>
      </c>
      <c r="L204" s="242">
        <v>30</v>
      </c>
      <c r="M204" s="242">
        <v>4</v>
      </c>
      <c r="N204" s="242">
        <v>8</v>
      </c>
      <c r="O204" s="242">
        <v>20</v>
      </c>
      <c r="P204" s="242">
        <v>2</v>
      </c>
      <c r="Q204" s="242">
        <v>120</v>
      </c>
      <c r="R204" s="242">
        <v>0.01</v>
      </c>
      <c r="S204" s="242">
        <v>10</v>
      </c>
      <c r="T204" s="242">
        <v>8</v>
      </c>
      <c r="U204" s="243">
        <v>4</v>
      </c>
      <c r="V204" s="244">
        <v>10</v>
      </c>
      <c r="W204" s="234"/>
      <c r="X204" s="234"/>
      <c r="Y204" s="233"/>
    </row>
    <row r="205" spans="1:25" ht="15.75">
      <c r="A205" s="761"/>
      <c r="B205" s="761" t="s">
        <v>103</v>
      </c>
      <c r="C205" s="260">
        <v>0.575851</v>
      </c>
      <c r="D205" s="332">
        <v>0.748116</v>
      </c>
      <c r="E205" s="332"/>
      <c r="F205" s="332">
        <v>0.58208000000000004</v>
      </c>
      <c r="G205" s="332">
        <v>0.45014999999999999</v>
      </c>
      <c r="H205" s="242">
        <v>4</v>
      </c>
      <c r="I205" s="242">
        <v>3.0000000000000001E-5</v>
      </c>
      <c r="J205" s="242">
        <v>0.25</v>
      </c>
      <c r="K205" s="242">
        <v>5</v>
      </c>
      <c r="L205" s="242">
        <v>30</v>
      </c>
      <c r="M205" s="242">
        <v>4</v>
      </c>
      <c r="N205" s="242">
        <v>8</v>
      </c>
      <c r="O205" s="242">
        <v>20</v>
      </c>
      <c r="P205" s="242">
        <v>2</v>
      </c>
      <c r="Q205" s="242">
        <v>60</v>
      </c>
      <c r="R205" s="242">
        <v>0.01</v>
      </c>
      <c r="S205" s="242">
        <v>12</v>
      </c>
      <c r="T205" s="242">
        <v>8</v>
      </c>
      <c r="U205" s="243">
        <v>4</v>
      </c>
      <c r="V205" s="244">
        <v>10</v>
      </c>
      <c r="W205" s="234"/>
      <c r="X205" s="234"/>
      <c r="Y205" s="233"/>
    </row>
    <row r="206" spans="1:25" ht="15.75">
      <c r="A206" s="761"/>
      <c r="B206" s="761"/>
      <c r="C206" s="260">
        <v>0.56398999999999999</v>
      </c>
      <c r="D206" s="332"/>
      <c r="E206" s="332"/>
      <c r="F206" s="332">
        <v>0.58535000000000004</v>
      </c>
      <c r="G206" s="332">
        <v>0.45334999999999998</v>
      </c>
      <c r="H206" s="242">
        <v>4</v>
      </c>
      <c r="I206" s="242">
        <v>1.0000000000000001E-5</v>
      </c>
      <c r="J206" s="242">
        <v>0.25</v>
      </c>
      <c r="K206" s="242">
        <v>5</v>
      </c>
      <c r="L206" s="242">
        <v>30</v>
      </c>
      <c r="M206" s="242">
        <v>4</v>
      </c>
      <c r="N206" s="242">
        <v>8</v>
      </c>
      <c r="O206" s="242">
        <v>22</v>
      </c>
      <c r="P206" s="242">
        <v>2</v>
      </c>
      <c r="Q206" s="242">
        <v>120</v>
      </c>
      <c r="R206" s="242">
        <v>0.01</v>
      </c>
      <c r="S206" s="242">
        <v>12</v>
      </c>
      <c r="T206" s="242">
        <v>8</v>
      </c>
      <c r="U206" s="243">
        <v>4</v>
      </c>
      <c r="V206" s="244">
        <v>10</v>
      </c>
      <c r="W206" s="234"/>
      <c r="X206" s="234"/>
      <c r="Y206" s="233"/>
    </row>
    <row r="207" spans="1:25" ht="15.75">
      <c r="A207" s="761"/>
      <c r="B207" s="761"/>
      <c r="C207" s="260">
        <v>0.57931900000000003</v>
      </c>
      <c r="D207" s="332"/>
      <c r="E207" s="332"/>
      <c r="F207" s="332">
        <v>0.58028999999999997</v>
      </c>
      <c r="G207" s="332">
        <v>0.44800000000000001</v>
      </c>
      <c r="H207" s="753">
        <v>4</v>
      </c>
      <c r="I207" s="753">
        <v>2.0000000000000002E-5</v>
      </c>
      <c r="J207" s="754">
        <v>0.25</v>
      </c>
      <c r="K207" s="754">
        <v>5</v>
      </c>
      <c r="L207" s="754">
        <v>30</v>
      </c>
      <c r="M207" s="754">
        <v>4</v>
      </c>
      <c r="N207" s="754">
        <v>8</v>
      </c>
      <c r="O207" s="754">
        <v>20</v>
      </c>
      <c r="P207" s="754">
        <v>2</v>
      </c>
      <c r="Q207" s="754">
        <v>120</v>
      </c>
      <c r="R207" s="754">
        <v>0.01</v>
      </c>
      <c r="S207" s="753">
        <v>12</v>
      </c>
      <c r="T207" s="332">
        <v>8</v>
      </c>
      <c r="U207" s="753">
        <v>4</v>
      </c>
      <c r="V207" s="752">
        <v>10</v>
      </c>
      <c r="W207" s="234"/>
      <c r="X207" s="234"/>
      <c r="Y207" s="233"/>
    </row>
    <row r="208" spans="1:25" ht="15.75">
      <c r="A208" s="761"/>
      <c r="B208" s="761"/>
      <c r="C208" s="260">
        <v>0.580681</v>
      </c>
      <c r="D208" s="332"/>
      <c r="E208" s="332"/>
      <c r="F208" s="332">
        <v>0.58028000000000002</v>
      </c>
      <c r="G208" s="332">
        <v>0.44814999999999999</v>
      </c>
      <c r="H208" s="753"/>
      <c r="I208" s="753"/>
      <c r="J208" s="754"/>
      <c r="K208" s="754"/>
      <c r="L208" s="754"/>
      <c r="M208" s="754"/>
      <c r="N208" s="754"/>
      <c r="O208" s="754"/>
      <c r="P208" s="754"/>
      <c r="Q208" s="754"/>
      <c r="R208" s="754"/>
      <c r="S208" s="753"/>
      <c r="T208" s="334">
        <v>9</v>
      </c>
      <c r="U208" s="753"/>
      <c r="V208" s="752"/>
      <c r="W208" s="234"/>
      <c r="X208" s="234"/>
      <c r="Y208" s="233"/>
    </row>
    <row r="209" spans="1:41" ht="15.75">
      <c r="A209" s="761"/>
      <c r="B209" s="761"/>
      <c r="C209" s="260">
        <v>0.49235000000000001</v>
      </c>
      <c r="D209" s="332"/>
      <c r="E209" s="332"/>
      <c r="F209" s="332">
        <v>0.54100000000000004</v>
      </c>
      <c r="G209" s="332">
        <v>0.39617999999999998</v>
      </c>
      <c r="H209" s="753">
        <v>1</v>
      </c>
      <c r="I209" s="753">
        <v>2.0000000000000002E-5</v>
      </c>
      <c r="J209" s="754">
        <v>0.25</v>
      </c>
      <c r="K209" s="754">
        <v>5</v>
      </c>
      <c r="L209" s="754">
        <v>30</v>
      </c>
      <c r="M209" s="753">
        <v>4</v>
      </c>
      <c r="N209" s="754">
        <v>8</v>
      </c>
      <c r="O209" s="754">
        <v>20</v>
      </c>
      <c r="P209" s="242">
        <v>1</v>
      </c>
      <c r="Q209" s="754">
        <v>120</v>
      </c>
      <c r="R209" s="754">
        <v>0.01</v>
      </c>
      <c r="S209" s="753">
        <v>12</v>
      </c>
      <c r="T209" s="753">
        <v>8</v>
      </c>
      <c r="U209" s="753">
        <v>4</v>
      </c>
      <c r="V209" s="752">
        <v>10</v>
      </c>
      <c r="W209" s="234"/>
      <c r="X209" s="234"/>
      <c r="Y209" s="233"/>
    </row>
    <row r="210" spans="1:41" ht="15.75">
      <c r="A210" s="761"/>
      <c r="B210" s="761"/>
      <c r="C210" s="260">
        <v>0.58090900000000001</v>
      </c>
      <c r="D210" s="332"/>
      <c r="E210" s="332"/>
      <c r="F210" s="332">
        <v>0.59684999999999999</v>
      </c>
      <c r="G210" s="332">
        <v>0.46437</v>
      </c>
      <c r="H210" s="753"/>
      <c r="I210" s="753"/>
      <c r="J210" s="754"/>
      <c r="K210" s="754"/>
      <c r="L210" s="754"/>
      <c r="M210" s="753"/>
      <c r="N210" s="754"/>
      <c r="O210" s="754"/>
      <c r="P210" s="384">
        <v>2</v>
      </c>
      <c r="Q210" s="754"/>
      <c r="R210" s="754"/>
      <c r="S210" s="753"/>
      <c r="T210" s="753"/>
      <c r="U210" s="753"/>
      <c r="V210" s="752"/>
      <c r="W210" s="234"/>
      <c r="X210" s="234"/>
      <c r="Y210" s="233"/>
    </row>
    <row r="211" spans="1:41" ht="15.75">
      <c r="A211" s="761"/>
      <c r="B211" s="762" t="s">
        <v>104</v>
      </c>
      <c r="C211" s="260">
        <v>0.60575900000000005</v>
      </c>
      <c r="D211" s="332"/>
      <c r="E211" s="332"/>
      <c r="F211" s="334">
        <v>0.77512999999999999</v>
      </c>
      <c r="G211" s="334">
        <v>0.64605000000000001</v>
      </c>
      <c r="H211" s="750">
        <v>4</v>
      </c>
      <c r="I211" s="750">
        <v>1.0000000000000001E-5</v>
      </c>
      <c r="J211" s="750">
        <v>0.25</v>
      </c>
      <c r="K211" s="751">
        <v>200</v>
      </c>
      <c r="L211" s="745">
        <v>20</v>
      </c>
      <c r="M211" s="749">
        <v>4</v>
      </c>
      <c r="N211" s="750">
        <v>24</v>
      </c>
      <c r="O211" s="750">
        <v>14</v>
      </c>
      <c r="P211" s="405">
        <v>1</v>
      </c>
      <c r="Q211" s="750">
        <v>180</v>
      </c>
      <c r="R211" s="750">
        <v>0.01</v>
      </c>
      <c r="S211" s="750">
        <v>12</v>
      </c>
      <c r="T211" s="750">
        <v>8</v>
      </c>
      <c r="U211" s="742">
        <v>4</v>
      </c>
      <c r="V211" s="743">
        <v>10</v>
      </c>
      <c r="W211" s="234"/>
      <c r="X211" s="234"/>
      <c r="Y211" s="233"/>
    </row>
    <row r="212" spans="1:41" ht="14.25" customHeight="1">
      <c r="A212" s="761"/>
      <c r="B212" s="762"/>
      <c r="C212" s="251">
        <v>0.534887</v>
      </c>
      <c r="D212" s="332"/>
      <c r="E212" s="295"/>
      <c r="F212" s="332">
        <v>0.73063</v>
      </c>
      <c r="G212" s="332">
        <v>0.59423000000000004</v>
      </c>
      <c r="H212" s="750"/>
      <c r="I212" s="750"/>
      <c r="J212" s="750"/>
      <c r="K212" s="751"/>
      <c r="L212" s="745"/>
      <c r="M212" s="749"/>
      <c r="N212" s="750"/>
      <c r="O212" s="750"/>
      <c r="P212" s="372">
        <v>2</v>
      </c>
      <c r="Q212" s="750"/>
      <c r="R212" s="750"/>
      <c r="S212" s="750"/>
      <c r="T212" s="750"/>
      <c r="U212" s="742"/>
      <c r="V212" s="743"/>
      <c r="W212" s="234"/>
      <c r="X212" s="234"/>
      <c r="Y212" s="233"/>
    </row>
    <row r="213" spans="1:41" ht="31.5" customHeight="1">
      <c r="A213" s="761"/>
      <c r="B213" s="762"/>
      <c r="C213" s="258">
        <v>0.61878900000000003</v>
      </c>
      <c r="D213" s="334"/>
      <c r="E213" s="334"/>
      <c r="F213" s="372">
        <v>0.77571000000000001</v>
      </c>
      <c r="G213" s="372">
        <v>0.64700000000000002</v>
      </c>
      <c r="H213" s="376">
        <v>4</v>
      </c>
      <c r="I213" s="376">
        <v>5.0000000000000004E-6</v>
      </c>
      <c r="J213" s="376">
        <v>0.25</v>
      </c>
      <c r="K213" s="376">
        <v>200</v>
      </c>
      <c r="L213" s="376">
        <v>20</v>
      </c>
      <c r="M213" s="376">
        <v>4</v>
      </c>
      <c r="N213" s="376">
        <v>24</v>
      </c>
      <c r="O213" s="376">
        <v>14</v>
      </c>
      <c r="P213" s="380">
        <v>1</v>
      </c>
      <c r="Q213" s="376">
        <v>180</v>
      </c>
      <c r="R213" s="376">
        <v>0.01</v>
      </c>
      <c r="S213" s="376">
        <v>12</v>
      </c>
      <c r="T213" s="376">
        <v>8</v>
      </c>
      <c r="U213" s="380">
        <v>4</v>
      </c>
      <c r="V213" s="382">
        <v>10</v>
      </c>
      <c r="W213" s="234"/>
      <c r="X213" s="234"/>
      <c r="Y213" s="233"/>
      <c r="AA213" s="610" t="s">
        <v>6</v>
      </c>
      <c r="AB213" s="611" t="s">
        <v>7</v>
      </c>
      <c r="AC213" s="611" t="s">
        <v>8</v>
      </c>
      <c r="AD213" s="610" t="s">
        <v>9</v>
      </c>
      <c r="AE213" s="611" t="s">
        <v>10</v>
      </c>
      <c r="AF213" s="610" t="s">
        <v>11</v>
      </c>
      <c r="AG213" s="611" t="s">
        <v>71</v>
      </c>
      <c r="AH213" s="610" t="s">
        <v>13</v>
      </c>
      <c r="AI213" s="610" t="s">
        <v>83</v>
      </c>
      <c r="AJ213" s="610" t="s">
        <v>84</v>
      </c>
      <c r="AK213" s="610" t="s">
        <v>85</v>
      </c>
      <c r="AL213" s="613" t="s">
        <v>16</v>
      </c>
      <c r="AM213" s="613" t="s">
        <v>97</v>
      </c>
      <c r="AN213" s="193" t="s">
        <v>98</v>
      </c>
      <c r="AO213" s="193" t="s">
        <v>99</v>
      </c>
    </row>
    <row r="214" spans="1:41" ht="15.75">
      <c r="A214" s="761"/>
      <c r="B214" s="762"/>
      <c r="C214" s="344">
        <v>0.64308100000000001</v>
      </c>
      <c r="D214" s="293">
        <v>0.76077099999999998</v>
      </c>
      <c r="E214" s="293">
        <v>0.288298</v>
      </c>
      <c r="F214" s="293">
        <v>0.76490999999999998</v>
      </c>
      <c r="G214" s="293">
        <v>0.63570000000000004</v>
      </c>
      <c r="H214" s="49">
        <v>1</v>
      </c>
      <c r="I214" s="49">
        <v>3.0000000000000001E-6</v>
      </c>
      <c r="J214" s="49">
        <v>0.25</v>
      </c>
      <c r="K214" s="49">
        <v>200</v>
      </c>
      <c r="L214" s="49">
        <v>20</v>
      </c>
      <c r="M214" s="49">
        <v>4</v>
      </c>
      <c r="N214" s="49">
        <v>24</v>
      </c>
      <c r="O214" s="49">
        <v>14</v>
      </c>
      <c r="P214" s="294">
        <v>2</v>
      </c>
      <c r="Q214" s="49">
        <v>180</v>
      </c>
      <c r="R214" s="49">
        <v>0.01</v>
      </c>
      <c r="S214" s="49">
        <v>12</v>
      </c>
      <c r="T214" s="49">
        <v>8</v>
      </c>
      <c r="U214" s="373">
        <v>4</v>
      </c>
      <c r="V214" s="373">
        <v>10</v>
      </c>
      <c r="W214" s="283"/>
      <c r="X214" s="254"/>
      <c r="Y214" s="233"/>
      <c r="AA214" s="318">
        <v>1</v>
      </c>
      <c r="AB214" s="318">
        <v>3.0000000000000001E-6</v>
      </c>
      <c r="AC214" s="318">
        <v>0.25</v>
      </c>
      <c r="AD214" s="318">
        <v>200</v>
      </c>
      <c r="AE214" s="318">
        <v>50</v>
      </c>
      <c r="AF214" s="318">
        <v>4</v>
      </c>
      <c r="AG214" s="318">
        <v>24</v>
      </c>
      <c r="AH214" s="318">
        <v>14</v>
      </c>
      <c r="AI214" s="614">
        <v>2</v>
      </c>
      <c r="AJ214" s="318">
        <v>180</v>
      </c>
      <c r="AK214" s="318">
        <v>0.01</v>
      </c>
      <c r="AL214" s="318">
        <v>12</v>
      </c>
      <c r="AM214" s="318">
        <v>8</v>
      </c>
      <c r="AN214" s="319">
        <v>4</v>
      </c>
      <c r="AO214" s="319">
        <v>10</v>
      </c>
    </row>
    <row r="215" spans="1:41" ht="15.75">
      <c r="A215" s="761"/>
      <c r="B215" s="347" t="s">
        <v>105</v>
      </c>
      <c r="C215" s="346">
        <v>0.63</v>
      </c>
      <c r="D215" s="346"/>
      <c r="E215" s="346"/>
      <c r="F215" s="346"/>
      <c r="G215" s="346"/>
      <c r="H215" s="49">
        <v>1</v>
      </c>
      <c r="I215" s="49">
        <v>3.0000000000000001E-6</v>
      </c>
      <c r="J215" s="49">
        <v>0.25</v>
      </c>
      <c r="K215" s="49">
        <v>200</v>
      </c>
      <c r="L215" s="49">
        <v>20</v>
      </c>
      <c r="M215" s="49">
        <v>4</v>
      </c>
      <c r="N215" s="49">
        <v>24</v>
      </c>
      <c r="O215" s="49">
        <v>14</v>
      </c>
      <c r="P215" s="294">
        <v>2</v>
      </c>
      <c r="Q215" s="49">
        <v>180</v>
      </c>
      <c r="R215" s="49">
        <v>0.01</v>
      </c>
      <c r="S215" s="49">
        <v>14</v>
      </c>
      <c r="T215" s="49">
        <v>8</v>
      </c>
      <c r="U215" s="373">
        <v>4</v>
      </c>
      <c r="V215" s="345">
        <v>10</v>
      </c>
      <c r="W215" s="283"/>
      <c r="X215" s="254"/>
      <c r="Y215" s="233"/>
    </row>
    <row r="216" spans="1:41" ht="15.75">
      <c r="A216" s="753" t="s">
        <v>20</v>
      </c>
      <c r="B216" s="334" t="s">
        <v>106</v>
      </c>
      <c r="C216" s="341">
        <v>0.45536799999999999</v>
      </c>
      <c r="D216" s="341">
        <v>0.70501000000000003</v>
      </c>
      <c r="E216" s="340">
        <v>0.73002900000000004</v>
      </c>
      <c r="F216" s="340">
        <v>0.12130000000000001</v>
      </c>
      <c r="G216" s="340">
        <v>0.10527</v>
      </c>
      <c r="H216" s="318">
        <v>1</v>
      </c>
      <c r="I216" s="319">
        <v>1E-4</v>
      </c>
      <c r="J216" s="318">
        <v>0.1</v>
      </c>
      <c r="K216" s="318">
        <v>10</v>
      </c>
      <c r="L216" s="318">
        <v>18</v>
      </c>
      <c r="M216" s="318">
        <v>5</v>
      </c>
      <c r="N216" s="318">
        <v>18</v>
      </c>
      <c r="O216" s="318">
        <v>9</v>
      </c>
      <c r="P216" s="319">
        <v>2</v>
      </c>
      <c r="Q216" s="318">
        <v>20</v>
      </c>
      <c r="R216" s="318">
        <v>0.01</v>
      </c>
      <c r="S216" s="318">
        <v>5</v>
      </c>
      <c r="T216" s="318">
        <v>9</v>
      </c>
      <c r="U216" s="319">
        <v>4</v>
      </c>
      <c r="V216" s="319">
        <v>3</v>
      </c>
      <c r="W216" s="253"/>
      <c r="X216" s="234"/>
      <c r="Y216" s="233"/>
    </row>
    <row r="217" spans="1:41" ht="15.75">
      <c r="A217" s="753"/>
      <c r="B217" s="332" t="s">
        <v>107</v>
      </c>
      <c r="C217" s="260" t="s">
        <v>108</v>
      </c>
      <c r="D217" s="332"/>
      <c r="E217" s="332"/>
      <c r="F217" s="332"/>
      <c r="G217" s="332"/>
      <c r="H217" s="75">
        <v>1</v>
      </c>
      <c r="I217" s="75">
        <v>1.0000000000000001E-5</v>
      </c>
      <c r="J217" s="75"/>
      <c r="K217" s="75"/>
      <c r="L217" s="75"/>
      <c r="M217" s="75"/>
      <c r="N217" s="75"/>
      <c r="O217" s="75"/>
      <c r="P217" s="296"/>
      <c r="Q217" s="75"/>
      <c r="R217" s="75"/>
      <c r="S217" s="297"/>
      <c r="T217" s="75"/>
      <c r="U217" s="333"/>
      <c r="V217" s="333"/>
      <c r="W217" s="234"/>
      <c r="X217" s="234"/>
      <c r="Y217" s="233"/>
    </row>
    <row r="218" spans="1:41" ht="15.75">
      <c r="A218" s="753"/>
      <c r="B218" s="764" t="s">
        <v>26</v>
      </c>
      <c r="C218" s="332">
        <v>0.82190799999999997</v>
      </c>
      <c r="D218" s="332"/>
      <c r="E218" s="332">
        <v>0.87134900000000004</v>
      </c>
      <c r="F218" s="332">
        <v>0.32893</v>
      </c>
      <c r="G218" s="332">
        <v>0.24934000000000001</v>
      </c>
      <c r="H218" s="49">
        <v>1</v>
      </c>
      <c r="I218" s="373">
        <v>1E-4</v>
      </c>
      <c r="J218" s="49">
        <v>0.1</v>
      </c>
      <c r="K218" s="49">
        <v>11</v>
      </c>
      <c r="L218" s="49">
        <v>15</v>
      </c>
      <c r="M218" s="49">
        <v>5</v>
      </c>
      <c r="N218" s="49">
        <v>3</v>
      </c>
      <c r="O218" s="49">
        <v>4</v>
      </c>
      <c r="P218" s="373">
        <v>2</v>
      </c>
      <c r="Q218" s="49">
        <v>1</v>
      </c>
      <c r="R218" s="49">
        <v>0.01</v>
      </c>
      <c r="S218" s="49">
        <v>50</v>
      </c>
      <c r="T218" s="49">
        <v>9</v>
      </c>
      <c r="U218" s="373">
        <v>4</v>
      </c>
      <c r="V218" s="373">
        <v>10</v>
      </c>
      <c r="W218" s="253"/>
      <c r="X218" s="234"/>
      <c r="Y218" s="233"/>
    </row>
    <row r="219" spans="1:41" ht="15.75">
      <c r="A219" s="753"/>
      <c r="B219" s="764"/>
      <c r="C219" s="332">
        <v>0.83497299999999997</v>
      </c>
      <c r="D219" s="332"/>
      <c r="E219" s="332"/>
      <c r="F219" s="332">
        <v>0.32746999999999998</v>
      </c>
      <c r="G219" s="332">
        <v>0.24854000000000001</v>
      </c>
      <c r="H219" s="49">
        <v>4</v>
      </c>
      <c r="I219" s="373">
        <v>1E-4</v>
      </c>
      <c r="J219" s="49">
        <v>0.1</v>
      </c>
      <c r="K219" s="49">
        <v>11</v>
      </c>
      <c r="L219" s="49">
        <v>25</v>
      </c>
      <c r="M219" s="49">
        <v>5</v>
      </c>
      <c r="N219" s="49">
        <v>3</v>
      </c>
      <c r="O219" s="49">
        <v>4</v>
      </c>
      <c r="P219" s="373">
        <v>1</v>
      </c>
      <c r="Q219" s="49">
        <v>15</v>
      </c>
      <c r="R219" s="49">
        <v>1E-3</v>
      </c>
      <c r="S219" s="49">
        <v>50</v>
      </c>
      <c r="T219" s="49">
        <v>9</v>
      </c>
      <c r="U219" s="373">
        <v>4</v>
      </c>
      <c r="V219" s="373">
        <v>10</v>
      </c>
      <c r="W219" s="253"/>
      <c r="X219" s="234"/>
      <c r="Y219" s="233"/>
    </row>
    <row r="220" spans="1:41" ht="15.75">
      <c r="A220" s="753"/>
      <c r="B220" s="764"/>
      <c r="C220" s="334">
        <v>0.84378900000000001</v>
      </c>
      <c r="D220" s="334"/>
      <c r="E220" s="334"/>
      <c r="F220" s="334">
        <v>0.32634999999999997</v>
      </c>
      <c r="G220" s="334">
        <v>0.24862999999999999</v>
      </c>
      <c r="H220" s="49">
        <v>4</v>
      </c>
      <c r="I220" s="373">
        <v>1E-4</v>
      </c>
      <c r="J220" s="49">
        <v>0.1</v>
      </c>
      <c r="K220" s="49">
        <v>11</v>
      </c>
      <c r="L220" s="49">
        <v>20</v>
      </c>
      <c r="M220" s="49">
        <v>5</v>
      </c>
      <c r="N220" s="49">
        <v>3</v>
      </c>
      <c r="O220" s="49">
        <v>4</v>
      </c>
      <c r="P220" s="373">
        <v>1</v>
      </c>
      <c r="Q220" s="49">
        <v>15</v>
      </c>
      <c r="R220" s="49">
        <v>1E-3</v>
      </c>
      <c r="S220" s="49">
        <v>50</v>
      </c>
      <c r="T220" s="49">
        <v>9</v>
      </c>
      <c r="U220" s="373">
        <v>4</v>
      </c>
      <c r="V220" s="373">
        <v>10</v>
      </c>
      <c r="W220" s="253"/>
      <c r="X220" s="234"/>
      <c r="Y220" s="233"/>
    </row>
    <row r="221" spans="1:41" ht="15.75">
      <c r="A221" s="753"/>
      <c r="B221" s="764"/>
      <c r="C221" s="250">
        <v>0.86489400000000005</v>
      </c>
      <c r="D221" s="250"/>
      <c r="E221" s="250">
        <v>0.84930499999999998</v>
      </c>
      <c r="F221" s="250">
        <v>0.32479000000000002</v>
      </c>
      <c r="G221" s="250">
        <v>0.249</v>
      </c>
      <c r="H221" s="349">
        <v>4</v>
      </c>
      <c r="I221" s="373">
        <v>1E-4</v>
      </c>
      <c r="J221" s="49">
        <v>0.1</v>
      </c>
      <c r="K221" s="49">
        <v>11</v>
      </c>
      <c r="L221" s="49">
        <v>20</v>
      </c>
      <c r="M221" s="49">
        <v>5</v>
      </c>
      <c r="N221" s="49">
        <v>1.5</v>
      </c>
      <c r="O221" s="49">
        <v>4</v>
      </c>
      <c r="P221" s="373">
        <v>1</v>
      </c>
      <c r="Q221" s="49">
        <v>15</v>
      </c>
      <c r="R221" s="49">
        <v>1E-3</v>
      </c>
      <c r="S221" s="49">
        <v>50</v>
      </c>
      <c r="T221" s="49">
        <v>4</v>
      </c>
      <c r="U221" s="373">
        <v>4</v>
      </c>
      <c r="V221" s="373">
        <v>10</v>
      </c>
      <c r="W221" s="253"/>
      <c r="X221" s="234"/>
      <c r="Y221" s="233"/>
    </row>
    <row r="222" spans="1:41" ht="15.75">
      <c r="A222" s="753"/>
      <c r="B222" s="259" t="s">
        <v>109</v>
      </c>
      <c r="C222" s="340">
        <v>0.84479400000000004</v>
      </c>
      <c r="D222" s="340"/>
      <c r="E222" s="340"/>
      <c r="F222" s="340"/>
      <c r="G222" s="340"/>
      <c r="H222" s="350">
        <v>4</v>
      </c>
      <c r="I222" s="348">
        <v>1E-4</v>
      </c>
      <c r="J222" s="24">
        <v>0.1</v>
      </c>
      <c r="K222" s="24">
        <v>11</v>
      </c>
      <c r="L222" s="24">
        <v>15</v>
      </c>
      <c r="M222" s="24">
        <v>5</v>
      </c>
      <c r="N222" s="24">
        <v>3</v>
      </c>
      <c r="O222" s="24">
        <v>6</v>
      </c>
      <c r="P222" s="348">
        <v>1</v>
      </c>
      <c r="Q222" s="24">
        <v>15</v>
      </c>
      <c r="R222" s="24">
        <v>1E-3</v>
      </c>
      <c r="S222" s="24">
        <v>10</v>
      </c>
      <c r="T222" s="24">
        <v>4</v>
      </c>
      <c r="U222" s="348">
        <v>4</v>
      </c>
      <c r="V222" s="348">
        <v>10</v>
      </c>
      <c r="W222" s="272"/>
      <c r="X222" s="256"/>
      <c r="Y222" s="233"/>
    </row>
    <row r="223" spans="1:41" ht="15.75">
      <c r="A223" s="761" t="s">
        <v>28</v>
      </c>
      <c r="B223" s="784" t="s">
        <v>110</v>
      </c>
      <c r="C223" s="338">
        <v>0.77185000000000004</v>
      </c>
      <c r="D223" s="340">
        <v>0.86031800000000003</v>
      </c>
      <c r="E223" s="340">
        <v>0.94880200000000003</v>
      </c>
      <c r="F223" s="340">
        <v>0.21343999999999999</v>
      </c>
      <c r="G223" s="340">
        <v>0.14263999999999999</v>
      </c>
      <c r="H223" s="379">
        <v>1</v>
      </c>
      <c r="I223" s="381">
        <v>9.9999999999999995E-8</v>
      </c>
      <c r="J223" s="377">
        <v>0.1</v>
      </c>
      <c r="K223" s="377">
        <v>100</v>
      </c>
      <c r="L223" s="377">
        <v>8</v>
      </c>
      <c r="M223" s="377">
        <v>3</v>
      </c>
      <c r="N223" s="377">
        <v>0.8</v>
      </c>
      <c r="O223" s="377">
        <v>4</v>
      </c>
      <c r="P223" s="381">
        <v>2</v>
      </c>
      <c r="Q223" s="377">
        <v>10</v>
      </c>
      <c r="R223" s="377">
        <v>0.01</v>
      </c>
      <c r="S223" s="377">
        <v>0.5</v>
      </c>
      <c r="T223" s="255">
        <v>9</v>
      </c>
      <c r="U223" s="741">
        <v>3</v>
      </c>
      <c r="V223" s="383">
        <v>10</v>
      </c>
      <c r="W223" s="256"/>
      <c r="X223" s="256"/>
      <c r="Y223" s="233"/>
    </row>
    <row r="224" spans="1:41" ht="15.75">
      <c r="A224" s="761"/>
      <c r="B224" s="784"/>
      <c r="C224" s="351">
        <v>0.77024000000000004</v>
      </c>
      <c r="D224" s="347"/>
      <c r="E224" s="372"/>
      <c r="F224" s="372">
        <v>0.21301999999999999</v>
      </c>
      <c r="G224" s="372">
        <v>0.14227000000000001</v>
      </c>
      <c r="H224" s="376">
        <v>1</v>
      </c>
      <c r="I224" s="380">
        <v>2E-8</v>
      </c>
      <c r="J224" s="376">
        <v>0.1</v>
      </c>
      <c r="K224" s="378">
        <v>100</v>
      </c>
      <c r="L224" s="378">
        <v>8</v>
      </c>
      <c r="M224" s="378">
        <v>3</v>
      </c>
      <c r="N224" s="378">
        <v>0.8</v>
      </c>
      <c r="O224" s="378">
        <v>4</v>
      </c>
      <c r="P224" s="405">
        <v>2</v>
      </c>
      <c r="Q224" s="378">
        <v>10</v>
      </c>
      <c r="R224" s="378">
        <v>0.01</v>
      </c>
      <c r="S224" s="378">
        <v>0.5</v>
      </c>
      <c r="T224" s="245">
        <v>8</v>
      </c>
      <c r="U224" s="741"/>
      <c r="V224" s="405">
        <v>10</v>
      </c>
      <c r="W224" s="253"/>
      <c r="X224" s="234"/>
      <c r="Y224" s="233"/>
    </row>
    <row r="225" spans="1:25" ht="15.75">
      <c r="A225" s="761"/>
      <c r="B225" s="784"/>
      <c r="C225" s="260">
        <v>0.75865199999999999</v>
      </c>
      <c r="D225" s="260"/>
      <c r="E225" s="332"/>
      <c r="F225" s="332"/>
      <c r="G225" s="332"/>
      <c r="H225" s="745">
        <v>1</v>
      </c>
      <c r="I225" s="746">
        <v>1.0000000000000001E-5</v>
      </c>
      <c r="J225" s="745">
        <v>0.1</v>
      </c>
      <c r="K225" s="747">
        <v>100</v>
      </c>
      <c r="L225" s="748">
        <v>8</v>
      </c>
      <c r="M225" s="748">
        <v>3</v>
      </c>
      <c r="N225" s="748">
        <v>0.8</v>
      </c>
      <c r="O225" s="748">
        <v>4</v>
      </c>
      <c r="P225" s="734">
        <v>2</v>
      </c>
      <c r="Q225" s="748">
        <v>10</v>
      </c>
      <c r="R225" s="748">
        <v>0.01</v>
      </c>
      <c r="S225" s="748">
        <v>0.5</v>
      </c>
      <c r="T225" s="255">
        <v>9</v>
      </c>
      <c r="U225" s="739">
        <v>4</v>
      </c>
      <c r="V225" s="740">
        <v>10</v>
      </c>
      <c r="W225" s="234"/>
      <c r="X225" s="234"/>
      <c r="Y225" s="233"/>
    </row>
    <row r="226" spans="1:25" ht="15.75">
      <c r="A226" s="761"/>
      <c r="B226" s="785"/>
      <c r="C226" s="258">
        <v>0.77453799999999995</v>
      </c>
      <c r="D226" s="258">
        <v>0.85407599999999995</v>
      </c>
      <c r="E226" s="334"/>
      <c r="F226" s="334">
        <v>0.21845999999999999</v>
      </c>
      <c r="G226" s="334">
        <v>0.14607999999999999</v>
      </c>
      <c r="H226" s="745"/>
      <c r="I226" s="746"/>
      <c r="J226" s="745"/>
      <c r="K226" s="747"/>
      <c r="L226" s="748"/>
      <c r="M226" s="748"/>
      <c r="N226" s="748"/>
      <c r="O226" s="748"/>
      <c r="P226" s="734"/>
      <c r="Q226" s="748"/>
      <c r="R226" s="748"/>
      <c r="S226" s="748"/>
      <c r="T226" s="257">
        <v>8</v>
      </c>
      <c r="U226" s="739"/>
      <c r="V226" s="740"/>
      <c r="W226" s="254"/>
      <c r="X226" s="254"/>
      <c r="Y226" s="233"/>
    </row>
    <row r="227" spans="1:25" ht="15.75">
      <c r="A227" s="761"/>
      <c r="B227" s="763" t="s">
        <v>111</v>
      </c>
      <c r="C227" s="260">
        <v>0.72519400000000001</v>
      </c>
      <c r="D227" s="332"/>
      <c r="E227" s="332"/>
      <c r="F227" s="332">
        <v>0.34072999999999998</v>
      </c>
      <c r="G227" s="332">
        <v>0.25974999999999998</v>
      </c>
      <c r="H227" s="311">
        <v>1</v>
      </c>
      <c r="I227" s="310">
        <v>3.0000000000000001E-5</v>
      </c>
      <c r="J227" s="311">
        <v>0.1</v>
      </c>
      <c r="K227" s="378">
        <v>10</v>
      </c>
      <c r="L227" s="378">
        <v>10</v>
      </c>
      <c r="M227" s="378">
        <v>5</v>
      </c>
      <c r="N227" s="378">
        <v>0.8</v>
      </c>
      <c r="O227" s="378">
        <v>6</v>
      </c>
      <c r="P227" s="378">
        <v>2</v>
      </c>
      <c r="Q227" s="405">
        <v>5</v>
      </c>
      <c r="R227" s="405">
        <v>0.1</v>
      </c>
      <c r="S227" s="405">
        <v>0.8</v>
      </c>
      <c r="T227" s="405">
        <v>4</v>
      </c>
      <c r="U227" s="405">
        <v>4</v>
      </c>
      <c r="V227" s="405">
        <v>10</v>
      </c>
      <c r="W227" s="234"/>
      <c r="X227" s="234"/>
      <c r="Y227" s="233"/>
    </row>
    <row r="228" spans="1:25" ht="15.75">
      <c r="A228" s="761"/>
      <c r="B228" s="763"/>
      <c r="C228" s="260">
        <v>0.72789999999999999</v>
      </c>
      <c r="D228" s="332"/>
      <c r="E228" s="332"/>
      <c r="F228" s="332">
        <v>0.34150000000000003</v>
      </c>
      <c r="G228" s="332">
        <v>0.26100000000000001</v>
      </c>
      <c r="H228" s="261">
        <v>1</v>
      </c>
      <c r="I228" s="262">
        <v>3.0000000000000001E-5</v>
      </c>
      <c r="J228" s="261">
        <v>0.1</v>
      </c>
      <c r="K228" s="261">
        <v>10</v>
      </c>
      <c r="L228" s="261">
        <v>10</v>
      </c>
      <c r="M228" s="261">
        <v>5</v>
      </c>
      <c r="N228" s="261">
        <v>0.8</v>
      </c>
      <c r="O228" s="261">
        <v>5</v>
      </c>
      <c r="P228" s="261">
        <v>2</v>
      </c>
      <c r="Q228" s="262">
        <v>5</v>
      </c>
      <c r="R228" s="262">
        <v>0.1</v>
      </c>
      <c r="S228" s="262">
        <v>0.8</v>
      </c>
      <c r="T228" s="262">
        <v>8</v>
      </c>
      <c r="U228" s="263">
        <v>4</v>
      </c>
      <c r="V228" s="263">
        <v>10</v>
      </c>
      <c r="W228" s="234"/>
      <c r="X228" s="234"/>
      <c r="Y228" s="233"/>
    </row>
    <row r="229" spans="1:25" ht="15.75">
      <c r="A229" s="761"/>
      <c r="B229" s="763"/>
      <c r="C229" s="260">
        <v>0.73332799999999998</v>
      </c>
      <c r="D229" s="332"/>
      <c r="E229" s="332"/>
      <c r="F229" s="332">
        <v>0.34092</v>
      </c>
      <c r="G229" s="332">
        <v>0.26155</v>
      </c>
      <c r="H229" s="264">
        <v>1</v>
      </c>
      <c r="I229" s="265">
        <v>5.0000000000000004E-6</v>
      </c>
      <c r="J229" s="264">
        <v>0.1</v>
      </c>
      <c r="K229" s="264">
        <v>10</v>
      </c>
      <c r="L229" s="264">
        <v>10</v>
      </c>
      <c r="M229" s="264">
        <v>5</v>
      </c>
      <c r="N229" s="264">
        <v>0.8</v>
      </c>
      <c r="O229" s="264">
        <v>5</v>
      </c>
      <c r="P229" s="264">
        <v>2</v>
      </c>
      <c r="Q229" s="265">
        <v>5</v>
      </c>
      <c r="R229" s="265">
        <v>0.1</v>
      </c>
      <c r="S229" s="265">
        <v>0.8</v>
      </c>
      <c r="T229" s="265">
        <v>8</v>
      </c>
      <c r="U229" s="266">
        <v>4</v>
      </c>
      <c r="V229" s="266">
        <v>10</v>
      </c>
      <c r="W229" s="234"/>
      <c r="X229" s="234"/>
      <c r="Y229" s="233"/>
    </row>
    <row r="230" spans="1:25" ht="15.75">
      <c r="A230" s="761"/>
      <c r="B230" s="763"/>
      <c r="C230" s="258">
        <v>0.74538899999999997</v>
      </c>
      <c r="D230" s="268"/>
      <c r="E230" s="268"/>
      <c r="F230" s="268">
        <v>0.34216000000000002</v>
      </c>
      <c r="G230" s="268">
        <v>0.26456000000000002</v>
      </c>
      <c r="H230" s="264">
        <v>1</v>
      </c>
      <c r="I230" s="265">
        <v>5.0000000000000004E-6</v>
      </c>
      <c r="J230" s="264">
        <v>0.1</v>
      </c>
      <c r="K230" s="264">
        <v>10</v>
      </c>
      <c r="L230" s="264">
        <v>6</v>
      </c>
      <c r="M230" s="264">
        <v>5</v>
      </c>
      <c r="N230" s="264">
        <v>0.8</v>
      </c>
      <c r="O230" s="264">
        <v>5</v>
      </c>
      <c r="P230" s="264">
        <v>2</v>
      </c>
      <c r="Q230" s="265">
        <v>5</v>
      </c>
      <c r="R230" s="265">
        <v>0.01</v>
      </c>
      <c r="S230" s="265">
        <v>0.8</v>
      </c>
      <c r="T230" s="265">
        <v>8</v>
      </c>
      <c r="U230" s="266">
        <v>4</v>
      </c>
      <c r="V230" s="266">
        <v>10</v>
      </c>
      <c r="W230" s="267"/>
      <c r="X230" s="3"/>
      <c r="Y230" s="233"/>
    </row>
    <row r="231" spans="1:25" ht="15.75">
      <c r="A231" s="761"/>
      <c r="B231" s="763"/>
      <c r="C231" s="270">
        <v>0.75009000000000003</v>
      </c>
      <c r="D231" s="248">
        <v>0.73985999999999996</v>
      </c>
      <c r="E231" s="248"/>
      <c r="F231" s="248">
        <v>0.34300000000000003</v>
      </c>
      <c r="G231" s="248">
        <v>0.26539000000000001</v>
      </c>
      <c r="H231" s="326">
        <v>2</v>
      </c>
      <c r="I231" s="265">
        <v>5.0000000000000004E-6</v>
      </c>
      <c r="J231" s="264">
        <v>0.1</v>
      </c>
      <c r="K231" s="264">
        <v>20</v>
      </c>
      <c r="L231" s="264">
        <v>5</v>
      </c>
      <c r="M231" s="264">
        <v>5</v>
      </c>
      <c r="N231" s="264">
        <v>0.8</v>
      </c>
      <c r="O231" s="264">
        <v>5</v>
      </c>
      <c r="P231" s="264">
        <v>2</v>
      </c>
      <c r="Q231" s="265">
        <v>5</v>
      </c>
      <c r="R231" s="265">
        <v>0.01</v>
      </c>
      <c r="S231" s="265">
        <v>0.8</v>
      </c>
      <c r="T231" s="265">
        <v>4</v>
      </c>
      <c r="U231" s="266">
        <v>4</v>
      </c>
      <c r="V231" s="266">
        <v>10</v>
      </c>
      <c r="W231" s="13"/>
      <c r="X231" s="13"/>
      <c r="Y231" s="233"/>
    </row>
    <row r="232" spans="1:25" ht="15.75">
      <c r="A232" s="761"/>
      <c r="B232" s="343" t="s">
        <v>112</v>
      </c>
      <c r="C232" s="338">
        <v>0.74226700000000001</v>
      </c>
      <c r="D232" s="341"/>
      <c r="E232" s="342"/>
      <c r="F232" s="342">
        <v>0.34198000000000001</v>
      </c>
      <c r="G232" s="342">
        <v>0.26345000000000002</v>
      </c>
      <c r="H232" s="327">
        <v>1</v>
      </c>
      <c r="I232" s="195">
        <v>3.9999999999999998E-6</v>
      </c>
      <c r="J232" s="327">
        <v>0.1</v>
      </c>
      <c r="K232" s="327">
        <v>100</v>
      </c>
      <c r="L232" s="328">
        <v>4</v>
      </c>
      <c r="M232" s="327">
        <v>5</v>
      </c>
      <c r="N232" s="327">
        <v>0.8</v>
      </c>
      <c r="O232" s="327">
        <v>8</v>
      </c>
      <c r="P232" s="327">
        <v>2</v>
      </c>
      <c r="Q232" s="195">
        <v>5</v>
      </c>
      <c r="R232" s="329">
        <v>0.01</v>
      </c>
      <c r="S232" s="195">
        <v>0.5</v>
      </c>
      <c r="T232" s="195">
        <v>8</v>
      </c>
      <c r="U232" s="194">
        <v>4</v>
      </c>
      <c r="V232" s="194">
        <v>10</v>
      </c>
      <c r="W232" s="232"/>
      <c r="X232" s="15"/>
      <c r="Y232" s="233"/>
    </row>
    <row r="233" spans="1:25" ht="15.75">
      <c r="A233" s="782" t="s">
        <v>46</v>
      </c>
      <c r="B233" s="761" t="s">
        <v>47</v>
      </c>
      <c r="C233" s="260">
        <v>0.54382699999999995</v>
      </c>
      <c r="D233" s="332"/>
      <c r="E233" s="334"/>
      <c r="F233" s="334">
        <v>0.78461000000000003</v>
      </c>
      <c r="G233" s="334">
        <v>0.64588999999999996</v>
      </c>
      <c r="H233" s="374">
        <v>1</v>
      </c>
      <c r="I233" s="330">
        <v>3.0000000000000001E-5</v>
      </c>
      <c r="J233" s="59">
        <v>0.1</v>
      </c>
      <c r="K233" s="59">
        <v>10</v>
      </c>
      <c r="L233" s="59">
        <v>30</v>
      </c>
      <c r="M233" s="59">
        <v>2</v>
      </c>
      <c r="N233" s="59">
        <v>1.4</v>
      </c>
      <c r="O233" s="59">
        <v>1</v>
      </c>
      <c r="P233" s="331">
        <v>1</v>
      </c>
      <c r="Q233" s="59">
        <v>5</v>
      </c>
      <c r="R233" s="59">
        <v>0.1</v>
      </c>
      <c r="S233" s="59">
        <v>1.5</v>
      </c>
      <c r="T233" s="59">
        <v>9</v>
      </c>
      <c r="U233" s="374">
        <v>4</v>
      </c>
      <c r="V233" s="374">
        <v>10</v>
      </c>
      <c r="W233" s="272"/>
      <c r="X233" s="256"/>
      <c r="Y233" s="233"/>
    </row>
    <row r="234" spans="1:25" ht="15.75">
      <c r="A234" s="782"/>
      <c r="B234" s="761"/>
      <c r="C234" s="277">
        <v>0.66528399999999999</v>
      </c>
      <c r="D234" s="277"/>
      <c r="E234" s="250">
        <v>0.73091499999999998</v>
      </c>
      <c r="F234" s="250">
        <v>0.84487000000000001</v>
      </c>
      <c r="G234" s="250">
        <v>0.73163</v>
      </c>
      <c r="H234" s="273">
        <v>1</v>
      </c>
      <c r="I234" s="373">
        <v>1.0000000000000001E-5</v>
      </c>
      <c r="J234" s="49">
        <v>0.1</v>
      </c>
      <c r="K234" s="49">
        <v>10</v>
      </c>
      <c r="L234" s="49">
        <v>20</v>
      </c>
      <c r="M234" s="49">
        <v>2</v>
      </c>
      <c r="N234" s="49">
        <v>1.4</v>
      </c>
      <c r="O234" s="49">
        <v>1</v>
      </c>
      <c r="P234" s="276">
        <v>1</v>
      </c>
      <c r="Q234" s="49">
        <v>5</v>
      </c>
      <c r="R234" s="49">
        <v>0.1</v>
      </c>
      <c r="S234" s="49">
        <v>1.5</v>
      </c>
      <c r="T234" s="49">
        <v>9</v>
      </c>
      <c r="U234" s="373">
        <v>4</v>
      </c>
      <c r="V234" s="373">
        <v>10</v>
      </c>
      <c r="W234" s="274"/>
      <c r="X234" s="275"/>
      <c r="Y234" s="233"/>
    </row>
    <row r="235" spans="1:25" ht="15.75">
      <c r="A235" s="782"/>
      <c r="B235" s="761"/>
      <c r="C235" s="251">
        <v>0.51122000000000001</v>
      </c>
      <c r="D235" s="251"/>
      <c r="E235" s="335"/>
      <c r="F235" s="335">
        <v>0.77363000000000004</v>
      </c>
      <c r="G235" s="335">
        <v>0.63112999999999997</v>
      </c>
      <c r="H235" s="373">
        <v>1</v>
      </c>
      <c r="I235" s="373">
        <v>1.0000000000000001E-5</v>
      </c>
      <c r="J235" s="49">
        <v>0.1</v>
      </c>
      <c r="K235" s="49">
        <v>10</v>
      </c>
      <c r="L235" s="49">
        <v>20</v>
      </c>
      <c r="M235" s="49">
        <v>2</v>
      </c>
      <c r="N235" s="49">
        <v>1.4</v>
      </c>
      <c r="O235" s="49">
        <v>1</v>
      </c>
      <c r="P235" s="375">
        <v>2</v>
      </c>
      <c r="Q235" s="49">
        <v>5</v>
      </c>
      <c r="R235" s="49">
        <v>0.1</v>
      </c>
      <c r="S235" s="49">
        <v>1.5</v>
      </c>
      <c r="T235" s="49">
        <v>9</v>
      </c>
      <c r="U235" s="373">
        <v>4</v>
      </c>
      <c r="V235" s="373">
        <v>10</v>
      </c>
      <c r="W235" s="334"/>
      <c r="X235" s="334"/>
      <c r="Y235" s="233"/>
    </row>
    <row r="236" spans="1:25" ht="15.75">
      <c r="A236" s="782"/>
      <c r="B236" s="761"/>
      <c r="C236" s="251" t="s">
        <v>113</v>
      </c>
      <c r="D236" s="251"/>
      <c r="E236" s="335"/>
      <c r="F236" s="335">
        <v>0.75226999999999999</v>
      </c>
      <c r="G236" s="335">
        <v>0.60658000000000001</v>
      </c>
      <c r="H236" s="732">
        <v>1</v>
      </c>
      <c r="I236" s="732">
        <v>1.5E-5</v>
      </c>
      <c r="J236" s="744">
        <v>0.1</v>
      </c>
      <c r="K236" s="43">
        <v>10</v>
      </c>
      <c r="L236" s="744">
        <v>10</v>
      </c>
      <c r="M236" s="744">
        <v>2</v>
      </c>
      <c r="N236" s="744">
        <v>1.4</v>
      </c>
      <c r="O236" s="744">
        <v>1</v>
      </c>
      <c r="P236" s="786">
        <v>2</v>
      </c>
      <c r="Q236" s="744">
        <v>5</v>
      </c>
      <c r="R236" s="744">
        <v>0.1</v>
      </c>
      <c r="S236" s="744">
        <v>1.5</v>
      </c>
      <c r="T236" s="744">
        <v>9</v>
      </c>
      <c r="U236" s="732">
        <v>4</v>
      </c>
      <c r="V236" s="733">
        <v>10</v>
      </c>
      <c r="W236" s="332"/>
      <c r="X236" s="332"/>
      <c r="Y236" s="233"/>
    </row>
    <row r="237" spans="1:25" ht="15.75">
      <c r="A237" s="782"/>
      <c r="B237" s="761"/>
      <c r="C237" s="336">
        <v>0.56435299999999999</v>
      </c>
      <c r="D237" s="336"/>
      <c r="E237" s="372"/>
      <c r="F237" s="372">
        <v>0.79607000000000006</v>
      </c>
      <c r="G237" s="372">
        <v>0.66159000000000001</v>
      </c>
      <c r="H237" s="732"/>
      <c r="I237" s="732"/>
      <c r="J237" s="744"/>
      <c r="K237" s="59">
        <v>15</v>
      </c>
      <c r="L237" s="744"/>
      <c r="M237" s="744"/>
      <c r="N237" s="744"/>
      <c r="O237" s="744"/>
      <c r="P237" s="786"/>
      <c r="Q237" s="744"/>
      <c r="R237" s="744"/>
      <c r="S237" s="744"/>
      <c r="T237" s="744"/>
      <c r="U237" s="732"/>
      <c r="V237" s="733"/>
      <c r="W237" s="334"/>
      <c r="X237" s="334"/>
      <c r="Y237" s="233"/>
    </row>
    <row r="238" spans="1:25" ht="15.75">
      <c r="A238" s="782"/>
      <c r="B238" s="761"/>
      <c r="C238" s="260">
        <v>0.6</v>
      </c>
      <c r="D238" s="295"/>
      <c r="E238" s="332"/>
      <c r="F238" s="13"/>
      <c r="G238" s="13"/>
      <c r="H238" s="194">
        <v>1</v>
      </c>
      <c r="I238" s="194">
        <v>1.5E-5</v>
      </c>
      <c r="J238" s="43">
        <v>0.1</v>
      </c>
      <c r="K238" s="43">
        <v>100</v>
      </c>
      <c r="L238" s="43">
        <v>10</v>
      </c>
      <c r="M238" s="43">
        <v>4</v>
      </c>
      <c r="N238" s="43">
        <v>1.2</v>
      </c>
      <c r="O238" s="43">
        <v>2</v>
      </c>
      <c r="P238" s="43">
        <v>1</v>
      </c>
      <c r="Q238" s="43">
        <v>10</v>
      </c>
      <c r="R238" s="43">
        <v>0.1</v>
      </c>
      <c r="S238" s="43">
        <v>2</v>
      </c>
      <c r="T238" s="43">
        <v>9</v>
      </c>
      <c r="U238" s="194">
        <v>4</v>
      </c>
      <c r="V238" s="194">
        <v>10</v>
      </c>
      <c r="W238" s="89"/>
      <c r="X238" s="13"/>
      <c r="Y238" s="233"/>
    </row>
    <row r="239" spans="1:25" ht="15.75">
      <c r="A239" s="782"/>
      <c r="B239" s="332" t="s">
        <v>114</v>
      </c>
      <c r="C239" s="338">
        <v>0.65144299999999999</v>
      </c>
      <c r="D239" s="339"/>
      <c r="E239" s="340"/>
      <c r="F239" s="340">
        <v>0.84360999999999997</v>
      </c>
      <c r="G239" s="340">
        <v>0.72989000000000004</v>
      </c>
      <c r="H239" s="319">
        <v>1</v>
      </c>
      <c r="I239" s="337">
        <v>1.5E-5</v>
      </c>
      <c r="J239" s="318">
        <v>0.1</v>
      </c>
      <c r="K239" s="318">
        <v>100</v>
      </c>
      <c r="L239" s="318">
        <v>10</v>
      </c>
      <c r="M239" s="318">
        <v>4</v>
      </c>
      <c r="N239" s="318">
        <v>1.2</v>
      </c>
      <c r="O239" s="318">
        <v>2</v>
      </c>
      <c r="P239" s="318">
        <v>1</v>
      </c>
      <c r="Q239" s="318">
        <v>10</v>
      </c>
      <c r="R239" s="318">
        <v>0.1</v>
      </c>
      <c r="S239" s="318">
        <v>2</v>
      </c>
      <c r="T239" s="318">
        <v>9</v>
      </c>
      <c r="U239" s="319">
        <v>4</v>
      </c>
      <c r="V239" s="319">
        <v>10</v>
      </c>
      <c r="W239" s="89"/>
      <c r="X239" s="13"/>
      <c r="Y239" s="233"/>
    </row>
    <row r="240" spans="1:25" ht="15.75">
      <c r="A240" s="782"/>
      <c r="B240" s="788" t="s">
        <v>48</v>
      </c>
      <c r="C240" s="347">
        <v>0.48345700000000003</v>
      </c>
      <c r="D240" s="372"/>
      <c r="E240" s="372"/>
      <c r="F240" s="372">
        <v>0.79886000000000001</v>
      </c>
      <c r="G240" s="372">
        <v>0.66525999999999996</v>
      </c>
      <c r="H240" s="374">
        <v>1</v>
      </c>
      <c r="I240" s="374">
        <v>2.0000000000000001E-4</v>
      </c>
      <c r="J240" s="374">
        <v>0.1</v>
      </c>
      <c r="K240" s="374">
        <v>40</v>
      </c>
      <c r="L240" s="374">
        <v>20</v>
      </c>
      <c r="M240" s="374">
        <v>4</v>
      </c>
      <c r="N240" s="374">
        <v>4</v>
      </c>
      <c r="O240" s="374">
        <v>1</v>
      </c>
      <c r="P240" s="374">
        <v>2</v>
      </c>
      <c r="Q240" s="374">
        <v>20</v>
      </c>
      <c r="R240" s="374">
        <v>0.1</v>
      </c>
      <c r="S240" s="374">
        <v>8</v>
      </c>
      <c r="T240" s="374">
        <v>9</v>
      </c>
      <c r="U240" s="374">
        <v>4</v>
      </c>
      <c r="V240" s="374">
        <v>10</v>
      </c>
      <c r="W240" s="272"/>
      <c r="X240" s="256"/>
      <c r="Y240" s="233"/>
    </row>
    <row r="241" spans="1:25" ht="15.75">
      <c r="A241" s="782"/>
      <c r="B241" s="788"/>
      <c r="C241" s="258">
        <v>0.49701200000000001</v>
      </c>
      <c r="D241" s="334"/>
      <c r="E241" s="334"/>
      <c r="F241" s="334">
        <v>0.81245999999999996</v>
      </c>
      <c r="G241" s="334">
        <v>0.68440000000000001</v>
      </c>
      <c r="H241" s="373">
        <v>1</v>
      </c>
      <c r="I241" s="373">
        <v>1E-4</v>
      </c>
      <c r="J241" s="373">
        <v>0.1</v>
      </c>
      <c r="K241" s="373">
        <v>40</v>
      </c>
      <c r="L241" s="373">
        <v>18</v>
      </c>
      <c r="M241" s="373">
        <v>4</v>
      </c>
      <c r="N241" s="373">
        <v>3</v>
      </c>
      <c r="O241" s="373">
        <v>1</v>
      </c>
      <c r="P241" s="373">
        <v>2</v>
      </c>
      <c r="Q241" s="373">
        <v>20</v>
      </c>
      <c r="R241" s="373">
        <v>0.1</v>
      </c>
      <c r="S241" s="373">
        <v>6</v>
      </c>
      <c r="T241" s="373">
        <v>9</v>
      </c>
      <c r="U241" s="373">
        <v>4</v>
      </c>
      <c r="V241" s="373">
        <v>10</v>
      </c>
      <c r="W241" s="253"/>
      <c r="X241" s="234"/>
      <c r="Y241" s="233"/>
    </row>
    <row r="242" spans="1:25" ht="15.75">
      <c r="A242" s="782"/>
      <c r="B242" s="788"/>
      <c r="C242" s="260">
        <v>0.49985600000000002</v>
      </c>
      <c r="D242" s="332"/>
      <c r="E242" s="332"/>
      <c r="F242" s="332"/>
      <c r="G242" s="332"/>
      <c r="H242" s="373">
        <v>1</v>
      </c>
      <c r="I242" s="373">
        <v>1E-4</v>
      </c>
      <c r="J242" s="373">
        <v>0.1</v>
      </c>
      <c r="K242" s="373">
        <v>100</v>
      </c>
      <c r="L242" s="373">
        <v>20</v>
      </c>
      <c r="M242" s="373">
        <v>4</v>
      </c>
      <c r="N242" s="373">
        <v>3</v>
      </c>
      <c r="O242" s="373">
        <v>1</v>
      </c>
      <c r="P242" s="373">
        <v>2</v>
      </c>
      <c r="Q242" s="373">
        <v>20</v>
      </c>
      <c r="R242" s="373">
        <v>0.1</v>
      </c>
      <c r="S242" s="373">
        <v>6</v>
      </c>
      <c r="T242" s="373">
        <v>9</v>
      </c>
      <c r="U242" s="373">
        <v>4</v>
      </c>
      <c r="V242" s="373">
        <v>10</v>
      </c>
      <c r="W242" s="253"/>
      <c r="X242" s="234"/>
      <c r="Y242" s="233"/>
    </row>
    <row r="243" spans="1:25" ht="15.75">
      <c r="A243" s="782"/>
      <c r="B243" s="788"/>
      <c r="C243" s="260">
        <v>0.50946899999999995</v>
      </c>
      <c r="D243" s="332"/>
      <c r="E243" s="332"/>
      <c r="F243" s="332">
        <v>0.81601000000000001</v>
      </c>
      <c r="G243" s="332">
        <v>0.68942000000000003</v>
      </c>
      <c r="H243" s="373">
        <v>1</v>
      </c>
      <c r="I243" s="373">
        <v>8.0000000000000007E-5</v>
      </c>
      <c r="J243" s="373">
        <v>0.1</v>
      </c>
      <c r="K243" s="373">
        <v>100</v>
      </c>
      <c r="L243" s="373">
        <v>20</v>
      </c>
      <c r="M243" s="373">
        <v>4</v>
      </c>
      <c r="N243" s="373">
        <v>3</v>
      </c>
      <c r="O243" s="373">
        <v>1</v>
      </c>
      <c r="P243" s="373">
        <v>2</v>
      </c>
      <c r="Q243" s="373">
        <v>50</v>
      </c>
      <c r="R243" s="373">
        <v>0.1</v>
      </c>
      <c r="S243" s="373">
        <v>6</v>
      </c>
      <c r="T243" s="373">
        <v>9</v>
      </c>
      <c r="U243" s="373">
        <v>4</v>
      </c>
      <c r="V243" s="373">
        <v>10</v>
      </c>
      <c r="W243" s="253"/>
      <c r="X243" s="234"/>
      <c r="Y243" s="233"/>
    </row>
    <row r="244" spans="1:25" ht="15.75">
      <c r="A244" s="782"/>
      <c r="B244" s="788"/>
      <c r="C244" s="338">
        <v>0.50559500000000002</v>
      </c>
      <c r="D244" s="340"/>
      <c r="E244" s="340">
        <v>0.76198999999999995</v>
      </c>
      <c r="F244" s="340">
        <v>0.81577999999999995</v>
      </c>
      <c r="G244" s="340">
        <v>0.68908999999999998</v>
      </c>
      <c r="H244" s="194">
        <v>1</v>
      </c>
      <c r="I244" s="194">
        <v>8.0000000000000007E-5</v>
      </c>
      <c r="J244" s="194">
        <v>0.1</v>
      </c>
      <c r="K244" s="194">
        <v>100</v>
      </c>
      <c r="L244" s="194">
        <v>20</v>
      </c>
      <c r="M244" s="194">
        <v>4</v>
      </c>
      <c r="N244" s="194">
        <v>3</v>
      </c>
      <c r="O244" s="194">
        <v>1</v>
      </c>
      <c r="P244" s="194">
        <v>2</v>
      </c>
      <c r="Q244" s="194">
        <v>50</v>
      </c>
      <c r="R244" s="194">
        <v>0.1</v>
      </c>
      <c r="S244" s="194">
        <v>4</v>
      </c>
      <c r="T244" s="194">
        <v>9</v>
      </c>
      <c r="U244" s="194">
        <v>4</v>
      </c>
      <c r="V244" s="194">
        <v>10</v>
      </c>
      <c r="W244" s="253"/>
      <c r="X244" s="234"/>
      <c r="Y244" s="233"/>
    </row>
    <row r="245" spans="1:25" ht="15.75">
      <c r="A245" s="782"/>
      <c r="B245" s="788"/>
      <c r="C245" s="260"/>
      <c r="D245" s="332"/>
      <c r="E245" s="332"/>
      <c r="F245" s="332"/>
      <c r="G245" s="332"/>
      <c r="H245" s="308"/>
      <c r="I245" s="291"/>
      <c r="J245" s="308"/>
      <c r="K245" s="291"/>
      <c r="L245" s="308"/>
      <c r="M245" s="308"/>
      <c r="N245" s="308"/>
      <c r="O245" s="308"/>
      <c r="P245" s="291"/>
      <c r="Q245" s="291"/>
      <c r="R245" s="308"/>
      <c r="S245" s="308"/>
      <c r="T245" s="291"/>
      <c r="U245" s="291"/>
      <c r="V245" s="292"/>
      <c r="W245" s="234"/>
      <c r="X245" s="234"/>
      <c r="Y245" s="233"/>
    </row>
    <row r="246" spans="1:25" ht="15.75">
      <c r="A246" s="782"/>
      <c r="B246" s="788"/>
      <c r="C246" s="260"/>
      <c r="D246" s="332"/>
      <c r="E246" s="334"/>
      <c r="F246" s="334"/>
      <c r="G246" s="334"/>
      <c r="H246" s="282"/>
      <c r="I246" s="286"/>
      <c r="J246" s="282"/>
      <c r="K246" s="286"/>
      <c r="L246" s="282"/>
      <c r="M246" s="282"/>
      <c r="N246" s="282"/>
      <c r="O246" s="282"/>
      <c r="P246" s="286"/>
      <c r="Q246" s="286"/>
      <c r="R246" s="282"/>
      <c r="S246" s="282"/>
      <c r="T246" s="286"/>
      <c r="U246" s="286"/>
      <c r="V246" s="284"/>
      <c r="W246" s="254"/>
      <c r="X246" s="234"/>
      <c r="Y246" s="233"/>
    </row>
    <row r="247" spans="1:25" ht="15.75">
      <c r="A247" s="782"/>
      <c r="B247" s="788"/>
      <c r="C247" s="258"/>
      <c r="D247" s="259"/>
      <c r="E247" s="334"/>
      <c r="F247" s="334"/>
      <c r="G247" s="334"/>
      <c r="H247" s="282"/>
      <c r="I247" s="286"/>
      <c r="J247" s="282"/>
      <c r="K247" s="286"/>
      <c r="L247" s="282"/>
      <c r="M247" s="282"/>
      <c r="N247" s="282"/>
      <c r="O247" s="282"/>
      <c r="P247" s="286"/>
      <c r="Q247" s="286"/>
      <c r="R247" s="282"/>
      <c r="S247" s="282"/>
      <c r="T247" s="286"/>
      <c r="U247" s="286"/>
      <c r="V247" s="282"/>
      <c r="W247" s="254"/>
      <c r="X247" s="283"/>
      <c r="Y247" s="233"/>
    </row>
    <row r="248" spans="1:25" ht="15.75">
      <c r="A248" s="301"/>
      <c r="B248" s="295"/>
      <c r="C248" s="302"/>
      <c r="D248" s="3"/>
      <c r="E248" s="3"/>
      <c r="F248" s="3"/>
      <c r="G248" s="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233"/>
    </row>
    <row r="249" spans="1:25" ht="15.75">
      <c r="A249" s="810" t="s">
        <v>115</v>
      </c>
      <c r="B249" s="782" t="s">
        <v>116</v>
      </c>
      <c r="C249" s="248">
        <v>0.62547699999999995</v>
      </c>
      <c r="D249" s="250"/>
      <c r="E249" s="248">
        <v>0.409804</v>
      </c>
      <c r="F249" s="249">
        <v>0.70513999999999999</v>
      </c>
      <c r="G249" s="248">
        <v>0.54564000000000001</v>
      </c>
      <c r="H249" s="287">
        <v>1</v>
      </c>
      <c r="I249" s="288">
        <v>1.0000000000000001E-5</v>
      </c>
      <c r="J249" s="289">
        <v>0.1</v>
      </c>
      <c r="K249" s="289">
        <v>200</v>
      </c>
      <c r="L249" s="289">
        <v>40</v>
      </c>
      <c r="M249" s="289">
        <v>5</v>
      </c>
      <c r="N249" s="289">
        <v>4</v>
      </c>
      <c r="O249" s="289">
        <v>2</v>
      </c>
      <c r="P249" s="288">
        <v>1</v>
      </c>
      <c r="Q249" s="288">
        <v>5</v>
      </c>
      <c r="R249" s="289">
        <v>0.1</v>
      </c>
      <c r="S249" s="288">
        <v>10</v>
      </c>
      <c r="T249" s="289">
        <v>8</v>
      </c>
      <c r="U249" s="288">
        <v>4</v>
      </c>
      <c r="V249" s="290">
        <v>10</v>
      </c>
      <c r="W249" s="256"/>
      <c r="X249" s="256"/>
      <c r="Y249" s="233"/>
    </row>
    <row r="250" spans="1:25" ht="15.75">
      <c r="A250" s="810"/>
      <c r="B250" s="782"/>
      <c r="C250" s="335">
        <v>0.51036899999999996</v>
      </c>
      <c r="D250" s="335"/>
      <c r="E250" s="335">
        <v>0.76131000000000004</v>
      </c>
      <c r="F250" s="335">
        <v>0.61538999999999999</v>
      </c>
      <c r="G250" s="335">
        <v>0.44574000000000003</v>
      </c>
      <c r="H250" s="252">
        <v>1</v>
      </c>
      <c r="I250" s="237">
        <v>1.0000000000000001E-5</v>
      </c>
      <c r="J250" s="247">
        <v>0.1</v>
      </c>
      <c r="K250" s="247">
        <v>200</v>
      </c>
      <c r="L250" s="247">
        <v>40</v>
      </c>
      <c r="M250" s="247">
        <v>5</v>
      </c>
      <c r="N250" s="247">
        <v>4</v>
      </c>
      <c r="O250" s="247">
        <v>2</v>
      </c>
      <c r="P250" s="236">
        <v>2</v>
      </c>
      <c r="Q250" s="237">
        <v>5</v>
      </c>
      <c r="R250" s="247">
        <v>0.1</v>
      </c>
      <c r="S250" s="237">
        <v>10</v>
      </c>
      <c r="T250" s="247">
        <v>8</v>
      </c>
      <c r="U250" s="237">
        <v>4</v>
      </c>
      <c r="V250" s="246">
        <v>10</v>
      </c>
      <c r="W250" s="234"/>
      <c r="X250" s="234"/>
      <c r="Y250" s="233"/>
    </row>
    <row r="251" spans="1:25" ht="15.75">
      <c r="A251" s="810"/>
      <c r="B251" s="782"/>
      <c r="C251" s="332">
        <v>0.61955899999999997</v>
      </c>
      <c r="D251" s="332"/>
      <c r="E251" s="332">
        <v>0.34222200000000003</v>
      </c>
      <c r="F251" s="332">
        <v>0.71048</v>
      </c>
      <c r="G251" s="332">
        <v>0.55279999999999996</v>
      </c>
      <c r="H251" s="252">
        <v>1</v>
      </c>
      <c r="I251" s="237">
        <v>1.0000000000000001E-5</v>
      </c>
      <c r="J251" s="247">
        <v>0.1</v>
      </c>
      <c r="K251" s="247">
        <v>200</v>
      </c>
      <c r="L251" s="247">
        <v>40</v>
      </c>
      <c r="M251" s="247">
        <v>5</v>
      </c>
      <c r="N251" s="247">
        <v>4</v>
      </c>
      <c r="O251" s="247">
        <v>4</v>
      </c>
      <c r="P251" s="237">
        <v>1</v>
      </c>
      <c r="Q251" s="237">
        <v>3</v>
      </c>
      <c r="R251" s="247">
        <v>0.1</v>
      </c>
      <c r="S251" s="237">
        <v>10</v>
      </c>
      <c r="T251" s="247">
        <v>9</v>
      </c>
      <c r="U251" s="237">
        <v>4</v>
      </c>
      <c r="V251" s="246">
        <v>10</v>
      </c>
      <c r="W251" s="234"/>
      <c r="X251" s="234"/>
      <c r="Y251" s="233"/>
    </row>
    <row r="252" spans="1:25" ht="15.75">
      <c r="A252" s="810"/>
      <c r="B252" s="783"/>
      <c r="C252" s="334">
        <v>0.62391700000000005</v>
      </c>
      <c r="D252" s="334"/>
      <c r="E252" s="334">
        <v>0.40836600000000001</v>
      </c>
      <c r="F252" s="334">
        <v>0.70423000000000002</v>
      </c>
      <c r="G252" s="334">
        <v>0.54452</v>
      </c>
      <c r="H252" s="279">
        <v>1</v>
      </c>
      <c r="I252" s="282">
        <v>1.0000000000000001E-5</v>
      </c>
      <c r="J252" s="280">
        <v>0.1</v>
      </c>
      <c r="K252" s="280">
        <v>150</v>
      </c>
      <c r="L252" s="280">
        <v>40</v>
      </c>
      <c r="M252" s="280">
        <v>5</v>
      </c>
      <c r="N252" s="280">
        <v>4</v>
      </c>
      <c r="O252" s="280">
        <v>2</v>
      </c>
      <c r="P252" s="282">
        <v>1</v>
      </c>
      <c r="Q252" s="282">
        <v>5</v>
      </c>
      <c r="R252" s="280">
        <v>0.1</v>
      </c>
      <c r="S252" s="282">
        <v>10</v>
      </c>
      <c r="T252" s="280">
        <v>8</v>
      </c>
      <c r="U252" s="282">
        <v>4</v>
      </c>
      <c r="V252" s="284">
        <v>10</v>
      </c>
      <c r="W252" s="234"/>
      <c r="X252" s="234"/>
      <c r="Y252" s="233"/>
    </row>
    <row r="253" spans="1:25" ht="15.75">
      <c r="A253" s="810"/>
      <c r="B253" s="753" t="s">
        <v>117</v>
      </c>
      <c r="C253" s="317">
        <v>0.56941699999999995</v>
      </c>
      <c r="D253" s="236"/>
      <c r="E253" s="236">
        <v>0.55679199999999995</v>
      </c>
      <c r="F253" s="236">
        <v>0.70926</v>
      </c>
      <c r="G253" s="236">
        <v>0.56035000000000001</v>
      </c>
      <c r="H253" s="237">
        <v>1</v>
      </c>
      <c r="I253" s="237">
        <v>1.0000000000000001E-5</v>
      </c>
      <c r="J253" s="247">
        <v>0.1</v>
      </c>
      <c r="K253" s="247">
        <v>200</v>
      </c>
      <c r="L253" s="247">
        <v>40</v>
      </c>
      <c r="M253" s="247">
        <v>5</v>
      </c>
      <c r="N253" s="247">
        <v>4</v>
      </c>
      <c r="O253" s="247">
        <v>2</v>
      </c>
      <c r="P253" s="237">
        <v>1</v>
      </c>
      <c r="Q253" s="237">
        <v>5</v>
      </c>
      <c r="R253" s="247">
        <v>0.1</v>
      </c>
      <c r="S253" s="237">
        <v>10</v>
      </c>
      <c r="T253" s="247">
        <v>8</v>
      </c>
      <c r="U253" s="237">
        <v>4</v>
      </c>
      <c r="V253" s="237">
        <v>10</v>
      </c>
      <c r="W253" s="253"/>
      <c r="X253" s="234"/>
      <c r="Y253" s="233"/>
    </row>
    <row r="254" spans="1:25" ht="15.75">
      <c r="A254" s="810"/>
      <c r="B254" s="753"/>
      <c r="C254" s="351">
        <v>0.58940400000000004</v>
      </c>
      <c r="D254" s="335"/>
      <c r="E254" s="335">
        <v>0.46343899999999999</v>
      </c>
      <c r="F254" s="335">
        <v>0.65568000000000004</v>
      </c>
      <c r="G254" s="335">
        <v>0.49532999999999999</v>
      </c>
      <c r="H254" s="282">
        <v>1</v>
      </c>
      <c r="I254" s="282">
        <v>1.0000000000000001E-5</v>
      </c>
      <c r="J254" s="280">
        <v>0.1</v>
      </c>
      <c r="K254" s="280">
        <v>200</v>
      </c>
      <c r="L254" s="280">
        <v>40</v>
      </c>
      <c r="M254" s="280">
        <v>5</v>
      </c>
      <c r="N254" s="280">
        <v>4</v>
      </c>
      <c r="O254" s="280">
        <v>2</v>
      </c>
      <c r="P254" s="282">
        <v>1</v>
      </c>
      <c r="Q254" s="282">
        <v>5</v>
      </c>
      <c r="R254" s="280">
        <v>0.1</v>
      </c>
      <c r="S254" s="282">
        <v>10</v>
      </c>
      <c r="T254" s="280">
        <v>9</v>
      </c>
      <c r="U254" s="282">
        <v>4</v>
      </c>
      <c r="V254" s="282">
        <v>10</v>
      </c>
      <c r="W254" s="253"/>
      <c r="X254" s="234"/>
      <c r="Y254" s="233"/>
    </row>
    <row r="255" spans="1:25" ht="15.75">
      <c r="A255" s="810"/>
      <c r="B255" s="753"/>
      <c r="C255" s="347">
        <v>0.59294500000000006</v>
      </c>
      <c r="D255" s="334"/>
      <c r="E255" s="334">
        <v>0.38439299999999998</v>
      </c>
      <c r="F255" s="334"/>
      <c r="G255" s="334"/>
      <c r="H255" s="282">
        <v>1</v>
      </c>
      <c r="I255" s="282">
        <v>1.0000000000000001E-5</v>
      </c>
      <c r="J255" s="280">
        <v>0.1</v>
      </c>
      <c r="K255" s="280">
        <v>200</v>
      </c>
      <c r="L255" s="280">
        <v>50</v>
      </c>
      <c r="M255" s="280">
        <v>5</v>
      </c>
      <c r="N255" s="280">
        <v>8</v>
      </c>
      <c r="O255" s="280">
        <v>2</v>
      </c>
      <c r="P255" s="282">
        <v>1</v>
      </c>
      <c r="Q255" s="282">
        <v>5</v>
      </c>
      <c r="R255" s="280">
        <v>0.1</v>
      </c>
      <c r="S255" s="282">
        <v>10</v>
      </c>
      <c r="T255" s="280">
        <v>9</v>
      </c>
      <c r="U255" s="282">
        <v>4</v>
      </c>
      <c r="V255" s="282">
        <v>10</v>
      </c>
      <c r="W255" s="253"/>
      <c r="X255" s="234"/>
      <c r="Y255" s="233"/>
    </row>
    <row r="256" spans="1:25" ht="15.75">
      <c r="A256" s="810"/>
      <c r="B256" s="761"/>
      <c r="C256" s="521">
        <v>0.625614</v>
      </c>
      <c r="D256" s="250"/>
      <c r="E256" s="248">
        <v>0.145954</v>
      </c>
      <c r="F256" s="250">
        <v>0.69516</v>
      </c>
      <c r="G256" s="250">
        <v>0.54222999999999999</v>
      </c>
      <c r="H256" s="357">
        <v>1</v>
      </c>
      <c r="I256" s="357">
        <v>9.0000000000000006E-5</v>
      </c>
      <c r="J256" s="358">
        <v>0.1</v>
      </c>
      <c r="K256" s="358">
        <v>250</v>
      </c>
      <c r="L256" s="358">
        <v>60</v>
      </c>
      <c r="M256" s="358">
        <v>5</v>
      </c>
      <c r="N256" s="358">
        <v>4</v>
      </c>
      <c r="O256" s="358">
        <v>2</v>
      </c>
      <c r="P256" s="357">
        <v>1</v>
      </c>
      <c r="Q256" s="357">
        <v>2</v>
      </c>
      <c r="R256" s="358">
        <v>0.1</v>
      </c>
      <c r="S256" s="357">
        <v>10</v>
      </c>
      <c r="T256" s="358">
        <v>9</v>
      </c>
      <c r="U256" s="357">
        <v>4</v>
      </c>
      <c r="V256" s="357">
        <v>10</v>
      </c>
      <c r="W256" s="283"/>
      <c r="X256" s="254"/>
      <c r="Y256" s="233"/>
    </row>
    <row r="257" spans="1:25" ht="15.75">
      <c r="A257" s="761" t="s">
        <v>36</v>
      </c>
      <c r="B257" s="335" t="s">
        <v>118</v>
      </c>
      <c r="C257" s="362">
        <v>0.82339700000000005</v>
      </c>
      <c r="D257" s="285"/>
      <c r="E257" s="362">
        <v>0.94936699999999996</v>
      </c>
      <c r="F257" s="362">
        <v>0.91693000000000002</v>
      </c>
      <c r="G257" s="362">
        <v>0.84765999999999997</v>
      </c>
      <c r="H257" s="360">
        <v>1</v>
      </c>
      <c r="I257" s="360">
        <v>1.0000000000000001E-5</v>
      </c>
      <c r="J257" s="360">
        <v>0.1</v>
      </c>
      <c r="K257" s="360">
        <v>1000</v>
      </c>
      <c r="L257" s="360">
        <v>40</v>
      </c>
      <c r="M257" s="360">
        <v>4</v>
      </c>
      <c r="N257" s="361">
        <v>2</v>
      </c>
      <c r="O257" s="360">
        <v>0</v>
      </c>
      <c r="P257" s="361">
        <v>2</v>
      </c>
      <c r="Q257" s="360">
        <v>75</v>
      </c>
      <c r="R257" s="360">
        <v>0.1</v>
      </c>
      <c r="S257" s="360">
        <v>5</v>
      </c>
      <c r="T257" s="361">
        <v>9</v>
      </c>
      <c r="U257" s="361">
        <v>4</v>
      </c>
      <c r="V257" s="361">
        <v>10</v>
      </c>
      <c r="W257" s="253"/>
      <c r="X257" s="234"/>
      <c r="Y257" s="234"/>
    </row>
    <row r="258" spans="1:25" ht="15.75">
      <c r="A258" s="761"/>
      <c r="B258" s="761" t="s">
        <v>119</v>
      </c>
      <c r="C258" s="332">
        <v>0.51133499999999998</v>
      </c>
      <c r="D258" s="332"/>
      <c r="E258" s="332">
        <v>0.47344999999999998</v>
      </c>
      <c r="F258" s="332">
        <v>0.77622999999999998</v>
      </c>
      <c r="G258" s="332">
        <v>0.63795000000000002</v>
      </c>
      <c r="H258" s="291">
        <v>2</v>
      </c>
      <c r="I258" s="359">
        <v>1E-13</v>
      </c>
      <c r="J258" s="291">
        <v>0.1</v>
      </c>
      <c r="K258" s="291">
        <v>30</v>
      </c>
      <c r="L258" s="291">
        <v>30</v>
      </c>
      <c r="M258" s="291">
        <v>3</v>
      </c>
      <c r="N258" s="291">
        <v>1</v>
      </c>
      <c r="O258" s="291">
        <v>0</v>
      </c>
      <c r="P258" s="291">
        <v>1</v>
      </c>
      <c r="Q258" s="291">
        <v>10</v>
      </c>
      <c r="R258" s="291">
        <v>0.01</v>
      </c>
      <c r="S258" s="291">
        <v>500</v>
      </c>
      <c r="T258" s="291">
        <v>9</v>
      </c>
      <c r="U258" s="291">
        <v>3</v>
      </c>
      <c r="V258" s="291">
        <v>10</v>
      </c>
      <c r="W258" s="236">
        <v>2.5000000000000001E-2</v>
      </c>
      <c r="X258" s="236" t="s">
        <v>120</v>
      </c>
      <c r="Y258" s="234" t="s">
        <v>121</v>
      </c>
    </row>
    <row r="259" spans="1:25" ht="15.75">
      <c r="A259" s="761"/>
      <c r="B259" s="761"/>
      <c r="C259" s="332">
        <v>0.38602399999999998</v>
      </c>
      <c r="D259" s="332"/>
      <c r="E259" s="332">
        <v>0.59985200000000005</v>
      </c>
      <c r="F259" s="332"/>
      <c r="G259" s="332"/>
      <c r="H259" s="236">
        <v>2</v>
      </c>
      <c r="I259" s="236">
        <v>1E-3</v>
      </c>
      <c r="J259" s="236">
        <v>0.1</v>
      </c>
      <c r="K259" s="236">
        <v>10</v>
      </c>
      <c r="L259" s="236">
        <v>30</v>
      </c>
      <c r="M259" s="236">
        <v>3</v>
      </c>
      <c r="N259" s="236">
        <v>1</v>
      </c>
      <c r="O259" s="236">
        <v>1</v>
      </c>
      <c r="P259" s="236">
        <v>1</v>
      </c>
      <c r="Q259" s="236">
        <v>10</v>
      </c>
      <c r="R259" s="236">
        <v>0.01</v>
      </c>
      <c r="S259" s="236">
        <v>500</v>
      </c>
      <c r="T259" s="236">
        <v>9</v>
      </c>
      <c r="U259" s="236">
        <v>4</v>
      </c>
      <c r="V259" s="236">
        <v>10</v>
      </c>
      <c r="W259" s="236">
        <v>2.5000000000000001E-2</v>
      </c>
      <c r="X259" s="236" t="s">
        <v>120</v>
      </c>
      <c r="Y259" s="234" t="s">
        <v>121</v>
      </c>
    </row>
    <row r="260" spans="1:25" ht="15.75">
      <c r="A260" s="761"/>
      <c r="B260" s="761"/>
      <c r="C260" s="332">
        <v>0.45273099999999999</v>
      </c>
      <c r="D260" s="332"/>
      <c r="E260" s="332">
        <v>0.68837099999999996</v>
      </c>
      <c r="F260" s="332">
        <v>0.72623000000000004</v>
      </c>
      <c r="G260" s="332">
        <v>0.58230999999999999</v>
      </c>
      <c r="H260" s="236">
        <v>2</v>
      </c>
      <c r="I260" s="236">
        <v>1E-3</v>
      </c>
      <c r="J260" s="236">
        <v>0.1</v>
      </c>
      <c r="K260" s="236">
        <v>10</v>
      </c>
      <c r="L260" s="236">
        <v>30</v>
      </c>
      <c r="M260" s="236">
        <v>3</v>
      </c>
      <c r="N260" s="236">
        <v>1</v>
      </c>
      <c r="O260" s="236">
        <v>1</v>
      </c>
      <c r="P260" s="236">
        <v>1</v>
      </c>
      <c r="Q260" s="236">
        <v>10</v>
      </c>
      <c r="R260" s="236">
        <v>0.01</v>
      </c>
      <c r="S260" s="236">
        <v>500</v>
      </c>
      <c r="T260" s="236">
        <v>9</v>
      </c>
      <c r="U260" s="236">
        <v>4</v>
      </c>
      <c r="V260" s="236">
        <v>10</v>
      </c>
      <c r="W260" s="236">
        <v>0.1</v>
      </c>
      <c r="X260" s="236" t="s">
        <v>120</v>
      </c>
      <c r="Y260" s="234" t="s">
        <v>121</v>
      </c>
    </row>
    <row r="261" spans="1:25" ht="15.75">
      <c r="A261" s="761"/>
      <c r="B261" s="761"/>
      <c r="C261" s="332">
        <v>0.52980499999999997</v>
      </c>
      <c r="D261" s="332"/>
      <c r="E261" s="332">
        <v>0.77748399999999995</v>
      </c>
      <c r="F261" s="332">
        <v>0.78442999999999996</v>
      </c>
      <c r="G261" s="332">
        <v>0.64788000000000001</v>
      </c>
      <c r="H261" s="236">
        <v>2</v>
      </c>
      <c r="I261" s="236">
        <v>1E-3</v>
      </c>
      <c r="J261" s="236">
        <v>0.1</v>
      </c>
      <c r="K261" s="236">
        <v>10</v>
      </c>
      <c r="L261" s="236">
        <v>30</v>
      </c>
      <c r="M261" s="236">
        <v>3</v>
      </c>
      <c r="N261" s="236">
        <v>1</v>
      </c>
      <c r="O261" s="236">
        <v>0</v>
      </c>
      <c r="P261" s="236">
        <v>1</v>
      </c>
      <c r="Q261" s="236">
        <v>30</v>
      </c>
      <c r="R261" s="236">
        <v>0.01</v>
      </c>
      <c r="S261" s="236">
        <v>500</v>
      </c>
      <c r="T261" s="236">
        <v>9</v>
      </c>
      <c r="U261" s="236">
        <v>4</v>
      </c>
      <c r="V261" s="236">
        <v>10</v>
      </c>
      <c r="W261" s="236">
        <v>0.1</v>
      </c>
      <c r="X261" s="236" t="s">
        <v>120</v>
      </c>
      <c r="Y261" s="234" t="s">
        <v>121</v>
      </c>
    </row>
    <row r="262" spans="1:25" ht="15.75">
      <c r="A262" s="761"/>
      <c r="B262" s="761"/>
      <c r="C262" s="332">
        <v>0.49659300000000001</v>
      </c>
      <c r="D262" s="332"/>
      <c r="E262" s="332">
        <v>8.6029999999999995E-3</v>
      </c>
      <c r="F262" s="332">
        <v>0.72204999999999997</v>
      </c>
      <c r="G262" s="332">
        <v>0.57099999999999995</v>
      </c>
      <c r="H262" s="236">
        <v>2</v>
      </c>
      <c r="I262" s="236">
        <v>1E-3</v>
      </c>
      <c r="J262" s="236">
        <v>0.1</v>
      </c>
      <c r="K262" s="236">
        <v>10</v>
      </c>
      <c r="L262" s="236">
        <v>30</v>
      </c>
      <c r="M262" s="236">
        <v>3</v>
      </c>
      <c r="N262" s="236">
        <v>1</v>
      </c>
      <c r="O262" s="236">
        <v>0</v>
      </c>
      <c r="P262" s="236">
        <v>1</v>
      </c>
      <c r="Q262" s="236">
        <v>5</v>
      </c>
      <c r="R262" s="236">
        <v>0.01</v>
      </c>
      <c r="S262" s="236">
        <v>500</v>
      </c>
      <c r="T262" s="236">
        <v>9</v>
      </c>
      <c r="U262" s="236">
        <v>4</v>
      </c>
      <c r="V262" s="236">
        <v>10</v>
      </c>
      <c r="W262" s="236">
        <v>0.1</v>
      </c>
      <c r="X262" s="236" t="s">
        <v>120</v>
      </c>
      <c r="Y262" s="234" t="s">
        <v>121</v>
      </c>
    </row>
    <row r="263" spans="1:25" ht="15.75">
      <c r="A263" s="761"/>
      <c r="B263" s="761"/>
      <c r="C263" s="332">
        <v>0.52890899999999996</v>
      </c>
      <c r="D263" s="332"/>
      <c r="E263" s="332">
        <v>0.76137600000000005</v>
      </c>
      <c r="F263" s="332">
        <v>0.78969</v>
      </c>
      <c r="G263" s="332">
        <v>0.65468999999999999</v>
      </c>
      <c r="H263" s="236">
        <v>2</v>
      </c>
      <c r="I263" s="236">
        <v>1E-3</v>
      </c>
      <c r="J263" s="236">
        <v>0.1</v>
      </c>
      <c r="K263" s="236">
        <v>10</v>
      </c>
      <c r="L263" s="236">
        <v>30</v>
      </c>
      <c r="M263" s="236">
        <v>3</v>
      </c>
      <c r="N263" s="236">
        <v>1</v>
      </c>
      <c r="O263" s="236">
        <v>0</v>
      </c>
      <c r="P263" s="236">
        <v>1</v>
      </c>
      <c r="Q263" s="236">
        <v>20</v>
      </c>
      <c r="R263" s="236">
        <v>0.01</v>
      </c>
      <c r="S263" s="236">
        <v>500</v>
      </c>
      <c r="T263" s="236">
        <v>9</v>
      </c>
      <c r="U263" s="236">
        <v>4</v>
      </c>
      <c r="V263" s="236">
        <v>10</v>
      </c>
      <c r="W263" s="236">
        <v>0.1</v>
      </c>
      <c r="X263" s="236" t="s">
        <v>120</v>
      </c>
      <c r="Y263" s="234" t="s">
        <v>121</v>
      </c>
    </row>
    <row r="264" spans="1:25" ht="15.75">
      <c r="A264" s="761"/>
      <c r="B264" s="761"/>
      <c r="C264" s="332">
        <v>0.52805000000000002</v>
      </c>
      <c r="D264" s="332"/>
      <c r="E264" s="332">
        <v>0.73571600000000004</v>
      </c>
      <c r="F264" s="332">
        <v>0.78932999999999998</v>
      </c>
      <c r="G264" s="332">
        <v>0.65430999999999995</v>
      </c>
      <c r="H264" s="236">
        <v>2</v>
      </c>
      <c r="I264" s="236">
        <v>1E-3</v>
      </c>
      <c r="J264" s="236">
        <v>0.1</v>
      </c>
      <c r="K264" s="236">
        <v>20</v>
      </c>
      <c r="L264" s="236">
        <v>30</v>
      </c>
      <c r="M264" s="236">
        <v>3</v>
      </c>
      <c r="N264" s="236">
        <v>1</v>
      </c>
      <c r="O264" s="236">
        <v>0</v>
      </c>
      <c r="P264" s="236">
        <v>1</v>
      </c>
      <c r="Q264" s="236">
        <v>20</v>
      </c>
      <c r="R264" s="236">
        <v>0.01</v>
      </c>
      <c r="S264" s="236">
        <v>500</v>
      </c>
      <c r="T264" s="236">
        <v>9</v>
      </c>
      <c r="U264" s="236">
        <v>4</v>
      </c>
      <c r="V264" s="236">
        <v>10</v>
      </c>
      <c r="W264" s="236">
        <v>0.1</v>
      </c>
      <c r="X264" s="236" t="s">
        <v>120</v>
      </c>
      <c r="Y264" s="234" t="s">
        <v>121</v>
      </c>
    </row>
    <row r="265" spans="1:25" ht="15.75">
      <c r="A265" s="761"/>
      <c r="B265" s="761"/>
      <c r="C265" s="278">
        <v>0.545794</v>
      </c>
      <c r="D265" s="278"/>
      <c r="E265" s="278">
        <v>0.82364300000000001</v>
      </c>
      <c r="F265" s="278">
        <v>0.79845999999999995</v>
      </c>
      <c r="G265" s="278">
        <v>0.66666999999999998</v>
      </c>
      <c r="H265" s="248">
        <v>2</v>
      </c>
      <c r="I265" s="248">
        <v>1E-4</v>
      </c>
      <c r="J265" s="248">
        <v>0.1</v>
      </c>
      <c r="K265" s="248">
        <v>20</v>
      </c>
      <c r="L265" s="248">
        <v>30</v>
      </c>
      <c r="M265" s="248">
        <v>3</v>
      </c>
      <c r="N265" s="248">
        <v>1</v>
      </c>
      <c r="O265" s="248">
        <v>0</v>
      </c>
      <c r="P265" s="248">
        <v>2</v>
      </c>
      <c r="Q265" s="248">
        <v>20</v>
      </c>
      <c r="R265" s="248">
        <v>0.01</v>
      </c>
      <c r="S265" s="248">
        <v>500</v>
      </c>
      <c r="T265" s="248">
        <v>9</v>
      </c>
      <c r="U265" s="236">
        <v>4</v>
      </c>
      <c r="V265" s="236">
        <v>10</v>
      </c>
      <c r="W265" s="236">
        <v>0.1</v>
      </c>
      <c r="X265" s="236" t="s">
        <v>122</v>
      </c>
      <c r="Y265" s="237" t="s">
        <v>123</v>
      </c>
    </row>
    <row r="266" spans="1:25" ht="15.75">
      <c r="A266" s="761"/>
      <c r="B266" s="761"/>
      <c r="C266" s="332">
        <v>0.49780799999999997</v>
      </c>
      <c r="D266" s="332"/>
      <c r="E266" s="332">
        <v>0.75932999999999995</v>
      </c>
      <c r="F266" s="332">
        <v>0.77351999999999999</v>
      </c>
      <c r="G266" s="332">
        <v>0.63741999999999999</v>
      </c>
      <c r="H266" s="236">
        <v>1</v>
      </c>
      <c r="I266" s="236">
        <v>1E-3</v>
      </c>
      <c r="J266" s="236">
        <v>0.1</v>
      </c>
      <c r="K266" s="236">
        <v>20</v>
      </c>
      <c r="L266" s="236">
        <v>30</v>
      </c>
      <c r="M266" s="236">
        <v>3</v>
      </c>
      <c r="N266" s="236">
        <v>1</v>
      </c>
      <c r="O266" s="236">
        <v>0</v>
      </c>
      <c r="P266" s="236">
        <v>1</v>
      </c>
      <c r="Q266" s="236">
        <v>20</v>
      </c>
      <c r="R266" s="236">
        <v>0.01</v>
      </c>
      <c r="S266" s="236">
        <v>500</v>
      </c>
      <c r="T266" s="236">
        <v>9</v>
      </c>
      <c r="U266" s="236">
        <v>4</v>
      </c>
      <c r="V266" s="236">
        <v>10</v>
      </c>
      <c r="W266" s="236">
        <v>2.5000000000000001E-2</v>
      </c>
      <c r="X266" s="236" t="s">
        <v>120</v>
      </c>
      <c r="Y266" s="234" t="s">
        <v>121</v>
      </c>
    </row>
    <row r="267" spans="1:25" ht="15.75">
      <c r="A267" s="761"/>
      <c r="B267" s="761"/>
      <c r="C267" s="332">
        <v>0.43255900000000003</v>
      </c>
      <c r="D267" s="332"/>
      <c r="E267" s="332">
        <v>0.67962</v>
      </c>
      <c r="F267" s="332">
        <v>0.71792999999999996</v>
      </c>
      <c r="G267" s="332">
        <v>0.57201999999999997</v>
      </c>
      <c r="H267" s="236">
        <v>4</v>
      </c>
      <c r="I267" s="236">
        <v>1E-3</v>
      </c>
      <c r="J267" s="236">
        <v>0.1</v>
      </c>
      <c r="K267" s="236">
        <v>20</v>
      </c>
      <c r="L267" s="236">
        <v>30</v>
      </c>
      <c r="M267" s="236">
        <v>3</v>
      </c>
      <c r="N267" s="236">
        <v>1</v>
      </c>
      <c r="O267" s="236">
        <v>0</v>
      </c>
      <c r="P267" s="236">
        <v>1</v>
      </c>
      <c r="Q267" s="236">
        <v>20</v>
      </c>
      <c r="R267" s="236">
        <v>0.01</v>
      </c>
      <c r="S267" s="236">
        <v>500</v>
      </c>
      <c r="T267" s="236">
        <v>9</v>
      </c>
      <c r="U267" s="236">
        <v>4</v>
      </c>
      <c r="V267" s="236">
        <v>10</v>
      </c>
      <c r="W267" s="236">
        <v>2.5000000000000001E-2</v>
      </c>
      <c r="X267" s="236" t="s">
        <v>120</v>
      </c>
      <c r="Y267" s="234" t="s">
        <v>121</v>
      </c>
    </row>
    <row r="268" spans="1:25" ht="15.75">
      <c r="A268" s="761"/>
      <c r="B268" s="761"/>
      <c r="C268" s="332">
        <v>0.45331500000000002</v>
      </c>
      <c r="D268" s="332"/>
      <c r="E268" s="332">
        <v>0.71213300000000002</v>
      </c>
      <c r="F268" s="332">
        <v>0.73633999999999999</v>
      </c>
      <c r="G268" s="332">
        <v>0.59235000000000004</v>
      </c>
      <c r="H268" s="236">
        <v>3</v>
      </c>
      <c r="I268" s="236">
        <v>1E-3</v>
      </c>
      <c r="J268" s="236">
        <v>0.1</v>
      </c>
      <c r="K268" s="236">
        <v>20</v>
      </c>
      <c r="L268" s="236">
        <v>30</v>
      </c>
      <c r="M268" s="236">
        <v>3</v>
      </c>
      <c r="N268" s="236">
        <v>1</v>
      </c>
      <c r="O268" s="236">
        <v>0</v>
      </c>
      <c r="P268" s="236">
        <v>1</v>
      </c>
      <c r="Q268" s="236">
        <v>20</v>
      </c>
      <c r="R268" s="236">
        <v>0.01</v>
      </c>
      <c r="S268" s="236">
        <v>500</v>
      </c>
      <c r="T268" s="236">
        <v>9</v>
      </c>
      <c r="U268" s="236">
        <v>4</v>
      </c>
      <c r="V268" s="236">
        <v>10</v>
      </c>
      <c r="W268" s="236">
        <v>2.5000000000000001E-2</v>
      </c>
      <c r="X268" s="236" t="s">
        <v>120</v>
      </c>
      <c r="Y268" s="234" t="s">
        <v>121</v>
      </c>
    </row>
    <row r="269" spans="1:25" ht="15.75">
      <c r="A269" s="761"/>
      <c r="B269" s="761"/>
      <c r="C269" s="332">
        <v>0.53411500000000001</v>
      </c>
      <c r="D269" s="332"/>
      <c r="E269" s="332">
        <v>0.78495999999999999</v>
      </c>
      <c r="F269" s="332">
        <v>0.78086999999999995</v>
      </c>
      <c r="G269" s="332">
        <v>0.64795999999999998</v>
      </c>
      <c r="H269" s="236">
        <v>2</v>
      </c>
      <c r="I269" s="236">
        <v>1E-3</v>
      </c>
      <c r="J269" s="236">
        <v>0.1</v>
      </c>
      <c r="K269" s="236">
        <v>20</v>
      </c>
      <c r="L269" s="236">
        <v>30</v>
      </c>
      <c r="M269" s="236">
        <v>3</v>
      </c>
      <c r="N269" s="236">
        <v>1</v>
      </c>
      <c r="O269" s="236">
        <v>0</v>
      </c>
      <c r="P269" s="236">
        <v>1</v>
      </c>
      <c r="Q269" s="236">
        <v>20</v>
      </c>
      <c r="R269" s="236">
        <v>0.01</v>
      </c>
      <c r="S269" s="236">
        <v>500</v>
      </c>
      <c r="T269" s="236">
        <v>9</v>
      </c>
      <c r="U269" s="236">
        <v>4</v>
      </c>
      <c r="V269" s="236">
        <v>10</v>
      </c>
      <c r="W269" s="236">
        <v>0.1</v>
      </c>
      <c r="X269" s="236" t="s">
        <v>124</v>
      </c>
      <c r="Y269" s="236"/>
    </row>
    <row r="270" spans="1:25" ht="15.75">
      <c r="A270" s="761"/>
      <c r="B270" s="761"/>
      <c r="C270" s="332">
        <v>0.53408299999999997</v>
      </c>
      <c r="D270" s="332"/>
      <c r="E270" s="332">
        <v>0.78493000000000002</v>
      </c>
      <c r="F270" s="332">
        <v>0.87395999999999996</v>
      </c>
      <c r="G270" s="332">
        <v>0.77644000000000002</v>
      </c>
      <c r="H270" s="236">
        <v>2</v>
      </c>
      <c r="I270" s="236">
        <v>1E-3</v>
      </c>
      <c r="J270" s="236">
        <v>0.1</v>
      </c>
      <c r="K270" s="236">
        <v>20</v>
      </c>
      <c r="L270" s="236">
        <v>30</v>
      </c>
      <c r="M270" s="236">
        <v>3</v>
      </c>
      <c r="N270" s="236">
        <v>1</v>
      </c>
      <c r="O270" s="236">
        <v>0</v>
      </c>
      <c r="P270" s="236">
        <v>1</v>
      </c>
      <c r="Q270" s="236">
        <v>20</v>
      </c>
      <c r="R270" s="236">
        <v>0.01</v>
      </c>
      <c r="S270" s="236">
        <v>500</v>
      </c>
      <c r="T270" s="236">
        <v>9</v>
      </c>
      <c r="U270" s="236">
        <v>4</v>
      </c>
      <c r="V270" s="236">
        <v>10</v>
      </c>
      <c r="W270" s="236">
        <v>0.5</v>
      </c>
      <c r="X270" s="236" t="s">
        <v>124</v>
      </c>
      <c r="Y270" s="236" t="s">
        <v>125</v>
      </c>
    </row>
    <row r="271" spans="1:25" ht="15.75">
      <c r="A271" s="761"/>
      <c r="B271" s="761"/>
      <c r="C271" s="332">
        <v>0.52030399999999999</v>
      </c>
      <c r="D271" s="332"/>
      <c r="E271" s="332">
        <v>0.79964400000000002</v>
      </c>
      <c r="F271" s="332">
        <v>0.77627999999999997</v>
      </c>
      <c r="G271" s="332">
        <v>0.64168999999999998</v>
      </c>
      <c r="H271" s="236">
        <v>2</v>
      </c>
      <c r="I271" s="236">
        <v>1E-3</v>
      </c>
      <c r="J271" s="236">
        <v>0.1</v>
      </c>
      <c r="K271" s="236">
        <v>20</v>
      </c>
      <c r="L271" s="236">
        <v>30</v>
      </c>
      <c r="M271" s="236">
        <v>3</v>
      </c>
      <c r="N271" s="236">
        <v>1</v>
      </c>
      <c r="O271" s="236">
        <v>0</v>
      </c>
      <c r="P271" s="236">
        <v>1</v>
      </c>
      <c r="Q271" s="236">
        <v>20</v>
      </c>
      <c r="R271" s="236">
        <v>0.01</v>
      </c>
      <c r="S271" s="236">
        <v>500</v>
      </c>
      <c r="T271" s="236">
        <v>9</v>
      </c>
      <c r="U271" s="236">
        <v>4</v>
      </c>
      <c r="V271" s="236">
        <v>10</v>
      </c>
      <c r="W271" s="236">
        <v>0.1</v>
      </c>
      <c r="X271" s="236" t="s">
        <v>126</v>
      </c>
      <c r="Y271" s="236" t="s">
        <v>125</v>
      </c>
    </row>
    <row r="272" spans="1:25" ht="15.75">
      <c r="A272" s="761"/>
      <c r="B272" s="761"/>
      <c r="C272" s="380">
        <v>0.53291900000000003</v>
      </c>
      <c r="D272" s="380"/>
      <c r="E272" s="380">
        <v>0.826372</v>
      </c>
      <c r="F272" s="380">
        <v>0.79469999999999996</v>
      </c>
      <c r="G272" s="380">
        <v>0.66661000000000004</v>
      </c>
      <c r="H272" s="282">
        <v>2</v>
      </c>
      <c r="I272" s="282">
        <v>1E-3</v>
      </c>
      <c r="J272" s="282">
        <v>0.1</v>
      </c>
      <c r="K272" s="282">
        <v>20</v>
      </c>
      <c r="L272" s="282">
        <v>30</v>
      </c>
      <c r="M272" s="282">
        <v>3</v>
      </c>
      <c r="N272" s="282">
        <v>1</v>
      </c>
      <c r="O272" s="282">
        <v>0</v>
      </c>
      <c r="P272" s="282">
        <v>1</v>
      </c>
      <c r="Q272" s="282">
        <v>20</v>
      </c>
      <c r="R272" s="282">
        <v>0.01</v>
      </c>
      <c r="S272" s="282">
        <v>500</v>
      </c>
      <c r="T272" s="282">
        <v>9</v>
      </c>
      <c r="U272" s="282">
        <v>4</v>
      </c>
      <c r="V272" s="282">
        <v>10</v>
      </c>
      <c r="W272" s="282">
        <v>0.1</v>
      </c>
      <c r="X272" s="282" t="s">
        <v>124</v>
      </c>
      <c r="Y272" s="282" t="s">
        <v>123</v>
      </c>
    </row>
    <row r="273" spans="1:27" ht="15.75">
      <c r="A273" s="761" t="s">
        <v>77</v>
      </c>
      <c r="B273" s="753" t="s">
        <v>127</v>
      </c>
      <c r="C273" s="321">
        <v>0.58726299999999998</v>
      </c>
      <c r="D273" s="380"/>
      <c r="E273" s="286">
        <v>0.83929100000000001</v>
      </c>
      <c r="F273" s="286">
        <v>0.71538999999999997</v>
      </c>
      <c r="G273" s="286">
        <v>0.55728</v>
      </c>
      <c r="H273" s="237">
        <v>1</v>
      </c>
      <c r="I273" s="237">
        <v>1E-4</v>
      </c>
      <c r="J273" s="237">
        <v>0.1</v>
      </c>
      <c r="K273" s="237">
        <v>5</v>
      </c>
      <c r="L273" s="237">
        <v>40</v>
      </c>
      <c r="M273" s="237">
        <v>4</v>
      </c>
      <c r="N273" s="237">
        <v>8</v>
      </c>
      <c r="O273" s="237">
        <v>2</v>
      </c>
      <c r="P273" s="237">
        <v>2</v>
      </c>
      <c r="Q273" s="237">
        <v>100</v>
      </c>
      <c r="R273" s="237">
        <v>0.01</v>
      </c>
      <c r="S273" s="237">
        <v>0.5</v>
      </c>
      <c r="T273" s="237">
        <v>8</v>
      </c>
      <c r="U273" s="237">
        <v>4</v>
      </c>
      <c r="V273" s="237">
        <v>10</v>
      </c>
      <c r="W273" s="237"/>
      <c r="X273" s="237"/>
      <c r="Y273" s="237"/>
    </row>
    <row r="274" spans="1:27" ht="15.75">
      <c r="A274" s="761"/>
      <c r="B274" s="753"/>
      <c r="C274" s="271">
        <v>0.60853599999999997</v>
      </c>
      <c r="D274" s="361"/>
      <c r="E274" s="271">
        <v>0.85173500000000002</v>
      </c>
      <c r="F274" s="271">
        <f>0.73046</f>
        <v>0.73046</v>
      </c>
      <c r="G274" s="271">
        <v>0.57577</v>
      </c>
      <c r="H274" s="249">
        <v>1</v>
      </c>
      <c r="I274" s="249">
        <v>1E-4</v>
      </c>
      <c r="J274" s="249">
        <v>0.1</v>
      </c>
      <c r="K274" s="357">
        <v>10</v>
      </c>
      <c r="L274" s="249">
        <v>40</v>
      </c>
      <c r="M274" s="249">
        <v>4</v>
      </c>
      <c r="N274" s="249">
        <v>8</v>
      </c>
      <c r="O274" s="249">
        <v>2</v>
      </c>
      <c r="P274" s="249">
        <v>2</v>
      </c>
      <c r="Q274" s="249">
        <v>100</v>
      </c>
      <c r="R274" s="249">
        <v>0.01</v>
      </c>
      <c r="S274" s="249">
        <v>0.5</v>
      </c>
      <c r="T274" s="249">
        <v>8</v>
      </c>
      <c r="U274" s="249">
        <v>4</v>
      </c>
      <c r="V274" s="249">
        <v>10</v>
      </c>
      <c r="W274" s="237"/>
      <c r="X274" s="237"/>
      <c r="Y274" s="237"/>
    </row>
    <row r="275" spans="1:27" ht="15.75">
      <c r="A275" s="761"/>
      <c r="B275" s="761" t="s">
        <v>128</v>
      </c>
      <c r="C275" s="422">
        <v>0.58792299999999997</v>
      </c>
      <c r="D275" s="381"/>
      <c r="E275" s="423">
        <v>0.85980900000000005</v>
      </c>
      <c r="F275" s="423">
        <v>0.73451999999999995</v>
      </c>
      <c r="G275" s="423">
        <v>0.58064000000000004</v>
      </c>
      <c r="H275" s="282">
        <v>1</v>
      </c>
      <c r="I275" s="282">
        <v>1E-4</v>
      </c>
      <c r="J275" s="282">
        <v>0.1</v>
      </c>
      <c r="K275" s="282">
        <v>5</v>
      </c>
      <c r="L275" s="282">
        <v>40</v>
      </c>
      <c r="M275" s="282">
        <v>4</v>
      </c>
      <c r="N275" s="282">
        <v>4</v>
      </c>
      <c r="O275" s="282">
        <v>2</v>
      </c>
      <c r="P275" s="282">
        <v>2</v>
      </c>
      <c r="Q275" s="282">
        <v>100</v>
      </c>
      <c r="R275" s="282">
        <v>0.1</v>
      </c>
      <c r="S275" s="282">
        <v>0.5</v>
      </c>
      <c r="T275" s="282">
        <v>8</v>
      </c>
      <c r="U275" s="282">
        <v>4</v>
      </c>
      <c r="V275" s="282">
        <v>10</v>
      </c>
      <c r="W275" s="237"/>
      <c r="X275" s="237"/>
      <c r="Y275" s="237"/>
    </row>
    <row r="276" spans="1:27" ht="15.75">
      <c r="A276" s="753"/>
      <c r="B276" s="753"/>
      <c r="C276" s="424">
        <v>0.58861200000000002</v>
      </c>
      <c r="D276" s="425"/>
      <c r="E276" s="426">
        <v>0.86048800000000003</v>
      </c>
      <c r="F276" s="426">
        <v>0.73331000000000002</v>
      </c>
      <c r="G276" s="426">
        <v>0.57913999999999999</v>
      </c>
      <c r="H276" s="357">
        <v>1</v>
      </c>
      <c r="I276" s="357">
        <v>1E-4</v>
      </c>
      <c r="J276" s="357">
        <v>0.1</v>
      </c>
      <c r="K276" s="357">
        <v>10</v>
      </c>
      <c r="L276" s="357">
        <v>40</v>
      </c>
      <c r="M276" s="357">
        <v>4</v>
      </c>
      <c r="N276" s="357">
        <v>4</v>
      </c>
      <c r="O276" s="357">
        <v>2</v>
      </c>
      <c r="P276" s="357">
        <v>2</v>
      </c>
      <c r="Q276" s="357">
        <v>100</v>
      </c>
      <c r="R276" s="357">
        <v>0.1</v>
      </c>
      <c r="S276" s="357">
        <v>0.5</v>
      </c>
      <c r="T276" s="357">
        <v>9</v>
      </c>
      <c r="U276" s="357">
        <v>4</v>
      </c>
      <c r="V276" s="357">
        <v>10</v>
      </c>
      <c r="W276" s="281"/>
      <c r="X276" s="281"/>
      <c r="Y276" s="281"/>
    </row>
    <row r="277" spans="1:27" ht="15.75">
      <c r="A277" s="761" t="s">
        <v>129</v>
      </c>
      <c r="B277" s="761" t="s">
        <v>130</v>
      </c>
      <c r="C277" s="315">
        <v>0.59917600000000004</v>
      </c>
      <c r="D277" s="405"/>
      <c r="E277" s="405"/>
      <c r="F277" s="405">
        <v>1.1801000000000001E-2</v>
      </c>
      <c r="G277" s="405">
        <v>5.9360000000000003E-3</v>
      </c>
      <c r="H277" s="325">
        <v>1</v>
      </c>
      <c r="I277" s="325">
        <v>5.0000000000000002E-5</v>
      </c>
      <c r="J277" s="325">
        <v>0.1</v>
      </c>
      <c r="K277" s="325">
        <v>10</v>
      </c>
      <c r="L277" s="325">
        <v>10</v>
      </c>
      <c r="M277" s="325">
        <v>4</v>
      </c>
      <c r="N277" s="325">
        <v>4</v>
      </c>
      <c r="O277" s="325">
        <v>4</v>
      </c>
      <c r="P277" s="325">
        <v>2</v>
      </c>
      <c r="Q277" s="325">
        <v>20</v>
      </c>
      <c r="R277" s="325">
        <v>0.1</v>
      </c>
      <c r="S277" s="325">
        <v>60</v>
      </c>
      <c r="T277" s="325">
        <v>9</v>
      </c>
      <c r="U277" s="325">
        <v>4</v>
      </c>
      <c r="V277" s="325">
        <v>10</v>
      </c>
      <c r="W277" s="281"/>
      <c r="X277" s="281"/>
      <c r="Y277" s="281"/>
    </row>
    <row r="278" spans="1:27" ht="15.75">
      <c r="A278" s="761"/>
      <c r="B278" s="761"/>
      <c r="C278" s="315">
        <v>0.37555699999999997</v>
      </c>
      <c r="D278" s="405"/>
      <c r="E278" s="405"/>
      <c r="F278" s="405">
        <v>7.5304999999999999E-3</v>
      </c>
      <c r="G278" s="405">
        <v>3.7823000000000002E-3</v>
      </c>
      <c r="H278" s="49">
        <v>1</v>
      </c>
      <c r="I278" s="49">
        <v>1.4999999999999999E-4</v>
      </c>
      <c r="J278" s="49">
        <v>0.1</v>
      </c>
      <c r="K278" s="49">
        <v>10</v>
      </c>
      <c r="L278" s="49">
        <v>5</v>
      </c>
      <c r="M278" s="49">
        <v>4</v>
      </c>
      <c r="N278" s="49">
        <v>3</v>
      </c>
      <c r="O278" s="49">
        <v>4</v>
      </c>
      <c r="P278" s="49">
        <v>2</v>
      </c>
      <c r="Q278" s="49">
        <v>5</v>
      </c>
      <c r="R278" s="49">
        <v>0.1</v>
      </c>
      <c r="S278" s="49">
        <v>60</v>
      </c>
      <c r="T278" s="49">
        <v>8</v>
      </c>
      <c r="U278" s="49">
        <v>4</v>
      </c>
      <c r="V278" s="49">
        <v>10</v>
      </c>
      <c r="W278" s="281"/>
      <c r="X278" s="281"/>
      <c r="Y278" s="281"/>
    </row>
    <row r="279" spans="1:27" ht="15.75">
      <c r="A279" s="761"/>
      <c r="B279" s="761"/>
      <c r="C279" s="420">
        <v>0.75761100000000003</v>
      </c>
      <c r="D279" s="380"/>
      <c r="E279" s="380"/>
      <c r="F279" s="380">
        <v>1.7160999999999999E-2</v>
      </c>
      <c r="G279" s="380">
        <v>8.6554000000000006E-3</v>
      </c>
      <c r="H279" s="373">
        <v>1</v>
      </c>
      <c r="I279" s="373">
        <v>8.0000000000000007E-5</v>
      </c>
      <c r="J279" s="373">
        <v>0.1</v>
      </c>
      <c r="K279" s="373">
        <v>10</v>
      </c>
      <c r="L279" s="373">
        <v>5</v>
      </c>
      <c r="M279" s="373">
        <v>4</v>
      </c>
      <c r="N279" s="373">
        <v>6</v>
      </c>
      <c r="O279" s="373">
        <v>4</v>
      </c>
      <c r="P279" s="373">
        <v>2</v>
      </c>
      <c r="Q279" s="373">
        <v>5</v>
      </c>
      <c r="R279" s="373">
        <v>0.1</v>
      </c>
      <c r="S279" s="373">
        <v>60</v>
      </c>
      <c r="T279" s="373">
        <v>9</v>
      </c>
      <c r="U279" s="373">
        <v>4</v>
      </c>
      <c r="V279" s="373">
        <v>10</v>
      </c>
      <c r="W279" s="281"/>
      <c r="X279" s="281"/>
      <c r="Y279" s="281"/>
    </row>
    <row r="280" spans="1:27" ht="15.75">
      <c r="A280" s="761"/>
      <c r="B280" s="761"/>
      <c r="C280" s="420">
        <v>0.55862900000000004</v>
      </c>
      <c r="D280" s="380"/>
      <c r="E280" s="380"/>
      <c r="F280" s="380"/>
      <c r="G280" s="380"/>
      <c r="H280" s="373">
        <v>1</v>
      </c>
      <c r="I280" s="373">
        <v>6.9999999999999994E-5</v>
      </c>
      <c r="J280" s="373">
        <v>0.1</v>
      </c>
      <c r="K280" s="373">
        <v>100</v>
      </c>
      <c r="L280" s="373">
        <v>40</v>
      </c>
      <c r="M280" s="373">
        <v>4</v>
      </c>
      <c r="N280" s="373">
        <v>23</v>
      </c>
      <c r="O280" s="373">
        <v>26</v>
      </c>
      <c r="P280" s="373">
        <v>2</v>
      </c>
      <c r="Q280" s="373">
        <v>1</v>
      </c>
      <c r="R280" s="373">
        <v>0.1</v>
      </c>
      <c r="S280" s="373">
        <v>50</v>
      </c>
      <c r="T280" s="373">
        <v>9</v>
      </c>
      <c r="U280" s="373">
        <v>4</v>
      </c>
      <c r="V280" s="373">
        <v>10</v>
      </c>
      <c r="W280" s="281"/>
      <c r="X280" s="281"/>
      <c r="Y280" s="281"/>
    </row>
    <row r="281" spans="1:27" ht="15.75">
      <c r="A281" s="761"/>
      <c r="B281" s="761"/>
      <c r="C281" s="420">
        <v>0.41720000000000002</v>
      </c>
      <c r="D281" s="380"/>
      <c r="E281" s="380"/>
      <c r="F281" s="380">
        <v>0.62500999999999995</v>
      </c>
      <c r="G281" s="380">
        <v>0.48959000000000003</v>
      </c>
      <c r="H281" s="373">
        <v>1</v>
      </c>
      <c r="I281" s="373">
        <v>0.95</v>
      </c>
      <c r="J281" s="373">
        <v>0.1</v>
      </c>
      <c r="K281" s="373">
        <v>100</v>
      </c>
      <c r="L281" s="373">
        <v>40</v>
      </c>
      <c r="M281" s="373">
        <v>4</v>
      </c>
      <c r="N281" s="373">
        <v>20</v>
      </c>
      <c r="O281" s="373">
        <v>26</v>
      </c>
      <c r="P281" s="373">
        <v>2</v>
      </c>
      <c r="Q281" s="373">
        <v>1</v>
      </c>
      <c r="R281" s="373">
        <v>0.1</v>
      </c>
      <c r="S281" s="373">
        <v>50</v>
      </c>
      <c r="T281" s="373">
        <v>9</v>
      </c>
      <c r="U281" s="373">
        <v>1</v>
      </c>
      <c r="V281" s="373">
        <v>10</v>
      </c>
      <c r="W281" s="281"/>
      <c r="X281" s="281"/>
      <c r="Y281" s="281"/>
    </row>
    <row r="282" spans="1:27" ht="15.75">
      <c r="A282" s="761"/>
      <c r="B282" s="761"/>
      <c r="C282" s="427">
        <v>0.68328</v>
      </c>
      <c r="D282" s="380"/>
      <c r="E282" s="380"/>
      <c r="F282" s="380">
        <v>0.69372</v>
      </c>
      <c r="G282" s="382">
        <v>0.54496</v>
      </c>
      <c r="H282" s="194">
        <v>1</v>
      </c>
      <c r="I282" s="194">
        <v>0.9</v>
      </c>
      <c r="J282" s="194">
        <v>0.1</v>
      </c>
      <c r="K282" s="194">
        <v>100</v>
      </c>
      <c r="L282" s="194">
        <v>40</v>
      </c>
      <c r="M282" s="194">
        <v>4</v>
      </c>
      <c r="N282" s="194">
        <v>21</v>
      </c>
      <c r="O282" s="194">
        <v>26</v>
      </c>
      <c r="P282" s="194">
        <v>2</v>
      </c>
      <c r="Q282" s="194">
        <v>1</v>
      </c>
      <c r="R282" s="194">
        <v>0.1</v>
      </c>
      <c r="S282" s="194">
        <v>50</v>
      </c>
      <c r="T282" s="194">
        <v>9</v>
      </c>
      <c r="U282" s="194">
        <v>1</v>
      </c>
      <c r="V282" s="194">
        <v>10</v>
      </c>
      <c r="W282" s="281"/>
      <c r="X282" s="281"/>
      <c r="Y282" s="281"/>
    </row>
    <row r="283" spans="1:27" ht="15.75">
      <c r="A283" s="761"/>
      <c r="B283" s="761" t="s">
        <v>131</v>
      </c>
      <c r="C283" s="315">
        <v>0.43246600000000002</v>
      </c>
      <c r="D283" s="405"/>
      <c r="E283" s="405"/>
      <c r="F283" s="405">
        <v>2.5940000000000001E-2</v>
      </c>
      <c r="G283" s="405">
        <v>1.3140000000000001E-2</v>
      </c>
      <c r="H283" s="308">
        <v>1</v>
      </c>
      <c r="I283" s="308">
        <v>2.0000000000000001E-4</v>
      </c>
      <c r="J283" s="308">
        <v>0.1</v>
      </c>
      <c r="K283" s="308">
        <v>1</v>
      </c>
      <c r="L283" s="308">
        <v>5</v>
      </c>
      <c r="M283" s="308">
        <v>4</v>
      </c>
      <c r="N283" s="308">
        <v>3</v>
      </c>
      <c r="O283" s="308">
        <v>8</v>
      </c>
      <c r="P283" s="308">
        <v>2</v>
      </c>
      <c r="Q283" s="308">
        <v>20</v>
      </c>
      <c r="R283" s="308">
        <v>0.1</v>
      </c>
      <c r="S283" s="308">
        <v>1</v>
      </c>
      <c r="T283" s="308">
        <v>9</v>
      </c>
      <c r="U283" s="308">
        <v>4</v>
      </c>
      <c r="V283" s="308">
        <v>10</v>
      </c>
      <c r="W283" s="281"/>
      <c r="X283" s="281"/>
      <c r="Y283" s="281"/>
    </row>
    <row r="284" spans="1:27">
      <c r="A284" s="761"/>
      <c r="B284" s="761"/>
      <c r="C284" s="418">
        <v>0.53103800000000001</v>
      </c>
      <c r="D284" s="13"/>
      <c r="E284" s="13"/>
      <c r="F284" s="13">
        <v>0.68039000000000005</v>
      </c>
      <c r="G284" s="13">
        <v>0.51563999999999999</v>
      </c>
      <c r="H284" s="227">
        <v>1</v>
      </c>
      <c r="I284" s="227">
        <v>1E-4</v>
      </c>
      <c r="J284" s="227">
        <v>0.1</v>
      </c>
      <c r="K284" s="227">
        <v>1</v>
      </c>
      <c r="L284" s="227">
        <v>40</v>
      </c>
      <c r="M284" s="227">
        <v>4</v>
      </c>
      <c r="N284" s="227">
        <v>22</v>
      </c>
      <c r="O284" s="227">
        <v>24</v>
      </c>
      <c r="P284" s="227">
        <v>2</v>
      </c>
      <c r="Q284" s="227">
        <v>20</v>
      </c>
      <c r="R284" s="227">
        <v>0.1</v>
      </c>
      <c r="S284" s="227">
        <v>0.5</v>
      </c>
      <c r="T284" s="227">
        <v>9</v>
      </c>
      <c r="U284" s="227">
        <v>4</v>
      </c>
      <c r="V284" s="227">
        <v>10</v>
      </c>
    </row>
    <row r="286" spans="1:27" ht="26.25">
      <c r="A286" s="814" t="s">
        <v>132</v>
      </c>
      <c r="B286" s="814"/>
      <c r="C286" s="814"/>
      <c r="D286" s="814"/>
      <c r="E286" s="814"/>
      <c r="F286" s="814"/>
      <c r="G286" s="814"/>
      <c r="H286" s="815"/>
      <c r="I286" s="815"/>
      <c r="J286" s="815"/>
      <c r="K286" s="815"/>
      <c r="L286" s="815"/>
      <c r="M286" s="815"/>
      <c r="N286" s="815"/>
      <c r="O286" s="815"/>
      <c r="P286" s="815"/>
      <c r="Q286" s="815"/>
      <c r="R286" s="815"/>
      <c r="S286" s="815"/>
      <c r="T286" s="815"/>
      <c r="U286" s="815"/>
      <c r="V286" s="815"/>
      <c r="W286" s="815"/>
      <c r="X286" s="815"/>
      <c r="Y286" s="815"/>
    </row>
    <row r="287" spans="1:27" ht="15.75">
      <c r="A287" s="811" t="s">
        <v>1</v>
      </c>
      <c r="B287" s="811" t="s">
        <v>2</v>
      </c>
      <c r="C287" s="811"/>
      <c r="D287" s="811"/>
      <c r="E287" s="812" t="s">
        <v>82</v>
      </c>
      <c r="F287" s="811" t="s">
        <v>3</v>
      </c>
      <c r="G287" s="813" t="s">
        <v>4</v>
      </c>
      <c r="H287" s="758" t="s">
        <v>5</v>
      </c>
      <c r="I287" s="758"/>
      <c r="J287" s="758"/>
      <c r="K287" s="758"/>
      <c r="L287" s="758"/>
      <c r="M287" s="758"/>
      <c r="N287" s="758"/>
      <c r="O287" s="758"/>
      <c r="P287" s="758"/>
      <c r="Q287" s="758"/>
      <c r="R287" s="758"/>
      <c r="S287" s="758"/>
      <c r="T287" s="758"/>
      <c r="U287" s="758"/>
      <c r="V287" s="758"/>
      <c r="W287" s="758"/>
      <c r="X287" s="758"/>
      <c r="Y287" s="758"/>
      <c r="Z287" s="787"/>
      <c r="AA287" s="13"/>
    </row>
    <row r="288" spans="1:27" ht="26.25" customHeight="1">
      <c r="A288" s="758"/>
      <c r="B288" s="758"/>
      <c r="C288" s="758"/>
      <c r="D288" s="758"/>
      <c r="E288" s="769"/>
      <c r="F288" s="758"/>
      <c r="G288" s="758"/>
      <c r="H288" s="428" t="s">
        <v>6</v>
      </c>
      <c r="I288" s="428" t="s">
        <v>133</v>
      </c>
      <c r="J288" s="428" t="s">
        <v>134</v>
      </c>
      <c r="K288" s="428" t="s">
        <v>135</v>
      </c>
      <c r="L288" s="428" t="s">
        <v>136</v>
      </c>
      <c r="M288" s="428" t="s">
        <v>9</v>
      </c>
      <c r="N288" s="435" t="s">
        <v>10</v>
      </c>
      <c r="O288" s="428" t="s">
        <v>11</v>
      </c>
      <c r="P288" s="428" t="s">
        <v>137</v>
      </c>
      <c r="Q288" s="435" t="s">
        <v>138</v>
      </c>
      <c r="R288" s="428" t="s">
        <v>13</v>
      </c>
      <c r="S288" s="428" t="s">
        <v>139</v>
      </c>
      <c r="T288" s="428" t="s">
        <v>83</v>
      </c>
      <c r="U288" s="428" t="s">
        <v>84</v>
      </c>
      <c r="V288" s="428" t="s">
        <v>85</v>
      </c>
      <c r="W288" s="428" t="s">
        <v>16</v>
      </c>
      <c r="X288" s="428" t="s">
        <v>140</v>
      </c>
      <c r="Y288" s="428" t="s">
        <v>98</v>
      </c>
      <c r="Z288" s="657" t="s">
        <v>99</v>
      </c>
      <c r="AA288" s="193" t="s">
        <v>141</v>
      </c>
    </row>
    <row r="289" spans="1:26" ht="15.75" customHeight="1">
      <c r="A289" s="803" t="s">
        <v>17</v>
      </c>
      <c r="B289" s="795" t="s">
        <v>103</v>
      </c>
      <c r="C289" s="429">
        <v>0.56572</v>
      </c>
      <c r="D289" s="227">
        <v>0.66792200000000002</v>
      </c>
      <c r="E289" s="227">
        <v>0.82032700000000003</v>
      </c>
      <c r="F289" s="227">
        <v>0.53312999999999999</v>
      </c>
      <c r="G289" s="227">
        <v>0.39195999999999998</v>
      </c>
      <c r="H289" s="333">
        <v>4</v>
      </c>
      <c r="I289" s="333">
        <v>8</v>
      </c>
      <c r="J289" s="333">
        <v>0.05</v>
      </c>
      <c r="K289" s="333">
        <v>2</v>
      </c>
      <c r="L289" s="333">
        <v>0.1</v>
      </c>
      <c r="M289" s="333">
        <v>2</v>
      </c>
      <c r="N289" s="333">
        <v>30</v>
      </c>
      <c r="O289" s="333">
        <v>4</v>
      </c>
      <c r="P289" s="333">
        <v>1</v>
      </c>
      <c r="Q289" s="333">
        <v>8</v>
      </c>
      <c r="R289" s="333">
        <v>1</v>
      </c>
      <c r="S289" s="333">
        <v>0.05</v>
      </c>
      <c r="T289" s="333">
        <v>2</v>
      </c>
      <c r="U289" s="333">
        <v>120</v>
      </c>
      <c r="V289" s="333">
        <v>1</v>
      </c>
      <c r="W289" s="374">
        <v>10</v>
      </c>
      <c r="X289" s="333">
        <v>10</v>
      </c>
      <c r="Y289" s="333">
        <v>4</v>
      </c>
      <c r="Z289" s="333">
        <v>0.5</v>
      </c>
    </row>
    <row r="290" spans="1:26" ht="15" customHeight="1">
      <c r="A290" s="804"/>
      <c r="B290" s="800"/>
      <c r="C290" s="429">
        <v>0.56572</v>
      </c>
      <c r="D290" s="227">
        <v>0.66792200000000002</v>
      </c>
      <c r="E290" s="227">
        <v>0.82032700000000003</v>
      </c>
      <c r="F290" s="227">
        <v>0.53312999999999999</v>
      </c>
      <c r="G290" s="227">
        <v>0.39195999999999998</v>
      </c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89"/>
      <c r="W290" s="13"/>
      <c r="X290" s="429">
        <v>9</v>
      </c>
      <c r="Y290" s="13"/>
      <c r="Z290" s="13"/>
    </row>
    <row r="291" spans="1:26" ht="15" customHeight="1">
      <c r="A291" s="804"/>
      <c r="B291" s="800"/>
      <c r="C291" s="429">
        <v>0.56572</v>
      </c>
      <c r="D291" s="430">
        <v>0.66792200000000002</v>
      </c>
      <c r="E291" s="227">
        <v>0.82032700000000003</v>
      </c>
      <c r="F291" s="227">
        <v>0.53312999999999999</v>
      </c>
      <c r="G291" s="227">
        <v>0.39195999999999998</v>
      </c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89"/>
      <c r="W291" s="13"/>
      <c r="X291" s="429">
        <v>8</v>
      </c>
      <c r="Y291" s="13"/>
      <c r="Z291" s="13"/>
    </row>
    <row r="292" spans="1:26" ht="15" customHeight="1">
      <c r="A292" s="804"/>
      <c r="B292" s="800"/>
      <c r="C292" s="429">
        <v>0.56572999999999996</v>
      </c>
      <c r="D292" s="322">
        <v>0.66790899999999997</v>
      </c>
      <c r="E292" s="227">
        <v>0.82032700000000003</v>
      </c>
      <c r="F292" s="227">
        <v>0.53369999999999995</v>
      </c>
      <c r="G292" s="227">
        <v>0.3926</v>
      </c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89"/>
      <c r="W292" s="13"/>
      <c r="X292" s="93">
        <v>7</v>
      </c>
      <c r="Y292" s="13"/>
      <c r="Z292" s="13"/>
    </row>
    <row r="293" spans="1:26" ht="15" customHeight="1">
      <c r="A293" s="804"/>
      <c r="B293" s="800"/>
      <c r="C293" s="452">
        <v>0.56572</v>
      </c>
      <c r="D293" s="454">
        <v>0.66792200000000002</v>
      </c>
      <c r="E293" s="429">
        <v>0.82032700000000003</v>
      </c>
      <c r="F293" s="227">
        <v>0.53312999999999999</v>
      </c>
      <c r="G293" s="227">
        <v>0.39195999999999998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02"/>
      <c r="W293" s="3"/>
      <c r="X293" s="431">
        <v>4</v>
      </c>
      <c r="Y293" s="3"/>
      <c r="Z293" s="3"/>
    </row>
    <row r="294" spans="1:26" ht="15" customHeight="1">
      <c r="A294" s="804"/>
      <c r="B294" s="800"/>
      <c r="C294" s="452">
        <v>0.57225300000000001</v>
      </c>
      <c r="D294" s="503">
        <v>0.68587600000000004</v>
      </c>
      <c r="E294" s="431">
        <v>0.81775699999999996</v>
      </c>
      <c r="F294" s="322">
        <v>0.54347999999999996</v>
      </c>
      <c r="G294" s="437">
        <v>0.40455000000000002</v>
      </c>
      <c r="H294" s="373">
        <v>4</v>
      </c>
      <c r="I294" s="373">
        <v>4</v>
      </c>
      <c r="J294" s="373">
        <v>0.05</v>
      </c>
      <c r="K294" s="373">
        <v>2</v>
      </c>
      <c r="L294" s="373">
        <v>0.1</v>
      </c>
      <c r="M294" s="373">
        <v>2</v>
      </c>
      <c r="N294" s="373">
        <v>30</v>
      </c>
      <c r="O294" s="373">
        <v>4</v>
      </c>
      <c r="P294" s="373">
        <v>1</v>
      </c>
      <c r="Q294" s="373">
        <v>6</v>
      </c>
      <c r="R294" s="373">
        <v>2</v>
      </c>
      <c r="S294" s="373">
        <v>0.05</v>
      </c>
      <c r="T294" s="373">
        <v>2</v>
      </c>
      <c r="U294" s="373">
        <v>120</v>
      </c>
      <c r="V294" s="373">
        <v>1</v>
      </c>
      <c r="W294" s="373">
        <v>10</v>
      </c>
      <c r="X294" s="373">
        <v>10</v>
      </c>
      <c r="Y294" s="373">
        <v>4</v>
      </c>
      <c r="Z294" s="373">
        <v>0.5</v>
      </c>
    </row>
    <row r="295" spans="1:26" ht="15" customHeight="1">
      <c r="A295" s="804"/>
      <c r="B295" s="800"/>
      <c r="C295" s="452">
        <v>0.28999999999999998</v>
      </c>
      <c r="D295" s="503"/>
      <c r="E295" s="431"/>
      <c r="F295" s="322"/>
      <c r="G295" s="437"/>
      <c r="H295" s="373">
        <v>1</v>
      </c>
      <c r="I295" s="373">
        <v>8</v>
      </c>
      <c r="J295" s="373">
        <v>1.4999999999999999E-2</v>
      </c>
      <c r="K295" s="373">
        <v>2</v>
      </c>
      <c r="L295" s="373">
        <v>0.1</v>
      </c>
      <c r="M295" s="373">
        <v>5</v>
      </c>
      <c r="N295" s="373">
        <v>30</v>
      </c>
      <c r="O295" s="373">
        <v>4</v>
      </c>
      <c r="P295" s="373">
        <v>1</v>
      </c>
      <c r="Q295" s="373">
        <v>4</v>
      </c>
      <c r="R295" s="373">
        <v>2</v>
      </c>
      <c r="S295" s="373">
        <v>0.05</v>
      </c>
      <c r="T295" s="373">
        <v>2</v>
      </c>
      <c r="U295" s="373">
        <v>5</v>
      </c>
      <c r="V295" s="373">
        <v>1</v>
      </c>
      <c r="W295" s="373">
        <v>10</v>
      </c>
      <c r="X295" s="373">
        <v>9</v>
      </c>
      <c r="Y295" s="373">
        <v>4</v>
      </c>
      <c r="Z295" s="373">
        <v>0.5</v>
      </c>
    </row>
    <row r="296" spans="1:26" ht="15" customHeight="1">
      <c r="A296" s="804"/>
      <c r="B296" s="800"/>
      <c r="C296" s="452">
        <v>0.51617900000000005</v>
      </c>
      <c r="D296" s="503"/>
      <c r="E296" s="431">
        <v>0.85911199999999999</v>
      </c>
      <c r="F296" s="322">
        <v>0.50624000000000002</v>
      </c>
      <c r="G296" s="437">
        <v>0.36414999999999997</v>
      </c>
      <c r="H296" s="194">
        <v>1</v>
      </c>
      <c r="I296" s="194">
        <v>4</v>
      </c>
      <c r="J296" s="194">
        <v>0.05</v>
      </c>
      <c r="K296" s="576">
        <v>1</v>
      </c>
      <c r="L296" s="194">
        <v>0.1</v>
      </c>
      <c r="M296" s="194">
        <v>2</v>
      </c>
      <c r="N296" s="194">
        <v>35</v>
      </c>
      <c r="O296" s="194">
        <v>5</v>
      </c>
      <c r="P296" s="194">
        <v>1</v>
      </c>
      <c r="Q296" s="194">
        <v>6</v>
      </c>
      <c r="R296" s="194">
        <v>4.5</v>
      </c>
      <c r="S296" s="194">
        <v>0.05</v>
      </c>
      <c r="T296" s="194">
        <v>2</v>
      </c>
      <c r="U296" s="194">
        <v>120</v>
      </c>
      <c r="V296" s="194">
        <v>1</v>
      </c>
      <c r="W296" s="194">
        <v>10</v>
      </c>
      <c r="X296" s="194">
        <v>10</v>
      </c>
      <c r="Y296" s="194">
        <v>4</v>
      </c>
      <c r="Z296" s="194">
        <v>0.5</v>
      </c>
    </row>
    <row r="297" spans="1:26" ht="15" customHeight="1">
      <c r="A297" s="804"/>
      <c r="B297" s="800"/>
      <c r="C297" s="452" t="s">
        <v>142</v>
      </c>
      <c r="D297" s="534"/>
      <c r="E297" s="227">
        <v>0.84392500000000004</v>
      </c>
      <c r="F297" s="431">
        <v>0.51934999999999998</v>
      </c>
      <c r="G297" s="437">
        <v>0.37923000000000001</v>
      </c>
      <c r="H297" s="374">
        <v>4</v>
      </c>
      <c r="I297" s="374">
        <v>4</v>
      </c>
      <c r="J297" s="374">
        <v>0.05</v>
      </c>
      <c r="K297" s="577">
        <v>1</v>
      </c>
      <c r="L297" s="374">
        <v>0.1</v>
      </c>
      <c r="M297" s="374">
        <v>2</v>
      </c>
      <c r="N297" s="374">
        <v>30</v>
      </c>
      <c r="O297" s="374">
        <v>4</v>
      </c>
      <c r="P297" s="374">
        <v>1</v>
      </c>
      <c r="Q297" s="374">
        <v>6</v>
      </c>
      <c r="R297" s="374">
        <v>4</v>
      </c>
      <c r="S297" s="374">
        <v>0.05</v>
      </c>
      <c r="T297" s="374">
        <v>2</v>
      </c>
      <c r="U297" s="374">
        <v>120</v>
      </c>
      <c r="V297" s="374">
        <v>1</v>
      </c>
      <c r="W297" s="374">
        <v>10</v>
      </c>
      <c r="X297" s="374">
        <v>10</v>
      </c>
      <c r="Y297" s="374">
        <v>4</v>
      </c>
      <c r="Z297" s="374">
        <v>0.5</v>
      </c>
    </row>
    <row r="298" spans="1:26" ht="15" customHeight="1">
      <c r="A298" s="804"/>
      <c r="B298" s="800"/>
      <c r="C298" s="533" t="s">
        <v>143</v>
      </c>
      <c r="D298" s="534"/>
      <c r="E298" s="3"/>
      <c r="F298" s="452">
        <v>0.52242999999999995</v>
      </c>
      <c r="G298" s="227">
        <v>0.38268000000000002</v>
      </c>
      <c r="H298" s="373">
        <v>4</v>
      </c>
      <c r="I298" s="373">
        <v>4</v>
      </c>
      <c r="J298" s="373">
        <v>0.05</v>
      </c>
      <c r="K298" s="578">
        <v>1</v>
      </c>
      <c r="L298" s="373">
        <v>0.1</v>
      </c>
      <c r="M298" s="373">
        <v>1.8</v>
      </c>
      <c r="N298" s="373">
        <v>30</v>
      </c>
      <c r="O298" s="373">
        <v>4.5</v>
      </c>
      <c r="P298" s="373">
        <v>1</v>
      </c>
      <c r="Q298" s="373">
        <v>5</v>
      </c>
      <c r="R298" s="373">
        <v>6.5</v>
      </c>
      <c r="S298" s="373">
        <v>0.05</v>
      </c>
      <c r="T298" s="373">
        <v>2</v>
      </c>
      <c r="U298" s="373">
        <v>120</v>
      </c>
      <c r="V298" s="373">
        <v>0.1</v>
      </c>
      <c r="W298" s="373">
        <v>10</v>
      </c>
      <c r="X298" s="373">
        <v>10</v>
      </c>
      <c r="Y298" s="373">
        <v>4</v>
      </c>
      <c r="Z298" s="373">
        <v>0.5</v>
      </c>
    </row>
    <row r="299" spans="1:26" ht="15" customHeight="1">
      <c r="A299" s="804"/>
      <c r="B299" s="800"/>
      <c r="C299" s="452">
        <v>0.40287200000000001</v>
      </c>
      <c r="D299" s="534"/>
      <c r="E299" s="13"/>
      <c r="F299" s="452">
        <v>0.53312000000000004</v>
      </c>
      <c r="G299" s="438">
        <v>0.38027</v>
      </c>
      <c r="H299" s="373">
        <v>4</v>
      </c>
      <c r="I299" s="373">
        <v>8</v>
      </c>
      <c r="J299" s="373">
        <v>1.4999999999999999E-2</v>
      </c>
      <c r="K299" s="373">
        <v>2</v>
      </c>
      <c r="L299" s="373">
        <v>0.1</v>
      </c>
      <c r="M299" s="373">
        <v>5</v>
      </c>
      <c r="N299" s="373">
        <v>25</v>
      </c>
      <c r="O299" s="373">
        <v>4</v>
      </c>
      <c r="P299" s="373">
        <v>1</v>
      </c>
      <c r="Q299" s="373">
        <v>8</v>
      </c>
      <c r="R299" s="373">
        <v>4</v>
      </c>
      <c r="S299" s="373">
        <v>0.05</v>
      </c>
      <c r="T299" s="373">
        <v>2</v>
      </c>
      <c r="U299" s="373">
        <v>120</v>
      </c>
      <c r="V299" s="373">
        <v>0.01</v>
      </c>
      <c r="W299" s="373">
        <v>10</v>
      </c>
      <c r="X299" s="373">
        <v>8</v>
      </c>
      <c r="Y299" s="373">
        <v>4</v>
      </c>
      <c r="Z299" s="373">
        <v>0.5</v>
      </c>
    </row>
    <row r="300" spans="1:26" ht="15" customHeight="1">
      <c r="A300" s="804"/>
      <c r="B300" s="800"/>
      <c r="C300" s="533">
        <v>0.420904</v>
      </c>
      <c r="D300" s="534"/>
      <c r="E300" s="3"/>
      <c r="F300" s="452">
        <v>0.54559999999999997</v>
      </c>
      <c r="G300" s="437">
        <v>0.39221</v>
      </c>
      <c r="H300" s="373">
        <v>4</v>
      </c>
      <c r="I300" s="373">
        <v>8</v>
      </c>
      <c r="J300" s="373">
        <v>1.2E-2</v>
      </c>
      <c r="K300" s="373">
        <v>2</v>
      </c>
      <c r="L300" s="373">
        <v>0.1</v>
      </c>
      <c r="M300" s="373">
        <v>5</v>
      </c>
      <c r="N300" s="373">
        <v>20</v>
      </c>
      <c r="O300" s="373">
        <v>4</v>
      </c>
      <c r="P300" s="373">
        <v>1</v>
      </c>
      <c r="Q300" s="373">
        <v>5.5</v>
      </c>
      <c r="R300" s="373">
        <v>5</v>
      </c>
      <c r="S300" s="373">
        <v>0.05</v>
      </c>
      <c r="T300" s="373">
        <v>2</v>
      </c>
      <c r="U300" s="373">
        <v>120</v>
      </c>
      <c r="V300" s="373">
        <v>0.01</v>
      </c>
      <c r="W300" s="373">
        <v>10</v>
      </c>
      <c r="X300" s="373">
        <v>8</v>
      </c>
      <c r="Y300" s="373">
        <v>4</v>
      </c>
      <c r="Z300" s="373">
        <v>0.5</v>
      </c>
    </row>
    <row r="301" spans="1:26" ht="15" customHeight="1">
      <c r="A301" s="804"/>
      <c r="B301" s="800"/>
      <c r="C301" s="452">
        <v>0.56596400000000002</v>
      </c>
      <c r="D301" s="534"/>
      <c r="E301" s="227">
        <v>0.82126200000000005</v>
      </c>
      <c r="F301" s="452">
        <v>0.52046999999999999</v>
      </c>
      <c r="G301" s="227">
        <v>0.38107000000000002</v>
      </c>
      <c r="H301" s="194">
        <v>4</v>
      </c>
      <c r="I301" s="194">
        <v>8</v>
      </c>
      <c r="J301" s="194">
        <v>4.4999999999999998E-2</v>
      </c>
      <c r="K301" s="194">
        <v>2</v>
      </c>
      <c r="L301" s="194">
        <v>0.1</v>
      </c>
      <c r="M301" s="194">
        <v>2</v>
      </c>
      <c r="N301" s="194">
        <v>30</v>
      </c>
      <c r="O301" s="194">
        <v>4</v>
      </c>
      <c r="P301" s="194">
        <v>1</v>
      </c>
      <c r="Q301" s="194">
        <v>4</v>
      </c>
      <c r="R301" s="194">
        <v>1.5</v>
      </c>
      <c r="S301" s="194">
        <v>0.05</v>
      </c>
      <c r="T301" s="194">
        <v>2</v>
      </c>
      <c r="U301" s="194">
        <v>120</v>
      </c>
      <c r="V301" s="194">
        <v>1</v>
      </c>
      <c r="W301" s="194">
        <v>10</v>
      </c>
      <c r="X301" s="194">
        <v>8</v>
      </c>
      <c r="Y301" s="194">
        <v>4</v>
      </c>
      <c r="Z301" s="194">
        <v>0.5</v>
      </c>
    </row>
    <row r="302" spans="1:26" ht="15" customHeight="1">
      <c r="A302" s="804"/>
      <c r="B302" s="800"/>
      <c r="C302" s="452">
        <v>0.57392200000000004</v>
      </c>
      <c r="D302" s="534"/>
      <c r="E302" s="322">
        <v>0.81261700000000003</v>
      </c>
      <c r="F302" s="452">
        <v>0.49224000000000001</v>
      </c>
      <c r="G302" s="472">
        <v>0.35460999999999998</v>
      </c>
      <c r="H302" s="374">
        <v>2</v>
      </c>
      <c r="I302" s="374">
        <v>8</v>
      </c>
      <c r="J302" s="374">
        <v>4.4999999999999998E-2</v>
      </c>
      <c r="K302" s="374">
        <v>2</v>
      </c>
      <c r="L302" s="374">
        <v>0.1</v>
      </c>
      <c r="M302" s="374">
        <v>2</v>
      </c>
      <c r="N302" s="374">
        <v>30</v>
      </c>
      <c r="O302" s="374">
        <v>4</v>
      </c>
      <c r="P302" s="374">
        <v>1</v>
      </c>
      <c r="Q302" s="374">
        <v>4</v>
      </c>
      <c r="R302" s="374">
        <v>1.5</v>
      </c>
      <c r="S302" s="374">
        <v>0.05</v>
      </c>
      <c r="T302" s="374">
        <v>2</v>
      </c>
      <c r="U302" s="374">
        <v>50</v>
      </c>
      <c r="V302" s="374">
        <v>1</v>
      </c>
      <c r="W302" s="374">
        <v>10</v>
      </c>
      <c r="X302" s="374">
        <v>8</v>
      </c>
      <c r="Y302" s="374">
        <v>4</v>
      </c>
      <c r="Z302" s="374">
        <v>0.5</v>
      </c>
    </row>
    <row r="303" spans="1:26" ht="15" customHeight="1">
      <c r="A303" s="804"/>
      <c r="B303" s="800"/>
      <c r="C303" s="452">
        <v>0.57862599999999997</v>
      </c>
      <c r="D303" s="534"/>
      <c r="E303" s="322">
        <v>0.84275699999999998</v>
      </c>
      <c r="F303" s="452">
        <v>0.52320999999999995</v>
      </c>
      <c r="G303" s="472">
        <v>0.38147999999999999</v>
      </c>
      <c r="H303" s="373">
        <v>2</v>
      </c>
      <c r="I303" s="373">
        <v>8</v>
      </c>
      <c r="J303" s="373">
        <v>4.4999999999999998E-2</v>
      </c>
      <c r="K303" s="373">
        <v>2</v>
      </c>
      <c r="L303" s="373">
        <v>0.1</v>
      </c>
      <c r="M303" s="373">
        <v>2</v>
      </c>
      <c r="N303" s="373">
        <v>30</v>
      </c>
      <c r="O303" s="373">
        <v>4.5</v>
      </c>
      <c r="P303" s="373">
        <v>1</v>
      </c>
      <c r="Q303" s="373">
        <v>4</v>
      </c>
      <c r="R303" s="373">
        <v>1.5</v>
      </c>
      <c r="S303" s="373">
        <v>0.05</v>
      </c>
      <c r="T303" s="373">
        <v>2</v>
      </c>
      <c r="U303" s="373">
        <v>50</v>
      </c>
      <c r="V303" s="373">
        <v>1</v>
      </c>
      <c r="W303" s="373">
        <v>10</v>
      </c>
      <c r="X303" s="373">
        <v>9</v>
      </c>
      <c r="Y303" s="373">
        <v>4</v>
      </c>
      <c r="Z303" s="373">
        <v>0.5</v>
      </c>
    </row>
    <row r="304" spans="1:26" ht="15" customHeight="1">
      <c r="A304" s="804"/>
      <c r="B304" s="793"/>
      <c r="C304" s="463">
        <v>0.58864300000000003</v>
      </c>
      <c r="D304" s="627">
        <v>0.67008400000000001</v>
      </c>
      <c r="E304" s="32">
        <v>0.85186899999999999</v>
      </c>
      <c r="F304" s="463">
        <v>0.52281999999999995</v>
      </c>
      <c r="G304" s="622">
        <v>0.38011</v>
      </c>
      <c r="H304" s="493">
        <v>1</v>
      </c>
      <c r="I304" s="493">
        <v>8</v>
      </c>
      <c r="J304" s="493">
        <v>4.4999999999999998E-2</v>
      </c>
      <c r="K304" s="493">
        <v>2</v>
      </c>
      <c r="L304" s="493">
        <v>0.1</v>
      </c>
      <c r="M304" s="493">
        <v>2</v>
      </c>
      <c r="N304" s="493">
        <v>30</v>
      </c>
      <c r="O304" s="493">
        <v>4.5</v>
      </c>
      <c r="P304" s="493">
        <v>1</v>
      </c>
      <c r="Q304" s="493">
        <v>4</v>
      </c>
      <c r="R304" s="493">
        <v>1.5</v>
      </c>
      <c r="S304" s="493">
        <v>0.05</v>
      </c>
      <c r="T304" s="493">
        <v>2</v>
      </c>
      <c r="U304" s="493">
        <v>50</v>
      </c>
      <c r="V304" s="493">
        <v>1</v>
      </c>
      <c r="W304" s="493">
        <v>10</v>
      </c>
      <c r="X304" s="493">
        <v>9</v>
      </c>
      <c r="Y304" s="493">
        <v>4</v>
      </c>
      <c r="Z304" s="493">
        <v>0.5</v>
      </c>
    </row>
    <row r="305" spans="1:27" ht="15" customHeight="1">
      <c r="A305" s="804"/>
      <c r="B305" s="795" t="s">
        <v>19</v>
      </c>
      <c r="C305" s="452">
        <v>0.49301499999999998</v>
      </c>
      <c r="D305" s="323">
        <v>0.485234</v>
      </c>
      <c r="E305" s="492">
        <v>0.525532</v>
      </c>
      <c r="F305" s="437">
        <v>0.76232999999999995</v>
      </c>
      <c r="G305" s="227">
        <v>0.62446999999999997</v>
      </c>
      <c r="H305" s="333">
        <v>2</v>
      </c>
      <c r="I305" s="333">
        <v>8</v>
      </c>
      <c r="J305" s="333">
        <v>5.0000000000000001E-3</v>
      </c>
      <c r="K305" s="333">
        <v>2</v>
      </c>
      <c r="L305" s="333">
        <v>0.1</v>
      </c>
      <c r="M305" s="333">
        <v>2</v>
      </c>
      <c r="N305" s="333">
        <v>40</v>
      </c>
      <c r="O305" s="333">
        <v>5</v>
      </c>
      <c r="P305" s="333">
        <v>1</v>
      </c>
      <c r="Q305" s="333">
        <v>20</v>
      </c>
      <c r="R305" s="333">
        <v>2</v>
      </c>
      <c r="S305" s="333">
        <v>0.05</v>
      </c>
      <c r="T305" s="333">
        <v>2</v>
      </c>
      <c r="U305" s="333">
        <v>180</v>
      </c>
      <c r="V305" s="333">
        <v>1</v>
      </c>
      <c r="W305" s="333">
        <v>12</v>
      </c>
      <c r="X305" s="333">
        <v>10</v>
      </c>
      <c r="Y305" s="333">
        <v>4</v>
      </c>
      <c r="Z305" s="333">
        <v>0.5</v>
      </c>
    </row>
    <row r="306" spans="1:27" ht="15.75" customHeight="1">
      <c r="A306" s="804"/>
      <c r="B306" s="800"/>
      <c r="C306" s="452">
        <v>0.49301499999999998</v>
      </c>
      <c r="D306" s="322">
        <v>0.485234</v>
      </c>
      <c r="E306" s="431">
        <v>0.525532</v>
      </c>
      <c r="F306" s="322">
        <v>0.76232999999999995</v>
      </c>
      <c r="G306" s="324">
        <v>0.62446999999999997</v>
      </c>
      <c r="H306" s="330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  <c r="T306" s="374"/>
      <c r="U306" s="374"/>
      <c r="V306" s="374"/>
      <c r="W306" s="374"/>
      <c r="X306" s="374">
        <v>9</v>
      </c>
      <c r="Y306" s="374"/>
      <c r="Z306" s="374"/>
    </row>
    <row r="307" spans="1:27" ht="15.75" customHeight="1">
      <c r="A307" s="804"/>
      <c r="B307" s="800"/>
      <c r="C307" s="452">
        <v>0.49315399999999998</v>
      </c>
      <c r="D307" s="227">
        <v>0.485348</v>
      </c>
      <c r="E307" s="431">
        <v>0.525532</v>
      </c>
      <c r="F307" s="322">
        <v>0.76239000000000001</v>
      </c>
      <c r="G307" s="322">
        <v>0.62456999999999996</v>
      </c>
      <c r="H307" s="273"/>
      <c r="I307" s="373"/>
      <c r="J307" s="373"/>
      <c r="K307" s="373"/>
      <c r="L307" s="373"/>
      <c r="M307" s="373"/>
      <c r="N307" s="373"/>
      <c r="O307" s="373"/>
      <c r="P307" s="373"/>
      <c r="Q307" s="373"/>
      <c r="R307" s="373"/>
      <c r="S307" s="373"/>
      <c r="T307" s="373"/>
      <c r="U307" s="373"/>
      <c r="V307" s="373"/>
      <c r="W307" s="373"/>
      <c r="X307" s="373">
        <v>8</v>
      </c>
      <c r="Y307" s="373"/>
      <c r="Z307" s="373"/>
    </row>
    <row r="308" spans="1:27" ht="15.75" customHeight="1">
      <c r="A308" s="804"/>
      <c r="B308" s="800"/>
      <c r="C308" s="431">
        <v>0.4955</v>
      </c>
      <c r="D308" s="324">
        <v>0.48923</v>
      </c>
      <c r="E308" s="322">
        <v>0.53742000000000001</v>
      </c>
      <c r="F308" s="437">
        <v>0.67969000000000002</v>
      </c>
      <c r="G308" s="227">
        <v>0.51944000000000001</v>
      </c>
      <c r="H308" s="319"/>
      <c r="I308" s="517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373">
        <v>7</v>
      </c>
      <c r="Y308" s="373"/>
      <c r="Z308" s="373"/>
    </row>
    <row r="309" spans="1:27" ht="15.75" customHeight="1">
      <c r="A309" s="804"/>
      <c r="B309" s="800"/>
      <c r="C309" s="453" t="s">
        <v>144</v>
      </c>
      <c r="D309" s="322"/>
      <c r="E309" s="322">
        <v>0.39946799999999999</v>
      </c>
      <c r="F309" s="322">
        <v>0.74456999999999995</v>
      </c>
      <c r="G309" s="488">
        <v>0.61129</v>
      </c>
      <c r="H309" s="462">
        <v>1</v>
      </c>
      <c r="I309" s="373">
        <v>8</v>
      </c>
      <c r="J309" s="373">
        <v>5.0000000000000001E-3</v>
      </c>
      <c r="K309" s="373">
        <v>2</v>
      </c>
      <c r="L309" s="373">
        <v>0.1</v>
      </c>
      <c r="M309" s="373">
        <v>2</v>
      </c>
      <c r="N309" s="373">
        <v>10</v>
      </c>
      <c r="O309" s="373">
        <v>5</v>
      </c>
      <c r="P309" s="373">
        <v>1</v>
      </c>
      <c r="Q309" s="373">
        <v>12</v>
      </c>
      <c r="R309" s="373">
        <v>2</v>
      </c>
      <c r="S309" s="373">
        <v>0.01</v>
      </c>
      <c r="T309" s="373">
        <v>2</v>
      </c>
      <c r="U309" s="373">
        <v>180</v>
      </c>
      <c r="V309" s="373">
        <v>1</v>
      </c>
      <c r="W309" s="373">
        <v>12</v>
      </c>
      <c r="X309" s="373">
        <v>8</v>
      </c>
      <c r="Y309" s="373">
        <v>4</v>
      </c>
      <c r="Z309" s="373">
        <v>0.5</v>
      </c>
    </row>
    <row r="310" spans="1:27" ht="15.75" customHeight="1">
      <c r="A310" s="804"/>
      <c r="B310" s="800"/>
      <c r="C310" s="453" t="s">
        <v>145</v>
      </c>
      <c r="D310" s="322"/>
      <c r="E310" s="322"/>
      <c r="F310" s="322">
        <v>0.62587000000000004</v>
      </c>
      <c r="G310" s="437">
        <v>0.50331999999999999</v>
      </c>
      <c r="H310" s="373">
        <v>1</v>
      </c>
      <c r="I310" s="373">
        <v>8</v>
      </c>
      <c r="J310" s="450">
        <v>0.01</v>
      </c>
      <c r="K310" s="373">
        <v>2</v>
      </c>
      <c r="L310" s="373">
        <v>0.1</v>
      </c>
      <c r="M310" s="373">
        <v>200</v>
      </c>
      <c r="N310" s="373">
        <v>10</v>
      </c>
      <c r="O310" s="373">
        <v>5</v>
      </c>
      <c r="P310" s="373">
        <v>1</v>
      </c>
      <c r="Q310" s="373">
        <v>16</v>
      </c>
      <c r="R310" s="373">
        <v>4</v>
      </c>
      <c r="S310" s="373">
        <v>0.01</v>
      </c>
      <c r="T310" s="373">
        <v>2</v>
      </c>
      <c r="U310" s="373">
        <v>100</v>
      </c>
      <c r="V310" s="373">
        <v>1</v>
      </c>
      <c r="W310" s="373">
        <v>14</v>
      </c>
      <c r="X310" s="373">
        <v>8</v>
      </c>
      <c r="Y310" s="373">
        <v>4</v>
      </c>
      <c r="Z310" s="373">
        <v>0.5</v>
      </c>
    </row>
    <row r="311" spans="1:27" ht="15.75" customHeight="1">
      <c r="A311" s="804"/>
      <c r="B311" s="800"/>
      <c r="C311" s="431" t="s">
        <v>146</v>
      </c>
      <c r="D311" s="322"/>
      <c r="E311" s="322"/>
      <c r="F311" s="322"/>
      <c r="G311" s="437"/>
      <c r="H311" s="373">
        <v>1</v>
      </c>
      <c r="I311" s="373">
        <v>8</v>
      </c>
      <c r="J311" s="450">
        <v>0.01</v>
      </c>
      <c r="K311" s="373">
        <v>2</v>
      </c>
      <c r="L311" s="373">
        <v>0.1</v>
      </c>
      <c r="M311" s="373">
        <v>200</v>
      </c>
      <c r="N311" s="373">
        <v>20</v>
      </c>
      <c r="O311" s="373">
        <v>5</v>
      </c>
      <c r="P311" s="373">
        <v>1</v>
      </c>
      <c r="Q311" s="373">
        <v>18</v>
      </c>
      <c r="R311" s="373">
        <v>4</v>
      </c>
      <c r="S311" s="373">
        <v>0.01</v>
      </c>
      <c r="T311" s="373">
        <v>2</v>
      </c>
      <c r="U311" s="373">
        <v>100</v>
      </c>
      <c r="V311" s="373">
        <v>1</v>
      </c>
      <c r="W311" s="373">
        <v>14</v>
      </c>
      <c r="X311" s="373">
        <v>8</v>
      </c>
      <c r="Y311" s="373">
        <v>4</v>
      </c>
      <c r="Z311" s="373">
        <v>0.5</v>
      </c>
    </row>
    <row r="312" spans="1:27" ht="15.75" customHeight="1">
      <c r="A312" s="804"/>
      <c r="B312" s="800"/>
      <c r="C312" s="431">
        <v>0.60956900000000003</v>
      </c>
      <c r="D312" s="437"/>
      <c r="E312" s="227"/>
      <c r="F312" s="431"/>
      <c r="G312" s="437"/>
      <c r="H312" s="373">
        <v>1</v>
      </c>
      <c r="I312" s="373">
        <v>8</v>
      </c>
      <c r="J312" s="450">
        <v>0.01</v>
      </c>
      <c r="K312" s="565">
        <v>2</v>
      </c>
      <c r="L312" s="373">
        <v>0.1</v>
      </c>
      <c r="M312" s="373">
        <v>200</v>
      </c>
      <c r="N312" s="451">
        <v>40</v>
      </c>
      <c r="O312" s="373">
        <v>5</v>
      </c>
      <c r="P312" s="373">
        <v>1</v>
      </c>
      <c r="Q312" s="373">
        <v>18</v>
      </c>
      <c r="R312" s="373">
        <v>4</v>
      </c>
      <c r="S312" s="373">
        <v>0.1</v>
      </c>
      <c r="T312" s="373">
        <v>2</v>
      </c>
      <c r="U312" s="373">
        <v>100</v>
      </c>
      <c r="V312" s="373">
        <v>1</v>
      </c>
      <c r="W312" s="373">
        <v>14</v>
      </c>
      <c r="X312" s="373">
        <v>8</v>
      </c>
      <c r="Y312" s="373">
        <v>4</v>
      </c>
      <c r="Z312" s="373">
        <v>0.5</v>
      </c>
    </row>
    <row r="313" spans="1:27" ht="15.75" customHeight="1">
      <c r="A313" s="804"/>
      <c r="B313" s="800"/>
      <c r="C313" s="431">
        <v>0.61432699999999996</v>
      </c>
      <c r="D313" s="437"/>
      <c r="E313" s="227">
        <v>1.4999999999999999E-2</v>
      </c>
      <c r="F313" s="431">
        <v>0.79246000000000005</v>
      </c>
      <c r="G313" s="437">
        <v>0.66661000000000004</v>
      </c>
      <c r="H313" s="373">
        <v>1</v>
      </c>
      <c r="I313" s="373">
        <v>8</v>
      </c>
      <c r="J313" s="373">
        <v>0.01</v>
      </c>
      <c r="K313" s="373">
        <v>2</v>
      </c>
      <c r="L313" s="373">
        <v>0.1</v>
      </c>
      <c r="M313" s="373">
        <v>200</v>
      </c>
      <c r="N313" s="451">
        <v>35</v>
      </c>
      <c r="O313" s="373">
        <v>5</v>
      </c>
      <c r="P313" s="373">
        <v>1</v>
      </c>
      <c r="Q313" s="373">
        <v>16</v>
      </c>
      <c r="R313" s="373">
        <v>4</v>
      </c>
      <c r="S313" s="373">
        <v>0.1</v>
      </c>
      <c r="T313" s="373">
        <v>2</v>
      </c>
      <c r="U313" s="373">
        <v>100</v>
      </c>
      <c r="V313" s="373">
        <v>1</v>
      </c>
      <c r="W313" s="373">
        <v>14</v>
      </c>
      <c r="X313" s="373">
        <v>8</v>
      </c>
      <c r="Y313" s="615">
        <v>4</v>
      </c>
      <c r="Z313" s="194">
        <v>0.5</v>
      </c>
      <c r="AA313" s="449"/>
    </row>
    <row r="314" spans="1:27" ht="15.75" customHeight="1">
      <c r="A314" s="804"/>
      <c r="B314" s="800"/>
      <c r="C314" s="431" t="s">
        <v>147</v>
      </c>
      <c r="D314" s="437"/>
      <c r="E314" s="227">
        <v>0</v>
      </c>
      <c r="F314" s="431">
        <v>0.74953999999999998</v>
      </c>
      <c r="G314" s="437">
        <v>0.62067000000000005</v>
      </c>
      <c r="H314" s="373">
        <v>1</v>
      </c>
      <c r="I314" s="373">
        <v>8</v>
      </c>
      <c r="J314" s="373">
        <v>1.4999999999999999E-2</v>
      </c>
      <c r="K314" s="373">
        <v>2</v>
      </c>
      <c r="L314" s="373">
        <v>0.1</v>
      </c>
      <c r="M314" s="373">
        <v>200</v>
      </c>
      <c r="N314" s="373">
        <v>30</v>
      </c>
      <c r="O314" s="373">
        <v>5</v>
      </c>
      <c r="P314" s="373">
        <v>1</v>
      </c>
      <c r="Q314" s="373">
        <v>16</v>
      </c>
      <c r="R314" s="373">
        <v>4</v>
      </c>
      <c r="S314" s="373">
        <v>0.1</v>
      </c>
      <c r="T314" s="373">
        <v>2</v>
      </c>
      <c r="U314" s="373">
        <v>100</v>
      </c>
      <c r="V314" s="373">
        <v>1</v>
      </c>
      <c r="W314" s="373">
        <v>14</v>
      </c>
      <c r="X314" s="373">
        <v>8</v>
      </c>
      <c r="Y314" s="373">
        <v>4</v>
      </c>
      <c r="Z314" s="374">
        <v>0.5</v>
      </c>
      <c r="AA314" s="449"/>
    </row>
    <row r="315" spans="1:27" ht="15.75" customHeight="1">
      <c r="A315" s="804"/>
      <c r="B315" s="800"/>
      <c r="C315" s="431">
        <v>0.66735199999999995</v>
      </c>
      <c r="D315" s="437">
        <v>0.70349200000000001</v>
      </c>
      <c r="E315" s="227">
        <v>0</v>
      </c>
      <c r="F315" s="431">
        <v>0.77264999999999995</v>
      </c>
      <c r="G315" s="437">
        <v>0.64375000000000004</v>
      </c>
      <c r="H315" s="373">
        <v>1</v>
      </c>
      <c r="I315" s="373">
        <v>8</v>
      </c>
      <c r="J315" s="373">
        <v>1.4999999999999999E-2</v>
      </c>
      <c r="K315" s="373">
        <v>2</v>
      </c>
      <c r="L315" s="373">
        <v>0.1</v>
      </c>
      <c r="M315" s="373">
        <v>200</v>
      </c>
      <c r="N315" s="373">
        <v>40</v>
      </c>
      <c r="O315" s="373">
        <v>5</v>
      </c>
      <c r="P315" s="373">
        <v>1</v>
      </c>
      <c r="Q315" s="373">
        <v>16</v>
      </c>
      <c r="R315" s="373">
        <v>4</v>
      </c>
      <c r="S315" s="373">
        <v>0.1</v>
      </c>
      <c r="T315" s="373">
        <v>2</v>
      </c>
      <c r="U315" s="373">
        <v>100</v>
      </c>
      <c r="V315" s="373">
        <v>1</v>
      </c>
      <c r="W315" s="373">
        <v>14</v>
      </c>
      <c r="X315" s="373">
        <v>8</v>
      </c>
      <c r="Y315" s="373">
        <v>4</v>
      </c>
      <c r="Z315" s="373">
        <v>0.5</v>
      </c>
      <c r="AA315" s="449"/>
    </row>
    <row r="316" spans="1:27" ht="15.75" customHeight="1">
      <c r="A316" s="804"/>
      <c r="B316" s="800"/>
      <c r="C316" s="453">
        <v>0.57895799999999997</v>
      </c>
      <c r="D316" s="437"/>
      <c r="E316" s="227">
        <v>0.53563799999999995</v>
      </c>
      <c r="F316" s="452">
        <v>0.79483000000000004</v>
      </c>
      <c r="G316" s="438">
        <v>0.66800000000000004</v>
      </c>
      <c r="H316" s="373">
        <v>2</v>
      </c>
      <c r="I316" s="373">
        <v>8</v>
      </c>
      <c r="J316" s="373">
        <v>8.0000000000000002E-3</v>
      </c>
      <c r="K316" s="373">
        <v>2</v>
      </c>
      <c r="L316" s="373">
        <v>0.1</v>
      </c>
      <c r="M316" s="373">
        <v>2</v>
      </c>
      <c r="N316" s="373">
        <v>35</v>
      </c>
      <c r="O316" s="373">
        <v>5</v>
      </c>
      <c r="P316" s="373">
        <v>1</v>
      </c>
      <c r="Q316" s="373">
        <v>18</v>
      </c>
      <c r="R316" s="373">
        <v>2</v>
      </c>
      <c r="S316" s="373">
        <v>0.05</v>
      </c>
      <c r="T316" s="373">
        <v>2</v>
      </c>
      <c r="U316" s="373">
        <v>180</v>
      </c>
      <c r="V316" s="373">
        <v>1</v>
      </c>
      <c r="W316" s="373">
        <v>14</v>
      </c>
      <c r="X316" s="373">
        <v>9</v>
      </c>
      <c r="Y316" s="373">
        <v>4</v>
      </c>
      <c r="Z316" s="373">
        <v>0.5</v>
      </c>
      <c r="AA316" s="449"/>
    </row>
    <row r="317" spans="1:27" ht="15.75" customHeight="1">
      <c r="A317" s="804"/>
      <c r="B317" s="800"/>
      <c r="C317" s="489" t="s">
        <v>148</v>
      </c>
      <c r="D317" s="452"/>
      <c r="E317" s="322"/>
      <c r="F317" s="452">
        <v>0.78581999999999996</v>
      </c>
      <c r="G317" s="437">
        <v>0.65966000000000002</v>
      </c>
      <c r="H317" s="373">
        <v>1</v>
      </c>
      <c r="I317" s="373">
        <v>8</v>
      </c>
      <c r="J317" s="373">
        <v>1.2999999999999999E-2</v>
      </c>
      <c r="K317" s="373">
        <v>2</v>
      </c>
      <c r="L317" s="373">
        <v>0.1</v>
      </c>
      <c r="M317" s="373">
        <v>200</v>
      </c>
      <c r="N317" s="373">
        <v>40</v>
      </c>
      <c r="O317" s="373">
        <v>5</v>
      </c>
      <c r="P317" s="373">
        <v>1</v>
      </c>
      <c r="Q317" s="373">
        <v>15</v>
      </c>
      <c r="R317" s="373">
        <v>4</v>
      </c>
      <c r="S317" s="373">
        <v>0.1</v>
      </c>
      <c r="T317" s="373">
        <v>2</v>
      </c>
      <c r="U317" s="373">
        <v>100</v>
      </c>
      <c r="V317" s="373">
        <v>1</v>
      </c>
      <c r="W317" s="373">
        <v>14</v>
      </c>
      <c r="X317" s="373">
        <v>8</v>
      </c>
      <c r="Y317" s="373">
        <v>4</v>
      </c>
      <c r="Z317" s="373">
        <v>0.5</v>
      </c>
      <c r="AA317" s="449"/>
    </row>
    <row r="318" spans="1:27" ht="15.75" customHeight="1">
      <c r="A318" s="804"/>
      <c r="B318" s="800"/>
      <c r="C318" s="626">
        <v>0.66839499999999996</v>
      </c>
      <c r="D318" s="437"/>
      <c r="E318" s="322"/>
      <c r="F318" s="452">
        <v>0.76329000000000002</v>
      </c>
      <c r="G318" s="437">
        <v>0.63461000000000001</v>
      </c>
      <c r="H318" s="373">
        <v>1</v>
      </c>
      <c r="I318" s="373">
        <v>8</v>
      </c>
      <c r="J318" s="373">
        <v>1.2999999999999999E-2</v>
      </c>
      <c r="K318" s="373">
        <v>2</v>
      </c>
      <c r="L318" s="373">
        <v>0.1</v>
      </c>
      <c r="M318" s="373">
        <v>400</v>
      </c>
      <c r="N318" s="373">
        <v>30</v>
      </c>
      <c r="O318" s="373">
        <v>5</v>
      </c>
      <c r="P318" s="373">
        <v>1</v>
      </c>
      <c r="Q318" s="373">
        <v>15</v>
      </c>
      <c r="R318" s="373">
        <v>4</v>
      </c>
      <c r="S318" s="373">
        <v>0.1</v>
      </c>
      <c r="T318" s="373">
        <v>2</v>
      </c>
      <c r="U318" s="373">
        <v>10</v>
      </c>
      <c r="V318" s="373">
        <v>1</v>
      </c>
      <c r="W318" s="373">
        <v>14</v>
      </c>
      <c r="X318" s="373">
        <v>8</v>
      </c>
      <c r="Y318" s="373">
        <v>4</v>
      </c>
      <c r="Z318" s="373">
        <v>0.5</v>
      </c>
      <c r="AA318" s="449"/>
    </row>
    <row r="319" spans="1:27" ht="15.75" customHeight="1">
      <c r="A319" s="804"/>
      <c r="B319" s="800"/>
      <c r="C319" s="453">
        <v>0.66227499999999995</v>
      </c>
      <c r="D319" s="437"/>
      <c r="E319" s="322"/>
      <c r="F319" s="452"/>
      <c r="G319" s="437"/>
      <c r="H319" s="373">
        <v>1</v>
      </c>
      <c r="I319" s="373">
        <v>8</v>
      </c>
      <c r="J319" s="373">
        <v>1.2E-2</v>
      </c>
      <c r="K319" s="373">
        <v>2</v>
      </c>
      <c r="L319" s="373">
        <v>0.1</v>
      </c>
      <c r="M319" s="373">
        <v>400</v>
      </c>
      <c r="N319" s="373">
        <v>30</v>
      </c>
      <c r="O319" s="373">
        <v>5</v>
      </c>
      <c r="P319" s="373">
        <v>1</v>
      </c>
      <c r="Q319" s="373">
        <v>10</v>
      </c>
      <c r="R319" s="373">
        <v>4</v>
      </c>
      <c r="S319" s="373">
        <v>0.1</v>
      </c>
      <c r="T319" s="373">
        <v>2</v>
      </c>
      <c r="U319" s="373">
        <v>10</v>
      </c>
      <c r="V319" s="373">
        <v>1</v>
      </c>
      <c r="W319" s="373">
        <v>14</v>
      </c>
      <c r="X319" s="373">
        <v>8</v>
      </c>
      <c r="Y319" s="373">
        <v>4</v>
      </c>
      <c r="Z319" s="373">
        <v>0.5</v>
      </c>
      <c r="AA319" s="449"/>
    </row>
    <row r="320" spans="1:27" ht="15.75" customHeight="1">
      <c r="A320" s="804"/>
      <c r="B320" s="800"/>
      <c r="C320" s="453">
        <v>0.65626499999999999</v>
      </c>
      <c r="D320" s="437"/>
      <c r="E320" s="322">
        <v>0</v>
      </c>
      <c r="F320" s="452">
        <v>0.75378999999999996</v>
      </c>
      <c r="G320" s="437">
        <v>0.62633000000000005</v>
      </c>
      <c r="H320" s="373">
        <v>1</v>
      </c>
      <c r="I320" s="373">
        <v>8</v>
      </c>
      <c r="J320" s="373">
        <v>1.0999999999999999E-2</v>
      </c>
      <c r="K320" s="373">
        <v>2</v>
      </c>
      <c r="L320" s="373">
        <v>0.1</v>
      </c>
      <c r="M320" s="373">
        <v>400</v>
      </c>
      <c r="N320" s="373">
        <v>30</v>
      </c>
      <c r="O320" s="373">
        <v>5</v>
      </c>
      <c r="P320" s="373">
        <v>1</v>
      </c>
      <c r="Q320" s="373">
        <v>8</v>
      </c>
      <c r="R320" s="373">
        <v>4</v>
      </c>
      <c r="S320" s="373">
        <v>0.1</v>
      </c>
      <c r="T320" s="373">
        <v>2</v>
      </c>
      <c r="U320" s="373">
        <v>10</v>
      </c>
      <c r="V320" s="373">
        <v>1</v>
      </c>
      <c r="W320" s="373">
        <v>14</v>
      </c>
      <c r="X320" s="373">
        <v>8</v>
      </c>
      <c r="Y320" s="373">
        <v>4</v>
      </c>
      <c r="Z320" s="373">
        <v>0.5</v>
      </c>
      <c r="AA320" s="449"/>
    </row>
    <row r="321" spans="1:48" ht="15.75" customHeight="1">
      <c r="A321" s="804"/>
      <c r="B321" s="800"/>
      <c r="C321" s="453">
        <v>0.63510800000000001</v>
      </c>
      <c r="D321" s="437"/>
      <c r="E321" s="322"/>
      <c r="F321" s="452">
        <v>0.78266999999999998</v>
      </c>
      <c r="G321" s="437">
        <v>0.65608999999999995</v>
      </c>
      <c r="H321" s="373">
        <v>1</v>
      </c>
      <c r="I321" s="373">
        <v>8</v>
      </c>
      <c r="J321" s="373">
        <v>0.01</v>
      </c>
      <c r="K321" s="373">
        <v>2</v>
      </c>
      <c r="L321" s="373">
        <v>0.1</v>
      </c>
      <c r="M321" s="373">
        <v>200</v>
      </c>
      <c r="N321" s="373">
        <v>35</v>
      </c>
      <c r="O321" s="373">
        <v>5</v>
      </c>
      <c r="P321" s="373">
        <v>1</v>
      </c>
      <c r="Q321" s="373">
        <v>8.5</v>
      </c>
      <c r="R321" s="373">
        <v>4</v>
      </c>
      <c r="S321" s="373">
        <v>0.1</v>
      </c>
      <c r="T321" s="373">
        <v>2</v>
      </c>
      <c r="U321" s="373">
        <v>10</v>
      </c>
      <c r="V321" s="373">
        <v>1</v>
      </c>
      <c r="W321" s="373">
        <v>14</v>
      </c>
      <c r="X321" s="373">
        <v>8</v>
      </c>
      <c r="Y321" s="373">
        <v>4</v>
      </c>
      <c r="Z321" s="373">
        <v>0.5</v>
      </c>
      <c r="AA321" s="449"/>
    </row>
    <row r="322" spans="1:48" ht="15.75" customHeight="1">
      <c r="A322" s="804"/>
      <c r="B322" s="800"/>
      <c r="C322" s="453">
        <v>0.62377899999999997</v>
      </c>
      <c r="D322" s="437"/>
      <c r="E322" s="322"/>
      <c r="F322" s="452"/>
      <c r="G322" s="437"/>
      <c r="H322" s="441">
        <v>1</v>
      </c>
      <c r="I322" s="441">
        <v>8</v>
      </c>
      <c r="J322" s="441">
        <v>0.01</v>
      </c>
      <c r="K322" s="441">
        <v>2</v>
      </c>
      <c r="L322" s="441">
        <v>0.1</v>
      </c>
      <c r="M322" s="441">
        <v>2</v>
      </c>
      <c r="N322" s="441">
        <v>25</v>
      </c>
      <c r="O322" s="441">
        <v>5</v>
      </c>
      <c r="P322" s="441">
        <v>1</v>
      </c>
      <c r="Q322" s="441">
        <v>5</v>
      </c>
      <c r="R322" s="441">
        <v>3.5</v>
      </c>
      <c r="S322" s="441">
        <v>0.1</v>
      </c>
      <c r="T322" s="441">
        <v>2</v>
      </c>
      <c r="U322" s="441">
        <v>30</v>
      </c>
      <c r="V322" s="441">
        <v>1</v>
      </c>
      <c r="W322" s="441">
        <v>14</v>
      </c>
      <c r="X322" s="441">
        <v>8</v>
      </c>
      <c r="Y322" s="441">
        <v>4</v>
      </c>
      <c r="Z322" s="441">
        <v>0.5</v>
      </c>
      <c r="AA322" s="449"/>
    </row>
    <row r="323" spans="1:48" ht="15.75" customHeight="1">
      <c r="A323" s="804"/>
      <c r="B323" s="800"/>
      <c r="C323" s="453">
        <v>0.64014700000000002</v>
      </c>
      <c r="D323" s="437"/>
      <c r="E323" s="322">
        <v>0.31117</v>
      </c>
      <c r="F323" s="452">
        <v>0.78676999999999997</v>
      </c>
      <c r="G323" s="437">
        <v>0.66139999999999999</v>
      </c>
      <c r="H323" s="373">
        <v>1</v>
      </c>
      <c r="I323" s="373">
        <v>8</v>
      </c>
      <c r="J323" s="373">
        <v>1.0999999999999999E-2</v>
      </c>
      <c r="K323" s="373">
        <v>2</v>
      </c>
      <c r="L323" s="373">
        <v>0.1</v>
      </c>
      <c r="M323" s="373">
        <v>2</v>
      </c>
      <c r="N323" s="373">
        <v>30</v>
      </c>
      <c r="O323" s="373">
        <v>5</v>
      </c>
      <c r="P323" s="373">
        <v>1</v>
      </c>
      <c r="Q323" s="373">
        <v>7</v>
      </c>
      <c r="R323" s="373">
        <v>4</v>
      </c>
      <c r="S323" s="373">
        <v>0.1</v>
      </c>
      <c r="T323" s="373">
        <v>2</v>
      </c>
      <c r="U323" s="373">
        <v>10</v>
      </c>
      <c r="V323" s="373">
        <v>1</v>
      </c>
      <c r="W323" s="373">
        <v>14</v>
      </c>
      <c r="X323" s="373">
        <v>8</v>
      </c>
      <c r="Y323" s="373">
        <v>4</v>
      </c>
      <c r="Z323" s="373">
        <v>0.5</v>
      </c>
      <c r="AA323" s="449"/>
    </row>
    <row r="324" spans="1:48" ht="15.75" customHeight="1">
      <c r="A324" s="804"/>
      <c r="B324" s="800"/>
      <c r="C324" s="453">
        <v>0.62226099999999995</v>
      </c>
      <c r="D324" s="437"/>
      <c r="E324" s="322">
        <v>0.34574500000000002</v>
      </c>
      <c r="F324" s="452">
        <v>0.78490000000000004</v>
      </c>
      <c r="G324" s="437">
        <v>0.65859000000000001</v>
      </c>
      <c r="H324" s="373">
        <v>1</v>
      </c>
      <c r="I324" s="373">
        <v>8</v>
      </c>
      <c r="J324" s="373">
        <v>0.01</v>
      </c>
      <c r="K324" s="373">
        <v>2</v>
      </c>
      <c r="L324" s="373">
        <v>0.1</v>
      </c>
      <c r="M324" s="373">
        <v>2</v>
      </c>
      <c r="N324" s="373">
        <v>30</v>
      </c>
      <c r="O324" s="373">
        <v>5</v>
      </c>
      <c r="P324" s="373">
        <v>1</v>
      </c>
      <c r="Q324" s="373">
        <v>6</v>
      </c>
      <c r="R324" s="373">
        <v>4</v>
      </c>
      <c r="S324" s="373">
        <v>0.1</v>
      </c>
      <c r="T324" s="373">
        <v>2</v>
      </c>
      <c r="U324" s="373">
        <v>20</v>
      </c>
      <c r="V324" s="373">
        <v>1</v>
      </c>
      <c r="W324" s="373">
        <v>14</v>
      </c>
      <c r="X324" s="373">
        <v>10</v>
      </c>
      <c r="Y324" s="373">
        <v>4</v>
      </c>
      <c r="Z324" s="373">
        <v>0.5</v>
      </c>
      <c r="AA324" s="449"/>
    </row>
    <row r="325" spans="1:48" ht="15.75" customHeight="1">
      <c r="A325" s="804"/>
      <c r="B325" s="800"/>
      <c r="C325" s="453">
        <v>0.66048499999999999</v>
      </c>
      <c r="D325" s="437"/>
      <c r="E325" s="322">
        <v>0.24255299999999999</v>
      </c>
      <c r="F325" s="452">
        <v>0.78917000000000004</v>
      </c>
      <c r="G325" s="437">
        <v>0.66417999999999999</v>
      </c>
      <c r="H325" s="373">
        <v>1</v>
      </c>
      <c r="I325" s="373">
        <v>8</v>
      </c>
      <c r="J325" s="373">
        <v>1.2E-2</v>
      </c>
      <c r="K325" s="373">
        <v>2</v>
      </c>
      <c r="L325" s="373">
        <v>0.1</v>
      </c>
      <c r="M325" s="373">
        <v>1.5</v>
      </c>
      <c r="N325" s="373">
        <v>30</v>
      </c>
      <c r="O325" s="373">
        <v>5</v>
      </c>
      <c r="P325" s="373">
        <v>1</v>
      </c>
      <c r="Q325" s="373">
        <v>7</v>
      </c>
      <c r="R325" s="373">
        <v>4</v>
      </c>
      <c r="S325" s="373">
        <v>0.1</v>
      </c>
      <c r="T325" s="373">
        <v>2</v>
      </c>
      <c r="U325" s="373">
        <v>10</v>
      </c>
      <c r="V325" s="373">
        <v>1</v>
      </c>
      <c r="W325" s="373">
        <v>14</v>
      </c>
      <c r="X325" s="373">
        <v>8</v>
      </c>
      <c r="Y325" s="373">
        <v>4</v>
      </c>
      <c r="Z325" s="373">
        <v>0.5</v>
      </c>
      <c r="AA325" s="449"/>
      <c r="AD325" s="612" t="s">
        <v>6</v>
      </c>
      <c r="AE325" s="612" t="s">
        <v>133</v>
      </c>
      <c r="AF325" s="612" t="s">
        <v>134</v>
      </c>
      <c r="AG325" s="612" t="s">
        <v>135</v>
      </c>
      <c r="AH325" s="612" t="s">
        <v>136</v>
      </c>
      <c r="AI325" s="612" t="s">
        <v>9</v>
      </c>
      <c r="AJ325" s="612" t="s">
        <v>10</v>
      </c>
      <c r="AK325" s="612" t="s">
        <v>11</v>
      </c>
      <c r="AL325" s="612" t="s">
        <v>137</v>
      </c>
      <c r="AM325" s="612" t="s">
        <v>138</v>
      </c>
      <c r="AN325" s="612" t="s">
        <v>13</v>
      </c>
      <c r="AO325" s="612" t="s">
        <v>139</v>
      </c>
      <c r="AP325" s="612" t="s">
        <v>83</v>
      </c>
      <c r="AQ325" s="612" t="s">
        <v>84</v>
      </c>
      <c r="AR325" s="612" t="s">
        <v>85</v>
      </c>
      <c r="AS325" s="612" t="s">
        <v>16</v>
      </c>
      <c r="AT325" s="612" t="s">
        <v>140</v>
      </c>
      <c r="AU325" s="612" t="s">
        <v>98</v>
      </c>
      <c r="AV325" s="612" t="s">
        <v>99</v>
      </c>
    </row>
    <row r="326" spans="1:48" ht="15.75" customHeight="1">
      <c r="A326" s="804"/>
      <c r="B326" s="800"/>
      <c r="C326" s="453">
        <v>0.66540500000000002</v>
      </c>
      <c r="D326" s="437"/>
      <c r="E326" s="322">
        <v>0.27712799999999999</v>
      </c>
      <c r="F326" s="452">
        <v>0.79210000000000003</v>
      </c>
      <c r="G326" s="437">
        <v>0.66791999999999996</v>
      </c>
      <c r="H326" s="373">
        <v>1</v>
      </c>
      <c r="I326" s="373">
        <v>8</v>
      </c>
      <c r="J326" s="373">
        <v>1.2E-2</v>
      </c>
      <c r="K326" s="373">
        <v>2</v>
      </c>
      <c r="L326" s="373">
        <v>0.1</v>
      </c>
      <c r="M326" s="484">
        <v>1.5</v>
      </c>
      <c r="N326" s="373">
        <v>30</v>
      </c>
      <c r="O326" s="373">
        <v>5</v>
      </c>
      <c r="P326" s="373">
        <v>1</v>
      </c>
      <c r="Q326" s="373">
        <v>8</v>
      </c>
      <c r="R326" s="373">
        <v>4</v>
      </c>
      <c r="S326" s="373">
        <v>0.1</v>
      </c>
      <c r="T326" s="373">
        <v>2</v>
      </c>
      <c r="U326" s="373">
        <v>10</v>
      </c>
      <c r="V326" s="373">
        <v>1</v>
      </c>
      <c r="W326" s="373">
        <v>14</v>
      </c>
      <c r="X326" s="373">
        <v>8</v>
      </c>
      <c r="Y326" s="373">
        <v>4</v>
      </c>
      <c r="Z326" s="373">
        <v>0.5</v>
      </c>
      <c r="AA326" s="449"/>
      <c r="AD326" s="194">
        <v>1</v>
      </c>
      <c r="AE326" s="194">
        <v>8</v>
      </c>
      <c r="AF326" s="194">
        <v>1.2E-2</v>
      </c>
      <c r="AG326" s="194">
        <v>2</v>
      </c>
      <c r="AH326" s="194">
        <v>0.1</v>
      </c>
      <c r="AI326" s="194">
        <v>1</v>
      </c>
      <c r="AJ326" s="194">
        <v>50</v>
      </c>
      <c r="AK326" s="194">
        <v>5</v>
      </c>
      <c r="AL326" s="194">
        <v>1</v>
      </c>
      <c r="AM326" s="194">
        <v>8</v>
      </c>
      <c r="AN326" s="194">
        <v>4</v>
      </c>
      <c r="AO326" s="194">
        <v>0.1</v>
      </c>
      <c r="AP326" s="194">
        <v>2</v>
      </c>
      <c r="AQ326" s="194">
        <v>10</v>
      </c>
      <c r="AR326" s="194">
        <v>1</v>
      </c>
      <c r="AS326" s="194">
        <v>14</v>
      </c>
      <c r="AT326" s="194">
        <v>8</v>
      </c>
      <c r="AU326" s="194">
        <v>4</v>
      </c>
      <c r="AV326" s="194">
        <v>0.5</v>
      </c>
    </row>
    <row r="327" spans="1:48" ht="15.75" customHeight="1">
      <c r="A327" s="804"/>
      <c r="B327" s="800"/>
      <c r="C327" s="532">
        <v>0.67399600000000004</v>
      </c>
      <c r="D327" s="537">
        <v>0.70036600000000004</v>
      </c>
      <c r="E327" s="39">
        <v>0.39202100000000001</v>
      </c>
      <c r="F327" s="543">
        <v>0.79612000000000005</v>
      </c>
      <c r="G327" s="537">
        <v>0.67279999999999995</v>
      </c>
      <c r="H327" s="484">
        <v>1</v>
      </c>
      <c r="I327" s="484">
        <v>8</v>
      </c>
      <c r="J327" s="484">
        <v>1.2E-2</v>
      </c>
      <c r="K327" s="484">
        <v>2</v>
      </c>
      <c r="L327" s="484">
        <v>0.1</v>
      </c>
      <c r="M327" s="484">
        <v>1</v>
      </c>
      <c r="N327" s="484">
        <v>30</v>
      </c>
      <c r="O327" s="484">
        <v>5</v>
      </c>
      <c r="P327" s="484">
        <v>1</v>
      </c>
      <c r="Q327" s="484">
        <v>8</v>
      </c>
      <c r="R327" s="484">
        <v>4</v>
      </c>
      <c r="S327" s="484">
        <v>0.1</v>
      </c>
      <c r="T327" s="484">
        <v>2</v>
      </c>
      <c r="U327" s="484">
        <v>10</v>
      </c>
      <c r="V327" s="484">
        <v>1</v>
      </c>
      <c r="W327" s="484">
        <v>14</v>
      </c>
      <c r="X327" s="484">
        <v>8</v>
      </c>
      <c r="Y327" s="484">
        <v>4</v>
      </c>
      <c r="Z327" s="484">
        <v>0.5</v>
      </c>
      <c r="AA327" s="449"/>
    </row>
    <row r="328" spans="1:48" ht="15.75" customHeight="1">
      <c r="A328" s="804"/>
      <c r="B328" s="800"/>
      <c r="C328" s="453">
        <v>0.66438200000000003</v>
      </c>
      <c r="D328" s="437"/>
      <c r="E328" s="322">
        <v>0.39202100000000001</v>
      </c>
      <c r="F328" s="452">
        <v>0.79776000000000002</v>
      </c>
      <c r="G328" s="437">
        <v>0.67471999999999999</v>
      </c>
      <c r="H328" s="373">
        <v>1</v>
      </c>
      <c r="I328" s="373">
        <v>8</v>
      </c>
      <c r="J328" s="373">
        <v>1.2E-2</v>
      </c>
      <c r="K328" s="373">
        <v>2</v>
      </c>
      <c r="L328" s="373">
        <v>0.1</v>
      </c>
      <c r="M328" s="373">
        <v>1</v>
      </c>
      <c r="N328" s="373">
        <v>28</v>
      </c>
      <c r="O328" s="373">
        <v>5</v>
      </c>
      <c r="P328" s="373">
        <v>1</v>
      </c>
      <c r="Q328" s="373">
        <v>8.5</v>
      </c>
      <c r="R328" s="373">
        <v>4</v>
      </c>
      <c r="S328" s="373">
        <v>0.1</v>
      </c>
      <c r="T328" s="373">
        <v>2</v>
      </c>
      <c r="U328" s="373">
        <v>10</v>
      </c>
      <c r="V328" s="373">
        <v>1</v>
      </c>
      <c r="W328" s="373">
        <v>14</v>
      </c>
      <c r="X328" s="373">
        <v>8</v>
      </c>
      <c r="Y328" s="373">
        <v>4</v>
      </c>
      <c r="Z328" s="373">
        <v>0.5</v>
      </c>
      <c r="AA328" s="449"/>
      <c r="AB328" s="227" t="s">
        <v>149</v>
      </c>
      <c r="AC328" s="227" t="s">
        <v>150</v>
      </c>
    </row>
    <row r="329" spans="1:48" ht="15.75" customHeight="1">
      <c r="A329" s="804"/>
      <c r="B329" s="800"/>
      <c r="C329" s="532">
        <v>0.65619000000000005</v>
      </c>
      <c r="D329" s="537"/>
      <c r="E329" s="39">
        <v>0.47872300000000001</v>
      </c>
      <c r="F329" s="543">
        <v>0.78368000000000004</v>
      </c>
      <c r="G329" s="537">
        <v>0.65951000000000004</v>
      </c>
      <c r="H329" s="540">
        <v>1</v>
      </c>
      <c r="I329" s="540">
        <v>8</v>
      </c>
      <c r="J329" s="540">
        <v>1.2E-2</v>
      </c>
      <c r="K329" s="540">
        <v>2</v>
      </c>
      <c r="L329" s="540">
        <v>0.1</v>
      </c>
      <c r="M329" s="540">
        <v>0.8</v>
      </c>
      <c r="N329" s="540">
        <v>35</v>
      </c>
      <c r="O329" s="540">
        <v>5</v>
      </c>
      <c r="P329" s="540">
        <v>1</v>
      </c>
      <c r="Q329" s="540">
        <v>8</v>
      </c>
      <c r="R329" s="540">
        <v>3</v>
      </c>
      <c r="S329" s="540">
        <v>0.1</v>
      </c>
      <c r="T329" s="540">
        <v>2</v>
      </c>
      <c r="U329" s="540">
        <v>10</v>
      </c>
      <c r="V329" s="540">
        <v>1</v>
      </c>
      <c r="W329" s="540">
        <v>14</v>
      </c>
      <c r="X329" s="540">
        <v>9</v>
      </c>
      <c r="Y329" s="540">
        <v>4</v>
      </c>
      <c r="Z329" s="540">
        <v>0.5</v>
      </c>
      <c r="AA329" s="449"/>
      <c r="AB329" s="454">
        <v>0.76417500000000005</v>
      </c>
      <c r="AC329" s="454">
        <v>0.95683499999999999</v>
      </c>
    </row>
    <row r="330" spans="1:48" ht="15.75" customHeight="1">
      <c r="A330" s="804"/>
      <c r="B330" s="800"/>
      <c r="C330" s="453">
        <v>0.66386100000000003</v>
      </c>
      <c r="D330" s="437"/>
      <c r="E330" s="322">
        <v>0.41861700000000002</v>
      </c>
      <c r="F330" s="452">
        <v>0.79684999999999995</v>
      </c>
      <c r="G330" s="437">
        <v>0.67374000000000001</v>
      </c>
      <c r="H330" s="373">
        <v>1</v>
      </c>
      <c r="I330" s="373">
        <v>8</v>
      </c>
      <c r="J330" s="373">
        <v>1.2E-2</v>
      </c>
      <c r="K330" s="373">
        <v>2</v>
      </c>
      <c r="L330" s="373">
        <v>0.1</v>
      </c>
      <c r="M330" s="373">
        <v>1</v>
      </c>
      <c r="N330" s="373">
        <v>30</v>
      </c>
      <c r="O330" s="373">
        <v>5</v>
      </c>
      <c r="P330" s="373">
        <v>1</v>
      </c>
      <c r="Q330" s="373">
        <v>8</v>
      </c>
      <c r="R330" s="373">
        <v>4</v>
      </c>
      <c r="S330" s="373">
        <v>0.1</v>
      </c>
      <c r="T330" s="373">
        <v>2</v>
      </c>
      <c r="U330" s="373">
        <v>5</v>
      </c>
      <c r="V330" s="373">
        <v>1</v>
      </c>
      <c r="W330" s="373">
        <v>14</v>
      </c>
      <c r="X330" s="373">
        <v>8</v>
      </c>
      <c r="Y330" s="373">
        <v>4</v>
      </c>
      <c r="Z330" s="373">
        <v>0.5</v>
      </c>
      <c r="AA330" s="449"/>
    </row>
    <row r="331" spans="1:48" ht="15.75" customHeight="1">
      <c r="A331" s="804"/>
      <c r="B331" s="800"/>
      <c r="C331" s="453">
        <v>0.65785000000000005</v>
      </c>
      <c r="D331" s="437"/>
      <c r="E331" s="322">
        <v>0.14946799999999999</v>
      </c>
      <c r="F331" s="452">
        <v>0.76926000000000005</v>
      </c>
      <c r="G331" s="437">
        <v>0.64263999999999999</v>
      </c>
      <c r="H331" s="373">
        <v>1</v>
      </c>
      <c r="I331" s="373">
        <v>2</v>
      </c>
      <c r="J331" s="373">
        <v>1.2E-2</v>
      </c>
      <c r="K331" s="373">
        <v>2</v>
      </c>
      <c r="L331" s="373">
        <v>0.1</v>
      </c>
      <c r="M331" s="373">
        <v>1</v>
      </c>
      <c r="N331" s="373">
        <v>30</v>
      </c>
      <c r="O331" s="373">
        <v>5</v>
      </c>
      <c r="P331" s="373">
        <v>1</v>
      </c>
      <c r="Q331" s="373">
        <v>8</v>
      </c>
      <c r="R331" s="373">
        <v>4</v>
      </c>
      <c r="S331" s="373">
        <v>0.1</v>
      </c>
      <c r="T331" s="373">
        <v>2</v>
      </c>
      <c r="U331" s="373">
        <v>10</v>
      </c>
      <c r="V331" s="373">
        <v>1</v>
      </c>
      <c r="W331" s="373">
        <v>14</v>
      </c>
      <c r="X331" s="373">
        <v>8</v>
      </c>
      <c r="Y331" s="373">
        <v>4</v>
      </c>
      <c r="Z331" s="373">
        <v>0.5</v>
      </c>
      <c r="AA331" s="449"/>
    </row>
    <row r="332" spans="1:48" ht="15.75" customHeight="1">
      <c r="A332" s="804"/>
      <c r="B332" s="800"/>
      <c r="C332" s="453">
        <v>0.66871700000000001</v>
      </c>
      <c r="D332" s="437"/>
      <c r="E332" s="322">
        <v>0.28297899999999998</v>
      </c>
      <c r="F332" s="452">
        <v>0.77471000000000001</v>
      </c>
      <c r="G332" s="437">
        <v>0.64834000000000003</v>
      </c>
      <c r="H332" s="194">
        <v>1</v>
      </c>
      <c r="I332" s="194">
        <v>2</v>
      </c>
      <c r="J332" s="194">
        <v>1.0999999999999999E-2</v>
      </c>
      <c r="K332" s="194">
        <v>2</v>
      </c>
      <c r="L332" s="194">
        <v>0.1</v>
      </c>
      <c r="M332" s="194">
        <v>1</v>
      </c>
      <c r="N332" s="194">
        <v>30</v>
      </c>
      <c r="O332" s="194">
        <v>5</v>
      </c>
      <c r="P332" s="194">
        <v>1</v>
      </c>
      <c r="Q332" s="194">
        <v>8</v>
      </c>
      <c r="R332" s="194">
        <v>3</v>
      </c>
      <c r="S332" s="194">
        <v>0.1</v>
      </c>
      <c r="T332" s="194">
        <v>2</v>
      </c>
      <c r="U332" s="194">
        <v>10</v>
      </c>
      <c r="V332" s="194">
        <v>1</v>
      </c>
      <c r="W332" s="194">
        <v>14</v>
      </c>
      <c r="X332" s="194">
        <v>8</v>
      </c>
      <c r="Y332" s="194">
        <v>4</v>
      </c>
      <c r="Z332" s="194">
        <v>0.5</v>
      </c>
      <c r="AA332" s="449"/>
    </row>
    <row r="333" spans="1:48" ht="15.75" customHeight="1">
      <c r="A333" s="804"/>
      <c r="B333" s="800"/>
      <c r="C333" s="453">
        <v>0.66741399999999995</v>
      </c>
      <c r="D333" s="437"/>
      <c r="E333" s="322">
        <v>0.30265999999999998</v>
      </c>
      <c r="F333" s="452">
        <v>0.77680000000000005</v>
      </c>
      <c r="G333" s="437">
        <v>0.65058000000000005</v>
      </c>
      <c r="H333" s="333">
        <v>1</v>
      </c>
      <c r="I333" s="333">
        <v>2</v>
      </c>
      <c r="J333" s="333">
        <v>1.0999999999999999E-2</v>
      </c>
      <c r="K333" s="333">
        <v>2</v>
      </c>
      <c r="L333" s="333">
        <v>0.1</v>
      </c>
      <c r="M333" s="333">
        <v>1</v>
      </c>
      <c r="N333" s="333">
        <v>30</v>
      </c>
      <c r="O333" s="333">
        <v>5</v>
      </c>
      <c r="P333" s="333">
        <v>1</v>
      </c>
      <c r="Q333" s="333">
        <v>8.5</v>
      </c>
      <c r="R333" s="333">
        <v>3</v>
      </c>
      <c r="S333" s="333">
        <v>0.1</v>
      </c>
      <c r="T333" s="333">
        <v>2</v>
      </c>
      <c r="U333" s="333">
        <v>10</v>
      </c>
      <c r="V333" s="333">
        <v>1</v>
      </c>
      <c r="W333" s="333">
        <v>14</v>
      </c>
      <c r="X333" s="333">
        <v>8</v>
      </c>
      <c r="Y333" s="333">
        <v>4</v>
      </c>
      <c r="Z333" s="333">
        <v>0.5</v>
      </c>
      <c r="AA333" s="449"/>
    </row>
    <row r="334" spans="1:48" ht="15.75" customHeight="1">
      <c r="A334" s="804"/>
      <c r="B334" s="800"/>
      <c r="C334" s="453">
        <v>0.66777299999999995</v>
      </c>
      <c r="D334" s="437"/>
      <c r="E334" s="322">
        <v>0.31808500000000001</v>
      </c>
      <c r="F334" s="452">
        <v>0.77797000000000005</v>
      </c>
      <c r="G334" s="437">
        <v>0.65188999999999997</v>
      </c>
      <c r="H334" s="374">
        <v>1</v>
      </c>
      <c r="I334" s="374">
        <v>2</v>
      </c>
      <c r="J334" s="374">
        <v>1.0999999999999999E-2</v>
      </c>
      <c r="K334" s="374">
        <v>2</v>
      </c>
      <c r="L334" s="374">
        <v>0.1</v>
      </c>
      <c r="M334" s="374">
        <v>1</v>
      </c>
      <c r="N334" s="374">
        <v>30</v>
      </c>
      <c r="O334" s="374">
        <v>5</v>
      </c>
      <c r="P334" s="374">
        <v>1</v>
      </c>
      <c r="Q334" s="374">
        <v>9</v>
      </c>
      <c r="R334" s="374">
        <v>3</v>
      </c>
      <c r="S334" s="374">
        <v>0.1</v>
      </c>
      <c r="T334" s="374">
        <v>2</v>
      </c>
      <c r="U334" s="374">
        <v>10</v>
      </c>
      <c r="V334" s="374">
        <v>1</v>
      </c>
      <c r="W334" s="374">
        <v>14</v>
      </c>
      <c r="X334" s="374">
        <v>8</v>
      </c>
      <c r="Y334" s="374">
        <v>4</v>
      </c>
      <c r="Z334" s="374">
        <v>0.5</v>
      </c>
      <c r="AA334" s="449"/>
    </row>
    <row r="335" spans="1:48" ht="15.75" customHeight="1">
      <c r="A335" s="804"/>
      <c r="B335" s="800"/>
      <c r="C335" s="453">
        <v>0.65642199999999995</v>
      </c>
      <c r="D335" s="437"/>
      <c r="E335" s="322">
        <v>0.37127700000000002</v>
      </c>
      <c r="F335" s="452">
        <v>0.76676999999999995</v>
      </c>
      <c r="G335" s="437">
        <v>0.63943000000000005</v>
      </c>
      <c r="H335" s="194">
        <v>1</v>
      </c>
      <c r="I335" s="194">
        <v>2</v>
      </c>
      <c r="J335" s="194">
        <v>0.01</v>
      </c>
      <c r="K335" s="194">
        <v>2</v>
      </c>
      <c r="L335" s="194">
        <v>0.1</v>
      </c>
      <c r="M335" s="194">
        <v>1</v>
      </c>
      <c r="N335" s="194">
        <v>30</v>
      </c>
      <c r="O335" s="194">
        <v>5</v>
      </c>
      <c r="P335" s="194">
        <v>1</v>
      </c>
      <c r="Q335" s="194">
        <v>9</v>
      </c>
      <c r="R335" s="194">
        <v>3</v>
      </c>
      <c r="S335" s="194">
        <v>0.1</v>
      </c>
      <c r="T335" s="194">
        <v>2</v>
      </c>
      <c r="U335" s="194">
        <v>10</v>
      </c>
      <c r="V335" s="194">
        <v>1</v>
      </c>
      <c r="W335" s="194">
        <v>14</v>
      </c>
      <c r="X335" s="194">
        <v>8</v>
      </c>
      <c r="Y335" s="194">
        <v>4</v>
      </c>
      <c r="Z335" s="194">
        <v>0.5</v>
      </c>
      <c r="AA335" s="449"/>
    </row>
    <row r="336" spans="1:48" ht="15.75" customHeight="1">
      <c r="A336" s="804"/>
      <c r="B336" s="800"/>
      <c r="C336" s="453">
        <v>0.64705199999999996</v>
      </c>
      <c r="D336" s="437"/>
      <c r="E336" s="322">
        <v>0.42499999999999999</v>
      </c>
      <c r="F336" s="452">
        <v>0.75158000000000003</v>
      </c>
      <c r="G336" s="437">
        <v>0.62207999999999997</v>
      </c>
      <c r="H336" s="374">
        <v>1</v>
      </c>
      <c r="I336" s="374">
        <v>2</v>
      </c>
      <c r="J336" s="374">
        <v>0.01</v>
      </c>
      <c r="K336" s="374">
        <v>2</v>
      </c>
      <c r="L336" s="374">
        <v>0.1</v>
      </c>
      <c r="M336" s="374">
        <v>0.8</v>
      </c>
      <c r="N336" s="374">
        <v>30</v>
      </c>
      <c r="O336" s="374">
        <v>5</v>
      </c>
      <c r="P336" s="374">
        <v>1</v>
      </c>
      <c r="Q336" s="374">
        <v>8</v>
      </c>
      <c r="R336" s="374">
        <v>4</v>
      </c>
      <c r="S336" s="374">
        <v>0.1</v>
      </c>
      <c r="T336" s="374">
        <v>2</v>
      </c>
      <c r="U336" s="374">
        <v>10</v>
      </c>
      <c r="V336" s="374">
        <v>1</v>
      </c>
      <c r="W336" s="374">
        <v>14</v>
      </c>
      <c r="X336" s="374">
        <v>8</v>
      </c>
      <c r="Y336" s="374">
        <v>4</v>
      </c>
      <c r="Z336" s="374">
        <v>0.5</v>
      </c>
      <c r="AA336" s="449"/>
    </row>
    <row r="337" spans="1:27" ht="15.75" customHeight="1">
      <c r="A337" s="804"/>
      <c r="B337" s="800"/>
      <c r="C337" s="453">
        <v>0.65212099999999995</v>
      </c>
      <c r="D337" s="437"/>
      <c r="E337" s="322">
        <v>0.40266000000000002</v>
      </c>
      <c r="F337" s="452">
        <v>0.76434000000000002</v>
      </c>
      <c r="G337" s="437">
        <v>0.63632</v>
      </c>
      <c r="H337" s="373">
        <v>1</v>
      </c>
      <c r="I337" s="373">
        <v>2</v>
      </c>
      <c r="J337" s="373">
        <v>0.01</v>
      </c>
      <c r="K337" s="373">
        <v>2</v>
      </c>
      <c r="L337" s="373">
        <v>0.1</v>
      </c>
      <c r="M337" s="373">
        <v>0.8</v>
      </c>
      <c r="N337" s="373">
        <v>30</v>
      </c>
      <c r="O337" s="373">
        <v>5</v>
      </c>
      <c r="P337" s="373">
        <v>1</v>
      </c>
      <c r="Q337" s="373">
        <v>8</v>
      </c>
      <c r="R337" s="373">
        <v>3</v>
      </c>
      <c r="S337" s="373">
        <v>0.1</v>
      </c>
      <c r="T337" s="373">
        <v>2</v>
      </c>
      <c r="U337" s="373">
        <v>10</v>
      </c>
      <c r="V337" s="373">
        <v>1</v>
      </c>
      <c r="W337" s="373">
        <v>14</v>
      </c>
      <c r="X337" s="373">
        <v>8</v>
      </c>
      <c r="Y337" s="373">
        <v>4</v>
      </c>
      <c r="Z337" s="373">
        <v>0.5</v>
      </c>
      <c r="AA337" s="449"/>
    </row>
    <row r="338" spans="1:27" ht="15.75" customHeight="1">
      <c r="A338" s="805"/>
      <c r="B338" s="793"/>
      <c r="C338" s="453">
        <v>0.65632199999999996</v>
      </c>
      <c r="D338" s="437"/>
      <c r="E338" s="322">
        <v>0</v>
      </c>
      <c r="F338" s="452">
        <v>0.72552000000000005</v>
      </c>
      <c r="G338" s="437">
        <v>0.59767000000000003</v>
      </c>
      <c r="H338" s="373">
        <v>1</v>
      </c>
      <c r="I338" s="373">
        <v>2</v>
      </c>
      <c r="J338" s="373">
        <v>1.4999999999999999E-2</v>
      </c>
      <c r="K338" s="373">
        <v>2</v>
      </c>
      <c r="L338" s="373">
        <v>0.1</v>
      </c>
      <c r="M338" s="373">
        <v>0.8</v>
      </c>
      <c r="N338" s="373">
        <v>30</v>
      </c>
      <c r="O338" s="373">
        <v>5</v>
      </c>
      <c r="P338" s="373">
        <v>1</v>
      </c>
      <c r="Q338" s="373">
        <v>8</v>
      </c>
      <c r="R338" s="373">
        <v>3</v>
      </c>
      <c r="S338" s="373">
        <v>0.1</v>
      </c>
      <c r="T338" s="373">
        <v>2</v>
      </c>
      <c r="U338" s="373">
        <v>10</v>
      </c>
      <c r="V338" s="373">
        <v>1</v>
      </c>
      <c r="W338" s="373">
        <v>14</v>
      </c>
      <c r="X338" s="373">
        <v>8</v>
      </c>
      <c r="Y338" s="373">
        <v>4</v>
      </c>
      <c r="Z338" s="373">
        <v>0.5</v>
      </c>
      <c r="AA338" s="449"/>
    </row>
    <row r="339" spans="1:27" ht="15.75" customHeight="1">
      <c r="A339" s="343"/>
      <c r="B339" s="324"/>
      <c r="C339" s="453">
        <v>0.64771599999999996</v>
      </c>
      <c r="D339" s="437"/>
      <c r="E339" s="322">
        <v>0</v>
      </c>
      <c r="F339" s="452">
        <v>0.74173999999999995</v>
      </c>
      <c r="G339" s="437">
        <v>0.61402999999999996</v>
      </c>
      <c r="H339" s="373">
        <v>1</v>
      </c>
      <c r="I339" s="373">
        <v>2</v>
      </c>
      <c r="J339" s="373">
        <v>1.4E-2</v>
      </c>
      <c r="K339" s="373">
        <v>2</v>
      </c>
      <c r="L339" s="373">
        <v>0.1</v>
      </c>
      <c r="M339" s="373">
        <v>0.8</v>
      </c>
      <c r="N339" s="373">
        <v>30</v>
      </c>
      <c r="O339" s="373">
        <v>5</v>
      </c>
      <c r="P339" s="373">
        <v>1</v>
      </c>
      <c r="Q339" s="373">
        <v>8</v>
      </c>
      <c r="R339" s="373">
        <v>3</v>
      </c>
      <c r="S339" s="373">
        <v>0.1</v>
      </c>
      <c r="T339" s="373">
        <v>2</v>
      </c>
      <c r="U339" s="373">
        <v>10</v>
      </c>
      <c r="V339" s="373">
        <v>1</v>
      </c>
      <c r="W339" s="373">
        <v>14</v>
      </c>
      <c r="X339" s="373">
        <v>8</v>
      </c>
      <c r="Y339" s="373">
        <v>4</v>
      </c>
      <c r="Z339" s="373">
        <v>0.5</v>
      </c>
      <c r="AA339" s="449"/>
    </row>
    <row r="340" spans="1:27" ht="15.75" customHeight="1">
      <c r="A340" s="343"/>
      <c r="B340" s="324"/>
      <c r="C340" s="453">
        <v>0.66840999999999995</v>
      </c>
      <c r="D340" s="437"/>
      <c r="E340" s="322">
        <v>6.1170000000000002E-2</v>
      </c>
      <c r="F340" s="452">
        <v>0.76627999999999996</v>
      </c>
      <c r="G340" s="437">
        <v>0.63834000000000002</v>
      </c>
      <c r="H340" s="373">
        <v>1</v>
      </c>
      <c r="I340" s="373">
        <v>2</v>
      </c>
      <c r="J340" s="373">
        <v>1.2999999999999999E-2</v>
      </c>
      <c r="K340" s="373">
        <v>2</v>
      </c>
      <c r="L340" s="373">
        <v>0.1</v>
      </c>
      <c r="M340" s="373">
        <v>0.8</v>
      </c>
      <c r="N340" s="373">
        <v>30</v>
      </c>
      <c r="O340" s="373">
        <v>5</v>
      </c>
      <c r="P340" s="373">
        <v>1</v>
      </c>
      <c r="Q340" s="373">
        <v>8</v>
      </c>
      <c r="R340" s="373">
        <v>3</v>
      </c>
      <c r="S340" s="373">
        <v>0.1</v>
      </c>
      <c r="T340" s="373">
        <v>2</v>
      </c>
      <c r="U340" s="373">
        <v>10</v>
      </c>
      <c r="V340" s="373">
        <v>1</v>
      </c>
      <c r="W340" s="373">
        <v>14</v>
      </c>
      <c r="X340" s="373">
        <v>8</v>
      </c>
      <c r="Y340" s="373">
        <v>4</v>
      </c>
      <c r="Z340" s="373">
        <v>0.5</v>
      </c>
      <c r="AA340" s="449"/>
    </row>
    <row r="341" spans="1:27" ht="15.75" customHeight="1">
      <c r="A341" s="343"/>
      <c r="B341" s="324"/>
      <c r="C341" s="453">
        <v>0.67253399999999997</v>
      </c>
      <c r="D341" s="437"/>
      <c r="E341" s="322">
        <v>0.189362</v>
      </c>
      <c r="F341" s="452">
        <v>0.76865000000000006</v>
      </c>
      <c r="G341" s="437">
        <v>0.64181999999999995</v>
      </c>
      <c r="H341" s="194">
        <v>1</v>
      </c>
      <c r="I341" s="194">
        <v>2</v>
      </c>
      <c r="J341" s="194">
        <v>1.2E-2</v>
      </c>
      <c r="K341" s="194">
        <v>2</v>
      </c>
      <c r="L341" s="194">
        <v>0.1</v>
      </c>
      <c r="M341" s="194">
        <v>0.8</v>
      </c>
      <c r="N341" s="194">
        <v>30</v>
      </c>
      <c r="O341" s="194">
        <v>5</v>
      </c>
      <c r="P341" s="194">
        <v>1</v>
      </c>
      <c r="Q341" s="194">
        <v>8</v>
      </c>
      <c r="R341" s="194">
        <v>3</v>
      </c>
      <c r="S341" s="194">
        <v>0.1</v>
      </c>
      <c r="T341" s="194">
        <v>2</v>
      </c>
      <c r="U341" s="194">
        <v>10</v>
      </c>
      <c r="V341" s="194">
        <v>1</v>
      </c>
      <c r="W341" s="194">
        <v>14</v>
      </c>
      <c r="X341" s="194">
        <v>8</v>
      </c>
      <c r="Y341" s="194">
        <v>4</v>
      </c>
      <c r="Z341" s="194">
        <v>0.5</v>
      </c>
      <c r="AA341" s="449"/>
    </row>
    <row r="342" spans="1:27" ht="15.75" customHeight="1">
      <c r="A342" s="803" t="s">
        <v>20</v>
      </c>
      <c r="B342" s="795" t="s">
        <v>21</v>
      </c>
      <c r="C342" s="453">
        <v>0.53481800000000002</v>
      </c>
      <c r="D342" s="437"/>
      <c r="E342" s="322"/>
      <c r="F342" s="452">
        <v>0.12239</v>
      </c>
      <c r="G342" s="437">
        <v>0.10687000000000001</v>
      </c>
      <c r="H342" s="333">
        <v>1</v>
      </c>
      <c r="I342" s="333">
        <v>8</v>
      </c>
      <c r="J342" s="333">
        <v>2.5000000000000001E-2</v>
      </c>
      <c r="K342" s="333">
        <v>2</v>
      </c>
      <c r="L342" s="333">
        <v>0.1</v>
      </c>
      <c r="M342" s="333">
        <v>2</v>
      </c>
      <c r="N342" s="333">
        <v>30</v>
      </c>
      <c r="O342" s="333">
        <v>4</v>
      </c>
      <c r="P342" s="333">
        <v>1</v>
      </c>
      <c r="Q342" s="637">
        <v>6</v>
      </c>
      <c r="R342" s="637">
        <v>2</v>
      </c>
      <c r="S342" s="468">
        <v>0.01</v>
      </c>
      <c r="T342" s="333">
        <v>2</v>
      </c>
      <c r="U342" s="333">
        <v>20</v>
      </c>
      <c r="V342" s="333">
        <v>1</v>
      </c>
      <c r="W342" s="333">
        <v>5</v>
      </c>
      <c r="X342" s="333">
        <v>9</v>
      </c>
      <c r="Y342" s="333">
        <v>4</v>
      </c>
      <c r="Z342" s="333">
        <v>0.5</v>
      </c>
      <c r="AA342" s="449"/>
    </row>
    <row r="343" spans="1:27" ht="15.75" customHeight="1">
      <c r="A343" s="804"/>
      <c r="B343" s="800"/>
      <c r="C343" s="582">
        <v>0.53366000000000002</v>
      </c>
      <c r="D343" s="437">
        <v>0.81917499999999999</v>
      </c>
      <c r="E343" s="227"/>
      <c r="F343" s="227">
        <v>0.12235</v>
      </c>
      <c r="G343" s="452">
        <v>0.10682</v>
      </c>
      <c r="H343" s="374">
        <v>1</v>
      </c>
      <c r="I343" s="374">
        <v>8</v>
      </c>
      <c r="J343" s="374">
        <v>2.5000000000000001E-2</v>
      </c>
      <c r="K343" s="374">
        <v>2</v>
      </c>
      <c r="L343" s="374">
        <v>0.1</v>
      </c>
      <c r="M343" s="374">
        <v>2</v>
      </c>
      <c r="N343" s="374">
        <v>35</v>
      </c>
      <c r="O343" s="374">
        <v>4</v>
      </c>
      <c r="P343" s="374">
        <v>1</v>
      </c>
      <c r="Q343" s="564">
        <v>5</v>
      </c>
      <c r="R343" s="564">
        <v>2</v>
      </c>
      <c r="S343" s="447">
        <v>0.01</v>
      </c>
      <c r="T343" s="374">
        <v>2</v>
      </c>
      <c r="U343" s="374">
        <v>20</v>
      </c>
      <c r="V343" s="374">
        <v>1</v>
      </c>
      <c r="W343" s="374">
        <v>5</v>
      </c>
      <c r="X343" s="374">
        <v>9</v>
      </c>
      <c r="Y343" s="374">
        <v>4</v>
      </c>
      <c r="Z343" s="374">
        <v>0.5</v>
      </c>
      <c r="AA343" s="449"/>
    </row>
    <row r="344" spans="1:27" ht="15.75" customHeight="1">
      <c r="A344" s="804"/>
      <c r="B344" s="800"/>
      <c r="C344" s="582">
        <v>0.53315400000000002</v>
      </c>
      <c r="D344" s="437"/>
      <c r="E344" s="472"/>
      <c r="F344" s="323"/>
      <c r="G344" s="452"/>
      <c r="H344" s="373">
        <v>1</v>
      </c>
      <c r="I344" s="373">
        <v>8</v>
      </c>
      <c r="J344" s="373">
        <v>2.5000000000000001E-2</v>
      </c>
      <c r="K344" s="373">
        <v>2</v>
      </c>
      <c r="L344" s="373">
        <v>0.1</v>
      </c>
      <c r="M344" s="373">
        <v>2</v>
      </c>
      <c r="N344" s="373">
        <v>38</v>
      </c>
      <c r="O344" s="373">
        <v>4</v>
      </c>
      <c r="P344" s="373">
        <v>1</v>
      </c>
      <c r="Q344" s="373">
        <v>5</v>
      </c>
      <c r="R344" s="373">
        <v>2</v>
      </c>
      <c r="S344" s="469">
        <v>0.01</v>
      </c>
      <c r="T344" s="373">
        <v>2</v>
      </c>
      <c r="U344" s="373">
        <v>20</v>
      </c>
      <c r="V344" s="373">
        <v>1</v>
      </c>
      <c r="W344" s="373">
        <v>5</v>
      </c>
      <c r="X344" s="373">
        <v>9</v>
      </c>
      <c r="Y344" s="373">
        <v>4</v>
      </c>
      <c r="Z344" s="373">
        <v>0.5</v>
      </c>
      <c r="AA344" s="449"/>
    </row>
    <row r="345" spans="1:27" ht="15.75" customHeight="1">
      <c r="A345" s="804"/>
      <c r="B345" s="800"/>
      <c r="C345" s="582">
        <v>0.533192</v>
      </c>
      <c r="D345" s="437"/>
      <c r="E345" s="472">
        <v>0.87181699999999995</v>
      </c>
      <c r="F345" s="323">
        <v>0.12187000000000001</v>
      </c>
      <c r="G345" s="452">
        <v>0.10618</v>
      </c>
      <c r="H345" s="373">
        <v>1</v>
      </c>
      <c r="I345" s="373">
        <v>8</v>
      </c>
      <c r="J345" s="373">
        <v>2.3E-2</v>
      </c>
      <c r="K345" s="373">
        <v>2</v>
      </c>
      <c r="L345" s="373">
        <v>0.1</v>
      </c>
      <c r="M345" s="373">
        <v>2</v>
      </c>
      <c r="N345" s="373">
        <v>35</v>
      </c>
      <c r="O345" s="373">
        <v>4</v>
      </c>
      <c r="P345" s="373">
        <v>1</v>
      </c>
      <c r="Q345" s="373">
        <v>4.8</v>
      </c>
      <c r="R345" s="373">
        <v>1.5</v>
      </c>
      <c r="S345" s="469">
        <v>0.01</v>
      </c>
      <c r="T345" s="373">
        <v>2</v>
      </c>
      <c r="U345" s="373">
        <v>20</v>
      </c>
      <c r="V345" s="373">
        <v>1</v>
      </c>
      <c r="W345" s="373">
        <v>5</v>
      </c>
      <c r="X345" s="373">
        <v>10</v>
      </c>
      <c r="Y345" s="373">
        <v>4</v>
      </c>
      <c r="Z345" s="373">
        <v>0.5</v>
      </c>
      <c r="AA345" s="449"/>
    </row>
    <row r="346" spans="1:27" ht="15.75" customHeight="1">
      <c r="A346" s="804"/>
      <c r="B346" s="800"/>
      <c r="C346" s="582">
        <v>0.53560700000000006</v>
      </c>
      <c r="D346" s="437"/>
      <c r="E346" s="472">
        <v>0.88275000000000003</v>
      </c>
      <c r="F346" s="323">
        <v>0.12225</v>
      </c>
      <c r="G346" s="452">
        <v>0.10674</v>
      </c>
      <c r="H346" s="373">
        <v>1</v>
      </c>
      <c r="I346" s="373">
        <v>8</v>
      </c>
      <c r="J346" s="373">
        <v>2.8000000000000001E-2</v>
      </c>
      <c r="K346" s="373">
        <v>2</v>
      </c>
      <c r="L346" s="373">
        <v>0.1</v>
      </c>
      <c r="M346" s="373">
        <v>1.5</v>
      </c>
      <c r="N346" s="373">
        <v>40</v>
      </c>
      <c r="O346" s="373">
        <v>4</v>
      </c>
      <c r="P346" s="373">
        <v>1</v>
      </c>
      <c r="Q346" s="373">
        <v>5</v>
      </c>
      <c r="R346" s="373">
        <v>1.5</v>
      </c>
      <c r="S346" s="469">
        <v>0.01</v>
      </c>
      <c r="T346" s="373">
        <v>2</v>
      </c>
      <c r="U346" s="373">
        <v>20</v>
      </c>
      <c r="V346" s="373">
        <v>1</v>
      </c>
      <c r="W346" s="373">
        <v>5</v>
      </c>
      <c r="X346" s="373">
        <v>10</v>
      </c>
      <c r="Y346" s="373">
        <v>4</v>
      </c>
      <c r="Z346" s="373">
        <v>0.5</v>
      </c>
      <c r="AA346" s="449"/>
    </row>
    <row r="347" spans="1:27" ht="15.75" customHeight="1">
      <c r="A347" s="804"/>
      <c r="B347" s="800"/>
      <c r="C347" s="582">
        <v>0.74247099999999999</v>
      </c>
      <c r="D347" s="437"/>
      <c r="E347" s="472">
        <v>0.95947499999999997</v>
      </c>
      <c r="F347" s="472">
        <v>0.20161999999999999</v>
      </c>
      <c r="G347" s="438">
        <v>0.15512999999999999</v>
      </c>
      <c r="H347" s="373">
        <v>1</v>
      </c>
      <c r="I347" s="373">
        <v>8</v>
      </c>
      <c r="J347" s="373">
        <v>2.8000000000000001E-2</v>
      </c>
      <c r="K347" s="373">
        <v>2</v>
      </c>
      <c r="L347" s="373">
        <v>0.1</v>
      </c>
      <c r="M347" s="373">
        <v>2</v>
      </c>
      <c r="N347" s="373">
        <v>25</v>
      </c>
      <c r="O347" s="373">
        <v>4</v>
      </c>
      <c r="P347" s="373">
        <v>1</v>
      </c>
      <c r="Q347" s="373">
        <v>3</v>
      </c>
      <c r="R347" s="373">
        <v>1.5</v>
      </c>
      <c r="S347" s="469">
        <v>0.01</v>
      </c>
      <c r="T347" s="373">
        <v>2</v>
      </c>
      <c r="U347" s="373">
        <v>20</v>
      </c>
      <c r="V347" s="373">
        <v>1</v>
      </c>
      <c r="W347" s="373">
        <v>5</v>
      </c>
      <c r="X347" s="373">
        <v>9</v>
      </c>
      <c r="Y347" s="373">
        <v>4</v>
      </c>
      <c r="Z347" s="373">
        <v>0.5</v>
      </c>
      <c r="AA347" s="449"/>
    </row>
    <row r="348" spans="1:27" ht="15.75" customHeight="1">
      <c r="A348" s="804"/>
      <c r="B348" s="793"/>
      <c r="C348" s="624">
        <v>0.87616400000000005</v>
      </c>
      <c r="D348" s="625">
        <v>0.92158099999999998</v>
      </c>
      <c r="E348" s="622">
        <v>0.97847399999999995</v>
      </c>
      <c r="F348" s="622"/>
      <c r="G348" s="501"/>
      <c r="H348" s="493">
        <v>1</v>
      </c>
      <c r="I348" s="493">
        <v>8</v>
      </c>
      <c r="J348" s="493">
        <v>2.8000000000000001E-2</v>
      </c>
      <c r="K348" s="493">
        <v>2</v>
      </c>
      <c r="L348" s="493">
        <v>0.1</v>
      </c>
      <c r="M348" s="493">
        <v>100</v>
      </c>
      <c r="N348" s="493">
        <v>25</v>
      </c>
      <c r="O348" s="493">
        <v>4</v>
      </c>
      <c r="P348" s="493">
        <v>1</v>
      </c>
      <c r="Q348" s="493">
        <v>3</v>
      </c>
      <c r="R348" s="493">
        <v>1.5</v>
      </c>
      <c r="S348" s="502">
        <v>0.01</v>
      </c>
      <c r="T348" s="493">
        <v>2</v>
      </c>
      <c r="U348" s="493">
        <v>20</v>
      </c>
      <c r="V348" s="493">
        <v>1</v>
      </c>
      <c r="W348" s="493">
        <v>2</v>
      </c>
      <c r="X348" s="493">
        <v>9</v>
      </c>
      <c r="Y348" s="493">
        <v>4</v>
      </c>
      <c r="Z348" s="493">
        <v>0.5</v>
      </c>
      <c r="AA348" s="449"/>
    </row>
    <row r="349" spans="1:27" ht="15.75" customHeight="1">
      <c r="A349" s="804"/>
      <c r="B349" s="795" t="s">
        <v>26</v>
      </c>
      <c r="C349" s="453">
        <v>0.86980100000000005</v>
      </c>
      <c r="D349" s="437"/>
      <c r="E349" s="472"/>
      <c r="F349" s="472">
        <v>0.32668000000000003</v>
      </c>
      <c r="G349" s="227">
        <v>0.25152999999999998</v>
      </c>
      <c r="H349" s="75">
        <v>4</v>
      </c>
      <c r="I349" s="333">
        <v>8</v>
      </c>
      <c r="J349" s="333">
        <v>2.5000000000000001E-2</v>
      </c>
      <c r="K349" s="333">
        <v>2</v>
      </c>
      <c r="L349" s="75">
        <v>0.1</v>
      </c>
      <c r="M349" s="75">
        <v>11</v>
      </c>
      <c r="N349" s="75">
        <v>20</v>
      </c>
      <c r="O349" s="75">
        <v>5</v>
      </c>
      <c r="P349" s="333">
        <v>1</v>
      </c>
      <c r="Q349" s="75">
        <v>1.5</v>
      </c>
      <c r="R349" s="75">
        <v>4</v>
      </c>
      <c r="S349" s="333">
        <v>0.01</v>
      </c>
      <c r="T349" s="333">
        <v>1</v>
      </c>
      <c r="U349" s="623">
        <v>15</v>
      </c>
      <c r="V349" s="75">
        <v>1E-3</v>
      </c>
      <c r="W349" s="75">
        <v>50</v>
      </c>
      <c r="X349" s="75">
        <v>4</v>
      </c>
      <c r="Y349" s="333">
        <v>4</v>
      </c>
      <c r="Z349" s="333">
        <v>0.5</v>
      </c>
      <c r="AA349" s="449"/>
    </row>
    <row r="350" spans="1:27" ht="15.75" customHeight="1">
      <c r="A350" s="804"/>
      <c r="B350" s="800"/>
      <c r="C350" s="453">
        <v>0.87648599999999999</v>
      </c>
      <c r="D350" s="437"/>
      <c r="E350" s="438"/>
      <c r="F350" s="227">
        <v>0.31702000000000002</v>
      </c>
      <c r="G350" s="472">
        <v>0.24535000000000001</v>
      </c>
      <c r="H350" s="59">
        <v>4</v>
      </c>
      <c r="I350" s="374">
        <v>8</v>
      </c>
      <c r="J350" s="374">
        <v>0.03</v>
      </c>
      <c r="K350" s="374">
        <v>2</v>
      </c>
      <c r="L350" s="59">
        <v>0.1</v>
      </c>
      <c r="M350" s="59">
        <v>11</v>
      </c>
      <c r="N350" s="59">
        <v>15</v>
      </c>
      <c r="O350" s="59">
        <v>5</v>
      </c>
      <c r="P350" s="374">
        <v>1</v>
      </c>
      <c r="Q350" s="59">
        <v>1.5</v>
      </c>
      <c r="R350" s="59">
        <v>4</v>
      </c>
      <c r="S350" s="374">
        <v>0.01</v>
      </c>
      <c r="T350" s="374">
        <v>1</v>
      </c>
      <c r="U350" s="478">
        <v>15</v>
      </c>
      <c r="V350" s="59">
        <v>1E-3</v>
      </c>
      <c r="W350" s="59">
        <v>50</v>
      </c>
      <c r="X350" s="59">
        <v>4</v>
      </c>
      <c r="Y350" s="374">
        <v>4</v>
      </c>
      <c r="Z350" s="374">
        <v>0.5</v>
      </c>
      <c r="AA350" s="449"/>
    </row>
    <row r="351" spans="1:27" ht="15.75" customHeight="1">
      <c r="A351" s="804"/>
      <c r="B351" s="800"/>
      <c r="C351" s="453">
        <v>0.88639199999999996</v>
      </c>
      <c r="D351" s="437"/>
      <c r="E351" s="438"/>
      <c r="F351" s="227">
        <v>0.33061000000000001</v>
      </c>
      <c r="G351" s="438">
        <v>0.25602000000000003</v>
      </c>
      <c r="H351" s="49">
        <v>1</v>
      </c>
      <c r="I351" s="373">
        <v>8</v>
      </c>
      <c r="J351" s="373">
        <v>3.5000000000000003E-2</v>
      </c>
      <c r="K351" s="373">
        <v>2</v>
      </c>
      <c r="L351" s="49">
        <v>0.1</v>
      </c>
      <c r="M351" s="49">
        <v>11</v>
      </c>
      <c r="N351" s="49">
        <v>15</v>
      </c>
      <c r="O351" s="49">
        <v>5</v>
      </c>
      <c r="P351" s="373">
        <v>1</v>
      </c>
      <c r="Q351" s="49">
        <v>2</v>
      </c>
      <c r="R351" s="49">
        <v>4</v>
      </c>
      <c r="S351" s="373">
        <v>0.01</v>
      </c>
      <c r="T351" s="542">
        <v>2</v>
      </c>
      <c r="U351" s="470">
        <v>5</v>
      </c>
      <c r="V351" s="49">
        <v>1E-3</v>
      </c>
      <c r="W351" s="49">
        <v>50</v>
      </c>
      <c r="X351" s="49">
        <v>9</v>
      </c>
      <c r="Y351" s="373">
        <v>4</v>
      </c>
      <c r="Z351" s="373">
        <v>0.5</v>
      </c>
      <c r="AA351" s="449"/>
    </row>
    <row r="352" spans="1:27" ht="15.75" customHeight="1">
      <c r="A352" s="804"/>
      <c r="B352" s="800"/>
      <c r="C352" s="464" t="s">
        <v>151</v>
      </c>
      <c r="D352" s="437">
        <v>0.89732999999999996</v>
      </c>
      <c r="E352" s="438">
        <v>0.902424</v>
      </c>
      <c r="F352" s="227">
        <v>0.30708000000000002</v>
      </c>
      <c r="G352" s="438">
        <v>0.24002000000000001</v>
      </c>
      <c r="H352" s="49">
        <v>1</v>
      </c>
      <c r="I352" s="373">
        <v>4</v>
      </c>
      <c r="J352" s="450">
        <v>3.5000000000000003E-2</v>
      </c>
      <c r="K352" s="373">
        <v>2</v>
      </c>
      <c r="L352" s="49">
        <v>0.1</v>
      </c>
      <c r="M352" s="49">
        <v>11</v>
      </c>
      <c r="N352" s="49">
        <v>15</v>
      </c>
      <c r="O352" s="49">
        <v>5</v>
      </c>
      <c r="P352" s="373">
        <v>1</v>
      </c>
      <c r="Q352" s="49">
        <v>2</v>
      </c>
      <c r="R352" s="49">
        <v>3.5</v>
      </c>
      <c r="S352" s="373">
        <v>0.01</v>
      </c>
      <c r="T352" s="542">
        <v>2</v>
      </c>
      <c r="U352" s="470">
        <v>5</v>
      </c>
      <c r="V352" s="49">
        <v>1E-3</v>
      </c>
      <c r="W352" s="49">
        <v>50</v>
      </c>
      <c r="X352" s="49">
        <v>4</v>
      </c>
      <c r="Y352" s="373">
        <v>4</v>
      </c>
      <c r="Z352" s="373">
        <v>0.5</v>
      </c>
      <c r="AA352" s="449"/>
    </row>
    <row r="353" spans="1:27" ht="15.75" customHeight="1">
      <c r="A353" s="804"/>
      <c r="B353" s="800"/>
      <c r="C353" s="453">
        <v>0.88600299999999999</v>
      </c>
      <c r="D353" s="437"/>
      <c r="E353" s="438"/>
      <c r="F353" s="227">
        <v>0.3296</v>
      </c>
      <c r="G353" s="438">
        <v>0.25528000000000001</v>
      </c>
      <c r="H353" s="49">
        <v>1</v>
      </c>
      <c r="I353" s="373">
        <v>4</v>
      </c>
      <c r="J353" s="450">
        <v>2.5000000000000001E-2</v>
      </c>
      <c r="K353" s="373">
        <v>2</v>
      </c>
      <c r="L353" s="49">
        <v>0.1</v>
      </c>
      <c r="M353" s="49">
        <v>11</v>
      </c>
      <c r="N353" s="49">
        <v>15</v>
      </c>
      <c r="O353" s="49">
        <v>5</v>
      </c>
      <c r="P353" s="373">
        <v>1</v>
      </c>
      <c r="Q353" s="49">
        <v>2</v>
      </c>
      <c r="R353" s="49">
        <v>3.5</v>
      </c>
      <c r="S353" s="373">
        <v>0.01</v>
      </c>
      <c r="T353" s="542">
        <v>2</v>
      </c>
      <c r="U353" s="470">
        <v>5</v>
      </c>
      <c r="V353" s="49">
        <v>1E-3</v>
      </c>
      <c r="W353" s="49">
        <v>50</v>
      </c>
      <c r="X353" s="49">
        <v>4</v>
      </c>
      <c r="Y353" s="373">
        <v>4</v>
      </c>
      <c r="Z353" s="373">
        <v>0.5</v>
      </c>
      <c r="AA353" s="449"/>
    </row>
    <row r="354" spans="1:27" ht="15.75" customHeight="1">
      <c r="A354" s="804"/>
      <c r="B354" s="800"/>
      <c r="C354" s="532">
        <v>0.88133799999999995</v>
      </c>
      <c r="D354" s="537"/>
      <c r="E354" s="538"/>
      <c r="F354" s="46">
        <v>0.33139000000000002</v>
      </c>
      <c r="G354" s="538">
        <v>0.25579000000000002</v>
      </c>
      <c r="H354" s="539">
        <v>1</v>
      </c>
      <c r="I354" s="540">
        <v>8</v>
      </c>
      <c r="J354" s="540">
        <v>3.5000000000000003E-2</v>
      </c>
      <c r="K354" s="540">
        <v>2</v>
      </c>
      <c r="L354" s="539">
        <v>0.1</v>
      </c>
      <c r="M354" s="539">
        <v>11</v>
      </c>
      <c r="N354" s="539">
        <v>15</v>
      </c>
      <c r="O354" s="539">
        <v>5</v>
      </c>
      <c r="P354" s="540">
        <v>1</v>
      </c>
      <c r="Q354" s="539">
        <v>2.5</v>
      </c>
      <c r="R354" s="539">
        <v>3.5</v>
      </c>
      <c r="S354" s="540">
        <v>0.01</v>
      </c>
      <c r="T354" s="540">
        <v>2</v>
      </c>
      <c r="U354" s="541">
        <v>5</v>
      </c>
      <c r="V354" s="539">
        <v>1E-3</v>
      </c>
      <c r="W354" s="539">
        <v>5</v>
      </c>
      <c r="X354" s="539">
        <v>9</v>
      </c>
      <c r="Y354" s="540">
        <v>4</v>
      </c>
      <c r="Z354" s="540">
        <v>0.5</v>
      </c>
      <c r="AA354" s="449"/>
    </row>
    <row r="355" spans="1:27" ht="15.75" customHeight="1">
      <c r="A355" s="799" t="s">
        <v>28</v>
      </c>
      <c r="B355" s="795" t="s">
        <v>29</v>
      </c>
      <c r="C355" s="431">
        <v>0.42558499999999999</v>
      </c>
      <c r="D355" s="437"/>
      <c r="E355" s="89"/>
      <c r="F355" s="227">
        <v>3.4146999999999997E-2</v>
      </c>
      <c r="G355" s="227">
        <v>1.7776E-2</v>
      </c>
      <c r="H355" s="333">
        <v>1</v>
      </c>
      <c r="I355" s="333">
        <v>8</v>
      </c>
      <c r="J355" s="333">
        <v>2.5000000000000001E-2</v>
      </c>
      <c r="K355" s="333">
        <v>2</v>
      </c>
      <c r="L355" s="333">
        <v>0.1</v>
      </c>
      <c r="M355" s="333">
        <v>100</v>
      </c>
      <c r="N355" s="333">
        <v>8</v>
      </c>
      <c r="O355" s="333">
        <v>3</v>
      </c>
      <c r="P355" s="333">
        <v>1</v>
      </c>
      <c r="Q355" s="333">
        <v>4</v>
      </c>
      <c r="R355" s="333">
        <v>0</v>
      </c>
      <c r="S355" s="333">
        <v>5.0000000000000001E-4</v>
      </c>
      <c r="T355" s="333">
        <v>2</v>
      </c>
      <c r="U355" s="333">
        <v>10</v>
      </c>
      <c r="V355" s="333">
        <v>1</v>
      </c>
      <c r="W355" s="333">
        <v>0.5</v>
      </c>
      <c r="X355" s="333">
        <v>9</v>
      </c>
      <c r="Y355" s="333">
        <v>3</v>
      </c>
      <c r="Z355" s="333">
        <v>0.5</v>
      </c>
    </row>
    <row r="356" spans="1:27" ht="15.75" customHeight="1">
      <c r="A356" s="799"/>
      <c r="B356" s="800"/>
      <c r="C356" s="93">
        <v>0.75619999999999998</v>
      </c>
      <c r="D356" s="90"/>
      <c r="E356" s="443"/>
      <c r="F356" s="443"/>
      <c r="G356" s="443"/>
      <c r="H356" s="333">
        <v>1</v>
      </c>
      <c r="I356" s="333">
        <v>8</v>
      </c>
      <c r="J356" s="518">
        <v>2.5000000000000001E-2</v>
      </c>
      <c r="K356" s="333">
        <v>2</v>
      </c>
      <c r="L356" s="333">
        <v>0.1</v>
      </c>
      <c r="M356" s="333">
        <v>100</v>
      </c>
      <c r="N356" s="333">
        <v>8</v>
      </c>
      <c r="O356" s="333">
        <v>3</v>
      </c>
      <c r="P356" s="333">
        <v>1</v>
      </c>
      <c r="Q356" s="333">
        <v>4</v>
      </c>
      <c r="R356" s="333">
        <v>2</v>
      </c>
      <c r="S356" s="468">
        <v>5.0000000000000001E-4</v>
      </c>
      <c r="T356" s="333">
        <v>2</v>
      </c>
      <c r="U356" s="333">
        <v>10</v>
      </c>
      <c r="V356" s="333">
        <v>1</v>
      </c>
      <c r="W356" s="333">
        <v>0.5</v>
      </c>
      <c r="X356" s="333">
        <v>9</v>
      </c>
      <c r="Y356" s="333">
        <v>3</v>
      </c>
      <c r="Z356" s="333">
        <v>0.5</v>
      </c>
    </row>
    <row r="357" spans="1:27" ht="15" customHeight="1">
      <c r="A357" s="799"/>
      <c r="B357" s="800"/>
      <c r="C357" s="519">
        <v>0.75863400000000003</v>
      </c>
      <c r="D357" s="90">
        <v>0.83560199999999996</v>
      </c>
      <c r="E357" s="90"/>
      <c r="F357" s="90">
        <v>0.21768000000000001</v>
      </c>
      <c r="G357" s="90">
        <v>0.14580000000000001</v>
      </c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227">
        <v>8</v>
      </c>
      <c r="Y357" s="90"/>
      <c r="Z357" s="90"/>
    </row>
    <row r="358" spans="1:27" ht="15" customHeight="1">
      <c r="A358" s="799"/>
      <c r="B358" s="800"/>
      <c r="C358" s="440">
        <v>0.75524100000000005</v>
      </c>
      <c r="D358" s="439"/>
      <c r="E358" s="439"/>
      <c r="F358" s="439">
        <v>0.21751000000000001</v>
      </c>
      <c r="G358" s="439">
        <v>0.14568</v>
      </c>
      <c r="H358" s="439"/>
      <c r="I358" s="439"/>
      <c r="J358" s="439"/>
      <c r="K358" s="439"/>
      <c r="L358" s="439"/>
      <c r="M358" s="439"/>
      <c r="N358" s="439"/>
      <c r="O358" s="439"/>
      <c r="P358" s="439"/>
      <c r="Q358" s="439"/>
      <c r="R358" s="439"/>
      <c r="S358" s="439"/>
      <c r="T358" s="439"/>
      <c r="U358" s="439"/>
      <c r="V358" s="439"/>
      <c r="W358" s="439"/>
      <c r="X358" s="439">
        <v>10</v>
      </c>
      <c r="Y358" s="439"/>
      <c r="Z358" s="439"/>
    </row>
    <row r="359" spans="1:27" ht="15" customHeight="1">
      <c r="A359" s="799"/>
      <c r="B359" s="800"/>
      <c r="C359" s="440">
        <v>0.76240300000000005</v>
      </c>
      <c r="D359" s="439">
        <v>0.83601400000000003</v>
      </c>
      <c r="E359" s="439">
        <v>0.94941500000000001</v>
      </c>
      <c r="F359" s="439">
        <v>0.21676999999999999</v>
      </c>
      <c r="G359" s="446">
        <v>0.14513999999999999</v>
      </c>
      <c r="H359" s="373">
        <v>1</v>
      </c>
      <c r="I359" s="373">
        <v>8</v>
      </c>
      <c r="J359" s="450">
        <v>2.8000000000000001E-2</v>
      </c>
      <c r="K359" s="373">
        <v>2</v>
      </c>
      <c r="L359" s="373">
        <v>0.1</v>
      </c>
      <c r="M359" s="373">
        <v>100</v>
      </c>
      <c r="N359" s="373">
        <v>10</v>
      </c>
      <c r="O359" s="373">
        <v>3</v>
      </c>
      <c r="P359" s="373">
        <v>1</v>
      </c>
      <c r="Q359" s="484">
        <v>4</v>
      </c>
      <c r="R359" s="373">
        <v>2</v>
      </c>
      <c r="S359" s="469">
        <v>5.0000000000000001E-4</v>
      </c>
      <c r="T359" s="373">
        <v>2</v>
      </c>
      <c r="U359" s="373">
        <v>10</v>
      </c>
      <c r="V359" s="373">
        <v>1</v>
      </c>
      <c r="W359" s="373">
        <v>0.5</v>
      </c>
      <c r="X359" s="373">
        <v>8</v>
      </c>
      <c r="Y359" s="373">
        <v>3</v>
      </c>
      <c r="Z359" s="373">
        <v>0.5</v>
      </c>
    </row>
    <row r="360" spans="1:27" ht="15" customHeight="1">
      <c r="A360" s="799"/>
      <c r="B360" s="800"/>
      <c r="C360" s="589">
        <v>0.76417500000000005</v>
      </c>
      <c r="D360" s="439">
        <v>0.84215300000000004</v>
      </c>
      <c r="E360" s="439">
        <v>0.95683499999999999</v>
      </c>
      <c r="F360" s="439">
        <v>0.21606</v>
      </c>
      <c r="G360" s="446">
        <v>0.14474000000000001</v>
      </c>
      <c r="H360" s="373">
        <v>1</v>
      </c>
      <c r="I360" s="373">
        <v>8</v>
      </c>
      <c r="J360" s="373">
        <v>2.8000000000000001E-2</v>
      </c>
      <c r="K360" s="373">
        <v>2</v>
      </c>
      <c r="L360" s="373">
        <v>0.1</v>
      </c>
      <c r="M360" s="373">
        <v>100</v>
      </c>
      <c r="N360" s="373">
        <v>10</v>
      </c>
      <c r="O360" s="373">
        <v>3</v>
      </c>
      <c r="P360" s="373">
        <v>1</v>
      </c>
      <c r="Q360" s="484">
        <v>3.5</v>
      </c>
      <c r="R360" s="373">
        <v>2</v>
      </c>
      <c r="S360" s="469">
        <v>5.0000000000000001E-4</v>
      </c>
      <c r="T360" s="373">
        <v>2</v>
      </c>
      <c r="U360" s="373">
        <v>10</v>
      </c>
      <c r="V360" s="373">
        <v>1</v>
      </c>
      <c r="W360" s="373">
        <v>0.5</v>
      </c>
      <c r="X360" s="373">
        <v>8</v>
      </c>
      <c r="Y360" s="373">
        <v>3</v>
      </c>
      <c r="Z360" s="373">
        <v>0.5</v>
      </c>
    </row>
    <row r="361" spans="1:27" ht="15" customHeight="1">
      <c r="A361" s="799"/>
      <c r="B361" s="800"/>
      <c r="C361" s="440">
        <v>0.76471999999999996</v>
      </c>
      <c r="D361" s="439"/>
      <c r="E361" s="439"/>
      <c r="F361" s="439"/>
      <c r="G361" s="446"/>
      <c r="H361" s="373"/>
      <c r="I361" s="373"/>
      <c r="J361" s="373"/>
      <c r="K361" s="373"/>
      <c r="L361" s="373"/>
      <c r="M361" s="373"/>
      <c r="N361" s="373"/>
      <c r="O361" s="373"/>
      <c r="P361" s="373"/>
      <c r="Q361" s="484"/>
      <c r="R361" s="373"/>
      <c r="S361" s="469"/>
      <c r="T361" s="373"/>
      <c r="U361" s="373"/>
      <c r="V361" s="373"/>
      <c r="W361" s="373"/>
      <c r="X361" s="373"/>
      <c r="Y361" s="373"/>
      <c r="Z361" s="373"/>
    </row>
    <row r="362" spans="1:27" ht="15" customHeight="1">
      <c r="A362" s="799"/>
      <c r="B362" s="800"/>
      <c r="C362" s="440">
        <v>0.74438499999999996</v>
      </c>
      <c r="D362" s="439"/>
      <c r="E362" s="439"/>
      <c r="F362" s="439">
        <v>0.21718999999999999</v>
      </c>
      <c r="G362" s="446">
        <v>0.14510999999999999</v>
      </c>
      <c r="H362" s="194">
        <v>1</v>
      </c>
      <c r="I362" s="194">
        <v>8</v>
      </c>
      <c r="J362" s="194">
        <v>0.02</v>
      </c>
      <c r="K362" s="194">
        <v>2</v>
      </c>
      <c r="L362" s="194">
        <v>0.1</v>
      </c>
      <c r="M362" s="194">
        <v>5</v>
      </c>
      <c r="N362" s="194">
        <v>8</v>
      </c>
      <c r="O362" s="194">
        <v>3</v>
      </c>
      <c r="P362" s="194">
        <v>1</v>
      </c>
      <c r="Q362" s="194">
        <v>3.5</v>
      </c>
      <c r="R362" s="194">
        <v>2</v>
      </c>
      <c r="S362" s="436">
        <v>5.0000000000000001E-4</v>
      </c>
      <c r="T362" s="194">
        <v>2</v>
      </c>
      <c r="U362" s="194">
        <v>10</v>
      </c>
      <c r="V362" s="194">
        <v>1</v>
      </c>
      <c r="W362" s="194">
        <v>0.3</v>
      </c>
      <c r="X362" s="194">
        <v>10</v>
      </c>
      <c r="Y362" s="194">
        <v>3</v>
      </c>
      <c r="Z362" s="194">
        <v>0.5</v>
      </c>
    </row>
    <row r="363" spans="1:27" ht="15" customHeight="1">
      <c r="A363" s="799"/>
      <c r="B363" s="800"/>
      <c r="C363" s="573">
        <v>0.75494399999999995</v>
      </c>
      <c r="D363" s="439"/>
      <c r="E363" s="439"/>
      <c r="F363" s="439">
        <v>0.21825</v>
      </c>
      <c r="G363" s="446">
        <v>0.14609</v>
      </c>
      <c r="H363" s="374">
        <v>1</v>
      </c>
      <c r="I363" s="374">
        <v>8</v>
      </c>
      <c r="J363" s="374">
        <v>0.02</v>
      </c>
      <c r="K363" s="374">
        <v>2</v>
      </c>
      <c r="L363" s="374">
        <v>0.1</v>
      </c>
      <c r="M363" s="374">
        <v>5</v>
      </c>
      <c r="N363" s="374">
        <v>8</v>
      </c>
      <c r="O363" s="374">
        <v>3</v>
      </c>
      <c r="P363" s="374">
        <v>1</v>
      </c>
      <c r="Q363" s="374">
        <v>3</v>
      </c>
      <c r="R363" s="374">
        <v>2</v>
      </c>
      <c r="S363" s="447">
        <v>5.0000000000000001E-4</v>
      </c>
      <c r="T363" s="374">
        <v>2</v>
      </c>
      <c r="U363" s="374">
        <v>10</v>
      </c>
      <c r="V363" s="374">
        <v>1</v>
      </c>
      <c r="W363" s="374">
        <v>0.3</v>
      </c>
      <c r="X363" s="374">
        <v>8</v>
      </c>
      <c r="Y363" s="374">
        <v>3</v>
      </c>
      <c r="Z363" s="374">
        <v>0.5</v>
      </c>
    </row>
    <row r="364" spans="1:27" ht="15" customHeight="1">
      <c r="A364" s="799"/>
      <c r="B364" s="800"/>
      <c r="C364" s="440">
        <v>0.74430700000000005</v>
      </c>
      <c r="D364" s="439"/>
      <c r="E364" s="439"/>
      <c r="F364" s="439">
        <v>0.21814</v>
      </c>
      <c r="G364" s="446">
        <v>0.14566000000000001</v>
      </c>
      <c r="H364" s="373">
        <v>1</v>
      </c>
      <c r="I364" s="373">
        <v>8</v>
      </c>
      <c r="J364" s="373">
        <v>1.7999999999999999E-2</v>
      </c>
      <c r="K364" s="373">
        <v>2</v>
      </c>
      <c r="L364" s="373">
        <v>0.1</v>
      </c>
      <c r="M364" s="373">
        <v>5</v>
      </c>
      <c r="N364" s="373">
        <v>8</v>
      </c>
      <c r="O364" s="373">
        <v>3</v>
      </c>
      <c r="P364" s="373">
        <v>1</v>
      </c>
      <c r="Q364" s="373">
        <v>3</v>
      </c>
      <c r="R364" s="373">
        <v>2.5</v>
      </c>
      <c r="S364" s="469">
        <v>5.0000000000000001E-4</v>
      </c>
      <c r="T364" s="373">
        <v>2</v>
      </c>
      <c r="U364" s="373">
        <v>10</v>
      </c>
      <c r="V364" s="373">
        <v>1</v>
      </c>
      <c r="W364" s="373">
        <v>0.3</v>
      </c>
      <c r="X364" s="373">
        <v>8</v>
      </c>
      <c r="Y364" s="373">
        <v>3</v>
      </c>
      <c r="Z364" s="373">
        <v>0.5</v>
      </c>
    </row>
    <row r="365" spans="1:27" ht="15" customHeight="1">
      <c r="A365" s="799"/>
      <c r="B365" s="800"/>
      <c r="C365" s="572">
        <v>0.749004</v>
      </c>
      <c r="D365" s="544"/>
      <c r="E365" s="544">
        <v>0.93290899999999999</v>
      </c>
      <c r="F365" s="544">
        <v>0.21740999999999999</v>
      </c>
      <c r="G365" s="545">
        <v>0.14551</v>
      </c>
      <c r="H365" s="484">
        <v>1</v>
      </c>
      <c r="I365" s="484">
        <v>8</v>
      </c>
      <c r="J365" s="484">
        <v>0.02</v>
      </c>
      <c r="K365" s="484">
        <v>2</v>
      </c>
      <c r="L365" s="484">
        <v>0.1</v>
      </c>
      <c r="M365" s="484">
        <v>4</v>
      </c>
      <c r="N365" s="484">
        <v>10</v>
      </c>
      <c r="O365" s="484">
        <v>3</v>
      </c>
      <c r="P365" s="484">
        <v>1</v>
      </c>
      <c r="Q365" s="484">
        <v>3</v>
      </c>
      <c r="R365" s="484">
        <v>2</v>
      </c>
      <c r="S365" s="583">
        <v>5.0000000000000001E-4</v>
      </c>
      <c r="T365" s="484">
        <v>2</v>
      </c>
      <c r="U365" s="484">
        <v>10</v>
      </c>
      <c r="V365" s="484">
        <v>1</v>
      </c>
      <c r="W365" s="484">
        <v>0.3</v>
      </c>
      <c r="X365" s="484">
        <v>10</v>
      </c>
      <c r="Y365" s="484">
        <v>4</v>
      </c>
      <c r="Z365" s="484">
        <v>0.5</v>
      </c>
    </row>
    <row r="366" spans="1:27" ht="15" customHeight="1">
      <c r="A366" s="799"/>
      <c r="B366" s="800"/>
      <c r="C366" s="629">
        <v>0.76451499999999994</v>
      </c>
      <c r="D366" s="439"/>
      <c r="E366" s="439">
        <v>0.95171899999999998</v>
      </c>
      <c r="F366" s="439"/>
      <c r="G366" s="446"/>
      <c r="H366" s="319">
        <v>1</v>
      </c>
      <c r="I366" s="319">
        <v>8</v>
      </c>
      <c r="J366" s="319">
        <v>0.02</v>
      </c>
      <c r="K366" s="319">
        <v>2</v>
      </c>
      <c r="L366" s="319">
        <v>0.1</v>
      </c>
      <c r="M366" s="319">
        <v>5</v>
      </c>
      <c r="N366" s="319">
        <v>10</v>
      </c>
      <c r="O366" s="319">
        <v>3</v>
      </c>
      <c r="P366" s="319">
        <v>1</v>
      </c>
      <c r="Q366" s="319">
        <v>3</v>
      </c>
      <c r="R366" s="319">
        <v>1.5</v>
      </c>
      <c r="S366" s="628">
        <v>5.0000000000000001E-4</v>
      </c>
      <c r="T366" s="319">
        <v>2</v>
      </c>
      <c r="U366" s="319">
        <v>10</v>
      </c>
      <c r="V366" s="319">
        <v>1</v>
      </c>
      <c r="W366" s="319">
        <v>0.5</v>
      </c>
      <c r="X366" s="319">
        <v>9</v>
      </c>
      <c r="Y366" s="319">
        <v>4</v>
      </c>
      <c r="Z366" s="319">
        <v>0.5</v>
      </c>
    </row>
    <row r="367" spans="1:27" ht="15" customHeight="1">
      <c r="A367" s="799"/>
      <c r="B367" s="793"/>
      <c r="C367" s="632">
        <v>0.76971100000000003</v>
      </c>
      <c r="D367" s="633">
        <v>0.83991400000000005</v>
      </c>
      <c r="E367" s="633">
        <v>0.95210099999999998</v>
      </c>
      <c r="F367" s="439"/>
      <c r="G367" s="446"/>
      <c r="H367" s="319">
        <v>1</v>
      </c>
      <c r="I367" s="319">
        <v>8</v>
      </c>
      <c r="J367" s="319">
        <v>0.02</v>
      </c>
      <c r="K367" s="319">
        <v>2</v>
      </c>
      <c r="L367" s="319">
        <v>0.1</v>
      </c>
      <c r="M367" s="319">
        <v>5</v>
      </c>
      <c r="N367" s="319">
        <v>10</v>
      </c>
      <c r="O367" s="319">
        <v>3</v>
      </c>
      <c r="P367" s="319">
        <v>1</v>
      </c>
      <c r="Q367" s="319">
        <v>3</v>
      </c>
      <c r="R367" s="319">
        <v>1.5</v>
      </c>
      <c r="S367" s="628">
        <v>5.0000000000000001E-4</v>
      </c>
      <c r="T367" s="319">
        <v>2</v>
      </c>
      <c r="U367" s="319">
        <v>10</v>
      </c>
      <c r="V367" s="319">
        <v>0.5</v>
      </c>
      <c r="W367" s="319">
        <v>0.3</v>
      </c>
      <c r="X367" s="319">
        <v>9</v>
      </c>
      <c r="Y367" s="319">
        <v>4</v>
      </c>
      <c r="Z367" s="319">
        <v>0.5</v>
      </c>
    </row>
    <row r="368" spans="1:27" ht="15" customHeight="1">
      <c r="A368" s="799"/>
      <c r="B368" s="793" t="s">
        <v>152</v>
      </c>
      <c r="C368" s="440">
        <v>0.756579</v>
      </c>
      <c r="D368" s="439"/>
      <c r="E368" s="439">
        <v>0.93803700000000001</v>
      </c>
      <c r="F368" s="439">
        <v>0.29485</v>
      </c>
      <c r="G368" s="446">
        <v>0.22470000000000001</v>
      </c>
      <c r="H368" s="333">
        <v>2</v>
      </c>
      <c r="I368" s="333">
        <v>8</v>
      </c>
      <c r="J368" s="333">
        <v>2.5000000000000001E-2</v>
      </c>
      <c r="K368" s="333">
        <v>2</v>
      </c>
      <c r="L368" s="333">
        <v>0.1</v>
      </c>
      <c r="M368" s="333">
        <v>2</v>
      </c>
      <c r="N368" s="333">
        <v>5</v>
      </c>
      <c r="O368" s="333">
        <v>4</v>
      </c>
      <c r="P368" s="333">
        <v>1</v>
      </c>
      <c r="Q368" s="333">
        <v>4</v>
      </c>
      <c r="R368" s="333">
        <v>0</v>
      </c>
      <c r="S368" s="468">
        <v>5.0000000000000001E-4</v>
      </c>
      <c r="T368" s="333">
        <v>2</v>
      </c>
      <c r="U368" s="333">
        <v>10</v>
      </c>
      <c r="V368" s="333">
        <v>1</v>
      </c>
      <c r="W368" s="333">
        <v>0.8</v>
      </c>
      <c r="X368" s="333">
        <v>9</v>
      </c>
      <c r="Y368" s="333">
        <v>4</v>
      </c>
      <c r="Z368" s="333">
        <v>0.5</v>
      </c>
    </row>
    <row r="369" spans="1:27" ht="15" customHeight="1">
      <c r="A369" s="799"/>
      <c r="B369" s="794"/>
      <c r="C369" s="453">
        <v>0.78103599999999995</v>
      </c>
      <c r="D369" s="322"/>
      <c r="E369" s="322"/>
      <c r="F369" s="322">
        <v>0.33822000000000002</v>
      </c>
      <c r="G369" s="322">
        <v>0.26735999999999999</v>
      </c>
      <c r="H369" s="374">
        <v>2</v>
      </c>
      <c r="I369" s="374">
        <v>8</v>
      </c>
      <c r="J369" s="374">
        <v>2.5000000000000001E-2</v>
      </c>
      <c r="K369" s="374">
        <v>2</v>
      </c>
      <c r="L369" s="374">
        <v>0.1</v>
      </c>
      <c r="M369" s="374">
        <v>2</v>
      </c>
      <c r="N369" s="374">
        <v>5</v>
      </c>
      <c r="O369" s="374">
        <v>4</v>
      </c>
      <c r="P369" s="374">
        <v>1</v>
      </c>
      <c r="Q369" s="374">
        <v>4</v>
      </c>
      <c r="R369" s="374">
        <v>4</v>
      </c>
      <c r="S369" s="447">
        <v>5.0000000000000001E-4</v>
      </c>
      <c r="T369" s="374">
        <v>2</v>
      </c>
      <c r="U369" s="374">
        <v>10</v>
      </c>
      <c r="V369" s="374">
        <v>1</v>
      </c>
      <c r="W369" s="374">
        <v>0.5</v>
      </c>
      <c r="X369" s="374">
        <v>9</v>
      </c>
      <c r="Y369" s="374">
        <v>4</v>
      </c>
      <c r="Z369" s="374">
        <v>0.5</v>
      </c>
    </row>
    <row r="370" spans="1:27" ht="15" customHeight="1">
      <c r="A370" s="799"/>
      <c r="B370" s="794"/>
      <c r="C370" s="453">
        <v>0.78803900000000004</v>
      </c>
      <c r="D370" s="3"/>
      <c r="E370" s="3"/>
      <c r="F370" s="322">
        <v>0.33996999999999999</v>
      </c>
      <c r="G370" s="437">
        <v>0.26840999999999998</v>
      </c>
      <c r="H370" s="194">
        <v>1</v>
      </c>
      <c r="I370" s="194">
        <v>8</v>
      </c>
      <c r="J370" s="194">
        <v>2.5000000000000001E-2</v>
      </c>
      <c r="K370" s="194">
        <v>2</v>
      </c>
      <c r="L370" s="194">
        <v>0.1</v>
      </c>
      <c r="M370" s="194">
        <v>2</v>
      </c>
      <c r="N370" s="194">
        <v>5</v>
      </c>
      <c r="O370" s="194">
        <v>4</v>
      </c>
      <c r="P370" s="194">
        <v>1</v>
      </c>
      <c r="Q370" s="194">
        <v>3</v>
      </c>
      <c r="R370" s="194">
        <v>6</v>
      </c>
      <c r="S370" s="436">
        <v>5.0000000000000001E-4</v>
      </c>
      <c r="T370" s="194">
        <v>2</v>
      </c>
      <c r="U370" s="194">
        <v>10</v>
      </c>
      <c r="V370" s="194">
        <v>0</v>
      </c>
      <c r="W370" s="194">
        <v>0.5</v>
      </c>
      <c r="X370" s="194">
        <v>10</v>
      </c>
      <c r="Y370" s="194">
        <v>4</v>
      </c>
      <c r="Z370" s="194">
        <v>0.5</v>
      </c>
    </row>
    <row r="371" spans="1:27" ht="15" customHeight="1">
      <c r="A371" s="799"/>
      <c r="B371" s="794"/>
      <c r="C371" s="429">
        <v>0.78143300000000004</v>
      </c>
      <c r="D371" s="322"/>
      <c r="E371" s="322"/>
      <c r="F371" s="322">
        <v>0.33821000000000001</v>
      </c>
      <c r="G371" s="437">
        <v>0.26743</v>
      </c>
      <c r="H371" s="373">
        <v>2</v>
      </c>
      <c r="I371" s="373">
        <v>8</v>
      </c>
      <c r="J371" s="373">
        <v>2.5000000000000001E-2</v>
      </c>
      <c r="K371" s="373">
        <v>2</v>
      </c>
      <c r="L371" s="373">
        <v>0.1</v>
      </c>
      <c r="M371" s="373">
        <v>2</v>
      </c>
      <c r="N371" s="373">
        <v>5</v>
      </c>
      <c r="O371" s="373">
        <v>4</v>
      </c>
      <c r="P371" s="373">
        <v>1</v>
      </c>
      <c r="Q371" s="373">
        <v>3</v>
      </c>
      <c r="R371" s="373">
        <v>6</v>
      </c>
      <c r="S371" s="469">
        <v>5.0000000000000001E-4</v>
      </c>
      <c r="T371" s="373">
        <v>2</v>
      </c>
      <c r="U371" s="373">
        <v>10</v>
      </c>
      <c r="V371" s="373">
        <v>1</v>
      </c>
      <c r="W371" s="373">
        <v>0.8</v>
      </c>
      <c r="X371" s="373">
        <v>10</v>
      </c>
      <c r="Y371" s="373">
        <v>4</v>
      </c>
      <c r="Z371" s="373">
        <v>0.5</v>
      </c>
    </row>
    <row r="372" spans="1:27" ht="15" customHeight="1">
      <c r="A372" s="799"/>
      <c r="B372" s="794"/>
      <c r="C372" s="473">
        <v>0.79092899999999999</v>
      </c>
      <c r="D372" s="322">
        <v>0.84275699999999998</v>
      </c>
      <c r="E372" s="322">
        <v>0.93779299999999999</v>
      </c>
      <c r="F372" s="322">
        <v>0.33989999999999998</v>
      </c>
      <c r="G372" s="322">
        <v>0.26837</v>
      </c>
      <c r="H372" s="373">
        <v>1</v>
      </c>
      <c r="I372" s="373">
        <v>8</v>
      </c>
      <c r="J372" s="373">
        <v>2.5000000000000001E-2</v>
      </c>
      <c r="K372" s="373">
        <v>2</v>
      </c>
      <c r="L372" s="373">
        <v>0.1</v>
      </c>
      <c r="M372" s="373">
        <v>2</v>
      </c>
      <c r="N372" s="373">
        <v>5</v>
      </c>
      <c r="O372" s="373">
        <v>4</v>
      </c>
      <c r="P372" s="373">
        <v>1</v>
      </c>
      <c r="Q372" s="373">
        <v>3</v>
      </c>
      <c r="R372" s="373">
        <v>6</v>
      </c>
      <c r="S372" s="469">
        <v>5.0000000000000001E-4</v>
      </c>
      <c r="T372" s="373">
        <v>2</v>
      </c>
      <c r="U372" s="373">
        <v>10</v>
      </c>
      <c r="V372" s="373">
        <v>1</v>
      </c>
      <c r="W372" s="373">
        <v>0.5</v>
      </c>
      <c r="X372" s="373">
        <v>10</v>
      </c>
      <c r="Y372" s="373">
        <v>4</v>
      </c>
      <c r="Z372" s="373">
        <v>0.5</v>
      </c>
    </row>
    <row r="373" spans="1:27" ht="15.75" customHeight="1">
      <c r="A373" s="799"/>
      <c r="B373" s="794"/>
      <c r="C373" s="586">
        <v>0.78783499999999995</v>
      </c>
      <c r="D373" s="46"/>
      <c r="E373" s="46"/>
      <c r="F373" s="46">
        <v>0.33987000000000001</v>
      </c>
      <c r="G373" s="538">
        <v>0.26818999999999998</v>
      </c>
      <c r="H373" s="484">
        <v>1</v>
      </c>
      <c r="I373" s="484">
        <v>8</v>
      </c>
      <c r="J373" s="484">
        <v>2.5000000000000001E-2</v>
      </c>
      <c r="K373" s="484">
        <v>2</v>
      </c>
      <c r="L373" s="484">
        <v>0.1</v>
      </c>
      <c r="M373" s="484">
        <v>2</v>
      </c>
      <c r="N373" s="484">
        <v>5</v>
      </c>
      <c r="O373" s="484">
        <v>4</v>
      </c>
      <c r="P373" s="484">
        <v>1</v>
      </c>
      <c r="Q373" s="484">
        <v>3.5</v>
      </c>
      <c r="R373" s="484">
        <v>6</v>
      </c>
      <c r="S373" s="583">
        <v>5.0000000000000001E-4</v>
      </c>
      <c r="T373" s="484">
        <v>2</v>
      </c>
      <c r="U373" s="484">
        <v>10</v>
      </c>
      <c r="V373" s="484">
        <v>1</v>
      </c>
      <c r="W373" s="484">
        <v>0.5</v>
      </c>
      <c r="X373" s="484">
        <v>10</v>
      </c>
      <c r="Y373" s="484">
        <v>4</v>
      </c>
      <c r="Z373" s="484">
        <v>0.5</v>
      </c>
    </row>
    <row r="374" spans="1:27" ht="15.75" customHeight="1">
      <c r="A374" s="799"/>
      <c r="B374" s="794"/>
      <c r="C374" s="431">
        <v>0.79112099999999996</v>
      </c>
      <c r="D374" s="322"/>
      <c r="E374" s="322"/>
      <c r="F374" s="322">
        <v>0.33922999999999998</v>
      </c>
      <c r="G374" s="437">
        <v>0.26783000000000001</v>
      </c>
      <c r="H374" s="433">
        <v>1</v>
      </c>
      <c r="I374" s="433">
        <v>8</v>
      </c>
      <c r="J374" s="433">
        <v>2.5999999999999999E-2</v>
      </c>
      <c r="K374" s="433">
        <v>2</v>
      </c>
      <c r="L374" s="433">
        <v>0.1</v>
      </c>
      <c r="M374" s="433">
        <v>4</v>
      </c>
      <c r="N374" s="433">
        <v>5</v>
      </c>
      <c r="O374" s="433">
        <v>4</v>
      </c>
      <c r="P374" s="433">
        <v>1</v>
      </c>
      <c r="Q374" s="433">
        <v>3.5</v>
      </c>
      <c r="R374" s="433">
        <v>6</v>
      </c>
      <c r="S374" s="584">
        <v>5.0000000000000001E-4</v>
      </c>
      <c r="T374" s="433">
        <v>2</v>
      </c>
      <c r="U374" s="433">
        <v>10</v>
      </c>
      <c r="V374" s="433">
        <v>1</v>
      </c>
      <c r="W374" s="433">
        <v>0.5</v>
      </c>
      <c r="X374" s="433">
        <v>10</v>
      </c>
      <c r="Y374" s="433">
        <v>4</v>
      </c>
      <c r="Z374" s="433">
        <v>0.5</v>
      </c>
    </row>
    <row r="375" spans="1:27" ht="15.75" customHeight="1">
      <c r="A375" s="796" t="s">
        <v>46</v>
      </c>
      <c r="B375" s="795" t="s">
        <v>47</v>
      </c>
      <c r="C375" s="431">
        <v>0.63264600000000004</v>
      </c>
      <c r="D375" s="322"/>
      <c r="E375" s="322"/>
      <c r="F375" s="322">
        <v>0.77244000000000002</v>
      </c>
      <c r="G375" s="437">
        <v>0.63517999999999997</v>
      </c>
      <c r="H375" s="374">
        <v>1</v>
      </c>
      <c r="I375" s="374">
        <v>8</v>
      </c>
      <c r="J375" s="374">
        <v>0.04</v>
      </c>
      <c r="K375" s="374">
        <v>2</v>
      </c>
      <c r="L375" s="374">
        <v>0.1</v>
      </c>
      <c r="M375" s="374">
        <v>10</v>
      </c>
      <c r="N375" s="374">
        <v>40</v>
      </c>
      <c r="O375" s="374">
        <v>4</v>
      </c>
      <c r="P375" s="374">
        <v>1</v>
      </c>
      <c r="Q375" s="374">
        <v>5</v>
      </c>
      <c r="R375" s="374">
        <v>5</v>
      </c>
      <c r="S375" s="447">
        <v>1.0000000000000001E-5</v>
      </c>
      <c r="T375" s="585">
        <v>2</v>
      </c>
      <c r="U375" s="374">
        <v>1</v>
      </c>
      <c r="V375" s="374">
        <v>0.1</v>
      </c>
      <c r="W375" s="374">
        <v>1.5</v>
      </c>
      <c r="X375" s="374">
        <v>9</v>
      </c>
      <c r="Y375" s="374">
        <v>4</v>
      </c>
      <c r="Z375" s="374">
        <v>0.5</v>
      </c>
    </row>
    <row r="376" spans="1:27" ht="15.75" customHeight="1">
      <c r="A376" s="796"/>
      <c r="B376" s="800"/>
      <c r="C376" s="431">
        <v>0.64327500000000004</v>
      </c>
      <c r="D376" s="322"/>
      <c r="E376" s="322"/>
      <c r="F376" s="437">
        <v>0.80303000000000002</v>
      </c>
      <c r="G376" s="227">
        <v>0.67598999999999998</v>
      </c>
      <c r="H376" s="273">
        <v>1</v>
      </c>
      <c r="I376" s="373">
        <v>8</v>
      </c>
      <c r="J376" s="373">
        <v>0.04</v>
      </c>
      <c r="K376" s="373">
        <v>2</v>
      </c>
      <c r="L376" s="373">
        <v>0.1</v>
      </c>
      <c r="M376" s="373">
        <v>10</v>
      </c>
      <c r="N376" s="373">
        <v>40</v>
      </c>
      <c r="O376" s="373">
        <v>4</v>
      </c>
      <c r="P376" s="373">
        <v>1</v>
      </c>
      <c r="Q376" s="373">
        <v>5</v>
      </c>
      <c r="R376" s="373">
        <v>7</v>
      </c>
      <c r="S376" s="469">
        <v>1.0000000000000001E-5</v>
      </c>
      <c r="T376" s="373">
        <v>2</v>
      </c>
      <c r="U376" s="373">
        <v>1</v>
      </c>
      <c r="V376" s="373">
        <v>0.1</v>
      </c>
      <c r="W376" s="373">
        <v>1.5</v>
      </c>
      <c r="X376" s="373">
        <v>9</v>
      </c>
      <c r="Y376" s="373">
        <v>4</v>
      </c>
      <c r="Z376" s="373">
        <v>0.5</v>
      </c>
    </row>
    <row r="377" spans="1:27" ht="15.75" customHeight="1">
      <c r="A377" s="796"/>
      <c r="B377" s="800"/>
      <c r="C377" s="536">
        <v>0.65518100000000001</v>
      </c>
      <c r="D377" s="32"/>
      <c r="E377" s="32">
        <v>0.77518399999999998</v>
      </c>
      <c r="F377" s="501">
        <v>0.82374000000000003</v>
      </c>
      <c r="G377" s="32">
        <v>0.70160999999999996</v>
      </c>
      <c r="H377" s="495">
        <v>1</v>
      </c>
      <c r="I377" s="493">
        <v>8</v>
      </c>
      <c r="J377" s="493">
        <v>0.04</v>
      </c>
      <c r="K377" s="493">
        <v>2</v>
      </c>
      <c r="L377" s="493">
        <v>0.1</v>
      </c>
      <c r="M377" s="493">
        <v>10</v>
      </c>
      <c r="N377" s="493">
        <v>40</v>
      </c>
      <c r="O377" s="493">
        <v>4</v>
      </c>
      <c r="P377" s="493">
        <v>1</v>
      </c>
      <c r="Q377" s="493">
        <v>6.5</v>
      </c>
      <c r="R377" s="493">
        <v>8</v>
      </c>
      <c r="S377" s="502">
        <v>1.0000000000000001E-5</v>
      </c>
      <c r="T377" s="493">
        <v>2</v>
      </c>
      <c r="U377" s="493">
        <v>1</v>
      </c>
      <c r="V377" s="493">
        <v>0.1</v>
      </c>
      <c r="W377" s="493">
        <v>1.2</v>
      </c>
      <c r="X377" s="493">
        <v>9</v>
      </c>
      <c r="Y377" s="493">
        <v>4</v>
      </c>
      <c r="Z377" s="493">
        <v>0.5</v>
      </c>
    </row>
    <row r="378" spans="1:27" ht="15.75" customHeight="1">
      <c r="A378" s="796"/>
      <c r="B378" s="800"/>
      <c r="C378" s="492" t="s">
        <v>153</v>
      </c>
      <c r="D378" s="324"/>
      <c r="E378" s="324"/>
      <c r="F378" s="324">
        <v>0.81271000000000004</v>
      </c>
      <c r="G378" s="488">
        <v>0.68728</v>
      </c>
      <c r="H378" s="374">
        <v>1</v>
      </c>
      <c r="I378" s="374">
        <v>8</v>
      </c>
      <c r="J378" s="374">
        <v>0.04</v>
      </c>
      <c r="K378" s="374">
        <v>2</v>
      </c>
      <c r="L378" s="374">
        <v>0.1</v>
      </c>
      <c r="M378" s="374">
        <v>10</v>
      </c>
      <c r="N378" s="374">
        <v>35</v>
      </c>
      <c r="O378" s="374">
        <v>4</v>
      </c>
      <c r="P378" s="374">
        <v>1</v>
      </c>
      <c r="Q378" s="374">
        <v>7</v>
      </c>
      <c r="R378" s="374">
        <v>8</v>
      </c>
      <c r="S378" s="447">
        <v>1.0000000000000001E-5</v>
      </c>
      <c r="T378" s="374">
        <v>2</v>
      </c>
      <c r="U378" s="374">
        <v>1</v>
      </c>
      <c r="V378" s="374">
        <v>0.1</v>
      </c>
      <c r="W378" s="374">
        <v>1.2</v>
      </c>
      <c r="X378" s="374">
        <v>9</v>
      </c>
      <c r="Y378" s="374">
        <v>4</v>
      </c>
      <c r="Z378" s="374">
        <v>0.5</v>
      </c>
    </row>
    <row r="379" spans="1:27" ht="15.75" customHeight="1">
      <c r="A379" s="796"/>
      <c r="B379" s="800"/>
      <c r="C379" s="227">
        <v>0.64835299999999996</v>
      </c>
      <c r="D379" s="227"/>
      <c r="E379" s="227"/>
      <c r="F379" s="227">
        <v>0.81981000000000004</v>
      </c>
      <c r="G379" s="227">
        <v>0.69660999999999995</v>
      </c>
      <c r="H379" s="194">
        <v>1</v>
      </c>
      <c r="I379" s="194">
        <v>4</v>
      </c>
      <c r="J379" s="194">
        <v>4.2000000000000003E-2</v>
      </c>
      <c r="K379" s="194">
        <v>2</v>
      </c>
      <c r="L379" s="194">
        <v>0.1</v>
      </c>
      <c r="M379" s="194">
        <v>10</v>
      </c>
      <c r="N379" s="194">
        <v>40</v>
      </c>
      <c r="O379" s="194">
        <v>4</v>
      </c>
      <c r="P379" s="194">
        <v>1</v>
      </c>
      <c r="Q379" s="194">
        <v>9</v>
      </c>
      <c r="R379" s="194">
        <v>8</v>
      </c>
      <c r="S379" s="436">
        <v>1.0000000000000001E-5</v>
      </c>
      <c r="T379" s="194">
        <v>2</v>
      </c>
      <c r="U379" s="194">
        <v>1</v>
      </c>
      <c r="V379" s="194">
        <v>0.1</v>
      </c>
      <c r="W379" s="194">
        <v>1.2</v>
      </c>
      <c r="X379" s="194">
        <v>9</v>
      </c>
      <c r="Y379" s="194">
        <v>4</v>
      </c>
      <c r="Z379" s="194">
        <v>0.5</v>
      </c>
    </row>
    <row r="380" spans="1:27" ht="15.75" customHeight="1">
      <c r="A380" s="796"/>
      <c r="B380" s="800"/>
      <c r="C380" s="227">
        <v>0.61831400000000003</v>
      </c>
      <c r="D380" s="227"/>
      <c r="E380" s="227"/>
      <c r="F380" s="227">
        <v>0.82038</v>
      </c>
      <c r="G380" s="322">
        <v>0.69589999999999996</v>
      </c>
      <c r="H380" s="373">
        <v>1</v>
      </c>
      <c r="I380" s="373">
        <v>8</v>
      </c>
      <c r="J380" s="373">
        <v>3.5000000000000003E-2</v>
      </c>
      <c r="K380" s="373">
        <v>2</v>
      </c>
      <c r="L380" s="373">
        <v>0.1</v>
      </c>
      <c r="M380" s="373">
        <v>10</v>
      </c>
      <c r="N380" s="373">
        <v>35</v>
      </c>
      <c r="O380" s="373">
        <v>4</v>
      </c>
      <c r="P380" s="373">
        <v>1</v>
      </c>
      <c r="Q380" s="373">
        <v>5</v>
      </c>
      <c r="R380" s="373">
        <v>5</v>
      </c>
      <c r="S380" s="469">
        <v>1.0000000000000001E-5</v>
      </c>
      <c r="T380" s="373">
        <v>2</v>
      </c>
      <c r="U380" s="373">
        <v>1</v>
      </c>
      <c r="V380" s="373">
        <v>0.1</v>
      </c>
      <c r="W380" s="373">
        <v>1.2</v>
      </c>
      <c r="X380" s="373">
        <v>9</v>
      </c>
      <c r="Y380" s="373">
        <v>4</v>
      </c>
      <c r="Z380" s="373">
        <v>0.5</v>
      </c>
    </row>
    <row r="381" spans="1:27" ht="15.75" customHeight="1">
      <c r="A381" s="797"/>
      <c r="B381" s="800"/>
      <c r="C381" s="535">
        <v>0.63999799999999996</v>
      </c>
      <c r="D381" s="323"/>
      <c r="E381" s="323"/>
      <c r="F381" s="472">
        <v>0.81854000000000005</v>
      </c>
      <c r="G381" s="227">
        <v>0.69350999999999996</v>
      </c>
      <c r="H381" s="441">
        <v>2</v>
      </c>
      <c r="I381" s="441">
        <v>8</v>
      </c>
      <c r="J381" s="441">
        <v>3.5999999999999997E-2</v>
      </c>
      <c r="K381" s="441">
        <v>2</v>
      </c>
      <c r="L381" s="441">
        <v>0.1</v>
      </c>
      <c r="M381" s="441">
        <v>10</v>
      </c>
      <c r="N381" s="441">
        <v>40</v>
      </c>
      <c r="O381" s="441">
        <v>4</v>
      </c>
      <c r="P381" s="441">
        <v>1</v>
      </c>
      <c r="Q381" s="441">
        <v>6</v>
      </c>
      <c r="R381" s="441">
        <v>4</v>
      </c>
      <c r="S381" s="631">
        <v>1.0000000000000001E-5</v>
      </c>
      <c r="T381" s="441">
        <v>2</v>
      </c>
      <c r="U381" s="441">
        <v>1</v>
      </c>
      <c r="V381" s="441">
        <v>0.1</v>
      </c>
      <c r="W381" s="441">
        <v>1.2</v>
      </c>
      <c r="X381" s="441">
        <v>9</v>
      </c>
      <c r="Y381" s="441">
        <v>4</v>
      </c>
      <c r="Z381" s="441">
        <v>0.5</v>
      </c>
    </row>
    <row r="382" spans="1:27" ht="15.75" customHeight="1">
      <c r="A382" s="797"/>
      <c r="B382" s="793"/>
      <c r="C382" s="630" t="s">
        <v>154</v>
      </c>
      <c r="D382" s="323"/>
      <c r="E382" s="323">
        <v>0.79348099999999999</v>
      </c>
      <c r="F382" s="472">
        <v>0.87561</v>
      </c>
      <c r="G382" s="472">
        <v>0.77895000000000003</v>
      </c>
      <c r="H382" s="194">
        <v>1</v>
      </c>
      <c r="I382" s="194">
        <v>8</v>
      </c>
      <c r="J382" s="194">
        <v>3.5999999999999997E-2</v>
      </c>
      <c r="K382" s="194">
        <v>2</v>
      </c>
      <c r="L382" s="194">
        <v>0.1</v>
      </c>
      <c r="M382" s="194">
        <v>2</v>
      </c>
      <c r="N382" s="194">
        <v>40</v>
      </c>
      <c r="O382" s="194">
        <v>4</v>
      </c>
      <c r="P382" s="194">
        <v>1</v>
      </c>
      <c r="Q382" s="194">
        <v>6</v>
      </c>
      <c r="R382" s="194">
        <v>6</v>
      </c>
      <c r="S382" s="436">
        <v>1.0000000000000001E-5</v>
      </c>
      <c r="T382" s="194">
        <v>2</v>
      </c>
      <c r="U382" s="194">
        <v>0</v>
      </c>
      <c r="V382" s="194">
        <v>0.1</v>
      </c>
      <c r="W382" s="194">
        <v>0.8</v>
      </c>
      <c r="X382" s="194">
        <v>9</v>
      </c>
      <c r="Y382" s="194">
        <v>4</v>
      </c>
      <c r="Z382" s="194">
        <v>0.5</v>
      </c>
    </row>
    <row r="383" spans="1:27" ht="15" customHeight="1">
      <c r="A383" s="797"/>
      <c r="B383" s="793" t="s">
        <v>48</v>
      </c>
      <c r="C383" s="535">
        <v>0.52039500000000005</v>
      </c>
      <c r="D383" s="323"/>
      <c r="E383" s="323"/>
      <c r="F383" s="323">
        <v>0.77244000000000002</v>
      </c>
      <c r="G383" s="323">
        <v>0.62934000000000001</v>
      </c>
      <c r="H383" s="333">
        <v>1</v>
      </c>
      <c r="I383" s="333">
        <v>8</v>
      </c>
      <c r="J383" s="333">
        <v>2.5000000000000001E-2</v>
      </c>
      <c r="K383" s="333">
        <v>2</v>
      </c>
      <c r="L383" s="333">
        <v>0.1</v>
      </c>
      <c r="M383" s="546">
        <v>2</v>
      </c>
      <c r="N383" s="333">
        <v>60</v>
      </c>
      <c r="O383" s="333">
        <v>4</v>
      </c>
      <c r="P383" s="333">
        <v>1</v>
      </c>
      <c r="Q383" s="333">
        <v>14</v>
      </c>
      <c r="R383" s="333">
        <v>2</v>
      </c>
      <c r="S383" s="333">
        <v>8.0000000000000007E-5</v>
      </c>
      <c r="T383" s="546">
        <v>2</v>
      </c>
      <c r="U383" s="494">
        <v>50</v>
      </c>
      <c r="V383" s="374">
        <v>1</v>
      </c>
      <c r="W383" s="374">
        <v>6</v>
      </c>
      <c r="X383" s="483">
        <v>9</v>
      </c>
      <c r="Y383" s="374">
        <v>4</v>
      </c>
      <c r="Z383" s="374">
        <v>0.5</v>
      </c>
      <c r="AA383" s="449"/>
    </row>
    <row r="384" spans="1:27" ht="15" customHeight="1">
      <c r="A384" s="797"/>
      <c r="B384" s="794"/>
      <c r="C384" s="429">
        <v>0.52610400000000002</v>
      </c>
      <c r="D384" s="227"/>
      <c r="E384" s="227"/>
      <c r="F384" s="227">
        <v>0.7712</v>
      </c>
      <c r="G384" s="227">
        <v>0.62765000000000004</v>
      </c>
      <c r="H384" s="194">
        <v>1</v>
      </c>
      <c r="I384" s="194">
        <v>8</v>
      </c>
      <c r="J384" s="194">
        <v>2.5000000000000001E-2</v>
      </c>
      <c r="K384" s="194">
        <v>2</v>
      </c>
      <c r="L384" s="194">
        <v>0.1</v>
      </c>
      <c r="M384" s="194">
        <v>2</v>
      </c>
      <c r="N384" s="194">
        <v>40</v>
      </c>
      <c r="O384" s="194">
        <v>4</v>
      </c>
      <c r="P384" s="194">
        <v>1</v>
      </c>
      <c r="Q384" s="194">
        <v>18</v>
      </c>
      <c r="R384" s="194">
        <v>4</v>
      </c>
      <c r="S384" s="194">
        <v>8.0000000000000007E-5</v>
      </c>
      <c r="T384" s="194">
        <v>2</v>
      </c>
      <c r="U384" s="273">
        <v>50</v>
      </c>
      <c r="V384" s="373">
        <v>1</v>
      </c>
      <c r="W384" s="373">
        <v>4</v>
      </c>
      <c r="X384" s="373">
        <v>9</v>
      </c>
      <c r="Y384" s="373">
        <v>4</v>
      </c>
      <c r="Z384" s="373">
        <v>0.5</v>
      </c>
    </row>
    <row r="385" spans="1:26" ht="15" customHeight="1">
      <c r="A385" s="797"/>
      <c r="B385" s="794"/>
      <c r="C385" s="429">
        <v>0.52835900000000002</v>
      </c>
      <c r="D385" s="227"/>
      <c r="E385" s="227"/>
      <c r="F385" s="227">
        <v>0.75151000000000001</v>
      </c>
      <c r="G385" s="227">
        <v>0.60209000000000001</v>
      </c>
      <c r="H385" s="194">
        <v>1</v>
      </c>
      <c r="I385" s="194">
        <v>8</v>
      </c>
      <c r="J385" s="194">
        <v>2.5000000000000001E-2</v>
      </c>
      <c r="K385" s="194">
        <v>2</v>
      </c>
      <c r="L385" s="194">
        <v>0.1</v>
      </c>
      <c r="M385" s="194">
        <v>2</v>
      </c>
      <c r="N385" s="194">
        <v>30</v>
      </c>
      <c r="O385" s="194">
        <v>4</v>
      </c>
      <c r="P385" s="194">
        <v>1</v>
      </c>
      <c r="Q385" s="194">
        <v>17</v>
      </c>
      <c r="R385" s="194">
        <v>5</v>
      </c>
      <c r="S385" s="194">
        <v>8.0000000000000007E-5</v>
      </c>
      <c r="T385" s="194">
        <v>2</v>
      </c>
      <c r="U385" s="477">
        <v>40</v>
      </c>
      <c r="V385" s="194">
        <v>1</v>
      </c>
      <c r="W385" s="194">
        <v>3</v>
      </c>
      <c r="X385" s="194">
        <v>9</v>
      </c>
      <c r="Y385" s="194">
        <v>4</v>
      </c>
      <c r="Z385" s="194">
        <v>0.5</v>
      </c>
    </row>
    <row r="386" spans="1:26" ht="15" customHeight="1">
      <c r="A386" s="797"/>
      <c r="B386" s="794"/>
      <c r="C386" s="429">
        <v>0.47841499999999998</v>
      </c>
      <c r="D386" s="227"/>
      <c r="E386" s="227"/>
      <c r="F386" s="227">
        <v>0.80691000000000002</v>
      </c>
      <c r="G386" s="227">
        <v>0.67644000000000004</v>
      </c>
      <c r="H386" s="319">
        <v>1</v>
      </c>
      <c r="I386" s="319">
        <v>8</v>
      </c>
      <c r="J386" s="319">
        <v>2.5000000000000001E-2</v>
      </c>
      <c r="K386" s="319">
        <v>2</v>
      </c>
      <c r="L386" s="319">
        <v>0.1</v>
      </c>
      <c r="M386" s="319">
        <v>100</v>
      </c>
      <c r="N386" s="319">
        <v>30</v>
      </c>
      <c r="O386" s="319">
        <v>4</v>
      </c>
      <c r="P386" s="319">
        <v>1</v>
      </c>
      <c r="Q386" s="319">
        <v>22</v>
      </c>
      <c r="R386" s="319">
        <v>6</v>
      </c>
      <c r="S386" s="319">
        <v>8.0000000000000007E-5</v>
      </c>
      <c r="T386" s="319">
        <v>1</v>
      </c>
      <c r="U386" s="487">
        <v>50</v>
      </c>
      <c r="V386" s="462">
        <v>1</v>
      </c>
      <c r="W386" s="462">
        <v>4</v>
      </c>
      <c r="X386" s="462">
        <v>9</v>
      </c>
      <c r="Y386" s="462">
        <v>4</v>
      </c>
      <c r="Z386" s="462">
        <v>0.5</v>
      </c>
    </row>
    <row r="387" spans="1:26" ht="15.75" customHeight="1">
      <c r="A387" s="797"/>
      <c r="B387" s="794"/>
      <c r="C387" s="429">
        <v>0.55772999999999995</v>
      </c>
      <c r="D387" s="227"/>
      <c r="E387" s="227"/>
      <c r="F387" s="227">
        <v>0.69118999999999997</v>
      </c>
      <c r="G387" s="227">
        <v>0.52844999999999998</v>
      </c>
      <c r="H387" s="194">
        <v>1</v>
      </c>
      <c r="I387" s="194">
        <v>8</v>
      </c>
      <c r="J387" s="194">
        <v>0.03</v>
      </c>
      <c r="K387" s="194">
        <v>2</v>
      </c>
      <c r="L387" s="194">
        <v>0.1</v>
      </c>
      <c r="M387" s="194">
        <v>2</v>
      </c>
      <c r="N387" s="194">
        <v>40</v>
      </c>
      <c r="O387" s="194">
        <v>4</v>
      </c>
      <c r="P387" s="194">
        <v>1</v>
      </c>
      <c r="Q387" s="194">
        <v>19</v>
      </c>
      <c r="R387" s="194">
        <v>4</v>
      </c>
      <c r="S387" s="194">
        <v>8.0000000000000007E-5</v>
      </c>
      <c r="T387" s="194">
        <v>2</v>
      </c>
      <c r="U387" s="273">
        <v>50</v>
      </c>
      <c r="V387" s="373">
        <v>1</v>
      </c>
      <c r="W387" s="373">
        <v>4</v>
      </c>
      <c r="X387" s="373">
        <v>9</v>
      </c>
      <c r="Y387" s="373">
        <v>4</v>
      </c>
      <c r="Z387" s="373">
        <v>0.5</v>
      </c>
    </row>
    <row r="388" spans="1:26" ht="15.75" customHeight="1">
      <c r="A388" s="797"/>
      <c r="B388" s="794"/>
      <c r="C388" s="579">
        <v>0.56404100000000001</v>
      </c>
      <c r="D388" s="580"/>
      <c r="E388" s="580">
        <v>0.85519199999999995</v>
      </c>
      <c r="F388" s="580">
        <v>0.72497999999999996</v>
      </c>
      <c r="G388" s="580">
        <v>0.56889000000000001</v>
      </c>
      <c r="H388" s="565">
        <v>1</v>
      </c>
      <c r="I388" s="565">
        <v>8</v>
      </c>
      <c r="J388" s="565">
        <v>2.8000000000000001E-2</v>
      </c>
      <c r="K388" s="565">
        <v>2</v>
      </c>
      <c r="L388" s="565">
        <v>0.1</v>
      </c>
      <c r="M388" s="565">
        <v>2</v>
      </c>
      <c r="N388" s="565">
        <v>40</v>
      </c>
      <c r="O388" s="565">
        <v>4</v>
      </c>
      <c r="P388" s="565">
        <v>1</v>
      </c>
      <c r="Q388" s="565">
        <v>19</v>
      </c>
      <c r="R388" s="565">
        <v>4</v>
      </c>
      <c r="S388" s="565">
        <v>8.0000000000000007E-5</v>
      </c>
      <c r="T388" s="565">
        <v>2</v>
      </c>
      <c r="U388" s="581">
        <v>50</v>
      </c>
      <c r="V388" s="565">
        <v>1</v>
      </c>
      <c r="W388" s="565">
        <v>5</v>
      </c>
      <c r="X388" s="565">
        <v>9</v>
      </c>
      <c r="Y388" s="565">
        <v>4</v>
      </c>
      <c r="Z388" s="565">
        <v>0.5</v>
      </c>
    </row>
    <row r="389" spans="1:26" ht="15.75" customHeight="1">
      <c r="A389" s="797"/>
      <c r="B389" s="794"/>
      <c r="C389" s="429">
        <v>0.54162200000000005</v>
      </c>
      <c r="D389" s="227"/>
      <c r="E389" s="227">
        <v>0.81637800000000005</v>
      </c>
      <c r="F389" s="227">
        <v>0.62958000000000003</v>
      </c>
      <c r="G389" s="227">
        <v>0.45943000000000001</v>
      </c>
      <c r="H389" s="273">
        <v>1</v>
      </c>
      <c r="I389" s="373">
        <v>8</v>
      </c>
      <c r="J389" s="373">
        <v>2.8000000000000001E-2</v>
      </c>
      <c r="K389" s="373">
        <v>2</v>
      </c>
      <c r="L389" s="565">
        <v>0.1</v>
      </c>
      <c r="M389" s="373">
        <v>10</v>
      </c>
      <c r="N389" s="373">
        <v>30</v>
      </c>
      <c r="O389" s="373">
        <v>4</v>
      </c>
      <c r="P389" s="373">
        <v>1</v>
      </c>
      <c r="Q389" s="373">
        <v>19</v>
      </c>
      <c r="R389" s="373">
        <v>4</v>
      </c>
      <c r="S389" s="373">
        <v>8.0000000000000007E-5</v>
      </c>
      <c r="T389" s="373">
        <v>2</v>
      </c>
      <c r="U389" s="373">
        <v>50</v>
      </c>
      <c r="V389" s="373">
        <v>1</v>
      </c>
      <c r="W389" s="373">
        <v>5</v>
      </c>
      <c r="X389" s="373">
        <v>9</v>
      </c>
      <c r="Y389" s="373">
        <v>4</v>
      </c>
      <c r="Z389" s="373">
        <v>0.5</v>
      </c>
    </row>
    <row r="390" spans="1:26" ht="15.75" customHeight="1">
      <c r="A390" s="797"/>
      <c r="B390" s="794"/>
      <c r="C390" s="597">
        <v>0.54098100000000005</v>
      </c>
      <c r="D390" s="569"/>
      <c r="E390" s="569">
        <v>0.84128599999999998</v>
      </c>
      <c r="F390" s="569">
        <v>0.70091000000000003</v>
      </c>
      <c r="G390" s="570">
        <v>0.53963000000000005</v>
      </c>
      <c r="H390" s="571">
        <v>1</v>
      </c>
      <c r="I390" s="571">
        <v>8</v>
      </c>
      <c r="J390" s="571">
        <v>2.5999999999999999E-2</v>
      </c>
      <c r="K390" s="571">
        <v>2</v>
      </c>
      <c r="L390" s="571">
        <v>0.1</v>
      </c>
      <c r="M390" s="571">
        <v>10</v>
      </c>
      <c r="N390" s="571">
        <v>40</v>
      </c>
      <c r="O390" s="571">
        <v>4</v>
      </c>
      <c r="P390" s="571">
        <v>1</v>
      </c>
      <c r="Q390" s="571">
        <v>16</v>
      </c>
      <c r="R390" s="571">
        <v>6</v>
      </c>
      <c r="S390" s="571">
        <v>8.0000000000000007E-5</v>
      </c>
      <c r="T390" s="571">
        <v>2</v>
      </c>
      <c r="U390" s="571">
        <v>50</v>
      </c>
      <c r="V390" s="571">
        <v>1</v>
      </c>
      <c r="W390" s="571">
        <v>5</v>
      </c>
      <c r="X390" s="571">
        <v>9</v>
      </c>
      <c r="Y390" s="571">
        <v>4</v>
      </c>
      <c r="Z390" s="571">
        <v>0.5</v>
      </c>
    </row>
    <row r="391" spans="1:26" ht="15.75" customHeight="1">
      <c r="A391" s="798"/>
      <c r="B391" s="795"/>
      <c r="C391" s="586">
        <v>0.558342</v>
      </c>
      <c r="D391" s="46"/>
      <c r="E391" s="46">
        <v>0.84505600000000003</v>
      </c>
      <c r="F391" s="46">
        <v>0.71796000000000004</v>
      </c>
      <c r="G391" s="538">
        <v>0.56022000000000005</v>
      </c>
      <c r="H391" s="540">
        <v>1</v>
      </c>
      <c r="I391" s="540">
        <v>8</v>
      </c>
      <c r="J391" s="540">
        <v>2.7E-2</v>
      </c>
      <c r="K391" s="540">
        <v>2</v>
      </c>
      <c r="L391" s="540">
        <v>0.1</v>
      </c>
      <c r="M391" s="540">
        <v>10</v>
      </c>
      <c r="N391" s="540">
        <v>40</v>
      </c>
      <c r="O391" s="540">
        <v>4</v>
      </c>
      <c r="P391" s="540">
        <v>1</v>
      </c>
      <c r="Q391" s="540">
        <v>17</v>
      </c>
      <c r="R391" s="540">
        <v>8</v>
      </c>
      <c r="S391" s="540">
        <v>8.0000000000000007E-5</v>
      </c>
      <c r="T391" s="540">
        <v>2</v>
      </c>
      <c r="U391" s="540">
        <v>80</v>
      </c>
      <c r="V391" s="540">
        <v>1</v>
      </c>
      <c r="W391" s="540">
        <v>5</v>
      </c>
      <c r="X391" s="540">
        <v>9</v>
      </c>
      <c r="Y391" s="540">
        <v>4</v>
      </c>
      <c r="Z391" s="540">
        <v>0.5</v>
      </c>
    </row>
    <row r="392" spans="1:26">
      <c r="A392" s="790" t="s">
        <v>115</v>
      </c>
      <c r="B392" s="789" t="s">
        <v>116</v>
      </c>
      <c r="C392" s="598">
        <v>0.64380999999999999</v>
      </c>
      <c r="D392" s="566">
        <v>0.65444400000000003</v>
      </c>
      <c r="E392" s="566">
        <v>0.75359500000000001</v>
      </c>
      <c r="F392" s="566">
        <v>0.74870999999999999</v>
      </c>
      <c r="G392" s="566">
        <v>0.60077000000000003</v>
      </c>
      <c r="H392" s="487">
        <v>1</v>
      </c>
      <c r="I392" s="462">
        <v>12</v>
      </c>
      <c r="J392" s="462">
        <v>0.01</v>
      </c>
      <c r="K392" s="462">
        <v>2</v>
      </c>
      <c r="L392" s="462">
        <v>0.1</v>
      </c>
      <c r="M392" s="462">
        <v>250</v>
      </c>
      <c r="N392" s="462">
        <v>40</v>
      </c>
      <c r="O392" s="462">
        <v>5</v>
      </c>
      <c r="P392" s="462">
        <v>1</v>
      </c>
      <c r="Q392" s="462">
        <v>14</v>
      </c>
      <c r="R392" s="462">
        <v>4</v>
      </c>
      <c r="S392" s="462">
        <v>9.0000000000000006E-5</v>
      </c>
      <c r="T392" s="462">
        <v>1</v>
      </c>
      <c r="U392" s="462">
        <v>10</v>
      </c>
      <c r="V392" s="462">
        <v>0.1</v>
      </c>
      <c r="W392" s="462">
        <v>75</v>
      </c>
      <c r="X392" s="462">
        <v>10</v>
      </c>
      <c r="Y392" s="462">
        <v>4</v>
      </c>
      <c r="Z392" s="462">
        <v>0.5</v>
      </c>
    </row>
    <row r="393" spans="1:26">
      <c r="A393" s="791"/>
      <c r="B393" s="789"/>
      <c r="C393" s="508">
        <v>0.600603</v>
      </c>
      <c r="D393" s="567"/>
      <c r="E393" s="506">
        <v>0.75280999999999998</v>
      </c>
      <c r="F393" s="506">
        <v>0.71038000000000001</v>
      </c>
      <c r="G393" s="506">
        <v>0.55562999999999996</v>
      </c>
      <c r="H393" s="460">
        <v>1</v>
      </c>
      <c r="I393" s="441">
        <v>12</v>
      </c>
      <c r="J393" s="441">
        <v>8.0000000000000002E-3</v>
      </c>
      <c r="K393" s="441">
        <v>2</v>
      </c>
      <c r="L393" s="442">
        <v>0.1</v>
      </c>
      <c r="M393" s="442">
        <v>200</v>
      </c>
      <c r="N393" s="442">
        <v>40</v>
      </c>
      <c r="O393" s="442">
        <v>5</v>
      </c>
      <c r="P393" s="441">
        <v>1</v>
      </c>
      <c r="Q393" s="442">
        <v>14</v>
      </c>
      <c r="R393" s="442">
        <v>5</v>
      </c>
      <c r="S393" s="441">
        <v>9.0000000000000006E-5</v>
      </c>
      <c r="T393" s="442">
        <v>1</v>
      </c>
      <c r="U393" s="442">
        <v>10</v>
      </c>
      <c r="V393" s="442">
        <v>0.1</v>
      </c>
      <c r="W393" s="442">
        <v>75</v>
      </c>
      <c r="X393" s="442">
        <v>10</v>
      </c>
      <c r="Y393" s="485">
        <v>4</v>
      </c>
      <c r="Z393" s="432">
        <v>0.5</v>
      </c>
    </row>
    <row r="394" spans="1:26">
      <c r="A394" s="791"/>
      <c r="B394" s="789"/>
      <c r="C394" s="93">
        <v>0.64530100000000001</v>
      </c>
      <c r="D394" s="93"/>
      <c r="E394" s="90">
        <v>0.75228799999999996</v>
      </c>
      <c r="F394" s="90">
        <v>0.74792000000000003</v>
      </c>
      <c r="G394" s="90">
        <v>0.59977000000000003</v>
      </c>
      <c r="H394" s="432">
        <v>1</v>
      </c>
      <c r="I394" s="432">
        <v>12</v>
      </c>
      <c r="J394" s="432">
        <v>0.01</v>
      </c>
      <c r="K394" s="432">
        <v>2</v>
      </c>
      <c r="L394" s="434">
        <v>0.1</v>
      </c>
      <c r="M394" s="467">
        <v>100</v>
      </c>
      <c r="N394" s="434">
        <v>40</v>
      </c>
      <c r="O394" s="434">
        <v>5</v>
      </c>
      <c r="P394" s="432">
        <v>1</v>
      </c>
      <c r="Q394" s="434">
        <v>14</v>
      </c>
      <c r="R394" s="434">
        <v>4</v>
      </c>
      <c r="S394" s="432">
        <v>9.0000000000000006E-5</v>
      </c>
      <c r="T394" s="434">
        <v>1</v>
      </c>
      <c r="U394" s="434">
        <v>10</v>
      </c>
      <c r="V394" s="434">
        <v>0.1</v>
      </c>
      <c r="W394" s="434">
        <v>75</v>
      </c>
      <c r="X394" s="434">
        <v>10</v>
      </c>
      <c r="Y394" s="486">
        <v>4</v>
      </c>
      <c r="Z394" s="432">
        <v>0.5</v>
      </c>
    </row>
    <row r="395" spans="1:26">
      <c r="A395" s="791"/>
      <c r="B395" s="789"/>
      <c r="C395" s="93">
        <v>0.60913300000000004</v>
      </c>
      <c r="D395" s="93"/>
      <c r="E395" s="90">
        <v>0.70522899999999999</v>
      </c>
      <c r="F395" s="90">
        <v>0.71558999999999995</v>
      </c>
      <c r="G395" s="90">
        <v>0.56227000000000005</v>
      </c>
      <c r="H395" s="432">
        <v>1</v>
      </c>
      <c r="I395" s="432">
        <v>12</v>
      </c>
      <c r="J395" s="432">
        <v>0.01</v>
      </c>
      <c r="K395" s="432">
        <v>2</v>
      </c>
      <c r="L395" s="434">
        <v>0.1</v>
      </c>
      <c r="M395" s="434">
        <v>100</v>
      </c>
      <c r="N395" s="434">
        <v>40</v>
      </c>
      <c r="O395" s="434">
        <v>5</v>
      </c>
      <c r="P395" s="432">
        <v>1</v>
      </c>
      <c r="Q395" s="434">
        <v>20</v>
      </c>
      <c r="R395" s="434">
        <v>4</v>
      </c>
      <c r="S395" s="432">
        <v>9.0000000000000006E-5</v>
      </c>
      <c r="T395" s="434">
        <v>1</v>
      </c>
      <c r="U395" s="434">
        <v>10</v>
      </c>
      <c r="V395" s="434">
        <v>0.1</v>
      </c>
      <c r="W395" s="434">
        <v>75</v>
      </c>
      <c r="X395" s="434">
        <v>10</v>
      </c>
      <c r="Y395" s="486">
        <v>4</v>
      </c>
      <c r="Z395" s="432">
        <v>0.5</v>
      </c>
    </row>
    <row r="396" spans="1:26">
      <c r="A396" s="791"/>
      <c r="B396" s="789"/>
      <c r="C396" s="93">
        <v>0.64555499999999999</v>
      </c>
      <c r="D396" s="440"/>
      <c r="E396" s="439">
        <v>0.75333300000000003</v>
      </c>
      <c r="F396" s="439">
        <v>0.74804999999999999</v>
      </c>
      <c r="G396" s="439">
        <v>0.59994999999999998</v>
      </c>
      <c r="H396" s="511">
        <v>1</v>
      </c>
      <c r="I396" s="511">
        <v>12</v>
      </c>
      <c r="J396" s="511">
        <v>0.01</v>
      </c>
      <c r="K396" s="511">
        <v>2</v>
      </c>
      <c r="L396" s="442">
        <v>0.1</v>
      </c>
      <c r="M396" s="442">
        <v>75</v>
      </c>
      <c r="N396" s="442">
        <v>40</v>
      </c>
      <c r="O396" s="442">
        <v>5</v>
      </c>
      <c r="P396" s="511">
        <v>1</v>
      </c>
      <c r="Q396" s="442">
        <v>14</v>
      </c>
      <c r="R396" s="442">
        <v>4</v>
      </c>
      <c r="S396" s="511">
        <v>9.0000000000000006E-5</v>
      </c>
      <c r="T396" s="442">
        <v>1</v>
      </c>
      <c r="U396" s="442">
        <v>10</v>
      </c>
      <c r="V396" s="442">
        <v>0.1</v>
      </c>
      <c r="W396" s="442">
        <v>75</v>
      </c>
      <c r="X396" s="442">
        <v>10</v>
      </c>
      <c r="Y396" s="485">
        <v>4</v>
      </c>
      <c r="Z396" s="511">
        <v>0.5</v>
      </c>
    </row>
    <row r="397" spans="1:26">
      <c r="A397" s="791"/>
      <c r="B397" s="789"/>
      <c r="C397" s="93">
        <v>0.64555499999999999</v>
      </c>
      <c r="D397" s="93"/>
      <c r="E397" s="90">
        <v>0.75333300000000003</v>
      </c>
      <c r="F397" s="90">
        <v>0.74804999999999999</v>
      </c>
      <c r="G397" s="90">
        <v>0.59994999999999998</v>
      </c>
      <c r="H397" s="432">
        <v>1</v>
      </c>
      <c r="I397" s="432">
        <v>12</v>
      </c>
      <c r="J397" s="432">
        <v>0.01</v>
      </c>
      <c r="K397" s="432">
        <v>2</v>
      </c>
      <c r="L397" s="434">
        <v>0.1</v>
      </c>
      <c r="M397" s="434">
        <v>75</v>
      </c>
      <c r="N397" s="434">
        <v>40</v>
      </c>
      <c r="O397" s="434">
        <v>5</v>
      </c>
      <c r="P397" s="432">
        <v>1</v>
      </c>
      <c r="Q397" s="434">
        <v>14</v>
      </c>
      <c r="R397" s="434">
        <v>4</v>
      </c>
      <c r="S397" s="432">
        <v>9.0000000000000006E-5</v>
      </c>
      <c r="T397" s="434">
        <v>1</v>
      </c>
      <c r="U397" s="434">
        <v>10</v>
      </c>
      <c r="V397" s="434">
        <v>0.1</v>
      </c>
      <c r="W397" s="434">
        <v>75</v>
      </c>
      <c r="X397" s="434">
        <v>10</v>
      </c>
      <c r="Y397" s="434">
        <v>4</v>
      </c>
      <c r="Z397" s="432">
        <v>0.5</v>
      </c>
    </row>
    <row r="398" spans="1:26">
      <c r="A398" s="791"/>
      <c r="B398" s="789"/>
      <c r="C398" s="93">
        <v>0.62305900000000003</v>
      </c>
      <c r="D398" s="93"/>
      <c r="E398" s="90">
        <v>0.73647099999999999</v>
      </c>
      <c r="F398" s="90">
        <v>0.73033999999999999</v>
      </c>
      <c r="G398" s="90">
        <v>0.57825000000000004</v>
      </c>
      <c r="H398" s="432">
        <v>1</v>
      </c>
      <c r="I398" s="432">
        <v>12</v>
      </c>
      <c r="J398" s="432">
        <v>0.01</v>
      </c>
      <c r="K398" s="432">
        <v>2</v>
      </c>
      <c r="L398" s="434">
        <v>0.1</v>
      </c>
      <c r="M398" s="434">
        <v>5</v>
      </c>
      <c r="N398" s="434">
        <v>40</v>
      </c>
      <c r="O398" s="434">
        <v>5</v>
      </c>
      <c r="P398" s="432">
        <v>1</v>
      </c>
      <c r="Q398" s="434">
        <v>14</v>
      </c>
      <c r="R398" s="434">
        <v>4</v>
      </c>
      <c r="S398" s="432">
        <v>9.0000000000000006E-5</v>
      </c>
      <c r="T398" s="434">
        <v>1</v>
      </c>
      <c r="U398" s="434">
        <v>10</v>
      </c>
      <c r="V398" s="434">
        <v>0.1</v>
      </c>
      <c r="W398" s="434">
        <v>75</v>
      </c>
      <c r="X398" s="434">
        <v>10</v>
      </c>
      <c r="Y398" s="434">
        <v>4</v>
      </c>
      <c r="Z398" s="432">
        <v>0.5</v>
      </c>
    </row>
    <row r="399" spans="1:26">
      <c r="A399" s="791"/>
      <c r="B399" s="789"/>
      <c r="C399" s="93">
        <v>0.59552000000000005</v>
      </c>
      <c r="D399" s="93"/>
      <c r="E399" s="90">
        <v>0.71986899999999998</v>
      </c>
      <c r="F399" s="90">
        <v>0.70853999999999995</v>
      </c>
      <c r="G399" s="90">
        <v>0.55237000000000003</v>
      </c>
      <c r="H399" s="432">
        <v>1</v>
      </c>
      <c r="I399" s="432">
        <v>12</v>
      </c>
      <c r="J399" s="432">
        <v>0.01</v>
      </c>
      <c r="K399" s="432">
        <v>2</v>
      </c>
      <c r="L399" s="434">
        <v>0.1</v>
      </c>
      <c r="M399" s="434">
        <v>2</v>
      </c>
      <c r="N399" s="434">
        <v>40</v>
      </c>
      <c r="O399" s="434">
        <v>5</v>
      </c>
      <c r="P399" s="432">
        <v>1</v>
      </c>
      <c r="Q399" s="434">
        <v>14</v>
      </c>
      <c r="R399" s="434">
        <v>4</v>
      </c>
      <c r="S399" s="432">
        <v>9.0000000000000006E-5</v>
      </c>
      <c r="T399" s="434">
        <v>1</v>
      </c>
      <c r="U399" s="434">
        <v>10</v>
      </c>
      <c r="V399" s="434">
        <v>0.1</v>
      </c>
      <c r="W399" s="434">
        <v>75</v>
      </c>
      <c r="X399" s="434">
        <v>10</v>
      </c>
      <c r="Y399" s="434">
        <v>4</v>
      </c>
      <c r="Z399" s="432">
        <v>0.5</v>
      </c>
    </row>
    <row r="400" spans="1:26">
      <c r="A400" s="791"/>
      <c r="B400" s="789"/>
      <c r="C400" s="93">
        <v>0.64512599999999998</v>
      </c>
      <c r="D400" s="93"/>
      <c r="E400" s="90">
        <v>0.74771200000000004</v>
      </c>
      <c r="F400" s="90">
        <v>0.73748000000000002</v>
      </c>
      <c r="G400" s="90">
        <v>0.58643999999999996</v>
      </c>
      <c r="H400" s="432">
        <v>1</v>
      </c>
      <c r="I400" s="432">
        <v>12</v>
      </c>
      <c r="J400" s="432">
        <v>0.01</v>
      </c>
      <c r="K400" s="432">
        <v>2</v>
      </c>
      <c r="L400" s="434">
        <v>0.1</v>
      </c>
      <c r="M400" s="434">
        <v>5</v>
      </c>
      <c r="N400" s="434">
        <v>30</v>
      </c>
      <c r="O400" s="434">
        <v>4</v>
      </c>
      <c r="P400" s="432">
        <v>1</v>
      </c>
      <c r="Q400" s="434">
        <v>14</v>
      </c>
      <c r="R400" s="434">
        <v>4</v>
      </c>
      <c r="S400" s="432">
        <v>9.0000000000000006E-5</v>
      </c>
      <c r="T400" s="434">
        <v>1</v>
      </c>
      <c r="U400" s="434">
        <v>15</v>
      </c>
      <c r="V400" s="434">
        <v>0.1</v>
      </c>
      <c r="W400" s="434">
        <v>75</v>
      </c>
      <c r="X400" s="434">
        <v>10</v>
      </c>
      <c r="Y400" s="434">
        <v>4</v>
      </c>
      <c r="Z400" s="432">
        <v>0.5</v>
      </c>
    </row>
    <row r="401" spans="1:26">
      <c r="A401" s="791"/>
      <c r="B401" s="789"/>
      <c r="C401" s="440">
        <v>0.66692700000000005</v>
      </c>
      <c r="D401" s="440"/>
      <c r="E401" s="439">
        <v>0.77098</v>
      </c>
      <c r="F401" s="439">
        <v>0.75409000000000004</v>
      </c>
      <c r="G401" s="439">
        <v>0.60911000000000004</v>
      </c>
      <c r="H401" s="511">
        <v>1</v>
      </c>
      <c r="I401" s="511">
        <v>12</v>
      </c>
      <c r="J401" s="511">
        <v>0.01</v>
      </c>
      <c r="K401" s="511">
        <v>2</v>
      </c>
      <c r="L401" s="442">
        <v>0.1</v>
      </c>
      <c r="M401" s="442">
        <v>5</v>
      </c>
      <c r="N401" s="442">
        <v>30</v>
      </c>
      <c r="O401" s="442">
        <v>4</v>
      </c>
      <c r="P401" s="511">
        <v>1</v>
      </c>
      <c r="Q401" s="442">
        <v>14</v>
      </c>
      <c r="R401" s="442">
        <v>4</v>
      </c>
      <c r="S401" s="511">
        <v>9.0000000000000006E-5</v>
      </c>
      <c r="T401" s="442">
        <v>1</v>
      </c>
      <c r="U401" s="442">
        <v>10</v>
      </c>
      <c r="V401" s="442">
        <v>0.1</v>
      </c>
      <c r="W401" s="442">
        <v>100</v>
      </c>
      <c r="X401" s="442">
        <v>10</v>
      </c>
      <c r="Y401" s="442">
        <v>4</v>
      </c>
      <c r="Z401" s="511">
        <v>0.5</v>
      </c>
    </row>
    <row r="402" spans="1:26">
      <c r="A402" s="791"/>
      <c r="B402" s="801"/>
      <c r="C402" s="90"/>
      <c r="D402" s="90"/>
      <c r="E402" s="90"/>
      <c r="F402" s="90">
        <v>0.55228999999999995</v>
      </c>
      <c r="G402" s="90">
        <v>0.38379999999999997</v>
      </c>
      <c r="H402" s="433">
        <v>1</v>
      </c>
      <c r="I402" s="433">
        <v>16</v>
      </c>
      <c r="J402" s="433">
        <v>1.4999999999999999E-2</v>
      </c>
      <c r="K402" s="433">
        <v>2</v>
      </c>
      <c r="L402" s="434">
        <v>0.1</v>
      </c>
      <c r="M402" s="434">
        <v>5</v>
      </c>
      <c r="N402" s="434">
        <v>30</v>
      </c>
      <c r="O402" s="434">
        <v>4</v>
      </c>
      <c r="P402" s="433">
        <v>1</v>
      </c>
      <c r="Q402" s="434">
        <v>12</v>
      </c>
      <c r="R402" s="434">
        <v>3</v>
      </c>
      <c r="S402" s="433">
        <v>9.0000000000000006E-5</v>
      </c>
      <c r="T402" s="434">
        <v>1</v>
      </c>
      <c r="U402" s="434">
        <v>100</v>
      </c>
      <c r="V402" s="434">
        <v>0.1</v>
      </c>
      <c r="W402" s="434">
        <v>50</v>
      </c>
      <c r="X402" s="434">
        <v>10</v>
      </c>
      <c r="Y402" s="434">
        <v>4</v>
      </c>
      <c r="Z402" s="433">
        <v>0.5</v>
      </c>
    </row>
    <row r="403" spans="1:26">
      <c r="A403" s="791"/>
      <c r="B403" s="801"/>
      <c r="C403" s="444">
        <v>0.70874999999999999</v>
      </c>
      <c r="D403" s="444"/>
      <c r="E403" s="444">
        <v>0.90052299999999996</v>
      </c>
      <c r="F403" s="444">
        <v>0.79171000000000002</v>
      </c>
      <c r="G403" s="444">
        <v>0.65863000000000005</v>
      </c>
      <c r="H403" s="588">
        <v>1</v>
      </c>
      <c r="I403" s="588">
        <v>12</v>
      </c>
      <c r="J403" s="588">
        <v>0.01</v>
      </c>
      <c r="K403" s="588">
        <v>2</v>
      </c>
      <c r="L403" s="445">
        <v>0.1</v>
      </c>
      <c r="M403" s="445">
        <v>10</v>
      </c>
      <c r="N403" s="445">
        <v>30</v>
      </c>
      <c r="O403" s="445">
        <v>4</v>
      </c>
      <c r="P403" s="588">
        <v>1</v>
      </c>
      <c r="Q403" s="445">
        <v>14</v>
      </c>
      <c r="R403" s="445">
        <v>4</v>
      </c>
      <c r="S403" s="588">
        <v>9.0000000000000006E-5</v>
      </c>
      <c r="T403" s="445">
        <v>1</v>
      </c>
      <c r="U403" s="445">
        <v>10</v>
      </c>
      <c r="V403" s="445">
        <v>1</v>
      </c>
      <c r="W403" s="445">
        <v>100</v>
      </c>
      <c r="X403" s="445">
        <v>10</v>
      </c>
      <c r="Y403" s="445">
        <v>4</v>
      </c>
      <c r="Z403" s="588">
        <v>0.5</v>
      </c>
    </row>
    <row r="404" spans="1:26">
      <c r="A404" s="791"/>
      <c r="B404" s="801"/>
      <c r="C404" s="90">
        <v>0.66788999999999998</v>
      </c>
      <c r="D404" s="90"/>
      <c r="E404" s="90">
        <v>0.77124999999999999</v>
      </c>
      <c r="F404" s="90">
        <v>0.77493000000000001</v>
      </c>
      <c r="G404" s="90">
        <v>0.63585000000000003</v>
      </c>
      <c r="H404" s="433">
        <v>1</v>
      </c>
      <c r="I404" s="433">
        <v>12</v>
      </c>
      <c r="J404" s="433">
        <v>0.01</v>
      </c>
      <c r="K404" s="433">
        <v>2</v>
      </c>
      <c r="L404" s="434">
        <v>0.1</v>
      </c>
      <c r="M404" s="434">
        <v>10</v>
      </c>
      <c r="N404" s="434">
        <v>30</v>
      </c>
      <c r="O404" s="434">
        <v>4</v>
      </c>
      <c r="P404" s="433">
        <v>1</v>
      </c>
      <c r="Q404" s="434">
        <v>14</v>
      </c>
      <c r="R404" s="434">
        <v>4</v>
      </c>
      <c r="S404" s="433">
        <v>9.0000000000000006E-5</v>
      </c>
      <c r="T404" s="434">
        <v>1</v>
      </c>
      <c r="U404" s="434">
        <v>15</v>
      </c>
      <c r="V404" s="434">
        <v>1</v>
      </c>
      <c r="W404" s="434">
        <v>75</v>
      </c>
      <c r="X404" s="434">
        <v>10</v>
      </c>
      <c r="Y404" s="434">
        <v>4</v>
      </c>
      <c r="Z404" s="433">
        <v>0.5</v>
      </c>
    </row>
    <row r="405" spans="1:26">
      <c r="A405" s="791"/>
      <c r="B405" s="802"/>
      <c r="C405" s="516"/>
      <c r="D405" s="516"/>
      <c r="E405" s="599"/>
      <c r="F405" s="599"/>
      <c r="G405" s="599"/>
      <c r="H405" s="600"/>
      <c r="I405" s="600"/>
      <c r="J405" s="600"/>
      <c r="K405" s="600"/>
      <c r="L405" s="600"/>
      <c r="M405" s="600"/>
      <c r="N405" s="600"/>
      <c r="O405" s="600"/>
      <c r="P405" s="600"/>
      <c r="Q405" s="600"/>
      <c r="R405" s="600"/>
      <c r="S405" s="600"/>
      <c r="T405" s="600"/>
      <c r="U405" s="600"/>
      <c r="V405" s="600"/>
      <c r="W405" s="600"/>
      <c r="X405" s="600"/>
      <c r="Y405" s="600"/>
      <c r="Z405" s="600"/>
    </row>
    <row r="406" spans="1:26">
      <c r="A406" s="791"/>
      <c r="B406" s="789" t="s">
        <v>117</v>
      </c>
      <c r="C406" s="516">
        <v>0.59320499999999998</v>
      </c>
      <c r="D406" s="509">
        <v>0.59956500000000001</v>
      </c>
      <c r="E406" s="509">
        <v>0.68786099999999994</v>
      </c>
      <c r="F406" s="509">
        <v>0.69967999999999997</v>
      </c>
      <c r="G406" s="509">
        <v>0.54720000000000002</v>
      </c>
      <c r="H406" s="432">
        <v>1</v>
      </c>
      <c r="I406" s="432">
        <v>12</v>
      </c>
      <c r="J406" s="432">
        <v>0.01</v>
      </c>
      <c r="K406" s="432">
        <v>2</v>
      </c>
      <c r="L406" s="432">
        <v>0.1</v>
      </c>
      <c r="M406" s="432">
        <v>250</v>
      </c>
      <c r="N406" s="432">
        <v>40</v>
      </c>
      <c r="O406" s="432">
        <v>5</v>
      </c>
      <c r="P406" s="432">
        <v>1</v>
      </c>
      <c r="Q406" s="432">
        <v>14</v>
      </c>
      <c r="R406" s="432">
        <v>4</v>
      </c>
      <c r="S406" s="432">
        <v>9.0000000000000006E-5</v>
      </c>
      <c r="T406" s="432">
        <v>1</v>
      </c>
      <c r="U406" s="432">
        <v>10</v>
      </c>
      <c r="V406" s="432">
        <v>0.1</v>
      </c>
      <c r="W406" s="432">
        <v>75</v>
      </c>
      <c r="X406" s="432">
        <v>10</v>
      </c>
      <c r="Y406" s="432">
        <v>4</v>
      </c>
      <c r="Z406" s="432">
        <v>0.5</v>
      </c>
    </row>
    <row r="407" spans="1:26">
      <c r="A407" s="791"/>
      <c r="B407" s="789"/>
      <c r="C407" s="93">
        <v>0.57436900000000002</v>
      </c>
      <c r="D407" s="90"/>
      <c r="E407" s="90">
        <v>0.57514500000000002</v>
      </c>
      <c r="F407" s="90">
        <v>0.62141999999999997</v>
      </c>
      <c r="G407" s="90">
        <v>0.45939000000000002</v>
      </c>
      <c r="H407" s="433">
        <v>1</v>
      </c>
      <c r="I407" s="433">
        <v>8</v>
      </c>
      <c r="J407" s="433">
        <v>2.5000000000000001E-2</v>
      </c>
      <c r="K407" s="433">
        <v>2</v>
      </c>
      <c r="L407" s="434">
        <v>0.1</v>
      </c>
      <c r="M407" s="434">
        <v>250</v>
      </c>
      <c r="N407" s="434">
        <v>40</v>
      </c>
      <c r="O407" s="434">
        <v>5</v>
      </c>
      <c r="P407" s="433">
        <v>1</v>
      </c>
      <c r="Q407" s="434">
        <v>14</v>
      </c>
      <c r="R407" s="434">
        <v>2</v>
      </c>
      <c r="S407" s="433">
        <v>9.0000000000000006E-5</v>
      </c>
      <c r="T407" s="434">
        <v>1</v>
      </c>
      <c r="U407" s="434">
        <v>2</v>
      </c>
      <c r="V407" s="434">
        <v>0.1</v>
      </c>
      <c r="W407" s="434">
        <v>10</v>
      </c>
      <c r="X407" s="434">
        <v>10</v>
      </c>
      <c r="Y407" s="434">
        <v>4</v>
      </c>
      <c r="Z407" s="433">
        <v>0.5</v>
      </c>
    </row>
    <row r="408" spans="1:26">
      <c r="A408" s="791"/>
      <c r="B408" s="789"/>
      <c r="C408" s="93">
        <v>0.546404</v>
      </c>
      <c r="D408" s="90"/>
      <c r="E408" s="90">
        <v>0.54306399999999999</v>
      </c>
      <c r="F408" s="90">
        <v>0.56857999999999997</v>
      </c>
      <c r="G408" s="90">
        <v>0.40368999999999999</v>
      </c>
      <c r="H408" s="433">
        <v>1</v>
      </c>
      <c r="I408" s="90">
        <v>4</v>
      </c>
      <c r="J408" s="433">
        <v>2.5000000000000001E-2</v>
      </c>
      <c r="K408" s="433">
        <v>2</v>
      </c>
      <c r="L408" s="434">
        <v>0.1</v>
      </c>
      <c r="M408" s="434">
        <v>250</v>
      </c>
      <c r="N408" s="434">
        <v>40</v>
      </c>
      <c r="O408" s="434">
        <v>5</v>
      </c>
      <c r="P408" s="433">
        <v>1</v>
      </c>
      <c r="Q408" s="434">
        <v>14</v>
      </c>
      <c r="R408" s="434">
        <v>2</v>
      </c>
      <c r="S408" s="433">
        <v>9.0000000000000006E-5</v>
      </c>
      <c r="T408" s="434">
        <v>1</v>
      </c>
      <c r="U408" s="434">
        <v>2</v>
      </c>
      <c r="V408" s="434">
        <v>0.1</v>
      </c>
      <c r="W408" s="434">
        <v>10</v>
      </c>
      <c r="X408" s="434">
        <v>10</v>
      </c>
      <c r="Y408" s="434">
        <v>4</v>
      </c>
      <c r="Z408" s="433">
        <v>0.5</v>
      </c>
    </row>
    <row r="409" spans="1:26">
      <c r="A409" s="791"/>
      <c r="B409" s="789"/>
      <c r="C409" s="93">
        <v>0.58510200000000001</v>
      </c>
      <c r="D409" s="90"/>
      <c r="E409" s="90">
        <v>0.58569400000000005</v>
      </c>
      <c r="F409" s="90">
        <v>0.63573000000000002</v>
      </c>
      <c r="G409" s="90">
        <v>0.47348000000000001</v>
      </c>
      <c r="H409" s="433">
        <v>1</v>
      </c>
      <c r="I409" s="90">
        <v>12</v>
      </c>
      <c r="J409" s="433">
        <v>2.5000000000000001E-2</v>
      </c>
      <c r="K409" s="433">
        <v>2</v>
      </c>
      <c r="L409" s="434">
        <v>0.1</v>
      </c>
      <c r="M409" s="434">
        <v>250</v>
      </c>
      <c r="N409" s="434">
        <v>40</v>
      </c>
      <c r="O409" s="434">
        <v>5</v>
      </c>
      <c r="P409" s="433">
        <v>1</v>
      </c>
      <c r="Q409" s="434">
        <v>14</v>
      </c>
      <c r="R409" s="434">
        <v>2</v>
      </c>
      <c r="S409" s="433">
        <v>9.0000000000000006E-5</v>
      </c>
      <c r="T409" s="434">
        <v>1</v>
      </c>
      <c r="U409" s="434">
        <v>2</v>
      </c>
      <c r="V409" s="434">
        <v>0.1</v>
      </c>
      <c r="W409" s="434">
        <v>10</v>
      </c>
      <c r="X409" s="434">
        <v>10</v>
      </c>
      <c r="Y409" s="434">
        <v>4</v>
      </c>
      <c r="Z409" s="433">
        <v>0.5</v>
      </c>
    </row>
    <row r="410" spans="1:26">
      <c r="A410" s="791"/>
      <c r="B410" s="789"/>
      <c r="C410" s="93">
        <v>0.55525999999999998</v>
      </c>
      <c r="D410" s="90"/>
      <c r="E410" s="90">
        <v>0.69494199999999995</v>
      </c>
      <c r="F410" s="90">
        <v>0.64617000000000002</v>
      </c>
      <c r="G410" s="90">
        <v>0.48457</v>
      </c>
      <c r="H410" s="433">
        <v>1</v>
      </c>
      <c r="I410" s="433">
        <v>12</v>
      </c>
      <c r="J410" s="433">
        <v>2.5000000000000001E-2</v>
      </c>
      <c r="K410" s="433">
        <v>2</v>
      </c>
      <c r="L410" s="434">
        <v>0.1</v>
      </c>
      <c r="M410" s="434">
        <v>250</v>
      </c>
      <c r="N410" s="434">
        <v>40</v>
      </c>
      <c r="O410" s="434">
        <v>5</v>
      </c>
      <c r="P410" s="90">
        <v>3</v>
      </c>
      <c r="Q410" s="434">
        <v>14</v>
      </c>
      <c r="R410" s="434">
        <v>2</v>
      </c>
      <c r="S410" s="433">
        <v>9.0000000000000006E-5</v>
      </c>
      <c r="T410" s="434">
        <v>1</v>
      </c>
      <c r="U410" s="434">
        <v>10</v>
      </c>
      <c r="V410" s="434">
        <v>0.1</v>
      </c>
      <c r="W410" s="434">
        <v>75</v>
      </c>
      <c r="X410" s="434">
        <v>10</v>
      </c>
      <c r="Y410" s="434">
        <v>4</v>
      </c>
      <c r="Z410" s="433">
        <v>0.5</v>
      </c>
    </row>
    <row r="411" spans="1:26">
      <c r="A411" s="791"/>
      <c r="B411" s="789"/>
      <c r="C411" s="93">
        <v>0.58907299999999996</v>
      </c>
      <c r="D411" s="90"/>
      <c r="E411" s="90">
        <v>0.67008699999999999</v>
      </c>
      <c r="F411" s="90">
        <v>0.69716999999999996</v>
      </c>
      <c r="G411" s="90">
        <v>0.54403000000000001</v>
      </c>
      <c r="H411" s="433">
        <v>1</v>
      </c>
      <c r="I411" s="433">
        <v>12</v>
      </c>
      <c r="J411" s="433">
        <v>5.0000000000000001E-3</v>
      </c>
      <c r="K411" s="433">
        <v>2</v>
      </c>
      <c r="L411" s="434">
        <v>0.1</v>
      </c>
      <c r="M411" s="434">
        <v>250</v>
      </c>
      <c r="N411" s="434">
        <v>50</v>
      </c>
      <c r="O411" s="434">
        <v>5</v>
      </c>
      <c r="P411" s="90">
        <v>4</v>
      </c>
      <c r="Q411" s="434">
        <v>14</v>
      </c>
      <c r="R411" s="90">
        <v>4</v>
      </c>
      <c r="S411" s="433">
        <v>9.0000000000000006E-5</v>
      </c>
      <c r="T411" s="434">
        <v>1</v>
      </c>
      <c r="U411" s="434">
        <v>10</v>
      </c>
      <c r="V411" s="434">
        <v>0.1</v>
      </c>
      <c r="W411" s="434">
        <v>75</v>
      </c>
      <c r="X411" s="434">
        <v>10</v>
      </c>
      <c r="Y411" s="434">
        <v>4</v>
      </c>
      <c r="Z411" s="433">
        <v>0.5</v>
      </c>
    </row>
    <row r="412" spans="1:26">
      <c r="A412" s="791"/>
      <c r="B412" s="789"/>
      <c r="C412" s="93">
        <v>0.55724399999999996</v>
      </c>
      <c r="D412" s="90"/>
      <c r="E412" s="90">
        <v>0.58237000000000005</v>
      </c>
      <c r="F412" s="90">
        <v>0.67639000000000005</v>
      </c>
      <c r="G412" s="90">
        <v>0.51917000000000002</v>
      </c>
      <c r="H412" s="433">
        <v>1</v>
      </c>
      <c r="I412" s="433">
        <v>12</v>
      </c>
      <c r="J412" s="433">
        <v>2.5000000000000001E-2</v>
      </c>
      <c r="K412" s="433">
        <v>2</v>
      </c>
      <c r="L412" s="434">
        <v>0.1</v>
      </c>
      <c r="M412" s="434">
        <v>250</v>
      </c>
      <c r="N412" s="434">
        <v>40</v>
      </c>
      <c r="O412" s="434">
        <v>5</v>
      </c>
      <c r="P412" s="433">
        <v>3</v>
      </c>
      <c r="Q412" s="434">
        <v>16</v>
      </c>
      <c r="R412" s="434">
        <v>4</v>
      </c>
      <c r="S412" s="433">
        <v>9.0000000000000006E-5</v>
      </c>
      <c r="T412" s="434">
        <v>1</v>
      </c>
      <c r="U412" s="434">
        <v>10</v>
      </c>
      <c r="V412" s="434">
        <v>0.1</v>
      </c>
      <c r="W412" s="434">
        <v>75</v>
      </c>
      <c r="X412" s="434">
        <v>10</v>
      </c>
      <c r="Y412" s="434">
        <v>4</v>
      </c>
      <c r="Z412" s="433">
        <v>0.5</v>
      </c>
    </row>
    <row r="413" spans="1:26">
      <c r="A413" s="791"/>
      <c r="B413" s="789"/>
      <c r="C413" s="93">
        <v>0.54607899999999998</v>
      </c>
      <c r="D413" s="90"/>
      <c r="E413" s="90">
        <v>0.63294799999999996</v>
      </c>
      <c r="F413" s="90">
        <v>0.68186999999999998</v>
      </c>
      <c r="G413" s="90">
        <v>0.52659999999999996</v>
      </c>
      <c r="H413" s="432">
        <v>1</v>
      </c>
      <c r="I413" s="432">
        <v>12</v>
      </c>
      <c r="J413" s="432">
        <v>0.01</v>
      </c>
      <c r="K413" s="432">
        <v>2</v>
      </c>
      <c r="L413" s="434">
        <v>0.1</v>
      </c>
      <c r="M413" s="434">
        <v>100</v>
      </c>
      <c r="N413" s="434">
        <v>40</v>
      </c>
      <c r="O413" s="434">
        <v>5</v>
      </c>
      <c r="P413" s="432">
        <v>1</v>
      </c>
      <c r="Q413" s="434">
        <v>20</v>
      </c>
      <c r="R413" s="434">
        <v>4</v>
      </c>
      <c r="S413" s="432">
        <v>9.0000000000000006E-5</v>
      </c>
      <c r="T413" s="434">
        <v>1</v>
      </c>
      <c r="U413" s="434">
        <v>10</v>
      </c>
      <c r="V413" s="434">
        <v>0.1</v>
      </c>
      <c r="W413" s="434">
        <v>75</v>
      </c>
      <c r="X413" s="434">
        <v>10</v>
      </c>
      <c r="Y413" s="434">
        <v>4</v>
      </c>
      <c r="Z413" s="432">
        <v>0.5</v>
      </c>
    </row>
    <row r="414" spans="1:26">
      <c r="A414" s="791"/>
      <c r="B414" s="789"/>
      <c r="C414" s="93">
        <v>0.59282699999999999</v>
      </c>
      <c r="D414" s="90"/>
      <c r="E414" s="90">
        <v>0.68554899999999996</v>
      </c>
      <c r="F414" s="90">
        <v>0.69928000000000001</v>
      </c>
      <c r="G414" s="90">
        <v>0.54662999999999995</v>
      </c>
      <c r="H414" s="432">
        <v>1</v>
      </c>
      <c r="I414" s="432">
        <v>12</v>
      </c>
      <c r="J414" s="432">
        <v>0.01</v>
      </c>
      <c r="K414" s="432">
        <v>2</v>
      </c>
      <c r="L414" s="434">
        <v>0.1</v>
      </c>
      <c r="M414" s="434">
        <v>75</v>
      </c>
      <c r="N414" s="434">
        <v>40</v>
      </c>
      <c r="O414" s="434">
        <v>5</v>
      </c>
      <c r="P414" s="432">
        <v>1</v>
      </c>
      <c r="Q414" s="434">
        <v>20</v>
      </c>
      <c r="R414" s="434">
        <v>4</v>
      </c>
      <c r="S414" s="432">
        <v>9.0000000000000006E-5</v>
      </c>
      <c r="T414" s="434">
        <v>1</v>
      </c>
      <c r="U414" s="434">
        <v>10</v>
      </c>
      <c r="V414" s="434">
        <v>0.1</v>
      </c>
      <c r="W414" s="434">
        <v>75</v>
      </c>
      <c r="X414" s="434">
        <v>10</v>
      </c>
      <c r="Y414" s="434">
        <v>4</v>
      </c>
      <c r="Z414" s="432">
        <v>0.5</v>
      </c>
    </row>
    <row r="415" spans="1:26">
      <c r="A415" s="791"/>
      <c r="B415" s="789"/>
      <c r="C415" s="93">
        <v>0.59282699999999999</v>
      </c>
      <c r="D415" s="90"/>
      <c r="E415" s="90">
        <v>0.68554899999999996</v>
      </c>
      <c r="F415" s="90">
        <v>0.69928000000000001</v>
      </c>
      <c r="G415" s="90">
        <v>0.54662999999999995</v>
      </c>
      <c r="H415" s="432">
        <v>1</v>
      </c>
      <c r="I415" s="432">
        <v>12</v>
      </c>
      <c r="J415" s="432">
        <v>0.01</v>
      </c>
      <c r="K415" s="432">
        <v>2</v>
      </c>
      <c r="L415" s="434">
        <v>0.1</v>
      </c>
      <c r="M415" s="434">
        <v>75</v>
      </c>
      <c r="N415" s="434">
        <v>40</v>
      </c>
      <c r="O415" s="434">
        <v>5</v>
      </c>
      <c r="P415" s="432">
        <v>1</v>
      </c>
      <c r="Q415" s="434">
        <v>20</v>
      </c>
      <c r="R415" s="434">
        <v>4</v>
      </c>
      <c r="S415" s="432">
        <v>9.0000000000000006E-5</v>
      </c>
      <c r="T415" s="434">
        <v>1</v>
      </c>
      <c r="U415" s="434">
        <v>10</v>
      </c>
      <c r="V415" s="434">
        <v>0.1</v>
      </c>
      <c r="W415" s="434">
        <v>75</v>
      </c>
      <c r="X415" s="434">
        <v>10</v>
      </c>
      <c r="Y415" s="434">
        <v>4</v>
      </c>
      <c r="Z415" s="432">
        <v>0.5</v>
      </c>
    </row>
    <row r="416" spans="1:26">
      <c r="A416" s="791"/>
      <c r="B416" s="789"/>
      <c r="C416" s="93">
        <v>0.52665200000000001</v>
      </c>
      <c r="D416" s="90"/>
      <c r="E416" s="90">
        <v>0.59595399999999998</v>
      </c>
      <c r="F416" s="90">
        <v>0.67064999999999997</v>
      </c>
      <c r="G416" s="90">
        <v>0.51268000000000002</v>
      </c>
      <c r="H416" s="432">
        <v>1</v>
      </c>
      <c r="I416" s="432">
        <v>12</v>
      </c>
      <c r="J416" s="432">
        <v>0.01</v>
      </c>
      <c r="K416" s="432">
        <v>2</v>
      </c>
      <c r="L416" s="434">
        <v>0.1</v>
      </c>
      <c r="M416" s="434">
        <v>5</v>
      </c>
      <c r="N416" s="434">
        <v>40</v>
      </c>
      <c r="O416" s="434">
        <v>5</v>
      </c>
      <c r="P416" s="432">
        <v>1</v>
      </c>
      <c r="Q416" s="434">
        <v>20</v>
      </c>
      <c r="R416" s="434">
        <v>4</v>
      </c>
      <c r="S416" s="432">
        <v>9.0000000000000006E-5</v>
      </c>
      <c r="T416" s="434">
        <v>1</v>
      </c>
      <c r="U416" s="434">
        <v>10</v>
      </c>
      <c r="V416" s="434">
        <v>0.1</v>
      </c>
      <c r="W416" s="434">
        <v>75</v>
      </c>
      <c r="X416" s="434">
        <v>10</v>
      </c>
      <c r="Y416" s="434">
        <v>4</v>
      </c>
      <c r="Z416" s="432">
        <v>0.5</v>
      </c>
    </row>
    <row r="417" spans="1:26">
      <c r="A417" s="791"/>
      <c r="B417" s="789"/>
      <c r="C417" s="440">
        <v>0.50491200000000003</v>
      </c>
      <c r="D417" s="439"/>
      <c r="E417" s="439">
        <v>0.57557800000000003</v>
      </c>
      <c r="F417" s="90">
        <v>0.65569</v>
      </c>
      <c r="G417" s="90">
        <v>0.49889</v>
      </c>
      <c r="H417" s="432">
        <v>1</v>
      </c>
      <c r="I417" s="432">
        <v>12</v>
      </c>
      <c r="J417" s="432">
        <v>0.01</v>
      </c>
      <c r="K417" s="432">
        <v>2</v>
      </c>
      <c r="L417" s="434">
        <v>0.1</v>
      </c>
      <c r="M417" s="434">
        <v>2</v>
      </c>
      <c r="N417" s="434">
        <v>40</v>
      </c>
      <c r="O417" s="434">
        <v>5</v>
      </c>
      <c r="P417" s="432">
        <v>1</v>
      </c>
      <c r="Q417" s="434">
        <v>20</v>
      </c>
      <c r="R417" s="434">
        <v>4</v>
      </c>
      <c r="S417" s="432">
        <v>9.0000000000000006E-5</v>
      </c>
      <c r="T417" s="434">
        <v>1</v>
      </c>
      <c r="U417" s="434">
        <v>10</v>
      </c>
      <c r="V417" s="434">
        <v>0.1</v>
      </c>
      <c r="W417" s="434">
        <v>75</v>
      </c>
      <c r="X417" s="434">
        <v>10</v>
      </c>
      <c r="Y417" s="434">
        <v>4</v>
      </c>
      <c r="Z417" s="432">
        <v>0.5</v>
      </c>
    </row>
    <row r="418" spans="1:26">
      <c r="A418" s="791"/>
      <c r="B418" s="789"/>
      <c r="C418" s="440">
        <v>0.61241800000000002</v>
      </c>
      <c r="D418" s="439"/>
      <c r="E418" s="439">
        <v>0.69465299999999996</v>
      </c>
      <c r="F418" s="440">
        <v>0.70321999999999996</v>
      </c>
      <c r="G418" s="439">
        <v>0.55208999999999997</v>
      </c>
      <c r="H418" s="511">
        <v>1</v>
      </c>
      <c r="I418" s="511">
        <v>12</v>
      </c>
      <c r="J418" s="511">
        <v>0.01</v>
      </c>
      <c r="K418" s="511">
        <v>2</v>
      </c>
      <c r="L418" s="442">
        <v>0.1</v>
      </c>
      <c r="M418" s="442">
        <v>5</v>
      </c>
      <c r="N418" s="442">
        <v>30</v>
      </c>
      <c r="O418" s="442">
        <v>4</v>
      </c>
      <c r="P418" s="511">
        <v>1</v>
      </c>
      <c r="Q418" s="442">
        <v>14</v>
      </c>
      <c r="R418" s="442">
        <v>4</v>
      </c>
      <c r="S418" s="511">
        <v>9.0000000000000006E-5</v>
      </c>
      <c r="T418" s="442">
        <v>1</v>
      </c>
      <c r="U418" s="442">
        <v>10</v>
      </c>
      <c r="V418" s="442">
        <v>0.1</v>
      </c>
      <c r="W418" s="442">
        <v>100</v>
      </c>
      <c r="X418" s="442">
        <v>10</v>
      </c>
      <c r="Y418" s="442">
        <v>4</v>
      </c>
      <c r="Z418" s="511">
        <v>0.5</v>
      </c>
    </row>
    <row r="419" spans="1:26">
      <c r="A419" s="791"/>
      <c r="B419" s="789"/>
      <c r="C419" s="589">
        <v>0.65698100000000004</v>
      </c>
      <c r="D419" s="496"/>
      <c r="E419" s="496">
        <v>0.79320800000000002</v>
      </c>
      <c r="F419" s="496">
        <v>0.74089000000000005</v>
      </c>
      <c r="G419" s="496">
        <v>0.59914000000000001</v>
      </c>
      <c r="H419" s="497">
        <v>1</v>
      </c>
      <c r="I419" s="497">
        <v>12</v>
      </c>
      <c r="J419" s="497">
        <v>0.01</v>
      </c>
      <c r="K419" s="497">
        <v>2</v>
      </c>
      <c r="L419" s="498">
        <v>0.1</v>
      </c>
      <c r="M419" s="498">
        <v>10</v>
      </c>
      <c r="N419" s="498">
        <v>30</v>
      </c>
      <c r="O419" s="498">
        <v>4</v>
      </c>
      <c r="P419" s="497">
        <v>1</v>
      </c>
      <c r="Q419" s="498">
        <v>14</v>
      </c>
      <c r="R419" s="498">
        <v>4</v>
      </c>
      <c r="S419" s="497">
        <v>9.0000000000000006E-5</v>
      </c>
      <c r="T419" s="498">
        <v>1</v>
      </c>
      <c r="U419" s="498">
        <v>10</v>
      </c>
      <c r="V419" s="498">
        <v>1</v>
      </c>
      <c r="W419" s="498">
        <v>100</v>
      </c>
      <c r="X419" s="498">
        <v>10</v>
      </c>
      <c r="Y419" s="498">
        <v>4</v>
      </c>
      <c r="Z419" s="497">
        <v>0.5</v>
      </c>
    </row>
    <row r="420" spans="1:26">
      <c r="A420" s="791"/>
      <c r="B420" s="789"/>
      <c r="C420" s="93">
        <v>0.60239900000000002</v>
      </c>
      <c r="D420" s="90"/>
      <c r="E420" s="90">
        <v>0.70361300000000004</v>
      </c>
      <c r="F420" s="90">
        <v>0.69977</v>
      </c>
      <c r="G420" s="90">
        <v>0.54737999999999998</v>
      </c>
      <c r="H420" s="433">
        <v>1</v>
      </c>
      <c r="I420" s="433">
        <v>8</v>
      </c>
      <c r="J420" s="433">
        <v>0.01</v>
      </c>
      <c r="K420" s="433">
        <v>2</v>
      </c>
      <c r="L420" s="434">
        <v>0.1</v>
      </c>
      <c r="M420" s="434">
        <v>5</v>
      </c>
      <c r="N420" s="434">
        <v>30</v>
      </c>
      <c r="O420" s="434">
        <v>4</v>
      </c>
      <c r="P420" s="433">
        <v>1</v>
      </c>
      <c r="Q420" s="434">
        <v>14</v>
      </c>
      <c r="R420" s="434">
        <v>4</v>
      </c>
      <c r="S420" s="433">
        <v>9.0000000000000006E-5</v>
      </c>
      <c r="T420" s="434">
        <v>1</v>
      </c>
      <c r="U420" s="434">
        <v>10</v>
      </c>
      <c r="V420" s="434">
        <v>0.1</v>
      </c>
      <c r="W420" s="434">
        <v>100</v>
      </c>
      <c r="X420" s="434">
        <v>10</v>
      </c>
      <c r="Y420" s="434">
        <v>4</v>
      </c>
      <c r="Z420" s="433">
        <v>0.5</v>
      </c>
    </row>
    <row r="421" spans="1:26">
      <c r="A421" s="792"/>
      <c r="B421" s="789"/>
      <c r="C421" s="508"/>
      <c r="D421" s="443"/>
      <c r="E421" s="443"/>
      <c r="F421" s="508"/>
      <c r="G421" s="443"/>
      <c r="H421" s="510"/>
      <c r="I421" s="510"/>
      <c r="J421" s="510"/>
      <c r="K421" s="510"/>
      <c r="L421" s="507"/>
      <c r="M421" s="507"/>
      <c r="N421" s="507"/>
      <c r="O421" s="507"/>
      <c r="P421" s="510"/>
      <c r="Q421" s="507"/>
      <c r="R421" s="507"/>
      <c r="S421" s="510"/>
      <c r="T421" s="507"/>
      <c r="U421" s="507"/>
      <c r="V421" s="507"/>
      <c r="W421" s="507"/>
      <c r="X421" s="507"/>
      <c r="Y421" s="507"/>
      <c r="Z421" s="510"/>
    </row>
    <row r="422" spans="1:26">
      <c r="A422" s="818" t="s">
        <v>36</v>
      </c>
      <c r="B422" s="793" t="s">
        <v>118</v>
      </c>
      <c r="C422" s="93">
        <v>0.83424299999999996</v>
      </c>
      <c r="D422" s="90"/>
      <c r="E422" s="90">
        <v>0.98914500000000005</v>
      </c>
      <c r="F422" s="508">
        <v>0.91964999999999997</v>
      </c>
      <c r="G422" s="443">
        <v>0.85141999999999995</v>
      </c>
      <c r="H422" s="594">
        <v>1</v>
      </c>
      <c r="I422" s="512">
        <v>8</v>
      </c>
      <c r="J422" s="512">
        <v>2.5000000000000001E-2</v>
      </c>
      <c r="K422" s="512">
        <v>2</v>
      </c>
      <c r="L422" s="593">
        <v>0.1</v>
      </c>
      <c r="M422" s="593">
        <v>2</v>
      </c>
      <c r="N422" s="593">
        <v>40</v>
      </c>
      <c r="O422" s="512">
        <v>4</v>
      </c>
      <c r="P422" s="512">
        <v>1</v>
      </c>
      <c r="Q422" s="507">
        <v>2</v>
      </c>
      <c r="R422" s="593">
        <v>0</v>
      </c>
      <c r="S422" s="594">
        <v>1.0000000000000001E-5</v>
      </c>
      <c r="T422" s="507">
        <v>2</v>
      </c>
      <c r="U422" s="593">
        <v>100</v>
      </c>
      <c r="V422" s="593">
        <v>1</v>
      </c>
      <c r="W422" s="593">
        <v>5</v>
      </c>
      <c r="X422" s="507">
        <v>4</v>
      </c>
      <c r="Y422" s="507">
        <v>4</v>
      </c>
      <c r="Z422" s="512">
        <v>0.5</v>
      </c>
    </row>
    <row r="423" spans="1:26">
      <c r="A423" s="816"/>
      <c r="B423" s="794"/>
      <c r="C423" s="440">
        <v>0.82432499999999997</v>
      </c>
      <c r="D423" s="439"/>
      <c r="E423" s="439">
        <v>0.99006499999999997</v>
      </c>
      <c r="F423" s="206">
        <v>0.91286999999999996</v>
      </c>
      <c r="G423" s="206">
        <v>0.84004000000000001</v>
      </c>
      <c r="H423" s="465">
        <v>1</v>
      </c>
      <c r="I423" s="459">
        <v>4</v>
      </c>
      <c r="J423" s="459">
        <v>0.05</v>
      </c>
      <c r="K423" s="459">
        <v>2</v>
      </c>
      <c r="L423" s="466">
        <v>0.1</v>
      </c>
      <c r="M423" s="466">
        <v>5</v>
      </c>
      <c r="N423" s="466">
        <v>40</v>
      </c>
      <c r="O423" s="459">
        <v>4</v>
      </c>
      <c r="P423" s="459">
        <v>1</v>
      </c>
      <c r="Q423" s="461">
        <v>4</v>
      </c>
      <c r="R423" s="466">
        <v>0</v>
      </c>
      <c r="S423" s="465">
        <v>1.0000000000000001E-5</v>
      </c>
      <c r="T423" s="461">
        <v>2</v>
      </c>
      <c r="U423" s="466">
        <v>100</v>
      </c>
      <c r="V423" s="466">
        <v>1</v>
      </c>
      <c r="W423" s="466">
        <v>5</v>
      </c>
      <c r="X423" s="461">
        <v>10</v>
      </c>
      <c r="Y423" s="461">
        <v>4</v>
      </c>
      <c r="Z423" s="459">
        <v>0.5</v>
      </c>
    </row>
    <row r="424" spans="1:26">
      <c r="A424" s="816"/>
      <c r="B424" s="794"/>
      <c r="C424" s="93">
        <v>0.79753300000000005</v>
      </c>
      <c r="D424" s="90"/>
      <c r="E424" s="90">
        <v>0.97180699999999998</v>
      </c>
      <c r="F424" s="90">
        <v>0.90471000000000001</v>
      </c>
      <c r="G424" s="90">
        <v>0.82630999999999999</v>
      </c>
      <c r="H424" s="504">
        <v>1</v>
      </c>
      <c r="I424" s="432">
        <v>4</v>
      </c>
      <c r="J424" s="432">
        <v>0.01</v>
      </c>
      <c r="K424" s="432">
        <v>2</v>
      </c>
      <c r="L424" s="505">
        <v>0.1</v>
      </c>
      <c r="M424" s="505">
        <v>5</v>
      </c>
      <c r="N424" s="505">
        <v>40</v>
      </c>
      <c r="O424" s="432">
        <v>4</v>
      </c>
      <c r="P424" s="432">
        <v>1</v>
      </c>
      <c r="Q424" s="434">
        <v>5</v>
      </c>
      <c r="R424" s="505">
        <v>0</v>
      </c>
      <c r="S424" s="504">
        <v>1.0000000000000001E-5</v>
      </c>
      <c r="T424" s="434">
        <v>2</v>
      </c>
      <c r="U424" s="505">
        <v>100</v>
      </c>
      <c r="V424" s="505">
        <v>0.01</v>
      </c>
      <c r="W424" s="505">
        <v>50</v>
      </c>
      <c r="X424" s="434">
        <v>4</v>
      </c>
      <c r="Y424" s="434">
        <v>4</v>
      </c>
      <c r="Z424" s="432">
        <v>0.5</v>
      </c>
    </row>
    <row r="425" spans="1:26">
      <c r="A425" s="816"/>
      <c r="B425" s="794"/>
      <c r="C425" s="93">
        <v>0.79753300000000005</v>
      </c>
      <c r="D425" s="90"/>
      <c r="E425" s="90">
        <v>0.97180699999999998</v>
      </c>
      <c r="F425" s="90">
        <v>0.90471000000000001</v>
      </c>
      <c r="G425" s="90">
        <v>0.82630999999999999</v>
      </c>
      <c r="H425" s="504">
        <v>1</v>
      </c>
      <c r="I425" s="432">
        <v>4</v>
      </c>
      <c r="J425" s="432">
        <v>0.01</v>
      </c>
      <c r="K425" s="432">
        <v>2</v>
      </c>
      <c r="L425" s="505">
        <v>0.1</v>
      </c>
      <c r="M425" s="505">
        <v>5</v>
      </c>
      <c r="N425" s="505">
        <v>40</v>
      </c>
      <c r="O425" s="432">
        <v>4</v>
      </c>
      <c r="P425" s="432">
        <v>1</v>
      </c>
      <c r="Q425" s="434">
        <v>5</v>
      </c>
      <c r="R425" s="505">
        <v>0</v>
      </c>
      <c r="S425" s="504">
        <v>1.0000000000000001E-5</v>
      </c>
      <c r="T425" s="434">
        <v>2</v>
      </c>
      <c r="U425" s="505">
        <v>100</v>
      </c>
      <c r="V425" s="505">
        <v>0.01</v>
      </c>
      <c r="W425" s="505">
        <v>50</v>
      </c>
      <c r="X425" s="434">
        <v>4</v>
      </c>
      <c r="Y425" s="90">
        <v>10</v>
      </c>
      <c r="Z425" s="90">
        <v>0.5</v>
      </c>
    </row>
    <row r="426" spans="1:26">
      <c r="A426" s="816"/>
      <c r="B426" s="794"/>
      <c r="C426" s="93">
        <v>0.76898999999999995</v>
      </c>
      <c r="D426" s="90"/>
      <c r="E426" s="90">
        <v>0.96455000000000002</v>
      </c>
      <c r="F426" s="90">
        <v>0.87222999999999995</v>
      </c>
      <c r="G426" s="90">
        <v>0.77508999999999995</v>
      </c>
      <c r="H426" s="504">
        <v>1</v>
      </c>
      <c r="I426" s="432">
        <v>4</v>
      </c>
      <c r="J426" s="432">
        <v>0.1</v>
      </c>
      <c r="K426" s="432">
        <v>2</v>
      </c>
      <c r="L426" s="505">
        <v>0.1</v>
      </c>
      <c r="M426" s="505">
        <v>5</v>
      </c>
      <c r="N426" s="505">
        <v>40</v>
      </c>
      <c r="O426" s="432">
        <v>4</v>
      </c>
      <c r="P426" s="432">
        <v>1</v>
      </c>
      <c r="Q426" s="434">
        <v>5</v>
      </c>
      <c r="R426" s="505">
        <v>0</v>
      </c>
      <c r="S426" s="504">
        <v>1.0000000000000001E-5</v>
      </c>
      <c r="T426" s="434">
        <v>2</v>
      </c>
      <c r="U426" s="505">
        <v>100</v>
      </c>
      <c r="V426" s="505">
        <v>0.01</v>
      </c>
      <c r="W426" s="505">
        <v>50</v>
      </c>
      <c r="X426" s="434">
        <v>4</v>
      </c>
      <c r="Y426" s="90">
        <v>10</v>
      </c>
      <c r="Z426" s="90">
        <v>0.5</v>
      </c>
    </row>
    <row r="427" spans="1:26">
      <c r="A427" s="816"/>
      <c r="B427" s="794"/>
      <c r="C427" s="440">
        <v>0.75938300000000003</v>
      </c>
      <c r="D427" s="439"/>
      <c r="E427" s="439">
        <v>0.96091300000000002</v>
      </c>
      <c r="F427" s="439">
        <v>0.87019999999999997</v>
      </c>
      <c r="G427" s="439">
        <v>0.77871000000000001</v>
      </c>
      <c r="H427" s="590">
        <v>1</v>
      </c>
      <c r="I427" s="511">
        <v>8</v>
      </c>
      <c r="J427" s="511">
        <v>0.1</v>
      </c>
      <c r="K427" s="511">
        <v>2</v>
      </c>
      <c r="L427" s="591">
        <v>0.1</v>
      </c>
      <c r="M427" s="591">
        <v>5</v>
      </c>
      <c r="N427" s="591">
        <v>40</v>
      </c>
      <c r="O427" s="511">
        <v>4</v>
      </c>
      <c r="P427" s="511">
        <v>1</v>
      </c>
      <c r="Q427" s="442">
        <v>5</v>
      </c>
      <c r="R427" s="591">
        <v>0</v>
      </c>
      <c r="S427" s="590">
        <v>1.0000000000000001E-5</v>
      </c>
      <c r="T427" s="442">
        <v>2</v>
      </c>
      <c r="U427" s="591">
        <v>100</v>
      </c>
      <c r="V427" s="591">
        <v>0.1</v>
      </c>
      <c r="W427" s="591">
        <v>50</v>
      </c>
      <c r="X427" s="442">
        <v>4</v>
      </c>
      <c r="Y427" s="439">
        <v>10</v>
      </c>
      <c r="Z427" s="439">
        <v>0.5</v>
      </c>
    </row>
    <row r="428" spans="1:26">
      <c r="A428" s="816"/>
      <c r="B428" s="794"/>
      <c r="C428" s="604">
        <v>0.84918499999999997</v>
      </c>
      <c r="D428" s="444"/>
      <c r="E428" s="444">
        <v>0.98922100000000002</v>
      </c>
      <c r="F428" s="444">
        <v>0.92957999999999996</v>
      </c>
      <c r="G428" s="444">
        <v>0.86860000000000004</v>
      </c>
      <c r="H428" s="595">
        <v>4</v>
      </c>
      <c r="I428" s="588">
        <v>8</v>
      </c>
      <c r="J428" s="588">
        <v>2.5000000000000001E-2</v>
      </c>
      <c r="K428" s="588">
        <v>2</v>
      </c>
      <c r="L428" s="596">
        <v>0.1</v>
      </c>
      <c r="M428" s="596">
        <v>2</v>
      </c>
      <c r="N428" s="596">
        <v>40</v>
      </c>
      <c r="O428" s="588">
        <v>4</v>
      </c>
      <c r="P428" s="588">
        <v>1</v>
      </c>
      <c r="Q428" s="445">
        <v>2</v>
      </c>
      <c r="R428" s="596">
        <v>0</v>
      </c>
      <c r="S428" s="595">
        <v>1.0000000000000001E-5</v>
      </c>
      <c r="T428" s="445">
        <v>2</v>
      </c>
      <c r="U428" s="596">
        <v>100</v>
      </c>
      <c r="V428" s="596">
        <v>1</v>
      </c>
      <c r="W428" s="596">
        <v>5</v>
      </c>
      <c r="X428" s="445">
        <v>9</v>
      </c>
      <c r="Y428" s="445">
        <v>4</v>
      </c>
      <c r="Z428" s="588">
        <v>0.5</v>
      </c>
    </row>
    <row r="429" spans="1:26">
      <c r="A429" s="816"/>
      <c r="B429" s="794"/>
      <c r="C429" s="567"/>
      <c r="D429" s="443"/>
      <c r="E429" s="443"/>
      <c r="F429" s="443"/>
      <c r="G429" s="443"/>
      <c r="H429" s="592"/>
      <c r="I429" s="510"/>
      <c r="J429" s="510"/>
      <c r="K429" s="510"/>
      <c r="L429" s="593"/>
      <c r="M429" s="593"/>
      <c r="N429" s="593"/>
      <c r="O429" s="510"/>
      <c r="P429" s="510"/>
      <c r="Q429" s="507"/>
      <c r="R429" s="593"/>
      <c r="S429" s="592"/>
      <c r="T429" s="507"/>
      <c r="U429" s="593"/>
      <c r="V429" s="593"/>
      <c r="W429" s="593"/>
      <c r="X429" s="507"/>
      <c r="Y429" s="443"/>
      <c r="Z429" s="443"/>
    </row>
    <row r="430" spans="1:26">
      <c r="A430" s="816"/>
      <c r="B430" s="793" t="s">
        <v>119</v>
      </c>
      <c r="C430" s="93">
        <v>0.488427</v>
      </c>
      <c r="D430" s="508"/>
      <c r="E430" s="443">
        <v>0.68881599999999998</v>
      </c>
      <c r="F430" s="508">
        <v>0.73829999999999996</v>
      </c>
      <c r="G430" s="443">
        <v>0.59267000000000003</v>
      </c>
      <c r="H430" s="512">
        <v>2</v>
      </c>
      <c r="I430" s="512">
        <v>4</v>
      </c>
      <c r="J430" s="512">
        <v>0.05</v>
      </c>
      <c r="K430" s="512">
        <v>2</v>
      </c>
      <c r="L430" s="507">
        <v>0.1</v>
      </c>
      <c r="M430" s="507">
        <v>5</v>
      </c>
      <c r="N430" s="507">
        <v>20</v>
      </c>
      <c r="O430" s="507">
        <v>4</v>
      </c>
      <c r="P430" s="512">
        <v>1</v>
      </c>
      <c r="Q430" s="507">
        <v>8</v>
      </c>
      <c r="R430" s="507">
        <v>1</v>
      </c>
      <c r="S430" s="512">
        <v>1E-3</v>
      </c>
      <c r="T430" s="507">
        <v>2</v>
      </c>
      <c r="U430" s="507">
        <v>30</v>
      </c>
      <c r="V430" s="507">
        <v>1</v>
      </c>
      <c r="W430" s="507">
        <v>500</v>
      </c>
      <c r="X430" s="507">
        <v>10</v>
      </c>
      <c r="Y430" s="507">
        <v>4</v>
      </c>
      <c r="Z430" s="512">
        <v>0.5</v>
      </c>
    </row>
    <row r="431" spans="1:26">
      <c r="A431" s="816"/>
      <c r="B431" s="794"/>
      <c r="C431" s="93">
        <v>0.47741499999999998</v>
      </c>
      <c r="D431" s="93"/>
      <c r="E431" s="90">
        <v>0.71527700000000005</v>
      </c>
      <c r="F431" s="93">
        <v>0.73668999999999996</v>
      </c>
      <c r="G431" s="90">
        <v>0.58806999999999998</v>
      </c>
      <c r="H431" s="433">
        <v>1</v>
      </c>
      <c r="I431" s="433">
        <v>8</v>
      </c>
      <c r="J431" s="433">
        <v>0.05</v>
      </c>
      <c r="K431" s="433">
        <v>2</v>
      </c>
      <c r="L431" s="434">
        <v>0.1</v>
      </c>
      <c r="M431" s="434">
        <v>5</v>
      </c>
      <c r="N431" s="434">
        <v>20</v>
      </c>
      <c r="O431" s="434">
        <v>4</v>
      </c>
      <c r="P431" s="433">
        <v>1</v>
      </c>
      <c r="Q431" s="434">
        <v>8</v>
      </c>
      <c r="R431" s="434">
        <v>1</v>
      </c>
      <c r="S431" s="433">
        <v>1E-3</v>
      </c>
      <c r="T431" s="434">
        <v>2</v>
      </c>
      <c r="U431" s="434">
        <v>30</v>
      </c>
      <c r="V431" s="434">
        <v>1</v>
      </c>
      <c r="W431" s="434">
        <v>500</v>
      </c>
      <c r="X431" s="434">
        <v>10</v>
      </c>
      <c r="Y431" s="434">
        <v>4</v>
      </c>
      <c r="Z431" s="433">
        <v>0.5</v>
      </c>
    </row>
    <row r="432" spans="1:26">
      <c r="A432" s="816"/>
      <c r="B432" s="794"/>
      <c r="C432" s="93">
        <v>0.55193199999999998</v>
      </c>
      <c r="D432" s="567"/>
      <c r="E432" s="506">
        <v>0.81533699999999998</v>
      </c>
      <c r="F432" s="439">
        <v>0.78241000000000005</v>
      </c>
      <c r="G432" s="439">
        <v>0.64688000000000001</v>
      </c>
      <c r="H432" s="441">
        <v>1</v>
      </c>
      <c r="I432" s="441">
        <v>4</v>
      </c>
      <c r="J432" s="441">
        <v>0.05</v>
      </c>
      <c r="K432" s="441">
        <v>2</v>
      </c>
      <c r="L432" s="442">
        <v>0.1</v>
      </c>
      <c r="M432" s="442">
        <v>5</v>
      </c>
      <c r="N432" s="442">
        <v>40</v>
      </c>
      <c r="O432" s="442">
        <v>3</v>
      </c>
      <c r="P432" s="441">
        <v>1</v>
      </c>
      <c r="Q432" s="442">
        <v>4</v>
      </c>
      <c r="R432" s="442">
        <v>0</v>
      </c>
      <c r="S432" s="441">
        <v>1E-3</v>
      </c>
      <c r="T432" s="442">
        <v>2</v>
      </c>
      <c r="U432" s="442">
        <v>15</v>
      </c>
      <c r="V432" s="442">
        <v>0.01</v>
      </c>
      <c r="W432" s="442">
        <v>500</v>
      </c>
      <c r="X432" s="442">
        <v>10</v>
      </c>
      <c r="Y432" s="442">
        <v>4</v>
      </c>
      <c r="Z432" s="441">
        <v>0.5</v>
      </c>
    </row>
    <row r="433" spans="1:26">
      <c r="A433" s="816"/>
      <c r="B433" s="794"/>
      <c r="C433" s="429">
        <v>0.47741499999999998</v>
      </c>
      <c r="D433" s="429"/>
      <c r="E433" s="227">
        <v>0.71527700000000005</v>
      </c>
      <c r="F433" s="227">
        <v>0.73668999999999996</v>
      </c>
      <c r="G433" s="227">
        <v>0.58806999999999998</v>
      </c>
      <c r="H433" s="319">
        <v>1</v>
      </c>
      <c r="I433" s="319">
        <v>8</v>
      </c>
      <c r="J433" s="319">
        <v>0.05</v>
      </c>
      <c r="K433" s="319">
        <v>2</v>
      </c>
      <c r="L433" s="147">
        <v>0.1</v>
      </c>
      <c r="M433" s="147">
        <v>5</v>
      </c>
      <c r="N433" s="147">
        <v>20</v>
      </c>
      <c r="O433" s="147">
        <v>4</v>
      </c>
      <c r="P433" s="319">
        <v>1</v>
      </c>
      <c r="Q433" s="147">
        <v>8</v>
      </c>
      <c r="R433" s="147">
        <v>1</v>
      </c>
      <c r="S433" s="319">
        <v>1E-3</v>
      </c>
      <c r="T433" s="147">
        <v>2</v>
      </c>
      <c r="U433" s="147">
        <v>30</v>
      </c>
      <c r="V433" s="147">
        <v>1</v>
      </c>
      <c r="W433" s="147">
        <v>500</v>
      </c>
      <c r="X433" s="147">
        <v>10</v>
      </c>
      <c r="Y433" s="147">
        <v>4</v>
      </c>
      <c r="Z433" s="319">
        <v>0.5</v>
      </c>
    </row>
    <row r="434" spans="1:26">
      <c r="A434" s="816"/>
      <c r="B434" s="794"/>
      <c r="C434" s="431">
        <v>0.39154</v>
      </c>
      <c r="D434" s="431"/>
      <c r="E434" s="322">
        <v>0.59590600000000005</v>
      </c>
      <c r="F434" s="322">
        <v>0.70101000000000002</v>
      </c>
      <c r="G434" s="322">
        <v>0.54307000000000005</v>
      </c>
      <c r="H434" s="345">
        <v>1</v>
      </c>
      <c r="I434" s="345">
        <v>12</v>
      </c>
      <c r="J434" s="345">
        <v>0.05</v>
      </c>
      <c r="K434" s="345">
        <v>2</v>
      </c>
      <c r="L434" s="587">
        <v>0.1</v>
      </c>
      <c r="M434" s="587">
        <v>5</v>
      </c>
      <c r="N434" s="587">
        <v>40</v>
      </c>
      <c r="O434" s="587">
        <v>3</v>
      </c>
      <c r="P434" s="345">
        <v>1</v>
      </c>
      <c r="Q434" s="587">
        <v>4</v>
      </c>
      <c r="R434" s="587">
        <v>0</v>
      </c>
      <c r="S434" s="345">
        <v>1E-3</v>
      </c>
      <c r="T434" s="587">
        <v>2</v>
      </c>
      <c r="U434" s="587">
        <v>15</v>
      </c>
      <c r="V434" s="587">
        <v>0.01</v>
      </c>
      <c r="W434" s="587">
        <v>500</v>
      </c>
      <c r="X434" s="587">
        <v>10</v>
      </c>
      <c r="Y434" s="587">
        <v>4</v>
      </c>
      <c r="Z434" s="345">
        <v>0.5</v>
      </c>
    </row>
    <row r="435" spans="1:26">
      <c r="A435" s="816"/>
      <c r="B435" s="794"/>
      <c r="C435" s="589">
        <v>0.58316900000000005</v>
      </c>
      <c r="D435" s="496"/>
      <c r="E435" s="496">
        <v>0.85921099999999995</v>
      </c>
      <c r="F435" s="496">
        <v>0.80069999999999997</v>
      </c>
      <c r="G435" s="496">
        <v>0.66959000000000002</v>
      </c>
      <c r="H435" s="497">
        <v>1</v>
      </c>
      <c r="I435" s="497">
        <v>4</v>
      </c>
      <c r="J435" s="497">
        <v>0.15</v>
      </c>
      <c r="K435" s="497">
        <v>2</v>
      </c>
      <c r="L435" s="498">
        <v>0.1</v>
      </c>
      <c r="M435" s="498">
        <v>8</v>
      </c>
      <c r="N435" s="498">
        <v>40</v>
      </c>
      <c r="O435" s="498">
        <v>4</v>
      </c>
      <c r="P435" s="497">
        <v>1</v>
      </c>
      <c r="Q435" s="498">
        <v>4</v>
      </c>
      <c r="R435" s="498">
        <v>1</v>
      </c>
      <c r="S435" s="497">
        <v>1E-3</v>
      </c>
      <c r="T435" s="498">
        <v>2</v>
      </c>
      <c r="U435" s="498">
        <v>15</v>
      </c>
      <c r="V435" s="498">
        <v>0.01</v>
      </c>
      <c r="W435" s="498">
        <v>150</v>
      </c>
      <c r="X435" s="498">
        <v>10</v>
      </c>
      <c r="Y435" s="498">
        <v>4</v>
      </c>
      <c r="Z435" s="497">
        <v>0.5</v>
      </c>
    </row>
    <row r="436" spans="1:26">
      <c r="A436" s="817"/>
      <c r="B436" s="795"/>
      <c r="C436" s="440">
        <v>0.54633100000000001</v>
      </c>
      <c r="D436" s="322"/>
      <c r="E436" s="322">
        <v>0.80556899999999998</v>
      </c>
      <c r="F436" s="439">
        <v>0.77949000000000002</v>
      </c>
      <c r="G436" s="439">
        <v>0.64097999999999999</v>
      </c>
      <c r="H436" s="441">
        <v>1</v>
      </c>
      <c r="I436" s="441">
        <v>8</v>
      </c>
      <c r="J436" s="441">
        <v>0.15</v>
      </c>
      <c r="K436" s="441">
        <v>2</v>
      </c>
      <c r="L436" s="442">
        <v>0.1</v>
      </c>
      <c r="M436" s="442">
        <v>10</v>
      </c>
      <c r="N436" s="442">
        <v>40</v>
      </c>
      <c r="O436" s="442">
        <v>3</v>
      </c>
      <c r="P436" s="441">
        <v>1</v>
      </c>
      <c r="Q436" s="442">
        <v>4</v>
      </c>
      <c r="R436" s="442">
        <v>1</v>
      </c>
      <c r="S436" s="441">
        <v>1E-3</v>
      </c>
      <c r="T436" s="442">
        <v>2</v>
      </c>
      <c r="U436" s="442">
        <v>15</v>
      </c>
      <c r="V436" s="442">
        <v>0.01</v>
      </c>
      <c r="W436" s="442">
        <v>500</v>
      </c>
      <c r="X436" s="442">
        <v>10</v>
      </c>
      <c r="Y436" s="442">
        <v>4</v>
      </c>
      <c r="Z436" s="441">
        <v>0.5</v>
      </c>
    </row>
    <row r="437" spans="1:26">
      <c r="A437" s="795" t="s">
        <v>77</v>
      </c>
      <c r="B437" s="795" t="s">
        <v>127</v>
      </c>
      <c r="C437" s="440"/>
      <c r="D437" s="322"/>
      <c r="E437" s="322"/>
      <c r="F437" s="206"/>
      <c r="G437" s="206"/>
      <c r="H437" s="198"/>
      <c r="I437" s="198"/>
      <c r="J437" s="198"/>
      <c r="K437" s="198"/>
      <c r="L437" s="461"/>
      <c r="M437" s="461"/>
      <c r="N437" s="461"/>
      <c r="O437" s="461"/>
      <c r="P437" s="198"/>
      <c r="Q437" s="461"/>
      <c r="R437" s="461"/>
      <c r="S437" s="198"/>
      <c r="T437" s="461"/>
      <c r="U437" s="461"/>
      <c r="V437" s="461"/>
      <c r="W437" s="461"/>
      <c r="X437" s="461"/>
      <c r="Y437" s="461"/>
      <c r="Z437" s="198"/>
    </row>
    <row r="438" spans="1:26">
      <c r="A438" s="800"/>
      <c r="B438" s="816"/>
      <c r="C438" s="90">
        <v>0.56657400000000002</v>
      </c>
      <c r="D438" s="227"/>
      <c r="E438" s="90">
        <v>0.85943599999999998</v>
      </c>
      <c r="F438" s="90">
        <v>0.56100000000000005</v>
      </c>
      <c r="G438" s="90">
        <v>0.39028000000000002</v>
      </c>
      <c r="H438" s="432">
        <v>1</v>
      </c>
      <c r="I438" s="432">
        <v>2</v>
      </c>
      <c r="J438" s="432">
        <v>0.01</v>
      </c>
      <c r="K438" s="432">
        <v>2</v>
      </c>
      <c r="L438" s="434">
        <v>0.1</v>
      </c>
      <c r="M438" s="434">
        <v>5</v>
      </c>
      <c r="N438" s="434">
        <v>40</v>
      </c>
      <c r="O438" s="434">
        <v>4</v>
      </c>
      <c r="P438" s="432">
        <v>1</v>
      </c>
      <c r="Q438" s="434">
        <v>8</v>
      </c>
      <c r="R438" s="434">
        <v>2</v>
      </c>
      <c r="S438" s="432">
        <v>1E-4</v>
      </c>
      <c r="T438" s="434">
        <v>2</v>
      </c>
      <c r="U438" s="434">
        <v>100</v>
      </c>
      <c r="V438" s="434">
        <v>1</v>
      </c>
      <c r="W438" s="434">
        <v>0.5</v>
      </c>
      <c r="X438" s="434">
        <v>8</v>
      </c>
      <c r="Y438" s="434">
        <v>4</v>
      </c>
      <c r="Z438" s="432">
        <v>0.5</v>
      </c>
    </row>
    <row r="439" spans="1:26">
      <c r="A439" s="800"/>
      <c r="B439" s="816"/>
      <c r="C439" s="90">
        <v>0.59574099999999997</v>
      </c>
      <c r="D439" s="227"/>
      <c r="E439" s="90">
        <v>0.88766900000000004</v>
      </c>
      <c r="F439" s="90">
        <v>0.71304999999999996</v>
      </c>
      <c r="G439" s="90">
        <v>0.55410000000000004</v>
      </c>
      <c r="H439" s="432">
        <v>1</v>
      </c>
      <c r="I439" s="432">
        <v>8</v>
      </c>
      <c r="J439" s="432">
        <v>0.01</v>
      </c>
      <c r="K439" s="432">
        <v>2</v>
      </c>
      <c r="L439" s="434">
        <v>0.1</v>
      </c>
      <c r="M439" s="434">
        <v>5</v>
      </c>
      <c r="N439" s="434">
        <v>40</v>
      </c>
      <c r="O439" s="434">
        <v>4</v>
      </c>
      <c r="P439" s="432">
        <v>1</v>
      </c>
      <c r="Q439" s="434">
        <v>8</v>
      </c>
      <c r="R439" s="434">
        <v>2</v>
      </c>
      <c r="S439" s="432">
        <v>1E-4</v>
      </c>
      <c r="T439" s="434">
        <v>2</v>
      </c>
      <c r="U439" s="434">
        <v>100</v>
      </c>
      <c r="V439" s="434">
        <v>1</v>
      </c>
      <c r="W439" s="434">
        <v>0.5</v>
      </c>
      <c r="X439" s="434">
        <v>8</v>
      </c>
      <c r="Y439" s="434">
        <v>4</v>
      </c>
      <c r="Z439" s="432">
        <v>0.5</v>
      </c>
    </row>
    <row r="440" spans="1:26">
      <c r="A440" s="800"/>
      <c r="B440" s="816"/>
      <c r="C440" s="444">
        <v>0.60632600000000003</v>
      </c>
      <c r="D440" s="602"/>
      <c r="E440" s="444">
        <v>0.88930699999999996</v>
      </c>
      <c r="F440" s="444">
        <v>0.72058</v>
      </c>
      <c r="G440" s="444">
        <v>0.56335000000000002</v>
      </c>
      <c r="H440" s="603">
        <v>1</v>
      </c>
      <c r="I440" s="603">
        <v>8</v>
      </c>
      <c r="J440" s="603">
        <v>0.01</v>
      </c>
      <c r="K440" s="603">
        <v>2</v>
      </c>
      <c r="L440" s="445">
        <v>0.1</v>
      </c>
      <c r="M440" s="445">
        <v>5</v>
      </c>
      <c r="N440" s="445">
        <v>40</v>
      </c>
      <c r="O440" s="445">
        <v>4</v>
      </c>
      <c r="P440" s="603">
        <v>1</v>
      </c>
      <c r="Q440" s="445">
        <v>8</v>
      </c>
      <c r="R440" s="445">
        <v>2</v>
      </c>
      <c r="S440" s="603">
        <v>1E-4</v>
      </c>
      <c r="T440" s="445">
        <v>2</v>
      </c>
      <c r="U440" s="445">
        <v>100</v>
      </c>
      <c r="V440" s="445">
        <v>0.1</v>
      </c>
      <c r="W440" s="445">
        <v>0.5</v>
      </c>
      <c r="X440" s="445">
        <v>8</v>
      </c>
      <c r="Y440" s="445">
        <v>4</v>
      </c>
      <c r="Z440" s="603">
        <v>0.5</v>
      </c>
    </row>
    <row r="441" spans="1:26">
      <c r="A441" s="800"/>
      <c r="B441" s="816"/>
      <c r="C441" s="90">
        <v>0.60572499999999996</v>
      </c>
      <c r="D441" s="227"/>
      <c r="E441" s="90">
        <v>0.88987400000000005</v>
      </c>
      <c r="F441" s="90">
        <v>0.72470000000000001</v>
      </c>
      <c r="G441" s="90">
        <v>0.56838</v>
      </c>
      <c r="H441" s="432">
        <v>1</v>
      </c>
      <c r="I441" s="432">
        <v>8</v>
      </c>
      <c r="J441" s="432">
        <v>0.01</v>
      </c>
      <c r="K441" s="432">
        <v>2</v>
      </c>
      <c r="L441" s="434">
        <v>0.1</v>
      </c>
      <c r="M441" s="434">
        <v>5</v>
      </c>
      <c r="N441" s="434">
        <v>40</v>
      </c>
      <c r="O441" s="434">
        <v>4</v>
      </c>
      <c r="P441" s="432">
        <v>1</v>
      </c>
      <c r="Q441" s="434">
        <v>8</v>
      </c>
      <c r="R441" s="434">
        <v>2</v>
      </c>
      <c r="S441" s="432">
        <v>1E-4</v>
      </c>
      <c r="T441" s="434">
        <v>2</v>
      </c>
      <c r="U441" s="434">
        <v>100</v>
      </c>
      <c r="V441" s="434">
        <v>0.01</v>
      </c>
      <c r="W441" s="434">
        <v>0.5</v>
      </c>
      <c r="X441" s="434">
        <v>8</v>
      </c>
      <c r="Y441" s="434">
        <v>4</v>
      </c>
      <c r="Z441" s="432">
        <v>0.5</v>
      </c>
    </row>
    <row r="442" spans="1:26">
      <c r="A442" s="800"/>
      <c r="B442" s="816"/>
      <c r="C442" s="90">
        <v>0.57520300000000002</v>
      </c>
      <c r="D442" s="227"/>
      <c r="E442" s="90">
        <v>0.86751800000000001</v>
      </c>
      <c r="F442" s="90">
        <v>0.71025000000000005</v>
      </c>
      <c r="G442" s="90">
        <v>0.55069000000000001</v>
      </c>
      <c r="H442" s="432">
        <v>1</v>
      </c>
      <c r="I442" s="432">
        <v>8</v>
      </c>
      <c r="J442" s="432">
        <v>1E-3</v>
      </c>
      <c r="K442" s="432">
        <v>2</v>
      </c>
      <c r="L442" s="434">
        <v>0.1</v>
      </c>
      <c r="M442" s="434">
        <v>5</v>
      </c>
      <c r="N442" s="434">
        <v>40</v>
      </c>
      <c r="O442" s="434">
        <v>4</v>
      </c>
      <c r="P442" s="432">
        <v>1</v>
      </c>
      <c r="Q442" s="434">
        <v>8</v>
      </c>
      <c r="R442" s="434">
        <v>2</v>
      </c>
      <c r="S442" s="432">
        <v>1E-4</v>
      </c>
      <c r="T442" s="434">
        <v>2</v>
      </c>
      <c r="U442" s="434">
        <v>100</v>
      </c>
      <c r="V442" s="434">
        <v>0.01</v>
      </c>
      <c r="W442" s="434">
        <v>0.5</v>
      </c>
      <c r="X442" s="434">
        <v>8</v>
      </c>
      <c r="Y442" s="434">
        <v>4</v>
      </c>
      <c r="Z442" s="432">
        <v>0.5</v>
      </c>
    </row>
    <row r="443" spans="1:26">
      <c r="A443" s="800"/>
      <c r="B443" s="816"/>
      <c r="C443" s="90">
        <v>0.56794100000000003</v>
      </c>
      <c r="D443" s="227"/>
      <c r="E443" s="90">
        <v>0.87522699999999998</v>
      </c>
      <c r="F443" s="90">
        <v>0.70611999999999997</v>
      </c>
      <c r="G443" s="90">
        <v>0.54574999999999996</v>
      </c>
      <c r="H443" s="432">
        <v>1</v>
      </c>
      <c r="I443" s="432">
        <v>8</v>
      </c>
      <c r="J443" s="432">
        <v>1E-3</v>
      </c>
      <c r="K443" s="432">
        <v>2</v>
      </c>
      <c r="L443" s="434">
        <v>0.1</v>
      </c>
      <c r="M443" s="434">
        <v>5</v>
      </c>
      <c r="N443" s="434">
        <v>50</v>
      </c>
      <c r="O443" s="434">
        <v>4</v>
      </c>
      <c r="P443" s="432">
        <v>1</v>
      </c>
      <c r="Q443" s="434">
        <v>8</v>
      </c>
      <c r="R443" s="434">
        <v>2</v>
      </c>
      <c r="S443" s="432">
        <v>1E-4</v>
      </c>
      <c r="T443" s="434">
        <v>2</v>
      </c>
      <c r="U443" s="434">
        <v>120</v>
      </c>
      <c r="V443" s="434">
        <v>0.01</v>
      </c>
      <c r="W443" s="434">
        <v>0.5</v>
      </c>
      <c r="X443" s="434">
        <v>8</v>
      </c>
      <c r="Y443" s="434">
        <v>4</v>
      </c>
      <c r="Z443" s="432">
        <v>0.5</v>
      </c>
    </row>
    <row r="444" spans="1:26">
      <c r="A444" s="800"/>
      <c r="B444" s="816"/>
      <c r="C444" s="439">
        <v>0.58843400000000001</v>
      </c>
      <c r="D444" s="322"/>
      <c r="E444" s="439">
        <v>0.885791</v>
      </c>
      <c r="F444" s="439">
        <v>0.68679000000000001</v>
      </c>
      <c r="G444" s="439">
        <v>0.52298999999999995</v>
      </c>
      <c r="H444" s="511">
        <v>1</v>
      </c>
      <c r="I444" s="511">
        <v>4</v>
      </c>
      <c r="J444" s="511">
        <v>0.01</v>
      </c>
      <c r="K444" s="511">
        <v>2</v>
      </c>
      <c r="L444" s="442">
        <v>0.1</v>
      </c>
      <c r="M444" s="442">
        <v>5</v>
      </c>
      <c r="N444" s="442">
        <v>40</v>
      </c>
      <c r="O444" s="442">
        <v>4</v>
      </c>
      <c r="P444" s="511">
        <v>1</v>
      </c>
      <c r="Q444" s="442">
        <v>8</v>
      </c>
      <c r="R444" s="442">
        <v>2</v>
      </c>
      <c r="S444" s="511">
        <v>1E-4</v>
      </c>
      <c r="T444" s="442">
        <v>2</v>
      </c>
      <c r="U444" s="442">
        <v>100</v>
      </c>
      <c r="V444" s="442">
        <v>0.1</v>
      </c>
      <c r="W444" s="442">
        <v>0.5</v>
      </c>
      <c r="X444" s="442">
        <v>8</v>
      </c>
      <c r="Y444" s="442">
        <v>4</v>
      </c>
      <c r="Z444" s="511">
        <v>0.5</v>
      </c>
    </row>
    <row r="445" spans="1:26">
      <c r="A445" s="800"/>
      <c r="B445" s="816"/>
      <c r="C445" s="90">
        <v>0.57352000000000003</v>
      </c>
      <c r="D445" s="90"/>
      <c r="E445" s="90">
        <v>0.86892400000000003</v>
      </c>
      <c r="F445" s="90">
        <v>0.68367</v>
      </c>
      <c r="G445" s="90">
        <v>0.51937</v>
      </c>
      <c r="H445" s="433">
        <v>1</v>
      </c>
      <c r="I445" s="433">
        <v>4</v>
      </c>
      <c r="J445" s="433">
        <v>0.01</v>
      </c>
      <c r="K445" s="433">
        <v>2</v>
      </c>
      <c r="L445" s="434">
        <v>0.1</v>
      </c>
      <c r="M445" s="434">
        <v>5</v>
      </c>
      <c r="N445" s="434">
        <v>40</v>
      </c>
      <c r="O445" s="434">
        <v>4</v>
      </c>
      <c r="P445" s="433">
        <v>1</v>
      </c>
      <c r="Q445" s="434">
        <v>8</v>
      </c>
      <c r="R445" s="434">
        <v>2</v>
      </c>
      <c r="S445" s="433">
        <v>1E-4</v>
      </c>
      <c r="T445" s="434">
        <v>2</v>
      </c>
      <c r="U445" s="434">
        <v>100</v>
      </c>
      <c r="V445" s="434">
        <v>0.1</v>
      </c>
      <c r="W445" s="434">
        <v>0.9</v>
      </c>
      <c r="X445" s="434">
        <v>10</v>
      </c>
      <c r="Y445" s="434">
        <v>4</v>
      </c>
      <c r="Z445" s="433">
        <v>0.5</v>
      </c>
    </row>
    <row r="446" spans="1:26">
      <c r="A446" s="800"/>
      <c r="B446" s="816"/>
      <c r="C446" s="90">
        <v>0.60000900000000001</v>
      </c>
      <c r="D446" s="90"/>
      <c r="E446" s="90">
        <v>0.88959999999999995</v>
      </c>
      <c r="F446" s="90">
        <v>0.72033000000000003</v>
      </c>
      <c r="G446" s="90">
        <v>0.56305000000000005</v>
      </c>
      <c r="H446" s="433">
        <v>1</v>
      </c>
      <c r="I446" s="433">
        <v>8</v>
      </c>
      <c r="J446" s="433">
        <v>0.01</v>
      </c>
      <c r="K446" s="433">
        <v>2</v>
      </c>
      <c r="L446" s="434">
        <v>0.1</v>
      </c>
      <c r="M446" s="434">
        <v>5</v>
      </c>
      <c r="N446" s="434">
        <v>40</v>
      </c>
      <c r="O446" s="434">
        <v>4</v>
      </c>
      <c r="P446" s="433">
        <v>1</v>
      </c>
      <c r="Q446" s="434">
        <v>12</v>
      </c>
      <c r="R446" s="434">
        <v>2</v>
      </c>
      <c r="S446" s="433">
        <v>1E-4</v>
      </c>
      <c r="T446" s="434">
        <v>2</v>
      </c>
      <c r="U446" s="434">
        <v>75</v>
      </c>
      <c r="V446" s="434">
        <v>0.1</v>
      </c>
      <c r="W446" s="434">
        <v>0.25</v>
      </c>
      <c r="X446" s="434">
        <v>9</v>
      </c>
      <c r="Y446" s="434">
        <v>4</v>
      </c>
      <c r="Z446" s="433">
        <v>0.5</v>
      </c>
    </row>
    <row r="447" spans="1:26">
      <c r="A447" s="800"/>
      <c r="B447" s="816"/>
      <c r="C447" s="90">
        <v>0.60000900000000001</v>
      </c>
      <c r="D447" s="90"/>
      <c r="E447" s="90">
        <v>0.88959999999999995</v>
      </c>
      <c r="F447" s="90">
        <v>0.72033000000000003</v>
      </c>
      <c r="G447" s="90">
        <v>0.56305000000000005</v>
      </c>
      <c r="H447" s="433">
        <v>1</v>
      </c>
      <c r="I447" s="433">
        <v>8</v>
      </c>
      <c r="J447" s="433">
        <v>0.01</v>
      </c>
      <c r="K447" s="433">
        <v>2</v>
      </c>
      <c r="L447" s="434">
        <v>0.1</v>
      </c>
      <c r="M447" s="434">
        <v>5</v>
      </c>
      <c r="N447" s="434">
        <v>40</v>
      </c>
      <c r="O447" s="434">
        <v>4</v>
      </c>
      <c r="P447" s="433">
        <v>1</v>
      </c>
      <c r="Q447" s="434">
        <v>12</v>
      </c>
      <c r="R447" s="434">
        <v>2</v>
      </c>
      <c r="S447" s="433">
        <v>1E-4</v>
      </c>
      <c r="T447" s="434">
        <v>2</v>
      </c>
      <c r="U447" s="434">
        <v>75</v>
      </c>
      <c r="V447" s="434">
        <v>0.1</v>
      </c>
      <c r="W447" s="434">
        <v>0.25</v>
      </c>
      <c r="X447" s="434">
        <v>8</v>
      </c>
      <c r="Y447" s="434">
        <v>4</v>
      </c>
      <c r="Z447" s="433">
        <v>0.5</v>
      </c>
    </row>
    <row r="448" spans="1:26">
      <c r="A448" s="800"/>
      <c r="B448" s="816"/>
      <c r="C448" s="90">
        <v>0.59945499999999996</v>
      </c>
      <c r="D448" s="90"/>
      <c r="E448" s="90">
        <v>0.89207999999999998</v>
      </c>
      <c r="F448" s="90">
        <v>0.71926999999999996</v>
      </c>
      <c r="G448" s="90">
        <v>0.56176999999999999</v>
      </c>
      <c r="H448" s="433">
        <v>1</v>
      </c>
      <c r="I448" s="433">
        <v>8</v>
      </c>
      <c r="J448" s="433">
        <v>0.01</v>
      </c>
      <c r="K448" s="433">
        <v>2</v>
      </c>
      <c r="L448" s="434">
        <v>0.1</v>
      </c>
      <c r="M448" s="434">
        <v>5</v>
      </c>
      <c r="N448" s="434">
        <v>40</v>
      </c>
      <c r="O448" s="434">
        <v>4</v>
      </c>
      <c r="P448" s="433">
        <v>1</v>
      </c>
      <c r="Q448" s="434">
        <v>14</v>
      </c>
      <c r="R448" s="434">
        <v>2</v>
      </c>
      <c r="S448" s="433">
        <v>1E-4</v>
      </c>
      <c r="T448" s="434">
        <v>2</v>
      </c>
      <c r="U448" s="434">
        <v>150</v>
      </c>
      <c r="V448" s="434">
        <v>0.1</v>
      </c>
      <c r="W448" s="434">
        <v>0.25</v>
      </c>
      <c r="X448" s="434">
        <v>8</v>
      </c>
      <c r="Y448" s="434">
        <v>4</v>
      </c>
      <c r="Z448" s="433">
        <v>0.5</v>
      </c>
    </row>
    <row r="449" spans="1:26">
      <c r="A449" s="800"/>
      <c r="B449" s="816"/>
      <c r="C449" s="90">
        <v>0.60033199999999998</v>
      </c>
      <c r="D449" s="90"/>
      <c r="E449" s="90">
        <v>0.89078599999999997</v>
      </c>
      <c r="F449" s="90">
        <v>0.72004999999999997</v>
      </c>
      <c r="G449" s="90">
        <v>0.56271000000000004</v>
      </c>
      <c r="H449" s="433">
        <v>1</v>
      </c>
      <c r="I449" s="433">
        <v>8</v>
      </c>
      <c r="J449" s="433">
        <v>0.01</v>
      </c>
      <c r="K449" s="433">
        <v>2</v>
      </c>
      <c r="L449" s="434">
        <v>0.1</v>
      </c>
      <c r="M449" s="434">
        <v>5</v>
      </c>
      <c r="N449" s="434">
        <v>40</v>
      </c>
      <c r="O449" s="434">
        <v>4</v>
      </c>
      <c r="P449" s="433">
        <v>1</v>
      </c>
      <c r="Q449" s="434">
        <v>8</v>
      </c>
      <c r="R449" s="434">
        <v>4</v>
      </c>
      <c r="S449" s="433">
        <v>1E-4</v>
      </c>
      <c r="T449" s="434">
        <v>2</v>
      </c>
      <c r="U449" s="434">
        <v>100</v>
      </c>
      <c r="V449" s="434">
        <v>0.1</v>
      </c>
      <c r="W449" s="434">
        <v>0.25</v>
      </c>
      <c r="X449" s="434">
        <v>8</v>
      </c>
      <c r="Y449" s="434">
        <v>4</v>
      </c>
      <c r="Z449" s="433">
        <v>0.5</v>
      </c>
    </row>
    <row r="450" spans="1:26">
      <c r="A450" s="800"/>
      <c r="B450" s="816"/>
      <c r="C450" s="90">
        <v>0.59730399999999995</v>
      </c>
      <c r="D450" s="90"/>
      <c r="E450" s="90">
        <v>0.89125399999999999</v>
      </c>
      <c r="F450" s="90">
        <v>0.71955000000000002</v>
      </c>
      <c r="G450" s="90">
        <v>0.56211</v>
      </c>
      <c r="H450" s="433">
        <v>1</v>
      </c>
      <c r="I450" s="433">
        <v>8</v>
      </c>
      <c r="J450" s="433">
        <v>0.01</v>
      </c>
      <c r="K450" s="433">
        <v>2</v>
      </c>
      <c r="L450" s="434">
        <v>0.1</v>
      </c>
      <c r="M450" s="434">
        <v>5</v>
      </c>
      <c r="N450" s="434">
        <v>40</v>
      </c>
      <c r="O450" s="434">
        <v>4</v>
      </c>
      <c r="P450" s="433">
        <v>1</v>
      </c>
      <c r="Q450" s="434">
        <v>12</v>
      </c>
      <c r="R450" s="434">
        <v>4</v>
      </c>
      <c r="S450" s="433">
        <v>1E-4</v>
      </c>
      <c r="T450" s="434">
        <v>2</v>
      </c>
      <c r="U450" s="434">
        <v>100</v>
      </c>
      <c r="V450" s="434">
        <v>0.1</v>
      </c>
      <c r="W450" s="434">
        <v>0.25</v>
      </c>
      <c r="X450" s="434">
        <v>8</v>
      </c>
      <c r="Y450" s="434">
        <v>4</v>
      </c>
      <c r="Z450" s="433">
        <v>0.5</v>
      </c>
    </row>
    <row r="451" spans="1:26">
      <c r="A451" s="800"/>
      <c r="B451" s="816"/>
      <c r="C451" s="90"/>
      <c r="D451" s="227"/>
      <c r="E451" s="227"/>
      <c r="F451" s="90"/>
      <c r="G451" s="90"/>
      <c r="H451" s="432"/>
      <c r="I451" s="432"/>
      <c r="J451" s="432"/>
      <c r="K451" s="432"/>
      <c r="L451" s="434"/>
      <c r="M451" s="434"/>
      <c r="N451" s="434"/>
      <c r="O451" s="434"/>
      <c r="P451" s="432"/>
      <c r="Q451" s="434"/>
      <c r="R451" s="434"/>
      <c r="S451" s="432"/>
      <c r="T451" s="434"/>
      <c r="U451" s="434"/>
      <c r="V451" s="434"/>
      <c r="W451" s="434"/>
      <c r="X451" s="434"/>
      <c r="Y451" s="434"/>
      <c r="Z451" s="432"/>
    </row>
    <row r="452" spans="1:26">
      <c r="A452" s="816"/>
      <c r="B452" s="794" t="s">
        <v>128</v>
      </c>
      <c r="C452" s="93">
        <v>0.59619100000000003</v>
      </c>
      <c r="D452" s="227"/>
      <c r="E452" s="90">
        <v>0.89165000000000005</v>
      </c>
      <c r="F452" s="90">
        <v>0.72702</v>
      </c>
      <c r="G452" s="90">
        <v>0.57128999999999996</v>
      </c>
      <c r="H452" s="432">
        <v>1</v>
      </c>
      <c r="I452" s="432">
        <v>8</v>
      </c>
      <c r="J452" s="432">
        <v>0.01</v>
      </c>
      <c r="K452" s="432">
        <v>2</v>
      </c>
      <c r="L452" s="434">
        <v>0.1</v>
      </c>
      <c r="M452" s="434">
        <v>5</v>
      </c>
      <c r="N452" s="434">
        <v>40</v>
      </c>
      <c r="O452" s="434">
        <v>4</v>
      </c>
      <c r="P452" s="432">
        <v>1</v>
      </c>
      <c r="Q452" s="434">
        <v>8</v>
      </c>
      <c r="R452" s="434">
        <v>2</v>
      </c>
      <c r="S452" s="432">
        <v>1E-4</v>
      </c>
      <c r="T452" s="434">
        <v>2</v>
      </c>
      <c r="U452" s="434">
        <v>100</v>
      </c>
      <c r="V452" s="434">
        <v>1</v>
      </c>
      <c r="W452" s="434">
        <v>0.5</v>
      </c>
      <c r="X452" s="434">
        <v>9</v>
      </c>
      <c r="Y452" s="434">
        <v>4</v>
      </c>
      <c r="Z452" s="432">
        <v>0.5</v>
      </c>
    </row>
    <row r="453" spans="1:26">
      <c r="A453" s="816"/>
      <c r="B453" s="794"/>
      <c r="C453" s="93">
        <v>0.53298400000000001</v>
      </c>
      <c r="D453" s="227"/>
      <c r="E453" s="90">
        <v>0.90586599999999995</v>
      </c>
      <c r="F453" s="90">
        <v>0.70469999999999999</v>
      </c>
      <c r="G453" s="90">
        <v>0.54452999999999996</v>
      </c>
      <c r="H453" s="432">
        <v>1</v>
      </c>
      <c r="I453" s="432">
        <v>8</v>
      </c>
      <c r="J453" s="432">
        <v>1E-3</v>
      </c>
      <c r="K453" s="432">
        <v>2</v>
      </c>
      <c r="L453" s="434">
        <v>0.1</v>
      </c>
      <c r="M453" s="434">
        <v>5</v>
      </c>
      <c r="N453" s="434">
        <v>40</v>
      </c>
      <c r="O453" s="434">
        <v>4</v>
      </c>
      <c r="P453" s="432">
        <v>1</v>
      </c>
      <c r="Q453" s="434">
        <v>8</v>
      </c>
      <c r="R453" s="434">
        <v>2</v>
      </c>
      <c r="S453" s="432">
        <v>1E-4</v>
      </c>
      <c r="T453" s="434">
        <v>2</v>
      </c>
      <c r="U453" s="434">
        <v>100</v>
      </c>
      <c r="V453" s="434">
        <v>0.01</v>
      </c>
      <c r="W453" s="434">
        <v>0.5</v>
      </c>
      <c r="X453" s="434">
        <v>9</v>
      </c>
      <c r="Y453" s="434">
        <v>4</v>
      </c>
      <c r="Z453" s="432">
        <v>0.5</v>
      </c>
    </row>
    <row r="454" spans="1:26">
      <c r="A454" s="816"/>
      <c r="B454" s="794"/>
      <c r="C454" s="440">
        <v>0.60331299999999999</v>
      </c>
      <c r="D454" s="322"/>
      <c r="E454" s="439">
        <v>0.88736400000000004</v>
      </c>
      <c r="F454" s="439">
        <v>0.72838999999999998</v>
      </c>
      <c r="G454" s="439">
        <f>0.57294</f>
        <v>0.57294</v>
      </c>
      <c r="H454" s="511">
        <v>1</v>
      </c>
      <c r="I454" s="511">
        <v>8</v>
      </c>
      <c r="J454" s="511">
        <v>0.01</v>
      </c>
      <c r="K454" s="511">
        <v>2</v>
      </c>
      <c r="L454" s="442">
        <v>0.1</v>
      </c>
      <c r="M454" s="442">
        <v>5</v>
      </c>
      <c r="N454" s="442">
        <v>40</v>
      </c>
      <c r="O454" s="442">
        <v>4</v>
      </c>
      <c r="P454" s="511">
        <v>1</v>
      </c>
      <c r="Q454" s="442">
        <v>8</v>
      </c>
      <c r="R454" s="442">
        <v>2</v>
      </c>
      <c r="S454" s="511">
        <v>1E-4</v>
      </c>
      <c r="T454" s="442">
        <v>2</v>
      </c>
      <c r="U454" s="442">
        <v>100</v>
      </c>
      <c r="V454" s="442">
        <v>0.1</v>
      </c>
      <c r="W454" s="442">
        <v>0.5</v>
      </c>
      <c r="X454" s="442">
        <v>9</v>
      </c>
      <c r="Y454" s="442">
        <v>4</v>
      </c>
      <c r="Z454" s="511">
        <v>0.5</v>
      </c>
    </row>
    <row r="455" spans="1:26">
      <c r="A455" s="816"/>
      <c r="B455" s="820"/>
      <c r="C455" s="90">
        <v>0.60450700000000002</v>
      </c>
      <c r="D455" s="90"/>
      <c r="E455" s="90">
        <v>0.897733</v>
      </c>
      <c r="F455" s="90">
        <v>0.72958999999999996</v>
      </c>
      <c r="G455" s="90">
        <v>0.57438</v>
      </c>
      <c r="H455" s="433">
        <v>1</v>
      </c>
      <c r="I455" s="433">
        <v>8</v>
      </c>
      <c r="J455" s="433">
        <v>0.01</v>
      </c>
      <c r="K455" s="433">
        <v>2</v>
      </c>
      <c r="L455" s="434">
        <v>0.1</v>
      </c>
      <c r="M455" s="434">
        <v>5</v>
      </c>
      <c r="N455" s="434">
        <v>40</v>
      </c>
      <c r="O455" s="434">
        <v>4</v>
      </c>
      <c r="P455" s="433">
        <v>1</v>
      </c>
      <c r="Q455" s="434">
        <v>12</v>
      </c>
      <c r="R455" s="434">
        <v>2</v>
      </c>
      <c r="S455" s="433">
        <v>1E-4</v>
      </c>
      <c r="T455" s="434">
        <v>2</v>
      </c>
      <c r="U455" s="434">
        <v>75</v>
      </c>
      <c r="V455" s="434">
        <v>0.1</v>
      </c>
      <c r="W455" s="434">
        <v>0.5</v>
      </c>
      <c r="X455" s="434">
        <v>9</v>
      </c>
      <c r="Y455" s="434">
        <v>4</v>
      </c>
      <c r="Z455" s="433">
        <v>0.5</v>
      </c>
    </row>
    <row r="456" spans="1:26">
      <c r="A456" s="816"/>
      <c r="B456" s="820"/>
      <c r="C456" s="90">
        <v>0.50865099999999996</v>
      </c>
      <c r="D456" s="90"/>
      <c r="E456" s="90">
        <v>0.90333300000000005</v>
      </c>
      <c r="F456" s="90">
        <v>0.69221999999999995</v>
      </c>
      <c r="G456" s="90">
        <v>0.52973000000000003</v>
      </c>
      <c r="H456" s="433">
        <v>1</v>
      </c>
      <c r="I456" s="433">
        <v>8</v>
      </c>
      <c r="J456" s="433">
        <v>1E-3</v>
      </c>
      <c r="K456" s="433">
        <v>2</v>
      </c>
      <c r="L456" s="434">
        <v>0.1</v>
      </c>
      <c r="M456" s="434">
        <v>5</v>
      </c>
      <c r="N456" s="434">
        <v>40</v>
      </c>
      <c r="O456" s="434">
        <v>4</v>
      </c>
      <c r="P456" s="433">
        <v>1</v>
      </c>
      <c r="Q456" s="434">
        <v>12</v>
      </c>
      <c r="R456" s="434">
        <v>2</v>
      </c>
      <c r="S456" s="433">
        <v>1E-4</v>
      </c>
      <c r="T456" s="434">
        <v>2</v>
      </c>
      <c r="U456" s="434">
        <v>75</v>
      </c>
      <c r="V456" s="434">
        <v>0.1</v>
      </c>
      <c r="W456" s="434">
        <v>0.5</v>
      </c>
      <c r="X456" s="434">
        <v>9</v>
      </c>
      <c r="Y456" s="434">
        <v>4</v>
      </c>
      <c r="Z456" s="433">
        <v>0.5</v>
      </c>
    </row>
    <row r="457" spans="1:26">
      <c r="A457" s="816"/>
      <c r="B457" s="820"/>
      <c r="C457" s="444">
        <v>0.60519699999999998</v>
      </c>
      <c r="D457" s="444"/>
      <c r="E457" s="444">
        <v>0.89610599999999996</v>
      </c>
      <c r="F457" s="444">
        <v>0.72826999999999997</v>
      </c>
      <c r="G457" s="444">
        <v>0.57276000000000005</v>
      </c>
      <c r="H457" s="588">
        <v>1</v>
      </c>
      <c r="I457" s="588">
        <v>8</v>
      </c>
      <c r="J457" s="588">
        <v>0.01</v>
      </c>
      <c r="K457" s="588">
        <v>2</v>
      </c>
      <c r="L457" s="445">
        <v>0.1</v>
      </c>
      <c r="M457" s="445">
        <v>5</v>
      </c>
      <c r="N457" s="445">
        <v>40</v>
      </c>
      <c r="O457" s="445">
        <v>3</v>
      </c>
      <c r="P457" s="588">
        <v>1</v>
      </c>
      <c r="Q457" s="445">
        <v>12</v>
      </c>
      <c r="R457" s="445">
        <v>2</v>
      </c>
      <c r="S457" s="588">
        <v>1E-4</v>
      </c>
      <c r="T457" s="445">
        <v>2</v>
      </c>
      <c r="U457" s="445">
        <v>75</v>
      </c>
      <c r="V457" s="445">
        <v>0.1</v>
      </c>
      <c r="W457" s="445">
        <v>0.25</v>
      </c>
      <c r="X457" s="445">
        <v>9</v>
      </c>
      <c r="Y457" s="445">
        <v>4</v>
      </c>
      <c r="Z457" s="588">
        <v>0.5</v>
      </c>
    </row>
    <row r="458" spans="1:26">
      <c r="A458" s="816"/>
      <c r="B458" s="820"/>
      <c r="C458" s="90">
        <v>0.59748299999999999</v>
      </c>
      <c r="D458" s="90">
        <v>0.60614299999999999</v>
      </c>
      <c r="E458" s="90">
        <v>0.89760899999999999</v>
      </c>
      <c r="F458" s="90" t="s">
        <v>155</v>
      </c>
      <c r="G458" s="90" t="s">
        <v>156</v>
      </c>
      <c r="H458" s="433">
        <v>1</v>
      </c>
      <c r="I458" s="433">
        <v>8</v>
      </c>
      <c r="J458" s="433">
        <v>0.01</v>
      </c>
      <c r="K458" s="433">
        <v>2</v>
      </c>
      <c r="L458" s="434">
        <v>0.1</v>
      </c>
      <c r="M458" s="434">
        <v>5</v>
      </c>
      <c r="N458" s="434">
        <v>40</v>
      </c>
      <c r="O458" s="434">
        <v>5</v>
      </c>
      <c r="P458" s="433">
        <v>1</v>
      </c>
      <c r="Q458" s="434">
        <v>12</v>
      </c>
      <c r="R458" s="434">
        <v>2</v>
      </c>
      <c r="S458" s="433">
        <v>1E-4</v>
      </c>
      <c r="T458" s="434">
        <v>2</v>
      </c>
      <c r="U458" s="434">
        <v>75</v>
      </c>
      <c r="V458" s="434">
        <v>0.1</v>
      </c>
      <c r="W458" s="434">
        <v>0.25</v>
      </c>
      <c r="X458" s="434">
        <v>9</v>
      </c>
      <c r="Y458" s="434">
        <v>4</v>
      </c>
      <c r="Z458" s="433">
        <v>0.5</v>
      </c>
    </row>
    <row r="459" spans="1:26">
      <c r="A459" s="816"/>
      <c r="B459" s="820"/>
      <c r="C459" s="90">
        <v>0.59668699999999997</v>
      </c>
      <c r="D459" s="90"/>
      <c r="E459" s="90">
        <v>0.896428</v>
      </c>
      <c r="F459" s="90">
        <v>0.72801000000000005</v>
      </c>
      <c r="G459" s="90">
        <v>0.57240000000000002</v>
      </c>
      <c r="H459" s="433">
        <v>1</v>
      </c>
      <c r="I459" s="433">
        <v>8</v>
      </c>
      <c r="J459" s="433">
        <v>0.01</v>
      </c>
      <c r="K459" s="433">
        <v>2</v>
      </c>
      <c r="L459" s="434">
        <v>0.1</v>
      </c>
      <c r="M459" s="434">
        <v>8</v>
      </c>
      <c r="N459" s="434">
        <v>40</v>
      </c>
      <c r="O459" s="434">
        <v>4</v>
      </c>
      <c r="P459" s="433">
        <v>1</v>
      </c>
      <c r="Q459" s="434">
        <v>12</v>
      </c>
      <c r="R459" s="434">
        <v>8</v>
      </c>
      <c r="S459" s="433">
        <v>1E-4</v>
      </c>
      <c r="T459" s="434">
        <v>2</v>
      </c>
      <c r="U459" s="434">
        <v>50</v>
      </c>
      <c r="V459" s="434">
        <v>0.1</v>
      </c>
      <c r="W459" s="434">
        <v>0.25</v>
      </c>
      <c r="X459" s="434">
        <v>9</v>
      </c>
      <c r="Y459" s="434">
        <v>4</v>
      </c>
      <c r="Z459" s="433">
        <v>0.5</v>
      </c>
    </row>
    <row r="460" spans="1:26">
      <c r="A460" s="817"/>
      <c r="B460" s="794"/>
      <c r="C460" s="567"/>
      <c r="D460" s="324"/>
      <c r="E460" s="324"/>
      <c r="F460" s="506"/>
      <c r="G460" s="506"/>
      <c r="H460" s="651"/>
      <c r="I460" s="651"/>
      <c r="J460" s="651"/>
      <c r="K460" s="651"/>
      <c r="L460" s="650"/>
      <c r="M460" s="650"/>
      <c r="N460" s="650"/>
      <c r="O460" s="650"/>
      <c r="P460" s="651"/>
      <c r="Q460" s="650"/>
      <c r="R460" s="650"/>
      <c r="S460" s="651"/>
      <c r="T460" s="650"/>
      <c r="U460" s="650"/>
      <c r="V460" s="650"/>
      <c r="W460" s="650"/>
      <c r="X460" s="650"/>
      <c r="Y460" s="650"/>
      <c r="Z460" s="651"/>
    </row>
    <row r="461" spans="1:26" ht="15" customHeight="1">
      <c r="A461" s="753" t="s">
        <v>45</v>
      </c>
      <c r="B461" s="800" t="s">
        <v>157</v>
      </c>
      <c r="C461" s="93">
        <v>0.109511</v>
      </c>
      <c r="D461" s="227"/>
      <c r="E461" s="90">
        <v>8.1338999999999995E-2</v>
      </c>
      <c r="F461" s="90">
        <v>0.70613999999999999</v>
      </c>
      <c r="G461" s="90">
        <f>0.5704</f>
        <v>0.57040000000000002</v>
      </c>
      <c r="H461" s="433">
        <v>2</v>
      </c>
      <c r="I461" s="433">
        <v>20</v>
      </c>
      <c r="J461" s="433">
        <v>5.0000000000000002E-5</v>
      </c>
      <c r="K461" s="433">
        <v>2</v>
      </c>
      <c r="L461" s="433">
        <v>0.1</v>
      </c>
      <c r="M461" s="433">
        <v>5</v>
      </c>
      <c r="N461" s="433">
        <v>50</v>
      </c>
      <c r="O461" s="433">
        <v>4</v>
      </c>
      <c r="P461" s="433">
        <v>1</v>
      </c>
      <c r="Q461" s="433">
        <v>8</v>
      </c>
      <c r="R461" s="433">
        <v>4</v>
      </c>
      <c r="S461" s="584">
        <v>0.5</v>
      </c>
      <c r="T461" s="433">
        <v>2</v>
      </c>
      <c r="U461" s="433">
        <v>150</v>
      </c>
      <c r="V461" s="433">
        <v>9.9999999999999995E-7</v>
      </c>
      <c r="W461" s="433">
        <v>100</v>
      </c>
      <c r="X461" s="433">
        <v>9</v>
      </c>
      <c r="Y461" s="433">
        <v>4</v>
      </c>
      <c r="Z461" s="433">
        <v>0.5</v>
      </c>
    </row>
    <row r="462" spans="1:26" ht="15" customHeight="1">
      <c r="A462" s="764"/>
      <c r="B462" s="800"/>
      <c r="C462" s="589">
        <v>0.221969</v>
      </c>
      <c r="D462" s="652"/>
      <c r="E462" s="496">
        <v>0.14294599999999999</v>
      </c>
      <c r="F462" s="496">
        <v>0.70457000000000003</v>
      </c>
      <c r="G462" s="496">
        <v>0.56772999999999996</v>
      </c>
      <c r="H462" s="497">
        <v>2</v>
      </c>
      <c r="I462" s="497">
        <v>20</v>
      </c>
      <c r="J462" s="497">
        <v>5.0000000000000002E-5</v>
      </c>
      <c r="K462" s="497">
        <v>2</v>
      </c>
      <c r="L462" s="497">
        <v>0.25</v>
      </c>
      <c r="M462" s="497">
        <v>10</v>
      </c>
      <c r="N462" s="497">
        <v>30</v>
      </c>
      <c r="O462" s="497">
        <v>3</v>
      </c>
      <c r="P462" s="497">
        <v>1</v>
      </c>
      <c r="Q462" s="497">
        <v>50</v>
      </c>
      <c r="R462" s="497">
        <v>10</v>
      </c>
      <c r="S462" s="656">
        <v>0.5</v>
      </c>
      <c r="T462" s="497">
        <v>2</v>
      </c>
      <c r="U462" s="497">
        <v>100</v>
      </c>
      <c r="V462" s="497">
        <v>9.9999999999999995E-7</v>
      </c>
      <c r="W462" s="497">
        <v>10</v>
      </c>
      <c r="X462" s="497">
        <v>9</v>
      </c>
      <c r="Y462" s="497">
        <v>4</v>
      </c>
      <c r="Z462" s="497">
        <v>0.5</v>
      </c>
    </row>
    <row r="463" spans="1:26" ht="15" customHeight="1">
      <c r="A463" s="764"/>
      <c r="B463" s="816"/>
      <c r="C463" s="90">
        <v>4.1319000000000002E-2</v>
      </c>
      <c r="D463" s="227"/>
      <c r="E463" s="90"/>
      <c r="F463" s="90">
        <v>0.29257</v>
      </c>
      <c r="G463" s="90">
        <v>0.17613999999999999</v>
      </c>
      <c r="H463" s="433">
        <v>1</v>
      </c>
      <c r="I463" s="433">
        <v>8</v>
      </c>
      <c r="J463" s="433">
        <v>5.0000000000000001E-4</v>
      </c>
      <c r="K463" s="433">
        <v>2</v>
      </c>
      <c r="L463" s="433">
        <v>0.1</v>
      </c>
      <c r="M463" s="433">
        <v>5</v>
      </c>
      <c r="N463" s="433">
        <v>50</v>
      </c>
      <c r="O463" s="433">
        <v>4</v>
      </c>
      <c r="P463" s="433">
        <v>1</v>
      </c>
      <c r="Q463" s="433">
        <v>8</v>
      </c>
      <c r="R463" s="433">
        <v>4</v>
      </c>
      <c r="S463" s="584">
        <v>0.5</v>
      </c>
      <c r="T463" s="433">
        <v>2</v>
      </c>
      <c r="U463" s="433">
        <v>200</v>
      </c>
      <c r="V463" s="638">
        <v>9.9999999999999995E-7</v>
      </c>
      <c r="W463" s="433">
        <v>100</v>
      </c>
      <c r="X463" s="433">
        <v>9</v>
      </c>
      <c r="Y463" s="433">
        <v>1</v>
      </c>
      <c r="Z463" s="433">
        <v>0.5</v>
      </c>
    </row>
    <row r="464" spans="1:26" ht="15" customHeight="1">
      <c r="A464" s="764"/>
      <c r="B464" s="816"/>
      <c r="C464" s="90">
        <v>4.7014E-2</v>
      </c>
      <c r="D464" s="227"/>
      <c r="E464" s="90"/>
      <c r="F464" s="90">
        <v>0.35349000000000003</v>
      </c>
      <c r="G464" s="90">
        <v>0.22159000000000001</v>
      </c>
      <c r="H464" s="433">
        <v>1</v>
      </c>
      <c r="I464" s="433">
        <v>8</v>
      </c>
      <c r="J464" s="433">
        <v>5.0000000000000001E-4</v>
      </c>
      <c r="K464" s="433">
        <v>2</v>
      </c>
      <c r="L464" s="433">
        <v>0.1</v>
      </c>
      <c r="M464" s="433">
        <v>5</v>
      </c>
      <c r="N464" s="433">
        <v>50</v>
      </c>
      <c r="O464" s="433">
        <v>4</v>
      </c>
      <c r="P464" s="433">
        <v>1</v>
      </c>
      <c r="Q464" s="433">
        <v>8</v>
      </c>
      <c r="R464" s="433">
        <v>4</v>
      </c>
      <c r="S464" s="584">
        <v>0.5</v>
      </c>
      <c r="T464" s="433">
        <v>2</v>
      </c>
      <c r="U464" s="433">
        <v>100</v>
      </c>
      <c r="V464" s="638">
        <v>9.9999999999999995E-7</v>
      </c>
      <c r="W464" s="433">
        <v>100</v>
      </c>
      <c r="X464" s="433">
        <v>9</v>
      </c>
      <c r="Y464" s="433">
        <v>2</v>
      </c>
      <c r="Z464" s="433">
        <v>0.5</v>
      </c>
    </row>
    <row r="465" spans="1:27" ht="15" customHeight="1">
      <c r="A465" s="764"/>
      <c r="B465" s="816"/>
      <c r="C465" s="90">
        <v>0.172906</v>
      </c>
      <c r="D465" s="227"/>
      <c r="E465" s="90"/>
      <c r="F465" s="90">
        <v>0.71428999999999998</v>
      </c>
      <c r="G465" s="90">
        <v>0.58445999999999998</v>
      </c>
      <c r="H465" s="433">
        <v>2</v>
      </c>
      <c r="I465" s="433">
        <v>20</v>
      </c>
      <c r="J465" s="433">
        <v>5.0000000000000002E-5</v>
      </c>
      <c r="K465" s="433">
        <v>2</v>
      </c>
      <c r="L465" s="433">
        <v>0.1</v>
      </c>
      <c r="M465" s="433">
        <v>5</v>
      </c>
      <c r="N465" s="433">
        <v>50</v>
      </c>
      <c r="O465" s="433">
        <v>4</v>
      </c>
      <c r="P465" s="433">
        <v>1</v>
      </c>
      <c r="Q465" s="433">
        <v>8</v>
      </c>
      <c r="R465" s="433">
        <v>4</v>
      </c>
      <c r="S465" s="584">
        <v>0.1</v>
      </c>
      <c r="T465" s="433">
        <v>2</v>
      </c>
      <c r="U465" s="433">
        <v>50</v>
      </c>
      <c r="V465" s="638">
        <v>9.9999999999999995E-7</v>
      </c>
      <c r="W465" s="433">
        <v>100</v>
      </c>
      <c r="X465" s="433">
        <v>2</v>
      </c>
      <c r="Y465" s="433">
        <v>2</v>
      </c>
      <c r="Z465" s="433">
        <v>0.5</v>
      </c>
    </row>
    <row r="466" spans="1:27" ht="15" customHeight="1">
      <c r="A466" s="764"/>
      <c r="B466" s="816"/>
      <c r="C466" s="90">
        <v>0.16136600000000001</v>
      </c>
      <c r="D466" s="227"/>
      <c r="E466" s="90"/>
      <c r="F466" s="90">
        <v>0.71892999999999996</v>
      </c>
      <c r="G466" s="90">
        <v>0.59055000000000002</v>
      </c>
      <c r="H466" s="433">
        <v>2</v>
      </c>
      <c r="I466" s="433">
        <v>20</v>
      </c>
      <c r="J466" s="433">
        <v>5.0000000000000002E-5</v>
      </c>
      <c r="K466" s="433">
        <v>2</v>
      </c>
      <c r="L466" s="433">
        <v>0.1</v>
      </c>
      <c r="M466" s="433">
        <v>5</v>
      </c>
      <c r="N466" s="433">
        <v>50</v>
      </c>
      <c r="O466" s="433">
        <v>4</v>
      </c>
      <c r="P466" s="433">
        <v>1</v>
      </c>
      <c r="Q466" s="433">
        <v>8</v>
      </c>
      <c r="R466" s="433">
        <v>4</v>
      </c>
      <c r="S466" s="584">
        <v>0.1</v>
      </c>
      <c r="T466" s="433">
        <v>2</v>
      </c>
      <c r="U466" s="433">
        <v>50</v>
      </c>
      <c r="V466" s="638">
        <v>9.9999999999999995E-7</v>
      </c>
      <c r="W466" s="433">
        <v>100</v>
      </c>
      <c r="X466" s="433">
        <v>3</v>
      </c>
      <c r="Y466" s="433">
        <v>2</v>
      </c>
      <c r="Z466" s="433">
        <v>0.5</v>
      </c>
    </row>
    <row r="467" spans="1:27" ht="15" customHeight="1">
      <c r="A467" s="764"/>
      <c r="B467" s="816"/>
      <c r="C467" s="439">
        <v>0.16137599999999999</v>
      </c>
      <c r="D467" s="322"/>
      <c r="E467" s="439"/>
      <c r="F467" s="439">
        <v>0.71899000000000002</v>
      </c>
      <c r="G467" s="439">
        <v>0.59065000000000001</v>
      </c>
      <c r="H467" s="441">
        <v>2</v>
      </c>
      <c r="I467" s="441">
        <v>20</v>
      </c>
      <c r="J467" s="441">
        <v>5.0000000000000002E-5</v>
      </c>
      <c r="K467" s="441">
        <v>2</v>
      </c>
      <c r="L467" s="441">
        <v>0.1</v>
      </c>
      <c r="M467" s="441">
        <v>5</v>
      </c>
      <c r="N467" s="441">
        <v>50</v>
      </c>
      <c r="O467" s="441">
        <v>4</v>
      </c>
      <c r="P467" s="441">
        <v>1</v>
      </c>
      <c r="Q467" s="441">
        <v>8</v>
      </c>
      <c r="R467" s="441">
        <v>4</v>
      </c>
      <c r="S467" s="631">
        <v>0.1</v>
      </c>
      <c r="T467" s="441">
        <v>2</v>
      </c>
      <c r="U467" s="441">
        <v>50</v>
      </c>
      <c r="V467" s="655">
        <v>1E-3</v>
      </c>
      <c r="W467" s="441">
        <v>100</v>
      </c>
      <c r="X467" s="441">
        <v>3</v>
      </c>
      <c r="Y467" s="441">
        <v>2</v>
      </c>
      <c r="Z467" s="441">
        <v>0.5</v>
      </c>
    </row>
    <row r="468" spans="1:27" ht="15" customHeight="1">
      <c r="A468" s="764"/>
      <c r="B468" s="816"/>
      <c r="C468" s="90">
        <v>0.241928</v>
      </c>
      <c r="D468" s="227"/>
      <c r="E468" s="90">
        <v>0</v>
      </c>
      <c r="F468" s="90">
        <v>0.62207000000000001</v>
      </c>
      <c r="G468" s="90">
        <v>0.46618999999999999</v>
      </c>
      <c r="H468" s="433">
        <v>2</v>
      </c>
      <c r="I468" s="433">
        <v>20</v>
      </c>
      <c r="J468" s="433">
        <v>5.0000000000000002E-5</v>
      </c>
      <c r="K468" s="433">
        <v>2</v>
      </c>
      <c r="L468" s="433">
        <v>0.25</v>
      </c>
      <c r="M468" s="433">
        <v>10</v>
      </c>
      <c r="N468" s="433">
        <v>10</v>
      </c>
      <c r="O468" s="433">
        <v>3</v>
      </c>
      <c r="P468" s="433">
        <v>1</v>
      </c>
      <c r="Q468" s="433">
        <v>50</v>
      </c>
      <c r="R468" s="433">
        <v>10</v>
      </c>
      <c r="S468" s="584">
        <v>0.5</v>
      </c>
      <c r="T468" s="433">
        <v>2</v>
      </c>
      <c r="U468" s="433">
        <v>100</v>
      </c>
      <c r="V468" s="638">
        <v>9.9999999999999995E-7</v>
      </c>
      <c r="W468" s="433">
        <v>10</v>
      </c>
      <c r="X468" s="433">
        <v>9</v>
      </c>
      <c r="Y468" s="433">
        <v>2</v>
      </c>
      <c r="Z468" s="433">
        <v>0.5</v>
      </c>
      <c r="AA468" s="653" t="s">
        <v>158</v>
      </c>
    </row>
    <row r="469" spans="1:27" ht="15" customHeight="1">
      <c r="A469" s="764"/>
      <c r="B469" s="816"/>
      <c r="C469" s="90">
        <v>0.24857799999999999</v>
      </c>
      <c r="D469" s="227"/>
      <c r="E469" s="90">
        <v>0</v>
      </c>
      <c r="F469" s="90">
        <v>0.62605</v>
      </c>
      <c r="G469" s="90">
        <v>0.47025</v>
      </c>
      <c r="H469" s="433">
        <v>2</v>
      </c>
      <c r="I469" s="433">
        <v>20</v>
      </c>
      <c r="J469" s="433">
        <v>5.0000000000000002E-5</v>
      </c>
      <c r="K469" s="433">
        <v>2</v>
      </c>
      <c r="L469" s="433">
        <v>0.25</v>
      </c>
      <c r="M469" s="433">
        <v>10</v>
      </c>
      <c r="N469" s="433">
        <v>10</v>
      </c>
      <c r="O469" s="433">
        <v>3</v>
      </c>
      <c r="P469" s="433">
        <v>1</v>
      </c>
      <c r="Q469" s="433">
        <v>50</v>
      </c>
      <c r="R469" s="433">
        <v>10</v>
      </c>
      <c r="S469" s="584">
        <v>0.5</v>
      </c>
      <c r="T469" s="433">
        <v>2</v>
      </c>
      <c r="U469" s="433">
        <v>100</v>
      </c>
      <c r="V469" s="638">
        <v>9.9999999999999995E-7</v>
      </c>
      <c r="W469" s="433">
        <v>10</v>
      </c>
      <c r="X469" s="433">
        <v>9</v>
      </c>
      <c r="Y469" s="433">
        <v>1</v>
      </c>
      <c r="Z469" s="433">
        <v>0.5</v>
      </c>
      <c r="AA469" s="653" t="s">
        <v>159</v>
      </c>
    </row>
    <row r="470" spans="1:27" ht="15" customHeight="1">
      <c r="A470" s="764"/>
      <c r="B470" s="816"/>
      <c r="C470" s="90">
        <v>0.24842800000000001</v>
      </c>
      <c r="D470" s="227"/>
      <c r="E470" s="90">
        <v>0</v>
      </c>
      <c r="F470" s="90">
        <v>0.62621000000000004</v>
      </c>
      <c r="G470" s="90">
        <v>0.47044999999999998</v>
      </c>
      <c r="H470" s="433">
        <v>2</v>
      </c>
      <c r="I470" s="433">
        <v>20</v>
      </c>
      <c r="J470" s="433">
        <v>5.0000000000000002E-5</v>
      </c>
      <c r="K470" s="433">
        <v>2</v>
      </c>
      <c r="L470" s="433">
        <v>0.25</v>
      </c>
      <c r="M470" s="433">
        <v>10</v>
      </c>
      <c r="N470" s="433">
        <v>10</v>
      </c>
      <c r="O470" s="433">
        <v>3</v>
      </c>
      <c r="P470" s="433">
        <v>1</v>
      </c>
      <c r="Q470" s="433">
        <v>50</v>
      </c>
      <c r="R470" s="433">
        <v>10</v>
      </c>
      <c r="S470" s="584">
        <v>0.5</v>
      </c>
      <c r="T470" s="433">
        <v>2</v>
      </c>
      <c r="U470" s="433">
        <v>100</v>
      </c>
      <c r="V470" s="433">
        <v>1E-3</v>
      </c>
      <c r="W470" s="433">
        <v>10</v>
      </c>
      <c r="X470" s="433">
        <v>9</v>
      </c>
      <c r="Y470" s="433">
        <v>1</v>
      </c>
      <c r="Z470" s="433">
        <v>0.5</v>
      </c>
      <c r="AA470" s="653" t="s">
        <v>159</v>
      </c>
    </row>
    <row r="471" spans="1:27" ht="15" customHeight="1">
      <c r="A471" s="764"/>
      <c r="B471" s="816"/>
      <c r="C471" s="90">
        <v>0.240397</v>
      </c>
      <c r="D471" s="227"/>
      <c r="E471" s="90">
        <v>0</v>
      </c>
      <c r="F471" s="90">
        <v>0.62477000000000005</v>
      </c>
      <c r="G471" s="90">
        <v>0.47239999999999999</v>
      </c>
      <c r="H471" s="433">
        <v>2</v>
      </c>
      <c r="I471" s="433">
        <v>20</v>
      </c>
      <c r="J471" s="433">
        <v>5.0000000000000002E-5</v>
      </c>
      <c r="K471" s="433">
        <v>2</v>
      </c>
      <c r="L471" s="433">
        <v>0.25</v>
      </c>
      <c r="M471" s="433">
        <v>10</v>
      </c>
      <c r="N471" s="433">
        <v>10</v>
      </c>
      <c r="O471" s="433">
        <v>3</v>
      </c>
      <c r="P471" s="433">
        <v>1</v>
      </c>
      <c r="Q471" s="433">
        <v>50</v>
      </c>
      <c r="R471" s="433">
        <v>10</v>
      </c>
      <c r="S471" s="584">
        <v>0.5</v>
      </c>
      <c r="T471" s="433">
        <v>2</v>
      </c>
      <c r="U471" s="433">
        <v>100</v>
      </c>
      <c r="V471" s="433">
        <v>1E-3</v>
      </c>
      <c r="W471" s="433">
        <v>10</v>
      </c>
      <c r="X471" s="433">
        <v>9</v>
      </c>
      <c r="Y471" s="433">
        <v>1</v>
      </c>
      <c r="Z471" s="433">
        <v>0.5</v>
      </c>
      <c r="AA471" s="653" t="s">
        <v>160</v>
      </c>
    </row>
    <row r="472" spans="1:27" ht="15" customHeight="1">
      <c r="A472" s="764"/>
      <c r="B472" s="816"/>
      <c r="C472" s="90">
        <v>0.32728200000000002</v>
      </c>
      <c r="D472" s="227"/>
      <c r="E472" s="90">
        <v>0</v>
      </c>
      <c r="F472" s="90">
        <v>0.65156000000000003</v>
      </c>
      <c r="G472" s="90">
        <v>0.50485999999999998</v>
      </c>
      <c r="H472" s="433">
        <v>2</v>
      </c>
      <c r="I472" s="433">
        <v>20</v>
      </c>
      <c r="J472" s="433">
        <v>5.0000000000000002E-5</v>
      </c>
      <c r="K472" s="433">
        <v>2</v>
      </c>
      <c r="L472" s="433">
        <v>0.25</v>
      </c>
      <c r="M472" s="433">
        <v>10</v>
      </c>
      <c r="N472" s="433">
        <v>10</v>
      </c>
      <c r="O472" s="433">
        <v>3</v>
      </c>
      <c r="P472" s="433">
        <v>1</v>
      </c>
      <c r="Q472" s="433">
        <v>50</v>
      </c>
      <c r="R472" s="433">
        <v>10</v>
      </c>
      <c r="S472" s="584">
        <v>0.5</v>
      </c>
      <c r="T472" s="433">
        <v>2</v>
      </c>
      <c r="U472" s="433">
        <v>100</v>
      </c>
      <c r="V472" s="433">
        <v>1E-3</v>
      </c>
      <c r="W472" s="433">
        <v>10</v>
      </c>
      <c r="X472" s="433">
        <v>9</v>
      </c>
      <c r="Y472" s="433">
        <v>1</v>
      </c>
      <c r="Z472" s="433">
        <v>0.5</v>
      </c>
      <c r="AA472" s="654"/>
    </row>
    <row r="473" spans="1:27" ht="15" customHeight="1">
      <c r="A473" s="764"/>
      <c r="B473" s="816"/>
      <c r="C473" s="90">
        <v>0.24362700000000001</v>
      </c>
      <c r="D473" s="227"/>
      <c r="E473" s="90">
        <v>0.140982</v>
      </c>
      <c r="F473" s="90">
        <v>0.70996000000000004</v>
      </c>
      <c r="G473" s="90">
        <v>0.57506000000000002</v>
      </c>
      <c r="H473" s="433">
        <v>2</v>
      </c>
      <c r="I473" s="433">
        <v>20</v>
      </c>
      <c r="J473" s="433">
        <v>5.0000000000000002E-5</v>
      </c>
      <c r="K473" s="433">
        <v>2</v>
      </c>
      <c r="L473" s="433">
        <v>0.25</v>
      </c>
      <c r="M473" s="433">
        <v>10</v>
      </c>
      <c r="N473" s="433">
        <v>10</v>
      </c>
      <c r="O473" s="433">
        <v>3</v>
      </c>
      <c r="P473" s="433">
        <v>1</v>
      </c>
      <c r="Q473" s="433">
        <v>50</v>
      </c>
      <c r="R473" s="433">
        <v>10</v>
      </c>
      <c r="S473" s="584">
        <v>0.5</v>
      </c>
      <c r="T473" s="433">
        <v>2</v>
      </c>
      <c r="U473" s="433">
        <v>100</v>
      </c>
      <c r="V473" s="433">
        <v>1E-3</v>
      </c>
      <c r="W473" s="433">
        <v>10</v>
      </c>
      <c r="X473" s="433">
        <v>9</v>
      </c>
      <c r="Y473" s="433">
        <v>4</v>
      </c>
      <c r="Z473" s="433">
        <v>0.5</v>
      </c>
      <c r="AA473" s="653" t="s">
        <v>159</v>
      </c>
    </row>
    <row r="474" spans="1:27" ht="15" customHeight="1">
      <c r="A474" s="764"/>
      <c r="B474" s="816"/>
      <c r="C474" s="90">
        <v>0.21019599999999999</v>
      </c>
      <c r="D474" s="227"/>
      <c r="E474" s="90">
        <v>0.14669599999999999</v>
      </c>
      <c r="F474" s="90">
        <v>0.70365</v>
      </c>
      <c r="G474" s="90">
        <v>0.56659000000000004</v>
      </c>
      <c r="H474" s="433">
        <v>2</v>
      </c>
      <c r="I474" s="433">
        <v>20</v>
      </c>
      <c r="J474" s="433">
        <v>5.0000000000000002E-5</v>
      </c>
      <c r="K474" s="433">
        <v>2</v>
      </c>
      <c r="L474" s="433">
        <v>0.25</v>
      </c>
      <c r="M474" s="433">
        <v>10</v>
      </c>
      <c r="N474" s="433">
        <v>30</v>
      </c>
      <c r="O474" s="433">
        <v>3</v>
      </c>
      <c r="P474" s="433">
        <v>1</v>
      </c>
      <c r="Q474" s="433">
        <v>50</v>
      </c>
      <c r="R474" s="433">
        <v>10</v>
      </c>
      <c r="S474" s="584">
        <v>0.5</v>
      </c>
      <c r="T474" s="433">
        <v>2</v>
      </c>
      <c r="U474" s="433">
        <v>100</v>
      </c>
      <c r="V474" s="433">
        <v>9.9999999999999995E-7</v>
      </c>
      <c r="W474" s="433">
        <v>10</v>
      </c>
      <c r="X474" s="433">
        <v>9</v>
      </c>
      <c r="Y474" s="433">
        <v>4</v>
      </c>
      <c r="Z474" s="433">
        <v>0.5</v>
      </c>
      <c r="AA474" s="653" t="s">
        <v>161</v>
      </c>
    </row>
    <row r="475" spans="1:27" ht="15" customHeight="1">
      <c r="A475" s="764"/>
      <c r="B475" s="816"/>
      <c r="C475" s="90">
        <v>0.25136999999999998</v>
      </c>
      <c r="D475" s="227"/>
      <c r="E475" s="90">
        <v>0</v>
      </c>
      <c r="F475" s="90">
        <v>0.61489000000000005</v>
      </c>
      <c r="G475" s="90">
        <v>0.46133000000000002</v>
      </c>
      <c r="H475" s="433">
        <v>2</v>
      </c>
      <c r="I475" s="433">
        <v>20</v>
      </c>
      <c r="J475" s="433">
        <v>5.0000000000000002E-5</v>
      </c>
      <c r="K475" s="433">
        <v>2</v>
      </c>
      <c r="L475" s="433">
        <v>0.25</v>
      </c>
      <c r="M475" s="433">
        <v>10</v>
      </c>
      <c r="N475" s="433">
        <v>30</v>
      </c>
      <c r="O475" s="433">
        <v>3</v>
      </c>
      <c r="P475" s="433">
        <v>1</v>
      </c>
      <c r="Q475" s="433">
        <v>50</v>
      </c>
      <c r="R475" s="433">
        <v>10</v>
      </c>
      <c r="S475" s="584">
        <v>0.5</v>
      </c>
      <c r="T475" s="433">
        <v>2</v>
      </c>
      <c r="U475" s="433">
        <v>100</v>
      </c>
      <c r="V475" s="638">
        <v>9.9999999999999995E-7</v>
      </c>
      <c r="W475" s="433">
        <v>10</v>
      </c>
      <c r="X475" s="433">
        <v>9</v>
      </c>
      <c r="Y475" s="433">
        <v>1</v>
      </c>
      <c r="Z475" s="433">
        <v>0.5</v>
      </c>
      <c r="AA475" s="653" t="s">
        <v>161</v>
      </c>
    </row>
    <row r="476" spans="1:27" ht="15" customHeight="1">
      <c r="A476" s="764"/>
      <c r="B476" s="817"/>
      <c r="C476" s="439"/>
      <c r="D476" s="322"/>
      <c r="E476" s="322"/>
      <c r="F476" s="439"/>
      <c r="G476" s="439"/>
      <c r="H476" s="441"/>
      <c r="I476" s="441"/>
      <c r="J476" s="441"/>
      <c r="K476" s="441"/>
      <c r="L476" s="442"/>
      <c r="M476" s="442"/>
      <c r="N476" s="442"/>
      <c r="O476" s="442"/>
      <c r="P476" s="441"/>
      <c r="Q476" s="442"/>
      <c r="R476" s="442"/>
      <c r="S476" s="441"/>
      <c r="T476" s="442"/>
      <c r="U476" s="442"/>
      <c r="V476" s="442"/>
      <c r="W476" s="442"/>
      <c r="X476" s="442"/>
      <c r="Y476" s="442"/>
      <c r="Z476" s="441"/>
    </row>
    <row r="477" spans="1:27" ht="15" customHeight="1">
      <c r="A477" s="764"/>
      <c r="B477" s="818" t="s">
        <v>162</v>
      </c>
      <c r="C477" s="227">
        <v>0.116919</v>
      </c>
      <c r="D477" s="227"/>
      <c r="E477" s="227">
        <v>0</v>
      </c>
      <c r="F477" s="227">
        <v>0.74206000000000005</v>
      </c>
      <c r="G477" s="227">
        <v>0.59636999999999996</v>
      </c>
      <c r="H477" s="194">
        <v>2</v>
      </c>
      <c r="I477" s="194">
        <v>20</v>
      </c>
      <c r="J477" s="194">
        <v>5.0000000000000002E-5</v>
      </c>
      <c r="K477" s="194">
        <v>2</v>
      </c>
      <c r="L477" s="194">
        <v>0.25</v>
      </c>
      <c r="M477" s="194">
        <v>10</v>
      </c>
      <c r="N477" s="194">
        <v>30</v>
      </c>
      <c r="O477" s="194">
        <v>3</v>
      </c>
      <c r="P477" s="194">
        <v>1</v>
      </c>
      <c r="Q477" s="227">
        <v>60</v>
      </c>
      <c r="R477" s="194">
        <v>10</v>
      </c>
      <c r="S477" s="436">
        <v>0.5</v>
      </c>
      <c r="T477" s="194">
        <v>2</v>
      </c>
      <c r="U477" s="194">
        <v>100</v>
      </c>
      <c r="V477" s="194">
        <v>9.9999999999999995E-7</v>
      </c>
      <c r="W477" s="194">
        <v>10</v>
      </c>
      <c r="X477" s="194">
        <v>9</v>
      </c>
      <c r="Y477" s="194">
        <v>4</v>
      </c>
      <c r="Z477" s="194">
        <v>0.5</v>
      </c>
    </row>
    <row r="478" spans="1:27" ht="15" customHeight="1">
      <c r="A478" s="764"/>
      <c r="B478" s="816"/>
      <c r="C478" s="227">
        <v>0.12325800000000001</v>
      </c>
      <c r="D478" s="227"/>
      <c r="E478" s="227">
        <v>0</v>
      </c>
      <c r="F478" s="227">
        <v>0.75287999999999999</v>
      </c>
      <c r="G478" s="227">
        <v>0.61140000000000005</v>
      </c>
      <c r="H478" s="194">
        <v>2</v>
      </c>
      <c r="I478" s="194">
        <v>20</v>
      </c>
      <c r="J478" s="194">
        <v>5.0000000000000004E-6</v>
      </c>
      <c r="K478" s="194">
        <v>2</v>
      </c>
      <c r="L478" s="194">
        <v>0.1</v>
      </c>
      <c r="M478" s="194">
        <v>2</v>
      </c>
      <c r="N478" s="194">
        <v>30</v>
      </c>
      <c r="O478" s="194">
        <v>3</v>
      </c>
      <c r="P478" s="194">
        <v>1</v>
      </c>
      <c r="Q478" s="194">
        <v>80</v>
      </c>
      <c r="R478" s="194">
        <v>10</v>
      </c>
      <c r="S478" s="436">
        <v>0.5</v>
      </c>
      <c r="T478" s="194">
        <v>2</v>
      </c>
      <c r="U478" s="194">
        <v>100</v>
      </c>
      <c r="V478" s="194">
        <v>9.9999999999999995E-7</v>
      </c>
      <c r="W478" s="194">
        <v>10</v>
      </c>
      <c r="X478" s="194">
        <v>9</v>
      </c>
      <c r="Y478" s="194">
        <v>4</v>
      </c>
      <c r="Z478" s="194">
        <v>0.5</v>
      </c>
    </row>
    <row r="479" spans="1:27" ht="15" customHeight="1">
      <c r="A479" s="764"/>
      <c r="B479" s="816"/>
      <c r="C479" s="227">
        <v>0.10551199999999999</v>
      </c>
      <c r="D479" s="227"/>
      <c r="E479" s="227"/>
      <c r="F479" s="227">
        <v>0.68486999999999998</v>
      </c>
      <c r="G479" s="227">
        <v>0.52334999999999998</v>
      </c>
      <c r="H479" s="194">
        <v>2</v>
      </c>
      <c r="I479" s="194">
        <v>20</v>
      </c>
      <c r="J479" s="194">
        <v>5.0000000000000002E-5</v>
      </c>
      <c r="K479" s="194">
        <v>2</v>
      </c>
      <c r="L479" s="194">
        <v>0.1</v>
      </c>
      <c r="M479" s="194">
        <v>5</v>
      </c>
      <c r="N479" s="194">
        <v>50</v>
      </c>
      <c r="O479" s="194">
        <v>4</v>
      </c>
      <c r="P479" s="194">
        <v>1</v>
      </c>
      <c r="Q479" s="194">
        <v>8</v>
      </c>
      <c r="R479" s="194">
        <v>4</v>
      </c>
      <c r="S479" s="436">
        <v>0.1</v>
      </c>
      <c r="T479" s="194">
        <v>2</v>
      </c>
      <c r="U479" s="194">
        <v>50</v>
      </c>
      <c r="V479" s="647">
        <v>1E-3</v>
      </c>
      <c r="W479" s="194">
        <v>100</v>
      </c>
      <c r="X479" s="194">
        <v>3</v>
      </c>
      <c r="Y479" s="194">
        <v>2</v>
      </c>
      <c r="Z479" s="194">
        <v>0.5</v>
      </c>
    </row>
    <row r="480" spans="1:27" ht="15" customHeight="1">
      <c r="A480" s="764"/>
      <c r="B480" s="816"/>
      <c r="C480" s="227">
        <v>5.2202999999999999E-2</v>
      </c>
      <c r="D480" s="227"/>
      <c r="E480" s="227"/>
      <c r="F480" s="227">
        <v>0.74206000000000005</v>
      </c>
      <c r="G480" s="227">
        <v>0.39066000000000001</v>
      </c>
      <c r="H480" s="194">
        <v>2</v>
      </c>
      <c r="I480" s="194">
        <v>20</v>
      </c>
      <c r="J480" s="194">
        <v>5.0000000000000002E-5</v>
      </c>
      <c r="K480" s="194">
        <v>2</v>
      </c>
      <c r="L480" s="194">
        <v>0.25</v>
      </c>
      <c r="M480" s="194">
        <v>10</v>
      </c>
      <c r="N480" s="194">
        <v>30</v>
      </c>
      <c r="O480" s="194">
        <v>3</v>
      </c>
      <c r="P480" s="194">
        <v>1</v>
      </c>
      <c r="Q480" s="194">
        <v>50</v>
      </c>
      <c r="R480" s="194">
        <v>10</v>
      </c>
      <c r="S480" s="436">
        <v>0.5</v>
      </c>
      <c r="T480" s="194">
        <v>2</v>
      </c>
      <c r="U480" s="194">
        <v>100</v>
      </c>
      <c r="V480" s="194">
        <v>9.9999999999999995E-7</v>
      </c>
      <c r="W480" s="194">
        <v>10</v>
      </c>
      <c r="X480" s="194">
        <v>9</v>
      </c>
      <c r="Y480" s="194">
        <v>1</v>
      </c>
      <c r="Z480" s="194">
        <v>0.5</v>
      </c>
    </row>
    <row r="481" spans="1:26" ht="15" customHeight="1">
      <c r="A481" s="764"/>
      <c r="B481" s="816"/>
      <c r="C481" s="602">
        <v>0.14435200000000001</v>
      </c>
      <c r="D481" s="661">
        <v>0.11776</v>
      </c>
      <c r="E481" s="602"/>
      <c r="F481" s="602">
        <v>0.63287000000000004</v>
      </c>
      <c r="G481" s="602">
        <v>0.46699000000000002</v>
      </c>
      <c r="H481" s="658">
        <v>2</v>
      </c>
      <c r="I481" s="658">
        <v>20</v>
      </c>
      <c r="J481" s="658">
        <v>5.0000000000000001E-3</v>
      </c>
      <c r="K481" s="658">
        <v>2</v>
      </c>
      <c r="L481" s="658">
        <v>0.25</v>
      </c>
      <c r="M481" s="658">
        <v>10</v>
      </c>
      <c r="N481" s="658">
        <v>30</v>
      </c>
      <c r="O481" s="658">
        <v>3</v>
      </c>
      <c r="P481" s="658">
        <v>1</v>
      </c>
      <c r="Q481" s="658">
        <v>60</v>
      </c>
      <c r="R481" s="658">
        <v>10</v>
      </c>
      <c r="S481" s="659">
        <v>0.5</v>
      </c>
      <c r="T481" s="658">
        <v>2</v>
      </c>
      <c r="U481" s="658">
        <v>100</v>
      </c>
      <c r="V481" s="660">
        <v>9.9999999999999995E-7</v>
      </c>
      <c r="W481" s="658">
        <v>10</v>
      </c>
      <c r="X481" s="658">
        <v>9</v>
      </c>
      <c r="Y481" s="658">
        <v>1</v>
      </c>
      <c r="Z481" s="658">
        <v>0.5</v>
      </c>
    </row>
    <row r="482" spans="1:26" ht="15" customHeight="1">
      <c r="A482" s="764"/>
      <c r="B482" s="816"/>
      <c r="C482" s="227">
        <v>0.12834899999999999</v>
      </c>
      <c r="D482" s="227"/>
      <c r="E482" s="227"/>
      <c r="F482" s="227">
        <v>0.62646999999999997</v>
      </c>
      <c r="G482" s="227">
        <v>0.46089000000000002</v>
      </c>
      <c r="H482" s="194">
        <v>2</v>
      </c>
      <c r="I482" s="194">
        <v>20</v>
      </c>
      <c r="J482" s="194">
        <v>5.0000000000000001E-3</v>
      </c>
      <c r="K482" s="194">
        <v>2</v>
      </c>
      <c r="L482" s="194">
        <v>0.25</v>
      </c>
      <c r="M482" s="194">
        <v>10</v>
      </c>
      <c r="N482" s="194">
        <v>50</v>
      </c>
      <c r="O482" s="194">
        <v>3</v>
      </c>
      <c r="P482" s="194">
        <v>1</v>
      </c>
      <c r="Q482" s="194">
        <v>60</v>
      </c>
      <c r="R482" s="194">
        <v>10</v>
      </c>
      <c r="S482" s="436">
        <v>0.5</v>
      </c>
      <c r="T482" s="194">
        <v>2</v>
      </c>
      <c r="U482" s="194">
        <v>100</v>
      </c>
      <c r="V482" s="647">
        <v>9.9999999999999995E-7</v>
      </c>
      <c r="W482" s="194">
        <v>10</v>
      </c>
      <c r="X482" s="194">
        <v>9</v>
      </c>
      <c r="Y482" s="194">
        <v>1</v>
      </c>
      <c r="Z482" s="194">
        <v>0.5</v>
      </c>
    </row>
    <row r="483" spans="1:26" ht="15" customHeight="1">
      <c r="A483" s="764"/>
      <c r="B483" s="816"/>
      <c r="C483" s="227">
        <v>0.12458</v>
      </c>
      <c r="D483" s="227"/>
      <c r="E483" s="227"/>
      <c r="F483" s="227">
        <v>0.63417000000000001</v>
      </c>
      <c r="G483" s="227">
        <v>0.46823999999999999</v>
      </c>
      <c r="H483" s="194">
        <v>2</v>
      </c>
      <c r="I483" s="194">
        <v>20</v>
      </c>
      <c r="J483" s="194">
        <v>5.0000000000000001E-3</v>
      </c>
      <c r="K483" s="194">
        <v>2</v>
      </c>
      <c r="L483" s="194">
        <v>0.25</v>
      </c>
      <c r="M483" s="194">
        <v>10</v>
      </c>
      <c r="N483" s="194">
        <v>30</v>
      </c>
      <c r="O483" s="194">
        <v>3</v>
      </c>
      <c r="P483" s="194">
        <v>1</v>
      </c>
      <c r="Q483" s="194">
        <v>50</v>
      </c>
      <c r="R483" s="194">
        <v>10</v>
      </c>
      <c r="S483" s="436">
        <v>0.5</v>
      </c>
      <c r="T483" s="194">
        <v>2</v>
      </c>
      <c r="U483" s="194">
        <v>100</v>
      </c>
      <c r="V483" s="647">
        <v>9.9999999999999995E-7</v>
      </c>
      <c r="W483" s="194">
        <v>20</v>
      </c>
      <c r="X483" s="194">
        <v>9</v>
      </c>
      <c r="Y483" s="194">
        <v>1</v>
      </c>
      <c r="Z483" s="194">
        <v>0.5</v>
      </c>
    </row>
    <row r="484" spans="1:26">
      <c r="A484" s="788"/>
      <c r="B484" s="793"/>
      <c r="C484" s="90"/>
      <c r="D484" s="90"/>
      <c r="E484" s="90"/>
      <c r="F484" s="90"/>
      <c r="G484" s="90"/>
      <c r="H484" s="635"/>
      <c r="I484" s="635"/>
      <c r="J484" s="635"/>
      <c r="K484" s="635"/>
      <c r="L484" s="636"/>
      <c r="M484" s="636"/>
      <c r="N484" s="636"/>
      <c r="O484" s="636"/>
      <c r="P484" s="635"/>
      <c r="Q484" s="636"/>
      <c r="R484" s="636"/>
      <c r="S484" s="635"/>
      <c r="T484" s="636"/>
      <c r="U484" s="636"/>
      <c r="V484" s="636"/>
      <c r="W484" s="636"/>
      <c r="X484" s="636"/>
      <c r="Y484" s="636"/>
      <c r="Z484" s="635"/>
    </row>
    <row r="485" spans="1:26" ht="15.75" customHeight="1">
      <c r="A485" s="819" t="s">
        <v>129</v>
      </c>
      <c r="B485" s="793" t="s">
        <v>130</v>
      </c>
      <c r="C485" s="323">
        <v>0.60103399999999996</v>
      </c>
      <c r="D485" s="323">
        <v>0.720244</v>
      </c>
      <c r="E485" s="323"/>
      <c r="F485" s="323">
        <v>0.10095999999999999</v>
      </c>
      <c r="G485" s="323">
        <v>5.3268999999999997E-2</v>
      </c>
      <c r="H485" s="333">
        <v>1</v>
      </c>
      <c r="I485" s="333">
        <v>8</v>
      </c>
      <c r="J485" s="333">
        <v>0.01</v>
      </c>
      <c r="K485" s="333">
        <v>2</v>
      </c>
      <c r="L485" s="333">
        <v>0.1</v>
      </c>
      <c r="M485" s="333">
        <v>100</v>
      </c>
      <c r="N485" s="333">
        <v>40</v>
      </c>
      <c r="O485" s="333">
        <v>4</v>
      </c>
      <c r="P485" s="333">
        <v>1</v>
      </c>
      <c r="Q485" s="637">
        <v>26</v>
      </c>
      <c r="R485" s="637">
        <v>28</v>
      </c>
      <c r="S485" s="333">
        <v>0.2</v>
      </c>
      <c r="T485" s="333">
        <v>2</v>
      </c>
      <c r="U485" s="333">
        <v>5</v>
      </c>
      <c r="V485" s="333">
        <v>0.1</v>
      </c>
      <c r="W485" s="333">
        <v>50</v>
      </c>
      <c r="X485" s="333">
        <v>9</v>
      </c>
      <c r="Y485" s="333">
        <v>1</v>
      </c>
      <c r="Z485" s="333">
        <v>0.5</v>
      </c>
    </row>
    <row r="486" spans="1:26" ht="15.75" customHeight="1">
      <c r="A486" s="796"/>
      <c r="B486" s="794"/>
      <c r="C486" s="227" t="s">
        <v>163</v>
      </c>
      <c r="D486" s="227">
        <v>0.37421399999999999</v>
      </c>
      <c r="E486" s="227">
        <v>0.488265</v>
      </c>
      <c r="F486" s="227">
        <v>9.4460000000000002E-2</v>
      </c>
      <c r="G486" s="227">
        <v>4.9617000000000001E-2</v>
      </c>
      <c r="H486" s="194">
        <v>1</v>
      </c>
      <c r="I486" s="194">
        <v>8</v>
      </c>
      <c r="J486" s="194">
        <v>0.01</v>
      </c>
      <c r="K486" s="194">
        <v>2</v>
      </c>
      <c r="L486" s="194">
        <v>0.1</v>
      </c>
      <c r="M486" s="194">
        <v>100</v>
      </c>
      <c r="N486" s="194">
        <v>35</v>
      </c>
      <c r="O486" s="194">
        <v>4</v>
      </c>
      <c r="P486" s="194">
        <v>1</v>
      </c>
      <c r="Q486" s="194">
        <v>26</v>
      </c>
      <c r="R486" s="194">
        <v>28</v>
      </c>
      <c r="S486" s="194">
        <v>0.2</v>
      </c>
      <c r="T486" s="194">
        <v>2</v>
      </c>
      <c r="U486" s="194">
        <v>5</v>
      </c>
      <c r="V486" s="194">
        <v>0.1</v>
      </c>
      <c r="W486" s="194">
        <v>50</v>
      </c>
      <c r="X486" s="194">
        <v>9</v>
      </c>
      <c r="Y486" s="194">
        <v>1</v>
      </c>
      <c r="Z486" s="194">
        <v>0.5</v>
      </c>
    </row>
    <row r="487" spans="1:26" ht="15.75" customHeight="1">
      <c r="A487" s="796"/>
      <c r="B487" s="795" t="s">
        <v>131</v>
      </c>
      <c r="C487" s="227">
        <v>0.22236600000000001</v>
      </c>
      <c r="D487" s="227">
        <v>0.303624</v>
      </c>
      <c r="E487" s="227"/>
      <c r="F487" s="227">
        <v>4.5672999999999998E-2</v>
      </c>
      <c r="G487" s="227">
        <v>2.3483E-2</v>
      </c>
      <c r="H487" s="319">
        <v>1</v>
      </c>
      <c r="I487" s="319">
        <v>8</v>
      </c>
      <c r="J487" s="319">
        <v>2.5000000000000001E-2</v>
      </c>
      <c r="K487" s="319">
        <v>2</v>
      </c>
      <c r="L487" s="319">
        <v>0.1</v>
      </c>
      <c r="M487" s="319">
        <v>10</v>
      </c>
      <c r="N487" s="319">
        <v>20</v>
      </c>
      <c r="O487" s="319">
        <v>4</v>
      </c>
      <c r="P487" s="319">
        <v>1</v>
      </c>
      <c r="Q487" s="319">
        <v>18</v>
      </c>
      <c r="R487" s="319">
        <v>18</v>
      </c>
      <c r="S487" s="319">
        <v>1E-4</v>
      </c>
      <c r="T487" s="319">
        <v>2</v>
      </c>
      <c r="U487" s="319">
        <v>5</v>
      </c>
      <c r="V487" s="319">
        <v>0.1</v>
      </c>
      <c r="W487" s="319">
        <v>1</v>
      </c>
      <c r="X487" s="319">
        <v>9</v>
      </c>
      <c r="Y487" s="319">
        <v>1</v>
      </c>
      <c r="Z487" s="319">
        <v>0.5</v>
      </c>
    </row>
    <row r="488" spans="1:26" ht="15" customHeight="1">
      <c r="A488" s="796"/>
      <c r="B488" s="800"/>
      <c r="C488" s="90">
        <v>0.22311</v>
      </c>
      <c r="D488" s="90">
        <v>0.38691300000000001</v>
      </c>
      <c r="E488" s="90"/>
      <c r="F488" s="90">
        <v>6.2373999999999999E-2</v>
      </c>
      <c r="G488" s="90">
        <v>3.2412000000000003E-2</v>
      </c>
      <c r="H488" s="319">
        <v>1</v>
      </c>
      <c r="I488" s="319">
        <v>8</v>
      </c>
      <c r="J488" s="319">
        <v>2.5000000000000001E-2</v>
      </c>
      <c r="K488" s="319">
        <v>2</v>
      </c>
      <c r="L488" s="319">
        <v>0.1</v>
      </c>
      <c r="M488" s="319">
        <v>10</v>
      </c>
      <c r="N488" s="319">
        <v>40</v>
      </c>
      <c r="O488" s="319">
        <v>4</v>
      </c>
      <c r="P488" s="319">
        <v>1</v>
      </c>
      <c r="Q488" s="319">
        <v>20</v>
      </c>
      <c r="R488" s="319">
        <v>18</v>
      </c>
      <c r="S488" s="319">
        <v>1E-4</v>
      </c>
      <c r="T488" s="319">
        <v>2</v>
      </c>
      <c r="U488" s="319">
        <v>5</v>
      </c>
      <c r="V488" s="319">
        <v>0.1</v>
      </c>
      <c r="W488" s="319">
        <v>1</v>
      </c>
      <c r="X488" s="319">
        <v>9</v>
      </c>
      <c r="Y488" s="319">
        <v>1</v>
      </c>
      <c r="Z488" s="319">
        <v>0.5</v>
      </c>
    </row>
    <row r="489" spans="1:26" ht="15" customHeight="1">
      <c r="A489" s="796"/>
      <c r="B489" s="800"/>
      <c r="C489" s="90">
        <v>0.41877399999999998</v>
      </c>
      <c r="D489" s="90">
        <v>0.32655000000000001</v>
      </c>
      <c r="E489" s="90"/>
      <c r="F489" s="90">
        <v>0.23422999999999999</v>
      </c>
      <c r="G489" s="90">
        <v>0.13478999999999999</v>
      </c>
      <c r="H489" s="194">
        <v>1</v>
      </c>
      <c r="I489" s="194">
        <v>8</v>
      </c>
      <c r="J489" s="621">
        <v>2.5000000000000001E-2</v>
      </c>
      <c r="K489" s="194">
        <v>2</v>
      </c>
      <c r="L489" s="194">
        <v>0.1</v>
      </c>
      <c r="M489" s="194">
        <v>10</v>
      </c>
      <c r="N489" s="194">
        <v>40</v>
      </c>
      <c r="O489" s="194">
        <v>4</v>
      </c>
      <c r="P489" s="194">
        <v>1</v>
      </c>
      <c r="Q489" s="620">
        <v>24</v>
      </c>
      <c r="R489" s="620">
        <v>18</v>
      </c>
      <c r="S489" s="194">
        <v>1E-4</v>
      </c>
      <c r="T489" s="194">
        <v>2</v>
      </c>
      <c r="U489" s="194">
        <v>5</v>
      </c>
      <c r="V489" s="194">
        <v>0.1</v>
      </c>
      <c r="W489" s="194">
        <v>1</v>
      </c>
      <c r="X489" s="194">
        <v>9</v>
      </c>
      <c r="Y489" s="194">
        <v>1</v>
      </c>
      <c r="Z489" s="194">
        <v>0.5</v>
      </c>
    </row>
    <row r="490" spans="1:26" ht="15.75" customHeight="1">
      <c r="A490" s="796"/>
      <c r="B490" s="800"/>
      <c r="C490" s="90">
        <v>0.32552399999999998</v>
      </c>
      <c r="D490" s="227">
        <v>0.31634099999999998</v>
      </c>
      <c r="E490" s="13"/>
      <c r="F490" s="227">
        <v>0.52515999999999996</v>
      </c>
      <c r="G490" s="227">
        <v>0.35621000000000003</v>
      </c>
      <c r="H490" s="194">
        <v>1</v>
      </c>
      <c r="I490" s="194">
        <v>8</v>
      </c>
      <c r="J490" s="621">
        <v>0.01</v>
      </c>
      <c r="K490" s="194">
        <v>2</v>
      </c>
      <c r="L490" s="194">
        <v>0.1</v>
      </c>
      <c r="M490" s="194">
        <v>10</v>
      </c>
      <c r="N490" s="194">
        <v>40</v>
      </c>
      <c r="O490" s="194">
        <v>4</v>
      </c>
      <c r="P490" s="194">
        <v>1</v>
      </c>
      <c r="Q490" s="194">
        <v>24</v>
      </c>
      <c r="R490" s="194">
        <v>18</v>
      </c>
      <c r="S490" s="194">
        <v>1E-4</v>
      </c>
      <c r="T490" s="194">
        <v>2</v>
      </c>
      <c r="U490" s="194">
        <v>5</v>
      </c>
      <c r="V490" s="194">
        <v>0.1</v>
      </c>
      <c r="W490" s="194">
        <v>1</v>
      </c>
      <c r="X490" s="194">
        <v>10</v>
      </c>
      <c r="Y490" s="194">
        <v>1</v>
      </c>
      <c r="Z490" s="194">
        <v>0.5</v>
      </c>
    </row>
    <row r="491" spans="1:26" ht="15" customHeight="1">
      <c r="A491" s="796"/>
      <c r="B491" s="800"/>
      <c r="C491" s="227">
        <v>0.428448</v>
      </c>
      <c r="D491" s="227">
        <v>0.34742099999999998</v>
      </c>
      <c r="E491" s="227"/>
      <c r="F491" s="227">
        <v>0.55273000000000005</v>
      </c>
      <c r="G491" s="227">
        <v>0.38191999999999998</v>
      </c>
      <c r="H491" s="194">
        <v>1</v>
      </c>
      <c r="I491" s="194">
        <v>8</v>
      </c>
      <c r="J491" s="194">
        <v>0.01</v>
      </c>
      <c r="K491" s="194">
        <v>2</v>
      </c>
      <c r="L491" s="194">
        <v>0.1</v>
      </c>
      <c r="M491" s="194">
        <v>100</v>
      </c>
      <c r="N491" s="194">
        <v>30</v>
      </c>
      <c r="O491" s="194">
        <v>4</v>
      </c>
      <c r="P491" s="194">
        <v>1</v>
      </c>
      <c r="Q491" s="194">
        <v>24</v>
      </c>
      <c r="R491" s="194">
        <v>22</v>
      </c>
      <c r="S491" s="194">
        <v>1E-4</v>
      </c>
      <c r="T491" s="194">
        <v>2</v>
      </c>
      <c r="U491" s="194">
        <v>5</v>
      </c>
      <c r="V491" s="194">
        <v>0.1</v>
      </c>
      <c r="W491" s="194">
        <v>0.5</v>
      </c>
      <c r="X491" s="194">
        <v>10</v>
      </c>
      <c r="Y491" s="194">
        <v>1</v>
      </c>
      <c r="Z491" s="194">
        <v>0.5</v>
      </c>
    </row>
    <row r="492" spans="1:26" ht="15" customHeight="1">
      <c r="A492" s="796"/>
      <c r="B492" s="800"/>
      <c r="C492" s="227">
        <v>0.56905300000000003</v>
      </c>
      <c r="D492" s="227"/>
      <c r="E492" s="227"/>
      <c r="F492" s="227">
        <v>0.56620999999999999</v>
      </c>
      <c r="G492" s="227">
        <v>0.39491999999999999</v>
      </c>
      <c r="H492" s="194">
        <v>1</v>
      </c>
      <c r="I492" s="194">
        <v>8</v>
      </c>
      <c r="J492" s="194">
        <v>8.0000000000000002E-3</v>
      </c>
      <c r="K492" s="194">
        <v>2</v>
      </c>
      <c r="L492" s="194">
        <v>0.1</v>
      </c>
      <c r="M492" s="194">
        <v>100</v>
      </c>
      <c r="N492" s="194">
        <v>30</v>
      </c>
      <c r="O492" s="194">
        <v>4</v>
      </c>
      <c r="P492" s="194">
        <v>1</v>
      </c>
      <c r="Q492" s="194">
        <v>24</v>
      </c>
      <c r="R492" s="194">
        <v>22</v>
      </c>
      <c r="S492" s="194">
        <v>1E-4</v>
      </c>
      <c r="T492" s="194">
        <v>2</v>
      </c>
      <c r="U492" s="194">
        <v>5</v>
      </c>
      <c r="V492" s="194">
        <v>0.1</v>
      </c>
      <c r="W492" s="194">
        <v>0.5</v>
      </c>
      <c r="X492" s="194">
        <v>10</v>
      </c>
      <c r="Y492" s="194">
        <v>1</v>
      </c>
      <c r="Z492" s="194">
        <v>0.5</v>
      </c>
    </row>
    <row r="493" spans="1:26" ht="15" customHeight="1">
      <c r="A493" s="796"/>
      <c r="B493" s="800"/>
      <c r="C493" s="227">
        <v>0.61535799999999996</v>
      </c>
      <c r="D493" s="227">
        <v>0.28849999999999998</v>
      </c>
      <c r="E493" s="227"/>
      <c r="F493" s="227">
        <v>0.56847999999999999</v>
      </c>
      <c r="G493" s="227">
        <v>0.39711000000000002</v>
      </c>
      <c r="H493" s="194">
        <v>1</v>
      </c>
      <c r="I493" s="194">
        <v>8</v>
      </c>
      <c r="J493" s="194">
        <v>8.0000000000000002E-3</v>
      </c>
      <c r="K493" s="194">
        <v>2</v>
      </c>
      <c r="L493" s="194">
        <v>0.1</v>
      </c>
      <c r="M493" s="194">
        <v>100</v>
      </c>
      <c r="N493" s="194">
        <v>30</v>
      </c>
      <c r="O493" s="194">
        <v>4</v>
      </c>
      <c r="P493" s="194">
        <v>1</v>
      </c>
      <c r="Q493" s="194">
        <v>24</v>
      </c>
      <c r="R493" s="194">
        <v>24</v>
      </c>
      <c r="S493" s="194">
        <v>1E-4</v>
      </c>
      <c r="T493" s="194">
        <v>2</v>
      </c>
      <c r="U493" s="194">
        <v>5</v>
      </c>
      <c r="V493" s="194">
        <v>0.1</v>
      </c>
      <c r="W493" s="194">
        <v>0.2</v>
      </c>
      <c r="X493" s="194">
        <v>10</v>
      </c>
      <c r="Y493" s="194">
        <v>1</v>
      </c>
      <c r="Z493" s="194">
        <v>0.5</v>
      </c>
    </row>
    <row r="494" spans="1:26" ht="15" customHeight="1">
      <c r="A494" s="796"/>
      <c r="B494" s="800"/>
      <c r="C494" s="439" t="s">
        <v>164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customHeight="1">
      <c r="A495" s="796"/>
      <c r="B495" s="800"/>
      <c r="C495" s="90"/>
      <c r="D495" s="90"/>
      <c r="E495" s="90"/>
      <c r="F495" s="90"/>
      <c r="G495" s="90"/>
      <c r="H495" s="433">
        <v>1</v>
      </c>
      <c r="I495" s="433">
        <v>10</v>
      </c>
      <c r="J495" s="433">
        <v>1.2E-2</v>
      </c>
      <c r="K495" s="433">
        <v>2</v>
      </c>
      <c r="L495" s="433">
        <v>0.25</v>
      </c>
      <c r="M495" s="433">
        <v>200</v>
      </c>
      <c r="N495" s="433">
        <v>30</v>
      </c>
      <c r="O495" s="433">
        <v>4</v>
      </c>
      <c r="P495" s="433">
        <v>1</v>
      </c>
      <c r="Q495" s="433">
        <v>8</v>
      </c>
      <c r="R495" s="433">
        <v>20</v>
      </c>
      <c r="S495" s="433">
        <v>0.05</v>
      </c>
      <c r="T495" s="433">
        <v>2</v>
      </c>
      <c r="U495" s="433">
        <v>10</v>
      </c>
      <c r="V495" s="433">
        <v>0.01</v>
      </c>
      <c r="W495" s="433">
        <v>10</v>
      </c>
      <c r="X495" s="433">
        <v>8</v>
      </c>
      <c r="Y495" s="433">
        <v>4</v>
      </c>
      <c r="Z495" s="433">
        <v>0.5</v>
      </c>
    </row>
    <row r="496" spans="1:26" ht="15" customHeight="1">
      <c r="A496" s="796"/>
      <c r="B496" s="800"/>
      <c r="C496" s="90"/>
      <c r="D496" s="90"/>
      <c r="E496" s="90"/>
      <c r="F496" s="90"/>
      <c r="G496" s="90"/>
      <c r="H496" s="432">
        <v>1</v>
      </c>
      <c r="I496" s="432">
        <v>8</v>
      </c>
      <c r="J496" s="432">
        <v>0.01</v>
      </c>
      <c r="K496" s="432">
        <v>2</v>
      </c>
      <c r="L496" s="432">
        <v>0.1</v>
      </c>
      <c r="M496" s="432">
        <v>100</v>
      </c>
      <c r="N496" s="432">
        <v>20</v>
      </c>
      <c r="O496" s="432">
        <v>4.5</v>
      </c>
      <c r="P496" s="432">
        <v>1</v>
      </c>
      <c r="Q496" s="432">
        <v>26</v>
      </c>
      <c r="R496" s="432">
        <v>34</v>
      </c>
      <c r="S496" s="432">
        <v>1E-4</v>
      </c>
      <c r="T496" s="432">
        <v>2</v>
      </c>
      <c r="U496" s="432">
        <v>0</v>
      </c>
      <c r="V496" s="432">
        <v>1</v>
      </c>
      <c r="W496" s="432">
        <v>5</v>
      </c>
      <c r="X496" s="662">
        <v>9</v>
      </c>
      <c r="Y496" s="432">
        <v>4</v>
      </c>
      <c r="Z496" s="432">
        <v>0.5</v>
      </c>
    </row>
    <row r="497" spans="1:27">
      <c r="A497" s="796"/>
      <c r="B497" s="800"/>
      <c r="C497" s="663" t="s">
        <v>165</v>
      </c>
      <c r="D497" s="90"/>
      <c r="E497" s="90"/>
      <c r="F497" s="90">
        <v>0.23638999999999999</v>
      </c>
      <c r="G497" s="90">
        <v>0.13891000000000001</v>
      </c>
      <c r="H497" s="432">
        <v>1</v>
      </c>
      <c r="I497" s="432">
        <v>8</v>
      </c>
      <c r="J497" s="432">
        <v>1.4999999999999999E-2</v>
      </c>
      <c r="K497" s="432">
        <v>2</v>
      </c>
      <c r="L497" s="432">
        <v>0.1</v>
      </c>
      <c r="M497" s="432">
        <v>1000</v>
      </c>
      <c r="N497" s="432">
        <v>10</v>
      </c>
      <c r="O497" s="432">
        <v>4.5</v>
      </c>
      <c r="P497" s="432">
        <v>1</v>
      </c>
      <c r="Q497" s="432">
        <v>23</v>
      </c>
      <c r="R497" s="432">
        <v>26</v>
      </c>
      <c r="S497" s="432">
        <v>1E-4</v>
      </c>
      <c r="T497" s="432">
        <v>2</v>
      </c>
      <c r="U497" s="432">
        <v>0</v>
      </c>
      <c r="V497" s="432">
        <v>0.1</v>
      </c>
      <c r="W497" s="432">
        <v>0.2</v>
      </c>
      <c r="X497" s="432">
        <v>9</v>
      </c>
      <c r="Y497" s="432">
        <v>4</v>
      </c>
      <c r="Z497" s="432"/>
    </row>
    <row r="498" spans="1:27" ht="15" customHeight="1">
      <c r="A498" s="808" t="s">
        <v>166</v>
      </c>
      <c r="B498" s="806" t="s">
        <v>167</v>
      </c>
      <c r="C498" s="429">
        <v>7.6022000000000006E-2</v>
      </c>
      <c r="D498" s="227">
        <v>3.2667000000000002E-2</v>
      </c>
      <c r="E498" s="227"/>
      <c r="F498" s="227">
        <v>0.10426000000000001</v>
      </c>
      <c r="G498" s="227">
        <v>5.6794999999999998E-2</v>
      </c>
      <c r="H498" s="194">
        <v>1</v>
      </c>
      <c r="I498" s="194">
        <v>8</v>
      </c>
      <c r="J498" s="194">
        <v>0.01</v>
      </c>
      <c r="K498" s="194">
        <v>2</v>
      </c>
      <c r="L498" s="194">
        <v>0.1</v>
      </c>
      <c r="M498" s="194">
        <v>100</v>
      </c>
      <c r="N498" s="194">
        <v>40</v>
      </c>
      <c r="O498" s="194">
        <v>4</v>
      </c>
      <c r="P498" s="194">
        <v>1</v>
      </c>
      <c r="Q498" s="194">
        <v>16</v>
      </c>
      <c r="R498" s="194">
        <v>32</v>
      </c>
      <c r="S498" s="194">
        <v>0.2</v>
      </c>
      <c r="T498" s="194">
        <v>2</v>
      </c>
      <c r="U498" s="194">
        <v>5</v>
      </c>
      <c r="V498" s="194">
        <v>0.1</v>
      </c>
      <c r="W498" s="194">
        <v>20</v>
      </c>
      <c r="X498" s="194">
        <v>9</v>
      </c>
      <c r="Y498" s="194">
        <v>1</v>
      </c>
      <c r="Z498" s="194">
        <v>0.5</v>
      </c>
    </row>
    <row r="499" spans="1:27" ht="15" customHeight="1">
      <c r="A499" s="808"/>
      <c r="B499" s="807"/>
      <c r="C499" s="429">
        <v>4.2969E-2</v>
      </c>
      <c r="D499" s="227">
        <v>3.1476999999999998E-2</v>
      </c>
      <c r="E499" s="227"/>
      <c r="F499" s="227">
        <f>0.0093505</f>
        <v>9.3504999999999994E-3</v>
      </c>
      <c r="G499" s="227">
        <v>4.7878E-3</v>
      </c>
      <c r="H499" s="194">
        <v>2</v>
      </c>
      <c r="I499" s="194">
        <v>4</v>
      </c>
      <c r="J499" s="194">
        <v>0.01</v>
      </c>
      <c r="K499" s="194">
        <v>2</v>
      </c>
      <c r="L499" s="194">
        <v>0.1</v>
      </c>
      <c r="M499" s="194">
        <v>100</v>
      </c>
      <c r="N499" s="194">
        <v>40</v>
      </c>
      <c r="O499" s="194">
        <v>4</v>
      </c>
      <c r="P499" s="194">
        <v>1</v>
      </c>
      <c r="Q499" s="194">
        <v>16</v>
      </c>
      <c r="R499" s="194">
        <v>34</v>
      </c>
      <c r="S499" s="194">
        <v>2E-3</v>
      </c>
      <c r="T499" s="194">
        <v>2</v>
      </c>
      <c r="U499" s="194">
        <v>5</v>
      </c>
      <c r="V499" s="194">
        <v>0.01</v>
      </c>
      <c r="W499" s="194">
        <v>10</v>
      </c>
      <c r="X499" s="194">
        <v>9</v>
      </c>
      <c r="Y499" s="194">
        <v>1</v>
      </c>
      <c r="Z499" s="194">
        <v>0.5</v>
      </c>
    </row>
    <row r="500" spans="1:27" ht="15" customHeight="1">
      <c r="A500" s="808"/>
      <c r="B500" s="807"/>
      <c r="C500" s="429">
        <v>4.2278999999999997E-2</v>
      </c>
      <c r="D500" s="227"/>
      <c r="E500" s="227"/>
      <c r="F500" s="227">
        <v>6.2751000000000001E-2</v>
      </c>
      <c r="G500" s="227">
        <v>3.3307999999999997E-2</v>
      </c>
      <c r="H500" s="194">
        <v>2</v>
      </c>
      <c r="I500" s="194">
        <v>8</v>
      </c>
      <c r="J500" s="194">
        <v>0.01</v>
      </c>
      <c r="K500" s="194">
        <v>2</v>
      </c>
      <c r="L500" s="194">
        <v>0.1</v>
      </c>
      <c r="M500" s="194">
        <v>100</v>
      </c>
      <c r="N500" s="194">
        <v>40</v>
      </c>
      <c r="O500" s="194">
        <v>4</v>
      </c>
      <c r="P500" s="194">
        <v>1</v>
      </c>
      <c r="Q500" s="194">
        <v>16</v>
      </c>
      <c r="R500" s="194">
        <v>34</v>
      </c>
      <c r="S500" s="194">
        <v>2E-3</v>
      </c>
      <c r="T500" s="194">
        <v>2</v>
      </c>
      <c r="U500" s="194">
        <v>5</v>
      </c>
      <c r="V500" s="194">
        <v>0.1</v>
      </c>
      <c r="W500" s="194">
        <v>2</v>
      </c>
      <c r="X500" s="194">
        <v>9</v>
      </c>
      <c r="Y500" s="194">
        <v>1</v>
      </c>
      <c r="Z500" s="194">
        <v>0.5</v>
      </c>
    </row>
    <row r="501" spans="1:27" ht="15" customHeight="1">
      <c r="A501" s="808"/>
      <c r="B501" s="807"/>
      <c r="C501" s="429">
        <v>5.2014999999999999E-2</v>
      </c>
      <c r="D501" s="227">
        <v>3.2349999999999997E-2</v>
      </c>
      <c r="E501" s="227"/>
      <c r="F501" s="227">
        <v>3.7270999999999999E-2</v>
      </c>
      <c r="G501" s="227">
        <v>1.9344E-2</v>
      </c>
      <c r="H501" s="194">
        <v>2</v>
      </c>
      <c r="I501" s="194">
        <v>8</v>
      </c>
      <c r="J501" s="194">
        <v>0.01</v>
      </c>
      <c r="K501" s="194">
        <v>2</v>
      </c>
      <c r="L501" s="194">
        <v>0.1</v>
      </c>
      <c r="M501" s="194">
        <v>50</v>
      </c>
      <c r="N501" s="194">
        <v>40</v>
      </c>
      <c r="O501" s="194">
        <v>4</v>
      </c>
      <c r="P501" s="194">
        <v>1</v>
      </c>
      <c r="Q501" s="194">
        <v>16</v>
      </c>
      <c r="R501" s="194">
        <v>34</v>
      </c>
      <c r="S501" s="194">
        <v>2E-3</v>
      </c>
      <c r="T501" s="194">
        <v>2</v>
      </c>
      <c r="U501" s="194">
        <v>50</v>
      </c>
      <c r="V501" s="194">
        <v>1</v>
      </c>
      <c r="W501" s="194">
        <v>2</v>
      </c>
      <c r="X501" s="194">
        <v>9</v>
      </c>
      <c r="Y501" s="194">
        <v>1</v>
      </c>
      <c r="Z501" s="194">
        <v>0.5</v>
      </c>
    </row>
    <row r="502" spans="1:27" ht="15" customHeight="1">
      <c r="A502" s="808"/>
      <c r="B502" s="807"/>
      <c r="C502" s="429">
        <v>0</v>
      </c>
      <c r="D502" s="227"/>
      <c r="E502" s="227"/>
      <c r="F502" s="227">
        <v>6.7072999999999994E-2</v>
      </c>
      <c r="G502" s="227">
        <v>3.5985000000000003E-2</v>
      </c>
      <c r="H502" s="194">
        <v>2</v>
      </c>
      <c r="I502" s="194">
        <v>4</v>
      </c>
      <c r="J502" s="194">
        <v>0.01</v>
      </c>
      <c r="K502" s="194">
        <v>2</v>
      </c>
      <c r="L502" s="194">
        <v>0.1</v>
      </c>
      <c r="M502" s="194">
        <v>100</v>
      </c>
      <c r="N502" s="194">
        <v>40</v>
      </c>
      <c r="O502" s="194">
        <v>4</v>
      </c>
      <c r="P502" s="194">
        <v>1</v>
      </c>
      <c r="Q502" s="194">
        <v>12</v>
      </c>
      <c r="R502" s="194">
        <v>30</v>
      </c>
      <c r="S502" s="194">
        <v>0.2</v>
      </c>
      <c r="T502" s="194">
        <v>1</v>
      </c>
      <c r="U502" s="194">
        <v>5</v>
      </c>
      <c r="V502" s="194">
        <v>0.1</v>
      </c>
      <c r="W502" s="194">
        <v>5</v>
      </c>
      <c r="X502" s="194">
        <v>9</v>
      </c>
      <c r="Y502" s="194">
        <v>1</v>
      </c>
      <c r="Z502" s="194">
        <v>0.5</v>
      </c>
    </row>
    <row r="503" spans="1:27" ht="15" customHeight="1">
      <c r="A503" s="808"/>
      <c r="B503" s="807"/>
      <c r="C503" s="429">
        <v>7.1226999999999999E-2</v>
      </c>
      <c r="D503" s="227"/>
      <c r="E503" s="227"/>
      <c r="F503" s="227">
        <v>1.6211E-2</v>
      </c>
      <c r="G503" s="227">
        <v>8.1790999999999999E-3</v>
      </c>
      <c r="H503" s="194">
        <v>1</v>
      </c>
      <c r="I503" s="194">
        <v>8</v>
      </c>
      <c r="J503" s="194">
        <v>0.04</v>
      </c>
      <c r="K503" s="194">
        <v>2</v>
      </c>
      <c r="L503" s="194">
        <v>0.1</v>
      </c>
      <c r="M503" s="194">
        <v>10</v>
      </c>
      <c r="N503" s="194">
        <v>50</v>
      </c>
      <c r="O503" s="194">
        <v>4</v>
      </c>
      <c r="P503" s="194">
        <v>1</v>
      </c>
      <c r="Q503" s="194">
        <v>8</v>
      </c>
      <c r="R503" s="194">
        <v>65</v>
      </c>
      <c r="S503" s="194">
        <v>0.2</v>
      </c>
      <c r="T503" s="194">
        <v>2</v>
      </c>
      <c r="U503" s="194">
        <v>5</v>
      </c>
      <c r="V503" s="194">
        <v>0.1</v>
      </c>
      <c r="W503" s="194">
        <v>1</v>
      </c>
      <c r="X503" s="194">
        <v>9</v>
      </c>
      <c r="Y503" s="194">
        <v>1</v>
      </c>
      <c r="Z503" s="194">
        <v>0.5</v>
      </c>
    </row>
    <row r="504" spans="1:27" ht="15" customHeight="1">
      <c r="A504" s="808"/>
      <c r="B504" s="807"/>
      <c r="C504" s="429">
        <v>4.8804E-2</v>
      </c>
      <c r="D504" s="227"/>
      <c r="E504" s="227"/>
      <c r="F504" s="227">
        <v>8.7312000000000001E-2</v>
      </c>
      <c r="G504" s="227">
        <v>4.6859999999999999E-2</v>
      </c>
      <c r="H504" s="194">
        <v>1</v>
      </c>
      <c r="I504" s="194">
        <v>8</v>
      </c>
      <c r="J504" s="194">
        <v>0.04</v>
      </c>
      <c r="K504" s="194">
        <v>2</v>
      </c>
      <c r="L504" s="194">
        <v>0.1</v>
      </c>
      <c r="M504" s="194">
        <v>10</v>
      </c>
      <c r="N504" s="194">
        <v>50</v>
      </c>
      <c r="O504" s="194">
        <v>4</v>
      </c>
      <c r="P504" s="194">
        <v>4</v>
      </c>
      <c r="Q504" s="194">
        <v>8</v>
      </c>
      <c r="R504" s="194">
        <v>65</v>
      </c>
      <c r="S504" s="194">
        <v>0.2</v>
      </c>
      <c r="T504" s="194">
        <v>2</v>
      </c>
      <c r="U504" s="194">
        <v>5</v>
      </c>
      <c r="V504" s="194">
        <v>0.1</v>
      </c>
      <c r="W504" s="194">
        <v>0.25</v>
      </c>
      <c r="X504" s="194">
        <v>9</v>
      </c>
      <c r="Y504" s="194">
        <v>1</v>
      </c>
      <c r="Z504" s="194">
        <v>0.5</v>
      </c>
    </row>
    <row r="505" spans="1:27" ht="15" customHeight="1">
      <c r="A505" s="808"/>
      <c r="B505" s="807"/>
      <c r="C505" s="429">
        <v>7.6022000000000006E-2</v>
      </c>
      <c r="D505" s="227"/>
      <c r="E505" s="227"/>
      <c r="F505" s="227">
        <v>5.1874999999999998E-2</v>
      </c>
      <c r="G505" s="227">
        <v>2.6825999999999999E-2</v>
      </c>
      <c r="H505" s="194">
        <v>1</v>
      </c>
      <c r="I505" s="194">
        <v>12</v>
      </c>
      <c r="J505" s="194">
        <v>8.9999999999999993E-3</v>
      </c>
      <c r="K505" s="194">
        <v>2</v>
      </c>
      <c r="L505" s="194">
        <v>0.1</v>
      </c>
      <c r="M505" s="194">
        <v>100</v>
      </c>
      <c r="N505" s="194">
        <v>20</v>
      </c>
      <c r="O505" s="194">
        <v>4</v>
      </c>
      <c r="P505" s="194">
        <v>1</v>
      </c>
      <c r="Q505" s="194">
        <v>20</v>
      </c>
      <c r="R505" s="194">
        <v>15</v>
      </c>
      <c r="S505" s="194">
        <v>1E-4</v>
      </c>
      <c r="T505" s="194">
        <v>2</v>
      </c>
      <c r="U505" s="194">
        <v>5</v>
      </c>
      <c r="V505" s="194">
        <v>0.1</v>
      </c>
      <c r="W505" s="194">
        <v>2.5000000000000001E-2</v>
      </c>
      <c r="X505" s="194">
        <v>10</v>
      </c>
      <c r="Y505" s="194">
        <v>1</v>
      </c>
      <c r="Z505" s="194">
        <v>0.5</v>
      </c>
    </row>
    <row r="506" spans="1:27" ht="15" customHeight="1">
      <c r="A506" s="808"/>
      <c r="B506" s="807"/>
      <c r="C506" s="429">
        <v>7.6022000000000006E-2</v>
      </c>
      <c r="D506" s="227"/>
      <c r="E506" s="227"/>
      <c r="F506" s="227">
        <v>3.2783E-2</v>
      </c>
      <c r="G506" s="227">
        <v>1.6726999999999999E-2</v>
      </c>
      <c r="H506" s="194">
        <v>1</v>
      </c>
      <c r="I506" s="194">
        <v>20</v>
      </c>
      <c r="J506" s="194">
        <v>1.9E-2</v>
      </c>
      <c r="K506" s="194">
        <v>2</v>
      </c>
      <c r="L506" s="194">
        <v>0.1</v>
      </c>
      <c r="M506" s="194">
        <v>100</v>
      </c>
      <c r="N506" s="194">
        <v>30</v>
      </c>
      <c r="O506" s="194">
        <v>4</v>
      </c>
      <c r="P506" s="194">
        <v>1</v>
      </c>
      <c r="Q506" s="194">
        <v>20</v>
      </c>
      <c r="R506" s="194">
        <v>18</v>
      </c>
      <c r="S506" s="194">
        <v>1E-4</v>
      </c>
      <c r="T506" s="194">
        <v>2</v>
      </c>
      <c r="U506" s="194">
        <v>5</v>
      </c>
      <c r="V506" s="194">
        <v>0.1</v>
      </c>
      <c r="W506" s="194">
        <v>2.5000000000000001E-2</v>
      </c>
      <c r="X506" s="194">
        <v>10</v>
      </c>
      <c r="Y506" s="194">
        <v>1</v>
      </c>
      <c r="Z506" s="194">
        <v>0.5</v>
      </c>
    </row>
    <row r="507" spans="1:27" ht="15" customHeight="1">
      <c r="A507" s="808"/>
      <c r="B507" s="807"/>
      <c r="C507" s="664">
        <v>7.6759999999999995E-2</v>
      </c>
      <c r="D507" s="602"/>
      <c r="E507" s="602"/>
      <c r="F507" s="652">
        <v>2.8826999999999998E-2</v>
      </c>
      <c r="G507" s="652">
        <v>1.4674E-2</v>
      </c>
      <c r="H507" s="665">
        <v>1</v>
      </c>
      <c r="I507" s="665">
        <v>20</v>
      </c>
      <c r="J507" s="665">
        <v>0.02</v>
      </c>
      <c r="K507" s="665">
        <v>2</v>
      </c>
      <c r="L507" s="665">
        <v>0.1</v>
      </c>
      <c r="M507" s="665">
        <v>100</v>
      </c>
      <c r="N507" s="665">
        <v>30</v>
      </c>
      <c r="O507" s="665">
        <v>4</v>
      </c>
      <c r="P507" s="665">
        <v>1</v>
      </c>
      <c r="Q507" s="665">
        <v>20</v>
      </c>
      <c r="R507" s="665">
        <v>18</v>
      </c>
      <c r="S507" s="665">
        <v>1E-4</v>
      </c>
      <c r="T507" s="665">
        <v>2</v>
      </c>
      <c r="U507" s="665">
        <v>5</v>
      </c>
      <c r="V507" s="665">
        <v>0.1</v>
      </c>
      <c r="W507" s="665">
        <v>2.5000000000000001E-2</v>
      </c>
      <c r="X507" s="665">
        <v>10</v>
      </c>
      <c r="Y507" s="665">
        <v>1</v>
      </c>
      <c r="Z507" s="665">
        <v>0.5</v>
      </c>
    </row>
    <row r="508" spans="1:27" ht="15" customHeight="1">
      <c r="A508" s="808"/>
      <c r="B508" s="807"/>
      <c r="C508" s="93">
        <v>5.2014999999999999E-2</v>
      </c>
      <c r="D508" s="429"/>
      <c r="E508" s="438"/>
      <c r="F508" s="90">
        <v>3.7270999999999999E-2</v>
      </c>
      <c r="G508" s="90">
        <v>1.9344E-2</v>
      </c>
      <c r="H508" s="433">
        <v>2</v>
      </c>
      <c r="I508" s="433">
        <v>8</v>
      </c>
      <c r="J508" s="433">
        <v>0.01</v>
      </c>
      <c r="K508" s="433">
        <v>2</v>
      </c>
      <c r="L508" s="433">
        <v>0.1</v>
      </c>
      <c r="M508" s="433">
        <v>50</v>
      </c>
      <c r="N508" s="433">
        <v>40</v>
      </c>
      <c r="O508" s="433">
        <v>4</v>
      </c>
      <c r="P508" s="433">
        <v>1</v>
      </c>
      <c r="Q508" s="433">
        <v>16</v>
      </c>
      <c r="R508" s="433">
        <v>34</v>
      </c>
      <c r="S508" s="433">
        <v>2E-3</v>
      </c>
      <c r="T508" s="433">
        <v>2</v>
      </c>
      <c r="U508" s="433">
        <v>50</v>
      </c>
      <c r="V508" s="433">
        <v>1</v>
      </c>
      <c r="W508" s="433">
        <v>2</v>
      </c>
      <c r="X508" s="433">
        <v>9</v>
      </c>
      <c r="Y508" s="433">
        <v>1</v>
      </c>
      <c r="Z508" s="433">
        <v>0.5</v>
      </c>
      <c r="AA508" t="s">
        <v>168</v>
      </c>
    </row>
    <row r="509" spans="1:27" ht="15" customHeight="1">
      <c r="A509" s="808"/>
      <c r="B509" s="807"/>
      <c r="C509" s="93">
        <v>0</v>
      </c>
      <c r="D509" s="429"/>
      <c r="E509" s="438"/>
      <c r="F509" s="90">
        <v>6.7072999999999994E-2</v>
      </c>
      <c r="G509" s="90">
        <v>3.5985000000000003E-2</v>
      </c>
      <c r="H509" s="433">
        <v>2</v>
      </c>
      <c r="I509" s="433">
        <v>4</v>
      </c>
      <c r="J509" s="433">
        <v>0.01</v>
      </c>
      <c r="K509" s="433">
        <v>2</v>
      </c>
      <c r="L509" s="433">
        <v>0.1</v>
      </c>
      <c r="M509" s="433">
        <v>100</v>
      </c>
      <c r="N509" s="433">
        <v>40</v>
      </c>
      <c r="O509" s="433">
        <v>4</v>
      </c>
      <c r="P509" s="433">
        <v>1</v>
      </c>
      <c r="Q509" s="433">
        <v>12</v>
      </c>
      <c r="R509" s="433">
        <v>30</v>
      </c>
      <c r="S509" s="433">
        <v>0.2</v>
      </c>
      <c r="T509" s="433">
        <v>1</v>
      </c>
      <c r="U509" s="433">
        <v>5</v>
      </c>
      <c r="V509" s="433">
        <v>0.1</v>
      </c>
      <c r="W509" s="433">
        <v>5</v>
      </c>
      <c r="X509" s="433">
        <v>9</v>
      </c>
      <c r="Y509" s="433">
        <v>1</v>
      </c>
      <c r="Z509" s="433">
        <v>0.5</v>
      </c>
      <c r="AA509" t="s">
        <v>168</v>
      </c>
    </row>
    <row r="510" spans="1:27" ht="15" customHeight="1">
      <c r="A510" s="808"/>
      <c r="B510" s="807"/>
      <c r="C510" s="93">
        <v>7.1226999999999999E-2</v>
      </c>
      <c r="D510" s="429"/>
      <c r="E510" s="438"/>
      <c r="F510" s="90">
        <v>1.6211E-2</v>
      </c>
      <c r="G510" s="90">
        <v>8.1790999999999999E-3</v>
      </c>
      <c r="H510" s="433">
        <v>1</v>
      </c>
      <c r="I510" s="433">
        <v>8</v>
      </c>
      <c r="J510" s="433">
        <v>0.04</v>
      </c>
      <c r="K510" s="433">
        <v>2</v>
      </c>
      <c r="L510" s="433">
        <v>0.1</v>
      </c>
      <c r="M510" s="433">
        <v>10</v>
      </c>
      <c r="N510" s="433">
        <v>50</v>
      </c>
      <c r="O510" s="433">
        <v>4</v>
      </c>
      <c r="P510" s="433">
        <v>1</v>
      </c>
      <c r="Q510" s="433">
        <v>8</v>
      </c>
      <c r="R510" s="433">
        <v>65</v>
      </c>
      <c r="S510" s="433">
        <v>0.2</v>
      </c>
      <c r="T510" s="433">
        <v>2</v>
      </c>
      <c r="U510" s="433">
        <v>5</v>
      </c>
      <c r="V510" s="433">
        <v>0.1</v>
      </c>
      <c r="W510" s="433">
        <v>1</v>
      </c>
      <c r="X510" s="433">
        <v>9</v>
      </c>
      <c r="Y510" s="433">
        <v>1</v>
      </c>
      <c r="Z510" s="433">
        <v>0.5</v>
      </c>
      <c r="AA510" t="s">
        <v>169</v>
      </c>
    </row>
    <row r="511" spans="1:27" ht="15" customHeight="1">
      <c r="A511" s="808"/>
      <c r="B511" s="807"/>
      <c r="C511" s="93">
        <v>4.8804E-2</v>
      </c>
      <c r="D511" s="429"/>
      <c r="E511" s="438"/>
      <c r="F511" s="90">
        <v>8.7312000000000001E-2</v>
      </c>
      <c r="G511" s="90">
        <v>4.6859999999999999E-2</v>
      </c>
      <c r="H511" s="433">
        <v>1</v>
      </c>
      <c r="I511" s="433">
        <v>8</v>
      </c>
      <c r="J511" s="433">
        <v>0.04</v>
      </c>
      <c r="K511" s="433">
        <v>2</v>
      </c>
      <c r="L511" s="433">
        <v>0.1</v>
      </c>
      <c r="M511" s="433">
        <v>10</v>
      </c>
      <c r="N511" s="433">
        <v>50</v>
      </c>
      <c r="O511" s="433">
        <v>4</v>
      </c>
      <c r="P511" s="433">
        <v>4</v>
      </c>
      <c r="Q511" s="433">
        <v>8</v>
      </c>
      <c r="R511" s="433">
        <v>65</v>
      </c>
      <c r="S511" s="433">
        <v>0.2</v>
      </c>
      <c r="T511" s="433">
        <v>2</v>
      </c>
      <c r="U511" s="433">
        <v>5</v>
      </c>
      <c r="V511" s="433">
        <v>0.1</v>
      </c>
      <c r="W511" s="433">
        <v>0.25</v>
      </c>
      <c r="X511" s="433">
        <v>9</v>
      </c>
      <c r="Y511" s="433">
        <v>1</v>
      </c>
      <c r="Z511" s="433">
        <v>0.5</v>
      </c>
      <c r="AA511" t="s">
        <v>169</v>
      </c>
    </row>
    <row r="512" spans="1:27" ht="15" customHeight="1">
      <c r="A512" s="808"/>
      <c r="B512" s="807"/>
      <c r="C512" s="93">
        <v>7.6022000000000006E-2</v>
      </c>
      <c r="D512" s="429"/>
      <c r="E512" s="438"/>
      <c r="F512" s="90">
        <v>5.1874999999999998E-2</v>
      </c>
      <c r="G512" s="90">
        <v>2.6825999999999999E-2</v>
      </c>
      <c r="H512" s="433">
        <v>1</v>
      </c>
      <c r="I512" s="433">
        <v>12</v>
      </c>
      <c r="J512" s="433">
        <v>8.9999999999999993E-3</v>
      </c>
      <c r="K512" s="433">
        <v>2</v>
      </c>
      <c r="L512" s="433">
        <v>0.1</v>
      </c>
      <c r="M512" s="433">
        <v>100</v>
      </c>
      <c r="N512" s="433">
        <v>20</v>
      </c>
      <c r="O512" s="433">
        <v>4</v>
      </c>
      <c r="P512" s="433">
        <v>1</v>
      </c>
      <c r="Q512" s="433">
        <v>20</v>
      </c>
      <c r="R512" s="433">
        <v>15</v>
      </c>
      <c r="S512" s="433">
        <v>1E-4</v>
      </c>
      <c r="T512" s="433">
        <v>2</v>
      </c>
      <c r="U512" s="433">
        <v>5</v>
      </c>
      <c r="V512" s="433">
        <v>0.1</v>
      </c>
      <c r="W512" s="433">
        <v>2.5000000000000001E-2</v>
      </c>
      <c r="X512" s="433">
        <v>10</v>
      </c>
      <c r="Y512" s="433">
        <v>1</v>
      </c>
      <c r="Z512" s="433">
        <v>0.5</v>
      </c>
    </row>
    <row r="513" spans="1:27" ht="15" customHeight="1">
      <c r="A513" s="808"/>
      <c r="B513" s="807"/>
      <c r="C513" s="93">
        <v>7.6022000000000006E-2</v>
      </c>
      <c r="D513" s="429"/>
      <c r="E513" s="438"/>
      <c r="F513" s="90">
        <v>3.2783E-2</v>
      </c>
      <c r="G513" s="90">
        <v>1.6726999999999999E-2</v>
      </c>
      <c r="H513" s="433">
        <v>1</v>
      </c>
      <c r="I513" s="433">
        <v>20</v>
      </c>
      <c r="J513" s="433">
        <v>1.9E-2</v>
      </c>
      <c r="K513" s="433">
        <v>2</v>
      </c>
      <c r="L513" s="433">
        <v>0.1</v>
      </c>
      <c r="M513" s="433">
        <v>100</v>
      </c>
      <c r="N513" s="433">
        <v>30</v>
      </c>
      <c r="O513" s="433">
        <v>4</v>
      </c>
      <c r="P513" s="433">
        <v>1</v>
      </c>
      <c r="Q513" s="433">
        <v>20</v>
      </c>
      <c r="R513" s="433">
        <v>18</v>
      </c>
      <c r="S513" s="433">
        <v>1E-4</v>
      </c>
      <c r="T513" s="433">
        <v>2</v>
      </c>
      <c r="U513" s="433">
        <v>5</v>
      </c>
      <c r="V513" s="433">
        <v>0.1</v>
      </c>
      <c r="W513" s="433">
        <v>2.5000000000000001E-2</v>
      </c>
      <c r="X513" s="433">
        <v>10</v>
      </c>
      <c r="Y513" s="433">
        <v>1</v>
      </c>
      <c r="Z513" s="433">
        <v>0.5</v>
      </c>
    </row>
    <row r="514" spans="1:27" ht="15" customHeight="1">
      <c r="A514" s="808"/>
      <c r="B514" s="807"/>
      <c r="C514" s="93">
        <v>7.6759999999999995E-2</v>
      </c>
      <c r="D514" s="429"/>
      <c r="E514" s="438"/>
      <c r="F514" s="90">
        <v>2.8826999999999998E-2</v>
      </c>
      <c r="G514" s="90">
        <v>1.4674E-2</v>
      </c>
      <c r="H514" s="433">
        <v>1</v>
      </c>
      <c r="I514" s="433">
        <v>20</v>
      </c>
      <c r="J514" s="433">
        <v>0.02</v>
      </c>
      <c r="K514" s="433">
        <v>2</v>
      </c>
      <c r="L514" s="433">
        <v>0.1</v>
      </c>
      <c r="M514" s="433">
        <v>100</v>
      </c>
      <c r="N514" s="433">
        <v>30</v>
      </c>
      <c r="O514" s="433">
        <v>4</v>
      </c>
      <c r="P514" s="433">
        <v>1</v>
      </c>
      <c r="Q514" s="433">
        <v>20</v>
      </c>
      <c r="R514" s="433">
        <v>18</v>
      </c>
      <c r="S514" s="433">
        <v>1E-4</v>
      </c>
      <c r="T514" s="433">
        <v>2</v>
      </c>
      <c r="U514" s="433">
        <v>5</v>
      </c>
      <c r="V514" s="433">
        <v>0.1</v>
      </c>
      <c r="W514" s="433">
        <v>2.5000000000000001E-2</v>
      </c>
      <c r="X514" s="433">
        <v>10</v>
      </c>
      <c r="Y514" s="433">
        <v>1</v>
      </c>
      <c r="Z514" s="433">
        <v>0.5</v>
      </c>
    </row>
    <row r="515" spans="1:27" ht="15" customHeight="1">
      <c r="A515" s="808"/>
      <c r="B515" s="807"/>
      <c r="C515" s="93">
        <v>0</v>
      </c>
      <c r="D515" s="429"/>
      <c r="E515" s="438"/>
      <c r="F515" s="439">
        <f>0.053305</f>
        <v>5.3304999999999998E-2</v>
      </c>
      <c r="G515" s="439">
        <f>0.027716</f>
        <v>2.7716000000000001E-2</v>
      </c>
      <c r="H515" s="441">
        <v>1</v>
      </c>
      <c r="I515" s="441">
        <v>20</v>
      </c>
      <c r="J515" s="441">
        <v>0.02</v>
      </c>
      <c r="K515" s="441">
        <v>2</v>
      </c>
      <c r="L515" s="441">
        <v>0.1</v>
      </c>
      <c r="M515" s="441">
        <v>100</v>
      </c>
      <c r="N515" s="441">
        <v>30</v>
      </c>
      <c r="O515" s="441">
        <v>4</v>
      </c>
      <c r="P515" s="441">
        <v>1</v>
      </c>
      <c r="Q515" s="441">
        <v>20</v>
      </c>
      <c r="R515" s="441">
        <v>18</v>
      </c>
      <c r="S515" s="441">
        <v>1E-4</v>
      </c>
      <c r="T515" s="441">
        <v>2</v>
      </c>
      <c r="U515" s="441">
        <v>5</v>
      </c>
      <c r="V515" s="441">
        <v>0.1</v>
      </c>
      <c r="W515" s="441">
        <v>2.5000000000000001E-2</v>
      </c>
      <c r="X515" s="441">
        <v>10</v>
      </c>
      <c r="Y515" s="441">
        <v>1</v>
      </c>
      <c r="Z515" s="441">
        <v>0.5</v>
      </c>
      <c r="AA515" t="s">
        <v>170</v>
      </c>
    </row>
    <row r="516" spans="1:27" ht="15" customHeight="1">
      <c r="A516" s="808"/>
      <c r="B516" s="807"/>
      <c r="D516" s="227"/>
      <c r="E516" s="438"/>
      <c r="F516" s="13"/>
      <c r="G516" s="13"/>
      <c r="H516" s="634"/>
      <c r="I516" s="634"/>
      <c r="J516" s="634"/>
      <c r="K516" s="634"/>
      <c r="L516" s="634"/>
      <c r="M516" s="634"/>
      <c r="N516" s="634"/>
      <c r="O516" s="634"/>
      <c r="P516" s="634"/>
      <c r="Q516" s="634"/>
      <c r="R516" s="634"/>
      <c r="S516" s="634"/>
      <c r="T516" s="634"/>
      <c r="U516" s="634"/>
      <c r="V516" s="634"/>
      <c r="W516" s="634"/>
      <c r="X516" s="634"/>
      <c r="Y516" s="634"/>
      <c r="Z516" s="634"/>
    </row>
    <row r="517" spans="1:27" ht="15" customHeight="1">
      <c r="A517" s="809"/>
      <c r="B517" s="794" t="s">
        <v>171</v>
      </c>
      <c r="C517" s="429">
        <v>0</v>
      </c>
      <c r="D517" s="227"/>
      <c r="E517" s="227"/>
      <c r="F517" s="323">
        <v>1.7128999999999998E-2</v>
      </c>
      <c r="G517" s="323">
        <v>8.7136999999999996E-3</v>
      </c>
      <c r="H517" s="333">
        <v>1</v>
      </c>
      <c r="I517" s="333">
        <v>8</v>
      </c>
      <c r="J517" s="333">
        <v>0.01</v>
      </c>
      <c r="K517" s="333">
        <v>2</v>
      </c>
      <c r="L517" s="333">
        <v>0.1</v>
      </c>
      <c r="M517" s="333">
        <v>100</v>
      </c>
      <c r="N517" s="333">
        <v>40</v>
      </c>
      <c r="O517" s="333">
        <v>4</v>
      </c>
      <c r="P517" s="333">
        <v>1</v>
      </c>
      <c r="Q517" s="333">
        <v>16</v>
      </c>
      <c r="R517" s="333">
        <v>32</v>
      </c>
      <c r="S517" s="333">
        <v>0.2</v>
      </c>
      <c r="T517" s="333">
        <v>2</v>
      </c>
      <c r="U517" s="333">
        <v>5</v>
      </c>
      <c r="V517" s="333">
        <v>0.1</v>
      </c>
      <c r="W517" s="333">
        <v>20</v>
      </c>
      <c r="X517" s="333">
        <v>9</v>
      </c>
      <c r="Y517" s="333">
        <v>1</v>
      </c>
      <c r="Z517" s="333">
        <v>0.5</v>
      </c>
    </row>
    <row r="518" spans="1:27" ht="15" customHeight="1">
      <c r="A518" s="809"/>
      <c r="B518" s="794"/>
      <c r="C518" s="666">
        <v>0</v>
      </c>
      <c r="D518" s="602"/>
      <c r="E518" s="602"/>
      <c r="F518" s="602">
        <v>0.15606</v>
      </c>
      <c r="G518" s="602">
        <v>8.9383000000000004E-2</v>
      </c>
      <c r="H518" s="658">
        <v>1</v>
      </c>
      <c r="I518" s="658">
        <v>8</v>
      </c>
      <c r="J518" s="658">
        <v>0.01</v>
      </c>
      <c r="K518" s="658">
        <v>2</v>
      </c>
      <c r="L518" s="658">
        <v>0.1</v>
      </c>
      <c r="M518" s="658">
        <v>100</v>
      </c>
      <c r="N518" s="658">
        <v>40</v>
      </c>
      <c r="O518" s="658">
        <v>4</v>
      </c>
      <c r="P518" s="658">
        <v>1</v>
      </c>
      <c r="Q518" s="658">
        <v>16</v>
      </c>
      <c r="R518" s="658">
        <v>32</v>
      </c>
      <c r="S518" s="658">
        <v>0.2</v>
      </c>
      <c r="T518" s="658">
        <v>2</v>
      </c>
      <c r="U518" s="658">
        <v>5</v>
      </c>
      <c r="V518" s="658">
        <v>0.1</v>
      </c>
      <c r="W518" s="658">
        <v>20</v>
      </c>
      <c r="X518" s="658">
        <v>9</v>
      </c>
      <c r="Y518" s="658">
        <v>1</v>
      </c>
      <c r="Z518" s="658">
        <v>0.5</v>
      </c>
    </row>
    <row r="519" spans="1:27" ht="15" customHeight="1">
      <c r="A519" s="809"/>
      <c r="B519" s="794"/>
      <c r="C519" s="429">
        <v>0</v>
      </c>
      <c r="D519" s="227"/>
      <c r="E519" s="227"/>
      <c r="F519" s="227">
        <v>1.538E-2</v>
      </c>
      <c r="G519" s="227">
        <v>7.7501999999999996E-3</v>
      </c>
      <c r="H519" s="194">
        <v>2</v>
      </c>
      <c r="I519" s="194">
        <v>25</v>
      </c>
      <c r="J519" s="194">
        <v>0.05</v>
      </c>
      <c r="K519" s="194">
        <v>2</v>
      </c>
      <c r="L519" s="194">
        <v>0.1</v>
      </c>
      <c r="M519" s="194">
        <v>100</v>
      </c>
      <c r="N519" s="194">
        <v>40</v>
      </c>
      <c r="O519" s="194">
        <v>4</v>
      </c>
      <c r="P519" s="194">
        <v>1</v>
      </c>
      <c r="Q519" s="194">
        <v>16</v>
      </c>
      <c r="R519" s="194">
        <v>32</v>
      </c>
      <c r="S519" s="194">
        <v>0.2</v>
      </c>
      <c r="T519" s="194">
        <v>2</v>
      </c>
      <c r="U519" s="194">
        <v>5</v>
      </c>
      <c r="V519" s="194">
        <v>0.1</v>
      </c>
      <c r="W519" s="194">
        <v>0.5</v>
      </c>
      <c r="X519" s="194">
        <v>9</v>
      </c>
      <c r="Y519" s="194">
        <v>1</v>
      </c>
      <c r="Z519" s="194">
        <v>0.5</v>
      </c>
    </row>
    <row r="520" spans="1:27" ht="15" customHeight="1">
      <c r="A520" s="809"/>
      <c r="B520" s="794"/>
      <c r="C520" s="431">
        <v>0</v>
      </c>
      <c r="D520" s="322"/>
      <c r="E520" s="322"/>
      <c r="F520" s="322">
        <v>4.2431000000000003E-2</v>
      </c>
      <c r="G520" s="322">
        <v>2.1697000000000001E-2</v>
      </c>
      <c r="H520" s="373">
        <v>1</v>
      </c>
      <c r="I520" s="373">
        <v>8</v>
      </c>
      <c r="J520" s="373">
        <v>2.5000000000000001E-2</v>
      </c>
      <c r="K520" s="373">
        <v>2</v>
      </c>
      <c r="L520" s="373">
        <v>0.1</v>
      </c>
      <c r="M520" s="373">
        <v>100</v>
      </c>
      <c r="N520" s="373">
        <v>40</v>
      </c>
      <c r="O520" s="373">
        <v>4</v>
      </c>
      <c r="P520" s="373">
        <v>1</v>
      </c>
      <c r="Q520" s="373">
        <v>16</v>
      </c>
      <c r="R520" s="373">
        <v>32</v>
      </c>
      <c r="S520" s="373">
        <v>0.2</v>
      </c>
      <c r="T520" s="373">
        <v>2</v>
      </c>
      <c r="U520" s="373">
        <v>5</v>
      </c>
      <c r="V520" s="373">
        <v>0.1</v>
      </c>
      <c r="W520" s="373">
        <v>20</v>
      </c>
      <c r="X520" s="373">
        <v>9</v>
      </c>
      <c r="Y520" s="373">
        <v>1</v>
      </c>
      <c r="Z520" s="373">
        <v>0.5</v>
      </c>
    </row>
    <row r="521" spans="1:27">
      <c r="A521" s="809"/>
      <c r="B521" s="794"/>
      <c r="C521" s="93">
        <v>0</v>
      </c>
      <c r="D521" s="90"/>
      <c r="E521" s="90"/>
      <c r="F521" s="90">
        <v>3.1614999999999997E-2</v>
      </c>
      <c r="G521" s="90">
        <v>1.6204E-2</v>
      </c>
      <c r="H521" s="433">
        <v>1</v>
      </c>
      <c r="I521" s="433">
        <v>8</v>
      </c>
      <c r="J521" s="433">
        <v>0.01</v>
      </c>
      <c r="K521" s="433">
        <v>2</v>
      </c>
      <c r="L521" s="433">
        <v>0.1</v>
      </c>
      <c r="M521" s="433">
        <v>100</v>
      </c>
      <c r="N521" s="433">
        <v>40</v>
      </c>
      <c r="O521" s="433">
        <v>4</v>
      </c>
      <c r="P521" s="433">
        <v>1</v>
      </c>
      <c r="Q521" s="433">
        <v>16</v>
      </c>
      <c r="R521" s="433">
        <v>32</v>
      </c>
      <c r="S521" s="433">
        <v>0.2</v>
      </c>
      <c r="T521" s="433">
        <v>2</v>
      </c>
      <c r="U521" s="433">
        <v>5</v>
      </c>
      <c r="V521" s="433">
        <v>0.1</v>
      </c>
      <c r="W521" s="433">
        <v>20</v>
      </c>
      <c r="X521" s="433">
        <v>9</v>
      </c>
      <c r="Y521" s="433">
        <v>1</v>
      </c>
      <c r="Z521" s="433">
        <v>0.5</v>
      </c>
      <c r="AA521" t="s">
        <v>170</v>
      </c>
    </row>
    <row r="523" spans="1:27">
      <c r="A523" s="677">
        <v>44894</v>
      </c>
    </row>
    <row r="524" spans="1:27" ht="26.25">
      <c r="A524" s="814" t="s">
        <v>172</v>
      </c>
      <c r="B524" s="814"/>
      <c r="C524" s="814"/>
      <c r="D524" s="814"/>
      <c r="E524" s="814"/>
      <c r="F524" s="814"/>
      <c r="G524" s="814"/>
      <c r="H524" s="815"/>
      <c r="I524" s="815"/>
      <c r="J524" s="815"/>
      <c r="K524" s="815"/>
      <c r="L524" s="815"/>
      <c r="M524" s="815"/>
      <c r="N524" s="815"/>
      <c r="O524" s="815"/>
      <c r="P524" s="815"/>
      <c r="Q524" s="815"/>
      <c r="R524" s="815"/>
      <c r="S524" s="815"/>
      <c r="T524" s="815"/>
      <c r="U524" s="815"/>
      <c r="V524" s="815"/>
      <c r="W524" s="815"/>
      <c r="X524" s="815"/>
      <c r="Y524" s="815"/>
    </row>
    <row r="525" spans="1:27" ht="15.75">
      <c r="A525" s="811" t="s">
        <v>1</v>
      </c>
      <c r="B525" s="811" t="s">
        <v>2</v>
      </c>
      <c r="C525" s="811"/>
      <c r="D525" s="811"/>
      <c r="E525" s="812" t="s">
        <v>82</v>
      </c>
      <c r="F525" s="811" t="s">
        <v>3</v>
      </c>
      <c r="G525" s="813" t="s">
        <v>4</v>
      </c>
      <c r="H525" s="758" t="s">
        <v>5</v>
      </c>
      <c r="I525" s="758"/>
      <c r="J525" s="758"/>
      <c r="K525" s="758"/>
      <c r="L525" s="758"/>
      <c r="M525" s="758"/>
      <c r="N525" s="758"/>
      <c r="O525" s="758"/>
      <c r="P525" s="758"/>
      <c r="Q525" s="758"/>
      <c r="R525" s="758"/>
      <c r="S525" s="758"/>
      <c r="T525" s="758"/>
      <c r="U525" s="758"/>
      <c r="V525" s="758"/>
      <c r="W525" s="758"/>
      <c r="X525" s="758"/>
      <c r="Y525" s="758"/>
      <c r="Z525" s="787"/>
    </row>
    <row r="526" spans="1:27" ht="57">
      <c r="A526" s="758"/>
      <c r="B526" s="774"/>
      <c r="C526" s="774"/>
      <c r="D526" s="774"/>
      <c r="E526" s="821"/>
      <c r="F526" s="774"/>
      <c r="G526" s="774"/>
      <c r="H526" s="475" t="s">
        <v>6</v>
      </c>
      <c r="I526" s="475" t="s">
        <v>133</v>
      </c>
      <c r="J526" s="475" t="s">
        <v>134</v>
      </c>
      <c r="K526" s="475" t="s">
        <v>135</v>
      </c>
      <c r="L526" s="475" t="s">
        <v>136</v>
      </c>
      <c r="M526" s="475" t="s">
        <v>9</v>
      </c>
      <c r="N526" s="476" t="s">
        <v>10</v>
      </c>
      <c r="O526" s="475" t="s">
        <v>11</v>
      </c>
      <c r="P526" s="475" t="s">
        <v>137</v>
      </c>
      <c r="Q526" s="476" t="s">
        <v>138</v>
      </c>
      <c r="R526" s="475" t="s">
        <v>13</v>
      </c>
      <c r="S526" s="475" t="s">
        <v>139</v>
      </c>
      <c r="T526" s="475" t="s">
        <v>83</v>
      </c>
      <c r="U526" s="475" t="s">
        <v>84</v>
      </c>
      <c r="V526" s="475" t="s">
        <v>85</v>
      </c>
      <c r="W526" s="475" t="s">
        <v>16</v>
      </c>
      <c r="X526" s="475" t="s">
        <v>140</v>
      </c>
      <c r="Y526" s="475" t="s">
        <v>98</v>
      </c>
      <c r="Z526" s="689" t="s">
        <v>99</v>
      </c>
    </row>
    <row r="527" spans="1:27">
      <c r="A527" s="822" t="s">
        <v>17</v>
      </c>
      <c r="B527" s="794" t="s">
        <v>103</v>
      </c>
      <c r="C527" s="93">
        <v>0.51337600000000005</v>
      </c>
      <c r="D527" s="227"/>
      <c r="E527" s="90">
        <v>0.84462599999999999</v>
      </c>
      <c r="F527" s="90">
        <v>0.51202999999999999</v>
      </c>
      <c r="G527" s="90">
        <v>0.36874000000000001</v>
      </c>
      <c r="H527" s="433">
        <v>1</v>
      </c>
      <c r="I527" s="433">
        <v>8</v>
      </c>
      <c r="J527" s="433">
        <v>4.4999999999999998E-2</v>
      </c>
      <c r="K527" s="433">
        <v>1</v>
      </c>
      <c r="L527" s="433">
        <v>0.1</v>
      </c>
      <c r="M527" s="433">
        <v>2</v>
      </c>
      <c r="N527" s="433">
        <v>60</v>
      </c>
      <c r="O527" s="433">
        <v>5</v>
      </c>
      <c r="P527" s="433">
        <v>1</v>
      </c>
      <c r="Q527" s="433">
        <v>8</v>
      </c>
      <c r="R527" s="433">
        <v>4</v>
      </c>
      <c r="S527" s="433">
        <v>0.05</v>
      </c>
      <c r="T527" s="433">
        <v>2</v>
      </c>
      <c r="U527" s="433">
        <v>50</v>
      </c>
      <c r="V527" s="433">
        <v>1</v>
      </c>
      <c r="W527" s="433">
        <v>10</v>
      </c>
      <c r="X527" s="433">
        <v>10</v>
      </c>
      <c r="Y527" s="687">
        <v>4</v>
      </c>
      <c r="Z527" s="433">
        <v>0.5</v>
      </c>
    </row>
    <row r="528" spans="1:27">
      <c r="A528" s="823"/>
      <c r="B528" s="794"/>
      <c r="C528" s="93">
        <v>0.51337600000000005</v>
      </c>
      <c r="D528" s="227"/>
      <c r="E528" s="90">
        <v>0.84462599999999999</v>
      </c>
      <c r="F528" s="90">
        <v>0.51202999999999999</v>
      </c>
      <c r="G528" s="90">
        <v>0.36874000000000001</v>
      </c>
      <c r="H528" s="433">
        <v>1</v>
      </c>
      <c r="I528" s="433">
        <v>8</v>
      </c>
      <c r="J528" s="433">
        <v>4.4999999999999998E-2</v>
      </c>
      <c r="K528" s="433">
        <v>1</v>
      </c>
      <c r="L528" s="433">
        <v>0.1</v>
      </c>
      <c r="M528" s="433">
        <v>2</v>
      </c>
      <c r="N528" s="433">
        <v>60</v>
      </c>
      <c r="O528" s="433">
        <v>5</v>
      </c>
      <c r="P528" s="433">
        <v>3</v>
      </c>
      <c r="Q528" s="433">
        <v>8</v>
      </c>
      <c r="R528" s="433">
        <v>4</v>
      </c>
      <c r="S528" s="433">
        <v>0.05</v>
      </c>
      <c r="T528" s="433">
        <v>2</v>
      </c>
      <c r="U528" s="433">
        <v>50</v>
      </c>
      <c r="V528" s="433">
        <v>1</v>
      </c>
      <c r="W528" s="433">
        <v>10</v>
      </c>
      <c r="X528" s="433">
        <v>10</v>
      </c>
      <c r="Y528" s="687">
        <v>4</v>
      </c>
      <c r="Z528" s="433">
        <v>0.5</v>
      </c>
    </row>
    <row r="529" spans="1:26">
      <c r="A529" s="823"/>
      <c r="B529" s="794"/>
      <c r="C529" s="93">
        <v>0.51337200000000005</v>
      </c>
      <c r="D529" s="454"/>
      <c r="E529" s="90">
        <v>0.84462599999999999</v>
      </c>
      <c r="F529" s="90">
        <v>0.51204000000000005</v>
      </c>
      <c r="G529" s="90">
        <v>0.36874000000000001</v>
      </c>
      <c r="H529" s="433">
        <v>1</v>
      </c>
      <c r="I529" s="433">
        <v>8</v>
      </c>
      <c r="J529" s="433">
        <v>4.4999999999999998E-2</v>
      </c>
      <c r="K529" s="433">
        <v>1</v>
      </c>
      <c r="L529" s="433">
        <v>0.1</v>
      </c>
      <c r="M529" s="433">
        <v>2</v>
      </c>
      <c r="N529" s="433">
        <v>60</v>
      </c>
      <c r="O529" s="433">
        <v>5</v>
      </c>
      <c r="P529" s="433">
        <v>3</v>
      </c>
      <c r="Q529" s="433">
        <v>8</v>
      </c>
      <c r="R529" s="433">
        <v>4</v>
      </c>
      <c r="S529" s="433">
        <v>0.05</v>
      </c>
      <c r="T529" s="433">
        <v>2</v>
      </c>
      <c r="U529" s="433">
        <v>50</v>
      </c>
      <c r="V529" s="433">
        <v>1</v>
      </c>
      <c r="W529" s="433">
        <v>10</v>
      </c>
      <c r="X529" s="433">
        <v>9</v>
      </c>
      <c r="Y529" s="687">
        <v>4</v>
      </c>
      <c r="Z529" s="433">
        <v>0.5</v>
      </c>
    </row>
    <row r="530" spans="1:26">
      <c r="A530" s="823"/>
      <c r="B530" s="794"/>
      <c r="C530" s="440"/>
      <c r="D530" s="503"/>
      <c r="E530" s="439"/>
      <c r="F530" s="322"/>
      <c r="G530" s="322" t="s">
        <v>173</v>
      </c>
      <c r="H530" s="441">
        <v>1</v>
      </c>
      <c r="I530" s="441">
        <v>8</v>
      </c>
      <c r="J530" s="441">
        <v>4.4999999999999998E-2</v>
      </c>
      <c r="K530" s="441">
        <v>1</v>
      </c>
      <c r="L530" s="441">
        <v>0.1</v>
      </c>
      <c r="M530" s="441">
        <v>2</v>
      </c>
      <c r="N530" s="441">
        <v>60</v>
      </c>
      <c r="O530" s="441">
        <v>5</v>
      </c>
      <c r="P530" s="441">
        <v>3</v>
      </c>
      <c r="Q530" s="441">
        <v>8</v>
      </c>
      <c r="R530" s="441">
        <v>4</v>
      </c>
      <c r="S530" s="441">
        <v>0.05</v>
      </c>
      <c r="T530" s="441">
        <v>2</v>
      </c>
      <c r="U530" s="441">
        <v>50</v>
      </c>
      <c r="V530" s="441">
        <v>1</v>
      </c>
      <c r="W530" s="441">
        <v>10</v>
      </c>
      <c r="X530" s="441">
        <v>8</v>
      </c>
      <c r="Y530" s="688">
        <v>4</v>
      </c>
      <c r="Z530" s="441">
        <v>0.5</v>
      </c>
    </row>
    <row r="531" spans="1:26">
      <c r="A531" s="823"/>
      <c r="B531" s="794"/>
      <c r="C531" s="604">
        <v>0.57610600000000001</v>
      </c>
      <c r="D531" s="697"/>
      <c r="E531" s="444">
        <v>0.83060699999999998</v>
      </c>
      <c r="F531" s="444">
        <v>0.52447999999999995</v>
      </c>
      <c r="G531" s="444">
        <v>0.38213999999999998</v>
      </c>
      <c r="H531" s="588">
        <v>1</v>
      </c>
      <c r="I531" s="588">
        <v>8</v>
      </c>
      <c r="J531" s="588">
        <v>0.05</v>
      </c>
      <c r="K531" s="588">
        <v>2</v>
      </c>
      <c r="L531" s="588">
        <v>0.1</v>
      </c>
      <c r="M531" s="588">
        <v>4</v>
      </c>
      <c r="N531" s="588">
        <v>60</v>
      </c>
      <c r="O531" s="588">
        <v>5</v>
      </c>
      <c r="P531" s="588">
        <v>3</v>
      </c>
      <c r="Q531" s="588">
        <v>3.5</v>
      </c>
      <c r="R531" s="588">
        <v>2</v>
      </c>
      <c r="S531" s="588">
        <v>0.05</v>
      </c>
      <c r="T531" s="588">
        <v>2</v>
      </c>
      <c r="U531" s="588">
        <v>40</v>
      </c>
      <c r="V531" s="588">
        <v>1</v>
      </c>
      <c r="W531" s="588">
        <v>10</v>
      </c>
      <c r="X531" s="588">
        <v>9</v>
      </c>
      <c r="Y531" s="588">
        <v>4</v>
      </c>
      <c r="Z531" s="588">
        <v>0.5</v>
      </c>
    </row>
    <row r="532" spans="1:26">
      <c r="A532" s="823"/>
      <c r="B532" s="794"/>
      <c r="C532" s="492"/>
      <c r="D532" s="324"/>
      <c r="E532" s="324"/>
      <c r="F532" s="324"/>
      <c r="G532" s="324"/>
      <c r="H532" s="651"/>
      <c r="I532" s="651"/>
      <c r="J532" s="651"/>
      <c r="K532" s="651"/>
      <c r="L532" s="651"/>
      <c r="M532" s="651"/>
      <c r="N532" s="651"/>
      <c r="O532" s="651"/>
      <c r="P532" s="651"/>
      <c r="Q532" s="651"/>
      <c r="R532" s="651"/>
      <c r="S532" s="651"/>
      <c r="T532" s="651"/>
      <c r="U532" s="651"/>
      <c r="V532" s="651"/>
      <c r="W532" s="651"/>
      <c r="X532" s="651"/>
      <c r="Y532" s="696"/>
      <c r="Z532" s="512"/>
    </row>
    <row r="533" spans="1:26" ht="18.75">
      <c r="A533" s="804"/>
      <c r="B533" s="816" t="s">
        <v>19</v>
      </c>
      <c r="C533" s="90">
        <v>0.58218199999999998</v>
      </c>
      <c r="D533" s="227"/>
      <c r="E533" s="90">
        <v>0.48244700000000001</v>
      </c>
      <c r="F533" s="90">
        <v>0.80259000000000003</v>
      </c>
      <c r="G533" s="90">
        <v>0.67962999999999996</v>
      </c>
      <c r="H533" s="433">
        <v>1</v>
      </c>
      <c r="I533" s="433">
        <v>8</v>
      </c>
      <c r="J533" s="433">
        <v>1.2E-2</v>
      </c>
      <c r="K533" s="433">
        <v>2</v>
      </c>
      <c r="L533" s="433">
        <v>0.1</v>
      </c>
      <c r="M533" s="433">
        <v>1</v>
      </c>
      <c r="N533" s="433">
        <v>60</v>
      </c>
      <c r="O533" s="433">
        <v>5</v>
      </c>
      <c r="P533" s="680">
        <v>1</v>
      </c>
      <c r="Q533" s="680">
        <v>8</v>
      </c>
      <c r="R533" s="680">
        <v>4</v>
      </c>
      <c r="S533" s="680">
        <v>0.1</v>
      </c>
      <c r="T533" s="433">
        <v>2</v>
      </c>
      <c r="U533" s="433">
        <v>10</v>
      </c>
      <c r="V533" s="433">
        <v>1</v>
      </c>
      <c r="W533" s="681">
        <v>14</v>
      </c>
      <c r="X533" s="681">
        <v>9</v>
      </c>
      <c r="Y533" s="681">
        <v>4</v>
      </c>
      <c r="Z533" s="690">
        <v>0.5</v>
      </c>
    </row>
    <row r="534" spans="1:26">
      <c r="A534" s="804"/>
      <c r="B534" s="816"/>
      <c r="C534" s="90">
        <v>0.63235300000000005</v>
      </c>
      <c r="D534" s="227"/>
      <c r="E534" s="90">
        <v>0.423404</v>
      </c>
      <c r="F534" s="90">
        <v>0.79508000000000001</v>
      </c>
      <c r="G534" s="90">
        <v>0.67266000000000004</v>
      </c>
      <c r="H534" s="433">
        <v>1</v>
      </c>
      <c r="I534" s="433">
        <v>8</v>
      </c>
      <c r="J534" s="433">
        <v>1.2E-2</v>
      </c>
      <c r="K534" s="433">
        <v>2</v>
      </c>
      <c r="L534" s="433">
        <v>0.1</v>
      </c>
      <c r="M534" s="433">
        <v>1</v>
      </c>
      <c r="N534" s="433">
        <v>30</v>
      </c>
      <c r="O534" s="433">
        <v>5</v>
      </c>
      <c r="P534" s="433">
        <v>1</v>
      </c>
      <c r="Q534" s="433">
        <v>8</v>
      </c>
      <c r="R534" s="433">
        <v>4</v>
      </c>
      <c r="S534" s="433">
        <v>0.1</v>
      </c>
      <c r="T534" s="433">
        <v>2</v>
      </c>
      <c r="U534" s="433">
        <v>10</v>
      </c>
      <c r="V534" s="433">
        <v>1</v>
      </c>
      <c r="W534" s="433">
        <v>14</v>
      </c>
      <c r="X534" s="433">
        <v>8</v>
      </c>
      <c r="Y534" s="433">
        <v>4</v>
      </c>
      <c r="Z534" s="433">
        <v>0.5</v>
      </c>
    </row>
    <row r="535" spans="1:26">
      <c r="A535" s="804"/>
      <c r="B535" s="816"/>
      <c r="C535" s="90">
        <v>0.53896900000000003</v>
      </c>
      <c r="D535" s="227"/>
      <c r="E535" s="90"/>
      <c r="F535" s="90">
        <v>0.67754000000000003</v>
      </c>
      <c r="G535" s="90">
        <v>0.56755</v>
      </c>
      <c r="H535" s="433">
        <v>1</v>
      </c>
      <c r="I535" s="433">
        <v>8</v>
      </c>
      <c r="J535" s="433">
        <v>1.4E-2</v>
      </c>
      <c r="K535" s="433">
        <v>2</v>
      </c>
      <c r="L535" s="433">
        <v>0.1</v>
      </c>
      <c r="M535" s="433">
        <v>0.8</v>
      </c>
      <c r="N535" s="433">
        <v>40</v>
      </c>
      <c r="O535" s="433">
        <v>5</v>
      </c>
      <c r="P535" s="433">
        <v>1</v>
      </c>
      <c r="Q535" s="433">
        <v>6</v>
      </c>
      <c r="R535" s="433">
        <v>6</v>
      </c>
      <c r="S535" s="433">
        <v>0.1</v>
      </c>
      <c r="T535" s="433">
        <v>2</v>
      </c>
      <c r="U535" s="433">
        <v>10</v>
      </c>
      <c r="V535" s="433">
        <v>1</v>
      </c>
      <c r="W535" s="433">
        <v>10</v>
      </c>
      <c r="X535" s="433">
        <v>9</v>
      </c>
      <c r="Y535" s="433">
        <v>4</v>
      </c>
      <c r="Z535" s="433">
        <v>0.5</v>
      </c>
    </row>
    <row r="536" spans="1:26">
      <c r="A536" s="804"/>
      <c r="B536" s="816"/>
      <c r="C536" s="90">
        <v>0.61951000000000001</v>
      </c>
      <c r="D536" s="227"/>
      <c r="E536" s="90">
        <v>0.47606399999999999</v>
      </c>
      <c r="F536" s="90">
        <v>0.80452000000000001</v>
      </c>
      <c r="G536" s="90">
        <v>0.68615999999999999</v>
      </c>
      <c r="H536" s="432">
        <v>1</v>
      </c>
      <c r="I536" s="432">
        <v>8</v>
      </c>
      <c r="J536" s="432">
        <v>1.4E-2</v>
      </c>
      <c r="K536" s="432">
        <v>2</v>
      </c>
      <c r="L536" s="432">
        <v>0.1</v>
      </c>
      <c r="M536" s="432">
        <v>0.8</v>
      </c>
      <c r="N536" s="432">
        <v>40</v>
      </c>
      <c r="O536" s="432">
        <v>5</v>
      </c>
      <c r="P536" s="432">
        <v>3</v>
      </c>
      <c r="Q536" s="432">
        <v>6</v>
      </c>
      <c r="R536" s="432">
        <v>6</v>
      </c>
      <c r="S536" s="432">
        <v>0.1</v>
      </c>
      <c r="T536" s="432">
        <v>2</v>
      </c>
      <c r="U536" s="432">
        <v>10</v>
      </c>
      <c r="V536" s="432">
        <v>1</v>
      </c>
      <c r="W536" s="432">
        <v>10</v>
      </c>
      <c r="X536" s="432">
        <v>9</v>
      </c>
      <c r="Y536" s="432">
        <v>4</v>
      </c>
      <c r="Z536" s="432">
        <v>0.5</v>
      </c>
    </row>
    <row r="537" spans="1:26">
      <c r="A537" s="804"/>
      <c r="B537" s="816"/>
      <c r="C537" s="90">
        <v>0.55529499999999998</v>
      </c>
      <c r="D537" s="227"/>
      <c r="E537" s="90">
        <v>0.50797899999999996</v>
      </c>
      <c r="F537" s="90">
        <v>0.79508999999999996</v>
      </c>
      <c r="G537" s="90">
        <v>0.66895000000000004</v>
      </c>
      <c r="H537" s="432">
        <v>1</v>
      </c>
      <c r="I537" s="432">
        <v>12</v>
      </c>
      <c r="J537" s="432">
        <v>0.01</v>
      </c>
      <c r="K537" s="432">
        <v>2</v>
      </c>
      <c r="L537" s="432">
        <v>0.1</v>
      </c>
      <c r="M537" s="432">
        <v>0.8</v>
      </c>
      <c r="N537" s="432">
        <v>40</v>
      </c>
      <c r="O537" s="432">
        <v>5</v>
      </c>
      <c r="P537" s="432">
        <v>3</v>
      </c>
      <c r="Q537" s="432">
        <v>6</v>
      </c>
      <c r="R537" s="432">
        <v>6</v>
      </c>
      <c r="S537" s="432">
        <v>0.1</v>
      </c>
      <c r="T537" s="432">
        <v>2</v>
      </c>
      <c r="U537" s="432">
        <v>10</v>
      </c>
      <c r="V537" s="432">
        <v>1</v>
      </c>
      <c r="W537" s="432">
        <v>10</v>
      </c>
      <c r="X537" s="432">
        <v>9</v>
      </c>
      <c r="Y537" s="432">
        <v>1</v>
      </c>
      <c r="Z537" s="432">
        <v>0.5</v>
      </c>
    </row>
    <row r="538" spans="1:26">
      <c r="A538" s="804"/>
      <c r="B538" s="816"/>
      <c r="C538" s="90">
        <v>0.53232900000000005</v>
      </c>
      <c r="D538" s="227"/>
      <c r="E538" s="90">
        <v>0.44468099999999999</v>
      </c>
      <c r="F538" s="90">
        <v>0.78620000000000001</v>
      </c>
      <c r="G538" s="90">
        <v>0.65983999999999998</v>
      </c>
      <c r="H538" s="432">
        <v>1</v>
      </c>
      <c r="I538" s="432">
        <v>8</v>
      </c>
      <c r="J538" s="432">
        <v>0.01</v>
      </c>
      <c r="K538" s="432">
        <v>2</v>
      </c>
      <c r="L538" s="432">
        <v>0.1</v>
      </c>
      <c r="M538" s="432">
        <v>0.8</v>
      </c>
      <c r="N538" s="432">
        <v>40</v>
      </c>
      <c r="O538" s="432">
        <v>5</v>
      </c>
      <c r="P538" s="432">
        <v>1</v>
      </c>
      <c r="Q538" s="432">
        <v>8</v>
      </c>
      <c r="R538" s="432">
        <v>8</v>
      </c>
      <c r="S538" s="432">
        <v>0.1</v>
      </c>
      <c r="T538" s="432">
        <v>2</v>
      </c>
      <c r="U538" s="432">
        <v>10</v>
      </c>
      <c r="V538" s="432">
        <v>1</v>
      </c>
      <c r="W538" s="432">
        <v>10</v>
      </c>
      <c r="X538" s="432">
        <v>9</v>
      </c>
      <c r="Y538" s="432">
        <v>1</v>
      </c>
      <c r="Z538" s="432">
        <v>0.5</v>
      </c>
    </row>
    <row r="539" spans="1:26">
      <c r="A539" s="804"/>
      <c r="B539" s="816"/>
      <c r="C539" s="90">
        <v>0.37452999999999997</v>
      </c>
      <c r="D539" s="227"/>
      <c r="E539" s="90">
        <v>0.47393600000000002</v>
      </c>
      <c r="F539" s="90">
        <v>0.53137999999999996</v>
      </c>
      <c r="G539" s="90">
        <v>0.44144</v>
      </c>
      <c r="H539" s="432">
        <v>1</v>
      </c>
      <c r="I539" s="432">
        <v>8</v>
      </c>
      <c r="J539" s="432">
        <v>1.2E-2</v>
      </c>
      <c r="K539" s="432">
        <v>2</v>
      </c>
      <c r="L539" s="432">
        <v>0.1</v>
      </c>
      <c r="M539" s="432">
        <v>1</v>
      </c>
      <c r="N539" s="432">
        <v>30</v>
      </c>
      <c r="O539" s="432">
        <v>5</v>
      </c>
      <c r="P539" s="432">
        <v>1</v>
      </c>
      <c r="Q539" s="432">
        <v>8</v>
      </c>
      <c r="R539" s="432">
        <v>4</v>
      </c>
      <c r="S539" s="432">
        <v>0.05</v>
      </c>
      <c r="T539" s="432">
        <v>2</v>
      </c>
      <c r="U539" s="432">
        <v>10</v>
      </c>
      <c r="V539" s="432">
        <v>1</v>
      </c>
      <c r="W539" s="432">
        <v>14</v>
      </c>
      <c r="X539" s="432">
        <v>8</v>
      </c>
      <c r="Y539" s="432">
        <v>1</v>
      </c>
      <c r="Z539" s="432">
        <v>0.5</v>
      </c>
    </row>
    <row r="540" spans="1:26">
      <c r="A540" s="804"/>
      <c r="B540" s="816"/>
      <c r="C540" s="90">
        <v>0.61510600000000004</v>
      </c>
      <c r="D540" s="227"/>
      <c r="E540" s="90">
        <v>0.494149</v>
      </c>
      <c r="F540" s="90">
        <v>0.80578000000000005</v>
      </c>
      <c r="G540" s="90">
        <v>0.68703000000000003</v>
      </c>
      <c r="H540" s="433">
        <v>1</v>
      </c>
      <c r="I540" s="433">
        <v>8</v>
      </c>
      <c r="J540" s="433">
        <v>1.2E-2</v>
      </c>
      <c r="K540" s="433">
        <v>2</v>
      </c>
      <c r="L540" s="433">
        <v>0.1</v>
      </c>
      <c r="M540" s="433">
        <v>1</v>
      </c>
      <c r="N540" s="433">
        <v>30</v>
      </c>
      <c r="O540" s="433">
        <v>5</v>
      </c>
      <c r="P540" s="433">
        <v>1</v>
      </c>
      <c r="Q540" s="433">
        <v>8</v>
      </c>
      <c r="R540" s="433">
        <v>4</v>
      </c>
      <c r="S540" s="433">
        <v>0.05</v>
      </c>
      <c r="T540" s="433">
        <v>2</v>
      </c>
      <c r="U540" s="433">
        <v>10</v>
      </c>
      <c r="V540" s="433">
        <v>1</v>
      </c>
      <c r="W540" s="433">
        <v>14</v>
      </c>
      <c r="X540" s="433">
        <v>8</v>
      </c>
      <c r="Y540" s="433">
        <v>4</v>
      </c>
      <c r="Z540" s="433">
        <v>0.5</v>
      </c>
    </row>
    <row r="541" spans="1:26">
      <c r="A541" s="804"/>
      <c r="B541" s="816"/>
      <c r="C541" s="90">
        <v>0.60495600000000005</v>
      </c>
      <c r="D541" s="227"/>
      <c r="E541" s="90">
        <v>0.51542600000000005</v>
      </c>
      <c r="F541" s="90">
        <v>0.80234000000000005</v>
      </c>
      <c r="G541" s="90">
        <v>0.68225999999999998</v>
      </c>
      <c r="H541" s="433">
        <v>1</v>
      </c>
      <c r="I541" s="433">
        <v>8</v>
      </c>
      <c r="J541" s="433">
        <v>1.2E-2</v>
      </c>
      <c r="K541" s="433">
        <v>2</v>
      </c>
      <c r="L541" s="433">
        <v>0.1</v>
      </c>
      <c r="M541" s="433">
        <v>1</v>
      </c>
      <c r="N541" s="433">
        <v>40</v>
      </c>
      <c r="O541" s="433">
        <v>5</v>
      </c>
      <c r="P541" s="433">
        <v>1</v>
      </c>
      <c r="Q541" s="433">
        <v>4</v>
      </c>
      <c r="R541" s="433">
        <v>10</v>
      </c>
      <c r="S541" s="638">
        <v>9.9999999999999998E-17</v>
      </c>
      <c r="T541" s="433">
        <v>2</v>
      </c>
      <c r="U541" s="433">
        <v>10</v>
      </c>
      <c r="V541" s="433">
        <v>1</v>
      </c>
      <c r="W541" s="433">
        <v>14</v>
      </c>
      <c r="X541" s="433">
        <v>8</v>
      </c>
      <c r="Y541" s="433">
        <v>4</v>
      </c>
      <c r="Z541" s="433">
        <v>0.5</v>
      </c>
    </row>
    <row r="542" spans="1:26">
      <c r="A542" s="804"/>
      <c r="B542" s="816"/>
      <c r="C542" s="439">
        <v>0.59132499999999999</v>
      </c>
      <c r="D542" s="322"/>
      <c r="E542" s="439">
        <v>0.67500000000000004</v>
      </c>
      <c r="F542" s="439">
        <v>0.76632</v>
      </c>
      <c r="G542" s="439">
        <v>0.63888</v>
      </c>
      <c r="H542" s="441">
        <v>1</v>
      </c>
      <c r="I542" s="441">
        <v>8</v>
      </c>
      <c r="J542" s="441">
        <v>1.4E-2</v>
      </c>
      <c r="K542" s="441">
        <v>2</v>
      </c>
      <c r="L542" s="441">
        <v>0.1</v>
      </c>
      <c r="M542" s="441">
        <v>1</v>
      </c>
      <c r="N542" s="441">
        <v>40</v>
      </c>
      <c r="O542" s="441">
        <v>5</v>
      </c>
      <c r="P542" s="441">
        <v>3</v>
      </c>
      <c r="Q542" s="441">
        <v>8</v>
      </c>
      <c r="R542" s="441">
        <v>8</v>
      </c>
      <c r="S542" s="441">
        <v>0.1</v>
      </c>
      <c r="T542" s="441">
        <v>2</v>
      </c>
      <c r="U542" s="441">
        <v>10</v>
      </c>
      <c r="V542" s="441">
        <v>0.5</v>
      </c>
      <c r="W542" s="441">
        <v>10</v>
      </c>
      <c r="X542" s="441">
        <v>9</v>
      </c>
      <c r="Y542" s="441">
        <v>4</v>
      </c>
      <c r="Z542" s="441">
        <v>0.5</v>
      </c>
    </row>
    <row r="543" spans="1:26">
      <c r="A543" s="804"/>
      <c r="B543" s="816"/>
      <c r="C543" s="444">
        <v>0.660802</v>
      </c>
      <c r="D543" s="602"/>
      <c r="E543" s="444">
        <v>0.45585100000000001</v>
      </c>
      <c r="F543" s="444">
        <v>0.79552</v>
      </c>
      <c r="G543" s="444">
        <v>0.67420000000000002</v>
      </c>
      <c r="H543" s="588">
        <v>1</v>
      </c>
      <c r="I543" s="588">
        <v>4</v>
      </c>
      <c r="J543" s="588">
        <v>1.2E-2</v>
      </c>
      <c r="K543" s="588">
        <v>2</v>
      </c>
      <c r="L543" s="588">
        <v>0.1</v>
      </c>
      <c r="M543" s="588">
        <v>1</v>
      </c>
      <c r="N543" s="588">
        <v>60</v>
      </c>
      <c r="O543" s="588">
        <v>4</v>
      </c>
      <c r="P543" s="588">
        <v>1</v>
      </c>
      <c r="Q543" s="588">
        <v>6</v>
      </c>
      <c r="R543" s="588">
        <v>5</v>
      </c>
      <c r="S543" s="588">
        <v>0.1</v>
      </c>
      <c r="T543" s="588">
        <v>2</v>
      </c>
      <c r="U543" s="588">
        <v>10</v>
      </c>
      <c r="V543" s="588">
        <v>1</v>
      </c>
      <c r="W543" s="588">
        <v>14</v>
      </c>
      <c r="X543" s="588">
        <v>8</v>
      </c>
      <c r="Y543" s="588">
        <v>4</v>
      </c>
      <c r="Z543" s="588">
        <v>0.5</v>
      </c>
    </row>
    <row r="544" spans="1:26">
      <c r="A544" s="804"/>
      <c r="B544" s="800"/>
      <c r="C544" s="492"/>
      <c r="D544" s="488"/>
      <c r="E544" s="324"/>
      <c r="F544" s="492"/>
      <c r="G544" s="488"/>
      <c r="H544" s="374"/>
      <c r="I544" s="374"/>
      <c r="J544" s="374"/>
      <c r="K544" s="374"/>
      <c r="L544" s="374"/>
      <c r="M544" s="374"/>
      <c r="N544" s="374"/>
      <c r="O544" s="374"/>
      <c r="P544" s="374"/>
      <c r="Q544" s="374"/>
      <c r="R544" s="374"/>
      <c r="S544" s="374"/>
      <c r="T544" s="374"/>
      <c r="U544" s="374"/>
      <c r="V544" s="374"/>
      <c r="W544" s="374"/>
      <c r="X544" s="374"/>
      <c r="Y544" s="374"/>
      <c r="Z544" s="374"/>
    </row>
    <row r="545" spans="1:26">
      <c r="A545" s="824" t="s">
        <v>20</v>
      </c>
      <c r="B545" s="825" t="s">
        <v>21</v>
      </c>
      <c r="C545" s="90">
        <v>0.70478200000000002</v>
      </c>
      <c r="D545" s="227"/>
      <c r="E545" s="90">
        <v>0.89407199999999998</v>
      </c>
      <c r="F545" s="90">
        <v>4.6350000000000002E-2</v>
      </c>
      <c r="G545" s="90">
        <v>2.5122999999999999E-2</v>
      </c>
      <c r="H545" s="433">
        <v>1</v>
      </c>
      <c r="I545" s="433">
        <v>8</v>
      </c>
      <c r="J545" s="433">
        <v>2.8000000000000001E-2</v>
      </c>
      <c r="K545" s="433">
        <v>2</v>
      </c>
      <c r="L545" s="433">
        <v>0.1</v>
      </c>
      <c r="M545" s="433">
        <v>100</v>
      </c>
      <c r="N545" s="433">
        <v>25</v>
      </c>
      <c r="O545" s="433">
        <v>4</v>
      </c>
      <c r="P545" s="433">
        <v>1</v>
      </c>
      <c r="Q545" s="433">
        <v>3</v>
      </c>
      <c r="R545" s="433">
        <v>1.5</v>
      </c>
      <c r="S545" s="584">
        <v>0.01</v>
      </c>
      <c r="T545" s="433">
        <v>2</v>
      </c>
      <c r="U545" s="433">
        <v>20</v>
      </c>
      <c r="V545" s="433">
        <v>1</v>
      </c>
      <c r="W545" s="433">
        <v>2</v>
      </c>
      <c r="X545" s="433">
        <v>9</v>
      </c>
      <c r="Y545" s="433">
        <v>4</v>
      </c>
      <c r="Z545" s="433">
        <v>0.5</v>
      </c>
    </row>
    <row r="546" spans="1:26">
      <c r="A546" s="824"/>
      <c r="B546" s="826"/>
      <c r="C546" s="90">
        <v>0.84305300000000005</v>
      </c>
      <c r="D546" s="227"/>
      <c r="E546" s="90">
        <v>0.94591800000000004</v>
      </c>
      <c r="F546" s="90">
        <v>0.18687000000000001</v>
      </c>
      <c r="G546" s="90">
        <v>0.14266999999999999</v>
      </c>
      <c r="H546" s="433">
        <v>1</v>
      </c>
      <c r="I546" s="433">
        <v>8</v>
      </c>
      <c r="J546" s="433">
        <v>2.8000000000000001E-2</v>
      </c>
      <c r="K546" s="433">
        <v>2</v>
      </c>
      <c r="L546" s="433">
        <v>0.1</v>
      </c>
      <c r="M546" s="433">
        <v>100</v>
      </c>
      <c r="N546" s="433">
        <v>25</v>
      </c>
      <c r="O546" s="433">
        <v>4</v>
      </c>
      <c r="P546" s="433">
        <v>3</v>
      </c>
      <c r="Q546" s="433">
        <v>3</v>
      </c>
      <c r="R546" s="433">
        <v>1.5</v>
      </c>
      <c r="S546" s="584">
        <v>0.01</v>
      </c>
      <c r="T546" s="433">
        <v>2</v>
      </c>
      <c r="U546" s="433">
        <v>20</v>
      </c>
      <c r="V546" s="433">
        <v>1</v>
      </c>
      <c r="W546" s="433">
        <v>2</v>
      </c>
      <c r="X546" s="433">
        <v>9</v>
      </c>
      <c r="Y546" s="433">
        <v>4</v>
      </c>
      <c r="Z546" s="433">
        <v>0.5</v>
      </c>
    </row>
    <row r="547" spans="1:26">
      <c r="A547" s="824"/>
      <c r="B547" s="826"/>
      <c r="C547" s="90">
        <v>0.82601500000000005</v>
      </c>
      <c r="D547" s="227"/>
      <c r="E547" s="90">
        <v>0.87298299999999995</v>
      </c>
      <c r="F547" s="90">
        <v>0.22411</v>
      </c>
      <c r="G547" s="90">
        <v>0.16750000000000001</v>
      </c>
      <c r="H547" s="433">
        <v>1</v>
      </c>
      <c r="I547" s="433">
        <v>4</v>
      </c>
      <c r="J547" s="433">
        <v>2.5000000000000001E-2</v>
      </c>
      <c r="K547" s="433">
        <v>2</v>
      </c>
      <c r="L547" s="433">
        <v>0.1</v>
      </c>
      <c r="M547" s="433">
        <v>90</v>
      </c>
      <c r="N547" s="433">
        <v>60</v>
      </c>
      <c r="O547" s="433">
        <v>4</v>
      </c>
      <c r="P547" s="433">
        <v>3</v>
      </c>
      <c r="Q547" s="433">
        <v>3</v>
      </c>
      <c r="R547" s="433">
        <v>3</v>
      </c>
      <c r="S547" s="584">
        <v>0.01</v>
      </c>
      <c r="T547" s="433">
        <v>2</v>
      </c>
      <c r="U547" s="433">
        <v>0</v>
      </c>
      <c r="V547" s="433">
        <v>1</v>
      </c>
      <c r="W547" s="433">
        <v>2</v>
      </c>
      <c r="X547" s="433">
        <v>9</v>
      </c>
      <c r="Y547" s="433">
        <v>4</v>
      </c>
      <c r="Z547" s="433">
        <v>0.5</v>
      </c>
    </row>
    <row r="548" spans="1:26">
      <c r="A548" s="824"/>
      <c r="B548" s="826"/>
      <c r="C548" s="90">
        <v>0.83673799999999998</v>
      </c>
      <c r="D548" s="227"/>
      <c r="E548" s="90">
        <v>0.78221600000000002</v>
      </c>
      <c r="F548" s="90">
        <v>0.22856000000000001</v>
      </c>
      <c r="G548" s="90">
        <v>0.17036000000000001</v>
      </c>
      <c r="H548" s="433">
        <v>1</v>
      </c>
      <c r="I548" s="433">
        <v>8</v>
      </c>
      <c r="J548" s="433">
        <v>2.5000000000000001E-2</v>
      </c>
      <c r="K548" s="433">
        <v>2</v>
      </c>
      <c r="L548" s="433">
        <v>0.1</v>
      </c>
      <c r="M548" s="433">
        <v>100</v>
      </c>
      <c r="N548" s="433">
        <v>60</v>
      </c>
      <c r="O548" s="433">
        <v>4</v>
      </c>
      <c r="P548" s="433">
        <v>3</v>
      </c>
      <c r="Q548" s="433">
        <v>3</v>
      </c>
      <c r="R548" s="433">
        <v>2.5</v>
      </c>
      <c r="S548" s="584">
        <v>0.01</v>
      </c>
      <c r="T548" s="433">
        <v>2</v>
      </c>
      <c r="U548" s="433">
        <v>0</v>
      </c>
      <c r="V548" s="433">
        <v>1</v>
      </c>
      <c r="W548" s="433">
        <v>2</v>
      </c>
      <c r="X548" s="433">
        <v>9</v>
      </c>
      <c r="Y548" s="433">
        <v>4</v>
      </c>
      <c r="Z548" s="433">
        <v>0.5</v>
      </c>
    </row>
    <row r="549" spans="1:26">
      <c r="A549" s="824"/>
      <c r="B549" s="826"/>
      <c r="C549" s="90">
        <v>0.83964300000000003</v>
      </c>
      <c r="D549" s="227"/>
      <c r="E549" s="90">
        <v>0.83561700000000005</v>
      </c>
      <c r="F549" s="90">
        <v>0.22639000000000001</v>
      </c>
      <c r="G549" s="90">
        <v>0.16911999999999999</v>
      </c>
      <c r="H549" s="433">
        <v>1</v>
      </c>
      <c r="I549" s="433">
        <v>8</v>
      </c>
      <c r="J549" s="433">
        <v>2.8000000000000001E-2</v>
      </c>
      <c r="K549" s="433">
        <v>2</v>
      </c>
      <c r="L549" s="433">
        <v>0.1</v>
      </c>
      <c r="M549" s="433">
        <v>100</v>
      </c>
      <c r="N549" s="433">
        <v>60</v>
      </c>
      <c r="O549" s="433">
        <v>4</v>
      </c>
      <c r="P549" s="433">
        <v>3</v>
      </c>
      <c r="Q549" s="433">
        <v>3</v>
      </c>
      <c r="R549" s="433">
        <v>3</v>
      </c>
      <c r="S549" s="584">
        <v>0.01</v>
      </c>
      <c r="T549" s="433">
        <v>2</v>
      </c>
      <c r="U549" s="433">
        <v>0</v>
      </c>
      <c r="V549" s="433">
        <v>1</v>
      </c>
      <c r="W549" s="433">
        <v>2</v>
      </c>
      <c r="X549" s="433">
        <v>9</v>
      </c>
      <c r="Y549" s="433">
        <v>4</v>
      </c>
      <c r="Z549" s="433">
        <v>0.5</v>
      </c>
    </row>
    <row r="550" spans="1:26">
      <c r="A550" s="824"/>
      <c r="B550" s="826"/>
      <c r="C550" s="439">
        <v>0.70194900000000005</v>
      </c>
      <c r="D550" s="322"/>
      <c r="E550" s="439">
        <v>0.92614200000000002</v>
      </c>
      <c r="F550" s="439">
        <v>0.17709</v>
      </c>
      <c r="G550" s="439">
        <v>0.13951</v>
      </c>
      <c r="H550" s="441">
        <v>1</v>
      </c>
      <c r="I550" s="441">
        <v>8</v>
      </c>
      <c r="J550" s="441">
        <v>2.5999999999999999E-2</v>
      </c>
      <c r="K550" s="441">
        <v>2</v>
      </c>
      <c r="L550" s="441">
        <v>0.1</v>
      </c>
      <c r="M550" s="441">
        <v>100</v>
      </c>
      <c r="N550" s="441">
        <v>50</v>
      </c>
      <c r="O550" s="441">
        <v>4</v>
      </c>
      <c r="P550" s="441">
        <v>3</v>
      </c>
      <c r="Q550" s="441">
        <v>2</v>
      </c>
      <c r="R550" s="441">
        <v>3</v>
      </c>
      <c r="S550" s="631">
        <v>0.01</v>
      </c>
      <c r="T550" s="441">
        <v>2</v>
      </c>
      <c r="U550" s="441">
        <v>10</v>
      </c>
      <c r="V550" s="441">
        <v>1</v>
      </c>
      <c r="W550" s="441">
        <v>2</v>
      </c>
      <c r="X550" s="441">
        <v>9</v>
      </c>
      <c r="Y550" s="441">
        <v>4</v>
      </c>
      <c r="Z550" s="441">
        <v>0.5</v>
      </c>
    </row>
    <row r="551" spans="1:26">
      <c r="A551" s="824"/>
      <c r="B551" s="826"/>
      <c r="C551" s="439">
        <v>0.85570900000000005</v>
      </c>
      <c r="D551" s="322"/>
      <c r="E551" s="439">
        <v>0.94446099999999999</v>
      </c>
      <c r="F551" s="439">
        <v>0.19744999999999999</v>
      </c>
      <c r="G551" s="439">
        <v>0.15093000000000001</v>
      </c>
      <c r="H551" s="441">
        <v>1</v>
      </c>
      <c r="I551" s="441">
        <v>8</v>
      </c>
      <c r="J551" s="441">
        <v>0.03</v>
      </c>
      <c r="K551" s="441">
        <v>2</v>
      </c>
      <c r="L551" s="441">
        <v>0.1</v>
      </c>
      <c r="M551" s="441">
        <v>100</v>
      </c>
      <c r="N551" s="441">
        <v>60</v>
      </c>
      <c r="O551" s="441">
        <v>4</v>
      </c>
      <c r="P551" s="441">
        <v>3</v>
      </c>
      <c r="Q551" s="441">
        <v>3</v>
      </c>
      <c r="R551" s="441">
        <v>1.5</v>
      </c>
      <c r="S551" s="631">
        <v>0.01</v>
      </c>
      <c r="T551" s="441">
        <v>2</v>
      </c>
      <c r="U551" s="441">
        <v>15</v>
      </c>
      <c r="V551" s="441">
        <v>1</v>
      </c>
      <c r="W551" s="441">
        <v>2</v>
      </c>
      <c r="X551" s="441">
        <v>9</v>
      </c>
      <c r="Y551" s="441">
        <v>4</v>
      </c>
      <c r="Z551" s="441">
        <v>0.5</v>
      </c>
    </row>
    <row r="552" spans="1:26">
      <c r="A552" s="824"/>
      <c r="B552" s="826"/>
      <c r="C552" s="444">
        <v>0.84946100000000002</v>
      </c>
      <c r="D552" s="727"/>
      <c r="E552" s="444">
        <v>0.95957199999999998</v>
      </c>
      <c r="F552" s="604">
        <v>0.19181999999999999</v>
      </c>
      <c r="G552" s="444">
        <v>0.14668</v>
      </c>
      <c r="H552" s="588">
        <v>1</v>
      </c>
      <c r="I552" s="588">
        <v>8</v>
      </c>
      <c r="J552" s="588">
        <v>0.03</v>
      </c>
      <c r="K552" s="588">
        <v>2</v>
      </c>
      <c r="L552" s="588">
        <v>0.1</v>
      </c>
      <c r="M552" s="588">
        <v>120</v>
      </c>
      <c r="N552" s="588">
        <v>60</v>
      </c>
      <c r="O552" s="588">
        <v>4</v>
      </c>
      <c r="P552" s="588">
        <v>3</v>
      </c>
      <c r="Q552" s="588">
        <v>3</v>
      </c>
      <c r="R552" s="588">
        <v>1.5</v>
      </c>
      <c r="S552" s="686">
        <v>0.01</v>
      </c>
      <c r="T552" s="588">
        <v>2</v>
      </c>
      <c r="U552" s="588">
        <v>15</v>
      </c>
      <c r="V552" s="588">
        <v>1</v>
      </c>
      <c r="W552" s="588">
        <v>2</v>
      </c>
      <c r="X552" s="588">
        <v>9</v>
      </c>
      <c r="Y552" s="588">
        <v>4</v>
      </c>
      <c r="Z552" s="588">
        <v>0.5</v>
      </c>
    </row>
    <row r="553" spans="1:26">
      <c r="A553" s="824"/>
      <c r="B553" s="826"/>
      <c r="C553" s="692"/>
      <c r="D553" s="323"/>
      <c r="E553" s="323"/>
      <c r="F553" s="323"/>
      <c r="G553" s="323"/>
      <c r="H553" s="333"/>
      <c r="I553" s="333"/>
      <c r="J553" s="333"/>
      <c r="K553" s="333"/>
      <c r="L553" s="333"/>
      <c r="M553" s="333"/>
      <c r="N553" s="333"/>
      <c r="O553" s="333"/>
      <c r="P553" s="333"/>
      <c r="Q553" s="333"/>
      <c r="R553" s="333"/>
      <c r="S553" s="468"/>
      <c r="T553" s="333"/>
      <c r="U553" s="333"/>
      <c r="V553" s="333"/>
      <c r="W553" s="333"/>
      <c r="X553" s="333"/>
      <c r="Y553" s="333"/>
      <c r="Z553" s="333"/>
    </row>
    <row r="554" spans="1:26">
      <c r="A554" s="799"/>
      <c r="B554" s="794" t="s">
        <v>26</v>
      </c>
      <c r="C554" s="440">
        <v>0.82086199999999998</v>
      </c>
      <c r="D554" s="322"/>
      <c r="E554" s="439">
        <v>0.87564600000000004</v>
      </c>
      <c r="F554" s="439">
        <v>0.69886999999999999</v>
      </c>
      <c r="G554" s="439">
        <v>0.59072000000000002</v>
      </c>
      <c r="H554" s="53">
        <v>1</v>
      </c>
      <c r="I554" s="441">
        <v>4</v>
      </c>
      <c r="J554" s="441">
        <v>3.5000000000000003E-2</v>
      </c>
      <c r="K554" s="441">
        <v>2</v>
      </c>
      <c r="L554" s="53">
        <v>0.1</v>
      </c>
      <c r="M554" s="53">
        <v>11</v>
      </c>
      <c r="N554" s="53">
        <v>15</v>
      </c>
      <c r="O554" s="53">
        <v>5</v>
      </c>
      <c r="P554" s="441">
        <v>1</v>
      </c>
      <c r="Q554" s="53">
        <v>2</v>
      </c>
      <c r="R554" s="53">
        <v>3.5</v>
      </c>
      <c r="S554" s="441">
        <v>0.01</v>
      </c>
      <c r="T554" s="441">
        <v>2</v>
      </c>
      <c r="U554" s="691">
        <v>5</v>
      </c>
      <c r="V554" s="53">
        <v>1E-3</v>
      </c>
      <c r="W554" s="53">
        <v>50</v>
      </c>
      <c r="X554" s="53">
        <v>4</v>
      </c>
      <c r="Y554" s="441">
        <v>4</v>
      </c>
      <c r="Z554" s="441">
        <v>0.5</v>
      </c>
    </row>
    <row r="555" spans="1:26">
      <c r="A555" s="799"/>
      <c r="B555" s="794"/>
      <c r="C555" s="93">
        <v>0.82086199999999998</v>
      </c>
      <c r="D555" s="227"/>
      <c r="E555" s="90">
        <v>0.87564600000000004</v>
      </c>
      <c r="F555" s="90">
        <v>0.69886999999999999</v>
      </c>
      <c r="G555" s="90">
        <v>0.59072000000000002</v>
      </c>
      <c r="H555" s="554">
        <v>1</v>
      </c>
      <c r="I555" s="433">
        <v>4</v>
      </c>
      <c r="J555" s="433">
        <v>3.5000000000000003E-2</v>
      </c>
      <c r="K555" s="433">
        <v>2</v>
      </c>
      <c r="L555" s="554">
        <v>0.1</v>
      </c>
      <c r="M555" s="554">
        <v>11</v>
      </c>
      <c r="N555" s="554">
        <v>15</v>
      </c>
      <c r="O555" s="554">
        <v>5</v>
      </c>
      <c r="P555" s="433">
        <v>1</v>
      </c>
      <c r="Q555" s="554">
        <v>2</v>
      </c>
      <c r="R555" s="554">
        <v>3.5</v>
      </c>
      <c r="S555" s="433">
        <v>0.01</v>
      </c>
      <c r="T555" s="433">
        <v>2</v>
      </c>
      <c r="U555" s="682">
        <v>5</v>
      </c>
      <c r="V555" s="554">
        <v>1E-3</v>
      </c>
      <c r="W555" s="554">
        <v>50</v>
      </c>
      <c r="X555" s="554">
        <v>4</v>
      </c>
      <c r="Y555" s="433">
        <v>4</v>
      </c>
      <c r="Z555" s="433">
        <v>0.5</v>
      </c>
    </row>
    <row r="556" spans="1:26">
      <c r="A556" s="799"/>
      <c r="B556" s="794"/>
      <c r="C556" s="93">
        <v>0.82126999999999994</v>
      </c>
      <c r="D556" s="227"/>
      <c r="E556" s="90">
        <v>0.87604300000000002</v>
      </c>
      <c r="F556" s="90">
        <v>0.69889999999999997</v>
      </c>
      <c r="G556" s="90">
        <v>0.59074000000000004</v>
      </c>
      <c r="H556" s="554">
        <v>1</v>
      </c>
      <c r="I556" s="433">
        <v>4</v>
      </c>
      <c r="J556" s="433">
        <v>3.5000000000000003E-2</v>
      </c>
      <c r="K556" s="433">
        <v>2</v>
      </c>
      <c r="L556" s="554">
        <v>0.1</v>
      </c>
      <c r="M556" s="554">
        <v>11</v>
      </c>
      <c r="N556" s="554">
        <v>15</v>
      </c>
      <c r="O556" s="554">
        <v>5</v>
      </c>
      <c r="P556" s="433">
        <v>1</v>
      </c>
      <c r="Q556" s="554">
        <v>2</v>
      </c>
      <c r="R556" s="554">
        <v>3.5</v>
      </c>
      <c r="S556" s="433">
        <v>0.01</v>
      </c>
      <c r="T556" s="433">
        <v>2</v>
      </c>
      <c r="U556" s="682">
        <v>5</v>
      </c>
      <c r="V556" s="554">
        <v>1E-3</v>
      </c>
      <c r="W556" s="554">
        <v>50</v>
      </c>
      <c r="X556" s="554">
        <v>9</v>
      </c>
      <c r="Y556" s="433">
        <v>4</v>
      </c>
      <c r="Z556" s="433">
        <v>0.5</v>
      </c>
    </row>
    <row r="557" spans="1:26">
      <c r="A557" s="799"/>
      <c r="B557" s="794"/>
      <c r="C557" s="93">
        <v>0.891683</v>
      </c>
      <c r="D557" s="227"/>
      <c r="E557" s="90">
        <v>0.86865300000000001</v>
      </c>
      <c r="F557" s="90">
        <v>0.94303999999999999</v>
      </c>
      <c r="G557" s="90">
        <v>0.89232999999999996</v>
      </c>
      <c r="H557" s="554">
        <v>1</v>
      </c>
      <c r="I557" s="433">
        <v>4</v>
      </c>
      <c r="J557" s="433">
        <v>3.5000000000000003E-2</v>
      </c>
      <c r="K557" s="433">
        <v>2</v>
      </c>
      <c r="L557" s="554">
        <v>0.1</v>
      </c>
      <c r="M557" s="554">
        <v>11</v>
      </c>
      <c r="N557" s="554">
        <v>60</v>
      </c>
      <c r="O557" s="554">
        <v>5</v>
      </c>
      <c r="P557" s="433">
        <v>3</v>
      </c>
      <c r="Q557" s="554">
        <v>2</v>
      </c>
      <c r="R557" s="554">
        <v>3.5</v>
      </c>
      <c r="S557" s="433">
        <v>0.01</v>
      </c>
      <c r="T557" s="433">
        <v>2</v>
      </c>
      <c r="U557" s="682">
        <v>5</v>
      </c>
      <c r="V557" s="554">
        <v>1E-3</v>
      </c>
      <c r="W557" s="554">
        <v>50</v>
      </c>
      <c r="X557" s="554">
        <v>9</v>
      </c>
      <c r="Y557" s="433">
        <v>4</v>
      </c>
      <c r="Z557" s="433">
        <v>0.5</v>
      </c>
    </row>
    <row r="558" spans="1:26">
      <c r="A558" s="799"/>
      <c r="B558" s="794"/>
      <c r="C558" s="440">
        <v>0.82638299999999998</v>
      </c>
      <c r="D558" s="322"/>
      <c r="E558" s="439">
        <v>0.83794199999999996</v>
      </c>
      <c r="F558" s="439">
        <v>0.89324999999999999</v>
      </c>
      <c r="G558" s="439">
        <v>0.83655000000000002</v>
      </c>
      <c r="H558" s="53">
        <v>1</v>
      </c>
      <c r="I558" s="441">
        <v>8</v>
      </c>
      <c r="J558" s="441">
        <v>0.04</v>
      </c>
      <c r="K558" s="441">
        <v>2</v>
      </c>
      <c r="L558" s="53">
        <v>0.1</v>
      </c>
      <c r="M558" s="53">
        <v>11</v>
      </c>
      <c r="N558" s="53">
        <v>60</v>
      </c>
      <c r="O558" s="53">
        <v>5</v>
      </c>
      <c r="P558" s="441">
        <v>3</v>
      </c>
      <c r="Q558" s="53">
        <v>2</v>
      </c>
      <c r="R558" s="53">
        <v>3</v>
      </c>
      <c r="S558" s="441">
        <v>1.1999999999999999E-3</v>
      </c>
      <c r="T558" s="441">
        <v>2</v>
      </c>
      <c r="U558" s="691">
        <v>5</v>
      </c>
      <c r="V558" s="53">
        <v>1E-3</v>
      </c>
      <c r="W558" s="53">
        <v>50</v>
      </c>
      <c r="X558" s="53">
        <v>9</v>
      </c>
      <c r="Y558" s="441">
        <v>1</v>
      </c>
      <c r="Z558" s="441">
        <v>0.5</v>
      </c>
    </row>
    <row r="559" spans="1:26">
      <c r="A559" s="799"/>
      <c r="B559" s="794"/>
      <c r="C559" s="604">
        <v>0.89411099999999999</v>
      </c>
      <c r="D559" s="602"/>
      <c r="E559" s="444">
        <v>0.88001600000000002</v>
      </c>
      <c r="F559" s="444">
        <v>0.32995999999999998</v>
      </c>
      <c r="G559" s="444">
        <v>0.25551000000000001</v>
      </c>
      <c r="H559" s="595">
        <v>1</v>
      </c>
      <c r="I559" s="588">
        <v>4</v>
      </c>
      <c r="J559" s="588">
        <v>3.5000000000000003E-2</v>
      </c>
      <c r="K559" s="588">
        <v>2</v>
      </c>
      <c r="L559" s="595">
        <v>0.1</v>
      </c>
      <c r="M559" s="595">
        <v>11</v>
      </c>
      <c r="N559" s="595">
        <v>60</v>
      </c>
      <c r="O559" s="595">
        <v>4</v>
      </c>
      <c r="P559" s="588">
        <v>3</v>
      </c>
      <c r="Q559" s="595">
        <v>2</v>
      </c>
      <c r="R559" s="595">
        <v>3.5</v>
      </c>
      <c r="S559" s="588">
        <v>0.01</v>
      </c>
      <c r="T559" s="588">
        <v>2</v>
      </c>
      <c r="U559" s="693">
        <v>5</v>
      </c>
      <c r="V559" s="595">
        <v>1E-3</v>
      </c>
      <c r="W559" s="595">
        <v>50</v>
      </c>
      <c r="X559" s="595">
        <v>9</v>
      </c>
      <c r="Y559" s="588">
        <v>4</v>
      </c>
      <c r="Z559" s="588">
        <v>0.5</v>
      </c>
    </row>
    <row r="560" spans="1:26">
      <c r="A560" s="799"/>
      <c r="B560" s="794"/>
      <c r="C560" s="725"/>
      <c r="D560" s="323"/>
      <c r="E560" s="323"/>
      <c r="F560" s="323"/>
      <c r="G560" s="323"/>
      <c r="H560" s="75"/>
      <c r="I560" s="333"/>
      <c r="J560" s="333"/>
      <c r="K560" s="333"/>
      <c r="L560" s="75"/>
      <c r="M560" s="75"/>
      <c r="N560" s="75"/>
      <c r="O560" s="75"/>
      <c r="P560" s="333"/>
      <c r="Q560" s="75"/>
      <c r="R560" s="75"/>
      <c r="S560" s="333"/>
      <c r="T560" s="333"/>
      <c r="U560" s="623"/>
      <c r="V560" s="75"/>
      <c r="W560" s="75"/>
      <c r="X560" s="75"/>
      <c r="Y560" s="333"/>
      <c r="Z560" s="333"/>
    </row>
    <row r="561" spans="1:26">
      <c r="A561" s="798" t="s">
        <v>28</v>
      </c>
      <c r="B561" s="793" t="s">
        <v>29</v>
      </c>
      <c r="C561" s="93">
        <v>0.76254900000000003</v>
      </c>
      <c r="D561" s="227"/>
      <c r="E561" s="439">
        <v>0.94965900000000003</v>
      </c>
      <c r="F561" s="90">
        <v>0.21690999999999999</v>
      </c>
      <c r="G561" s="90">
        <v>0.1454</v>
      </c>
      <c r="H561" s="433">
        <v>1</v>
      </c>
      <c r="I561" s="433">
        <v>8</v>
      </c>
      <c r="J561" s="433">
        <v>0.02</v>
      </c>
      <c r="K561" s="433">
        <v>2</v>
      </c>
      <c r="L561" s="433">
        <v>0.1</v>
      </c>
      <c r="M561" s="433">
        <v>5</v>
      </c>
      <c r="N561" s="433">
        <v>10</v>
      </c>
      <c r="O561" s="433">
        <v>3</v>
      </c>
      <c r="P561" s="433">
        <v>1</v>
      </c>
      <c r="Q561" s="433">
        <v>3</v>
      </c>
      <c r="R561" s="433">
        <v>1.5</v>
      </c>
      <c r="S561" s="584">
        <v>5.0000000000000001E-4</v>
      </c>
      <c r="T561" s="433">
        <v>2</v>
      </c>
      <c r="U561" s="433">
        <v>10</v>
      </c>
      <c r="V561" s="433">
        <v>0.5</v>
      </c>
      <c r="W561" s="433">
        <v>0.3</v>
      </c>
      <c r="X561" s="433">
        <v>9</v>
      </c>
      <c r="Y561" s="433">
        <v>4</v>
      </c>
      <c r="Z561" s="433">
        <v>0.5</v>
      </c>
    </row>
    <row r="562" spans="1:26">
      <c r="A562" s="799"/>
      <c r="B562" s="794"/>
      <c r="C562" s="661">
        <v>0.76527800000000001</v>
      </c>
      <c r="D562" s="727"/>
      <c r="E562" s="444">
        <v>0.944137</v>
      </c>
      <c r="F562" s="661">
        <v>0.21723000000000001</v>
      </c>
      <c r="G562" s="661">
        <v>0.14546000000000001</v>
      </c>
      <c r="H562" s="715">
        <v>1</v>
      </c>
      <c r="I562" s="715">
        <v>12</v>
      </c>
      <c r="J562" s="715">
        <v>2.1999999999999999E-2</v>
      </c>
      <c r="K562" s="715">
        <v>2</v>
      </c>
      <c r="L562" s="715">
        <v>0.1</v>
      </c>
      <c r="M562" s="715">
        <v>4</v>
      </c>
      <c r="N562" s="715">
        <v>10</v>
      </c>
      <c r="O562" s="715">
        <v>3</v>
      </c>
      <c r="P562" s="715">
        <v>3</v>
      </c>
      <c r="Q562" s="715">
        <v>3</v>
      </c>
      <c r="R562" s="715">
        <v>1.5</v>
      </c>
      <c r="S562" s="716">
        <v>5.0000000000000001E-4</v>
      </c>
      <c r="T562" s="715">
        <v>2</v>
      </c>
      <c r="U562" s="715">
        <v>10</v>
      </c>
      <c r="V562" s="715">
        <v>0.5</v>
      </c>
      <c r="W562" s="715">
        <v>0.3</v>
      </c>
      <c r="X562" s="715">
        <v>9</v>
      </c>
      <c r="Y562" s="715">
        <v>4</v>
      </c>
      <c r="Z562" s="715">
        <v>0.5</v>
      </c>
    </row>
    <row r="563" spans="1:26">
      <c r="A563" s="799"/>
      <c r="B563" s="794"/>
      <c r="C563" s="93"/>
      <c r="D563" s="90"/>
      <c r="E563" s="443"/>
      <c r="F563" s="90"/>
      <c r="G563" s="90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436"/>
      <c r="T563" s="194"/>
      <c r="U563" s="194"/>
      <c r="V563" s="194"/>
      <c r="W563" s="194"/>
      <c r="X563" s="194"/>
      <c r="Y563" s="194"/>
      <c r="Z563" s="194"/>
    </row>
    <row r="564" spans="1:26">
      <c r="A564" s="799"/>
      <c r="B564" s="817" t="s">
        <v>152</v>
      </c>
      <c r="C564" s="439">
        <v>0.83638699999999999</v>
      </c>
      <c r="D564" s="439"/>
      <c r="E564" s="439">
        <v>0.93520499999999995</v>
      </c>
      <c r="F564" s="439">
        <v>0.90902000000000005</v>
      </c>
      <c r="G564" s="439">
        <v>0.83331</v>
      </c>
      <c r="H564" s="700">
        <v>1</v>
      </c>
      <c r="I564" s="700">
        <v>8</v>
      </c>
      <c r="J564" s="700">
        <v>2.5000000000000001E-2</v>
      </c>
      <c r="K564" s="700">
        <v>2</v>
      </c>
      <c r="L564" s="700">
        <v>0.1</v>
      </c>
      <c r="M564" s="700">
        <v>2</v>
      </c>
      <c r="N564" s="700">
        <v>30</v>
      </c>
      <c r="O564" s="700">
        <v>4</v>
      </c>
      <c r="P564" s="700">
        <v>1</v>
      </c>
      <c r="Q564" s="700">
        <v>3</v>
      </c>
      <c r="R564" s="700">
        <v>6</v>
      </c>
      <c r="S564" s="700">
        <v>5.0000000000000001E-4</v>
      </c>
      <c r="T564" s="700">
        <v>2</v>
      </c>
      <c r="U564" s="700">
        <v>10</v>
      </c>
      <c r="V564" s="700">
        <v>1</v>
      </c>
      <c r="W564" s="700">
        <v>0.5</v>
      </c>
      <c r="X564" s="700">
        <v>9</v>
      </c>
      <c r="Y564" s="700">
        <v>4</v>
      </c>
      <c r="Z564" s="700">
        <v>0.5</v>
      </c>
    </row>
    <row r="565" spans="1:26">
      <c r="A565" s="799"/>
      <c r="B565" s="817"/>
      <c r="C565" s="444">
        <v>0.80342599999999997</v>
      </c>
      <c r="D565" s="444"/>
      <c r="E565" s="444">
        <v>0.96426400000000001</v>
      </c>
      <c r="F565" s="444">
        <v>0.33129999999999998</v>
      </c>
      <c r="G565" s="444">
        <v>0.25929000000000002</v>
      </c>
      <c r="H565" s="701">
        <v>1</v>
      </c>
      <c r="I565" s="701">
        <v>22</v>
      </c>
      <c r="J565" s="701">
        <v>8.2000000000000003E-2</v>
      </c>
      <c r="K565" s="701">
        <v>2</v>
      </c>
      <c r="L565" s="701">
        <v>0.1</v>
      </c>
      <c r="M565" s="701">
        <v>5</v>
      </c>
      <c r="N565" s="701">
        <v>60</v>
      </c>
      <c r="O565" s="701">
        <v>4</v>
      </c>
      <c r="P565" s="701">
        <v>3</v>
      </c>
      <c r="Q565" s="701">
        <v>2</v>
      </c>
      <c r="R565" s="701">
        <v>9</v>
      </c>
      <c r="S565" s="701">
        <v>5.0000000000000001E-4</v>
      </c>
      <c r="T565" s="701">
        <v>2</v>
      </c>
      <c r="U565" s="701">
        <v>15</v>
      </c>
      <c r="V565" s="701">
        <v>1</v>
      </c>
      <c r="W565" s="701">
        <v>0.5</v>
      </c>
      <c r="X565" s="701">
        <v>9</v>
      </c>
      <c r="Y565" s="701">
        <v>4</v>
      </c>
      <c r="Z565" s="701">
        <v>0.5</v>
      </c>
    </row>
    <row r="566" spans="1:26">
      <c r="A566" s="799"/>
      <c r="B566" s="794"/>
      <c r="C566" s="626"/>
      <c r="D566" s="324"/>
      <c r="E566" s="324"/>
      <c r="F566" s="324"/>
      <c r="G566" s="324"/>
      <c r="H566" s="374"/>
      <c r="I566" s="374"/>
      <c r="J566" s="374"/>
      <c r="K566" s="374"/>
      <c r="L566" s="374"/>
      <c r="M566" s="374"/>
      <c r="N566" s="374"/>
      <c r="O566" s="374"/>
      <c r="P566" s="374"/>
      <c r="Q566" s="374"/>
      <c r="R566" s="374"/>
      <c r="S566" s="447"/>
      <c r="T566" s="374"/>
      <c r="U566" s="374"/>
      <c r="V566" s="374"/>
      <c r="W566" s="374"/>
      <c r="X566" s="374"/>
      <c r="Y566" s="374"/>
      <c r="Z566" s="374"/>
    </row>
    <row r="567" spans="1:26">
      <c r="A567" s="797" t="s">
        <v>46</v>
      </c>
      <c r="B567" s="795" t="s">
        <v>174</v>
      </c>
      <c r="C567" s="93">
        <v>0.65649400000000002</v>
      </c>
      <c r="D567" s="227"/>
      <c r="E567" s="90">
        <v>0.77486900000000003</v>
      </c>
      <c r="F567" s="90">
        <v>0.82464000000000004</v>
      </c>
      <c r="G567" s="90">
        <v>0.70286999999999999</v>
      </c>
      <c r="H567" s="433">
        <v>1</v>
      </c>
      <c r="I567" s="433">
        <v>8</v>
      </c>
      <c r="J567" s="433">
        <v>0.04</v>
      </c>
      <c r="K567" s="433">
        <v>2</v>
      </c>
      <c r="L567" s="433">
        <v>0.1</v>
      </c>
      <c r="M567" s="433">
        <v>10</v>
      </c>
      <c r="N567" s="433">
        <v>40</v>
      </c>
      <c r="O567" s="433">
        <v>4</v>
      </c>
      <c r="P567" s="433">
        <v>1</v>
      </c>
      <c r="Q567" s="433">
        <v>6.5</v>
      </c>
      <c r="R567" s="433">
        <v>8</v>
      </c>
      <c r="S567" s="584">
        <v>1.0000000000000001E-5</v>
      </c>
      <c r="T567" s="433">
        <v>2</v>
      </c>
      <c r="U567" s="433">
        <v>1</v>
      </c>
      <c r="V567" s="433">
        <v>0.1</v>
      </c>
      <c r="W567" s="433">
        <v>1.2</v>
      </c>
      <c r="X567" s="433">
        <v>9</v>
      </c>
      <c r="Y567" s="433">
        <v>4</v>
      </c>
      <c r="Z567" s="433">
        <v>0.5</v>
      </c>
    </row>
    <row r="568" spans="1:26">
      <c r="A568" s="797"/>
      <c r="B568" s="800"/>
      <c r="C568" s="93">
        <v>0.66915500000000006</v>
      </c>
      <c r="D568" s="227"/>
      <c r="E568" s="90">
        <v>0.76403799999999999</v>
      </c>
      <c r="F568" s="90">
        <v>0.82870999999999995</v>
      </c>
      <c r="G568" s="90">
        <v>0.70843999999999996</v>
      </c>
      <c r="H568" s="433">
        <v>1</v>
      </c>
      <c r="I568" s="433">
        <v>8</v>
      </c>
      <c r="J568" s="433">
        <v>0.04</v>
      </c>
      <c r="K568" s="433">
        <v>2</v>
      </c>
      <c r="L568" s="433">
        <v>0.1</v>
      </c>
      <c r="M568" s="433">
        <v>10</v>
      </c>
      <c r="N568" s="433">
        <v>40</v>
      </c>
      <c r="O568" s="433">
        <v>4</v>
      </c>
      <c r="P568" s="433">
        <v>3</v>
      </c>
      <c r="Q568" s="433">
        <v>6.5</v>
      </c>
      <c r="R568" s="433">
        <v>8</v>
      </c>
      <c r="S568" s="584">
        <v>1.0000000000000001E-5</v>
      </c>
      <c r="T568" s="433">
        <v>2</v>
      </c>
      <c r="U568" s="433">
        <v>1</v>
      </c>
      <c r="V568" s="433">
        <v>0.1</v>
      </c>
      <c r="W568" s="433">
        <v>1.2</v>
      </c>
      <c r="X568" s="433">
        <v>9</v>
      </c>
      <c r="Y568" s="433">
        <v>4</v>
      </c>
      <c r="Z568" s="433">
        <v>0.5</v>
      </c>
    </row>
    <row r="569" spans="1:26">
      <c r="A569" s="797"/>
      <c r="B569" s="800"/>
      <c r="C569" s="93">
        <v>0.62460099999999996</v>
      </c>
      <c r="D569" s="227"/>
      <c r="E569" s="90">
        <v>0.69211400000000001</v>
      </c>
      <c r="F569" s="90">
        <v>0.69842000000000004</v>
      </c>
      <c r="G569" s="90">
        <v>0.54203000000000001</v>
      </c>
      <c r="H569" s="433">
        <v>1</v>
      </c>
      <c r="I569" s="433">
        <v>8</v>
      </c>
      <c r="J569" s="433">
        <v>0.04</v>
      </c>
      <c r="K569" s="433">
        <v>2</v>
      </c>
      <c r="L569" s="433">
        <v>0.1</v>
      </c>
      <c r="M569" s="433">
        <v>10</v>
      </c>
      <c r="N569" s="433">
        <v>40</v>
      </c>
      <c r="O569" s="433">
        <v>4</v>
      </c>
      <c r="P569" s="433">
        <v>3</v>
      </c>
      <c r="Q569" s="433">
        <v>6.5</v>
      </c>
      <c r="R569" s="433">
        <v>8</v>
      </c>
      <c r="S569" s="584">
        <v>1.0000000000000001E-5</v>
      </c>
      <c r="T569" s="433">
        <v>2</v>
      </c>
      <c r="U569" s="433">
        <v>1</v>
      </c>
      <c r="V569" s="433">
        <v>0.1</v>
      </c>
      <c r="W569" s="433">
        <v>1.2</v>
      </c>
      <c r="X569" s="433">
        <v>10</v>
      </c>
      <c r="Y569" s="433">
        <v>4</v>
      </c>
      <c r="Z569" s="433">
        <v>0.5</v>
      </c>
    </row>
    <row r="570" spans="1:26">
      <c r="A570" s="797"/>
      <c r="B570" s="800"/>
      <c r="C570" s="93">
        <v>0.61704000000000003</v>
      </c>
      <c r="D570" s="227"/>
      <c r="E570" s="90">
        <v>0.68128299999999997</v>
      </c>
      <c r="F570" s="90">
        <v>0.76668999999999998</v>
      </c>
      <c r="G570" s="90">
        <v>0.62892000000000003</v>
      </c>
      <c r="H570" s="433">
        <v>1</v>
      </c>
      <c r="I570" s="433">
        <v>8</v>
      </c>
      <c r="J570" s="433">
        <v>0.04</v>
      </c>
      <c r="K570" s="433">
        <v>2</v>
      </c>
      <c r="L570" s="433">
        <v>0.1</v>
      </c>
      <c r="M570" s="433">
        <v>10</v>
      </c>
      <c r="N570" s="433">
        <v>40</v>
      </c>
      <c r="O570" s="433">
        <v>4</v>
      </c>
      <c r="P570" s="433">
        <v>3</v>
      </c>
      <c r="Q570" s="433">
        <v>6.5</v>
      </c>
      <c r="R570" s="433">
        <v>8</v>
      </c>
      <c r="S570" s="584">
        <v>1.0000000000000001E-5</v>
      </c>
      <c r="T570" s="433">
        <v>2</v>
      </c>
      <c r="U570" s="433">
        <v>1</v>
      </c>
      <c r="V570" s="433">
        <v>0.1</v>
      </c>
      <c r="W570" s="433">
        <v>1.2</v>
      </c>
      <c r="X570" s="433">
        <v>8</v>
      </c>
      <c r="Y570" s="433">
        <v>4</v>
      </c>
      <c r="Z570" s="433">
        <v>0.5</v>
      </c>
    </row>
    <row r="571" spans="1:26">
      <c r="A571" s="797"/>
      <c r="B571" s="800"/>
      <c r="C571" s="93">
        <v>0.67222599999999999</v>
      </c>
      <c r="D571" s="227"/>
      <c r="E571" s="90">
        <v>0.75573100000000004</v>
      </c>
      <c r="F571" s="90">
        <v>0.83001999999999998</v>
      </c>
      <c r="G571" s="90">
        <v>0.71036999999999995</v>
      </c>
      <c r="H571" s="433">
        <v>1</v>
      </c>
      <c r="I571" s="433">
        <v>8</v>
      </c>
      <c r="J571" s="433">
        <v>0.04</v>
      </c>
      <c r="K571" s="433">
        <v>2</v>
      </c>
      <c r="L571" s="433">
        <v>0.1</v>
      </c>
      <c r="M571" s="433">
        <v>10</v>
      </c>
      <c r="N571" s="433">
        <v>40</v>
      </c>
      <c r="O571" s="433">
        <v>4</v>
      </c>
      <c r="P571" s="433">
        <v>3</v>
      </c>
      <c r="Q571" s="433">
        <v>6.5</v>
      </c>
      <c r="R571" s="433">
        <v>8</v>
      </c>
      <c r="S571" s="584">
        <v>1.0000000000000001E-5</v>
      </c>
      <c r="T571" s="433">
        <v>2</v>
      </c>
      <c r="U571" s="433">
        <v>1</v>
      </c>
      <c r="V571" s="433">
        <v>0.1</v>
      </c>
      <c r="W571" s="433">
        <v>1.2</v>
      </c>
      <c r="X571" s="433">
        <v>7</v>
      </c>
      <c r="Y571" s="433">
        <v>4</v>
      </c>
      <c r="Z571" s="433">
        <v>0.5</v>
      </c>
    </row>
    <row r="572" spans="1:26">
      <c r="A572" s="797"/>
      <c r="B572" s="800"/>
      <c r="C572" s="93">
        <v>0.33610899999999999</v>
      </c>
      <c r="D572" s="227"/>
      <c r="E572" s="90">
        <v>0.54763399999999995</v>
      </c>
      <c r="F572" s="90">
        <v>0.75229999999999997</v>
      </c>
      <c r="G572" s="90">
        <v>0.60611999999999999</v>
      </c>
      <c r="H572" s="433">
        <v>1</v>
      </c>
      <c r="I572" s="433">
        <v>8</v>
      </c>
      <c r="J572" s="433">
        <v>0.04</v>
      </c>
      <c r="K572" s="433">
        <v>2</v>
      </c>
      <c r="L572" s="433">
        <v>0.1</v>
      </c>
      <c r="M572" s="433">
        <v>10</v>
      </c>
      <c r="N572" s="433">
        <v>40</v>
      </c>
      <c r="O572" s="433">
        <v>4</v>
      </c>
      <c r="P572" s="433">
        <v>3</v>
      </c>
      <c r="Q572" s="433">
        <v>6.5</v>
      </c>
      <c r="R572" s="433">
        <v>8</v>
      </c>
      <c r="S572" s="584">
        <v>0.55000000000000004</v>
      </c>
      <c r="T572" s="433">
        <v>2</v>
      </c>
      <c r="U572" s="433">
        <v>1</v>
      </c>
      <c r="V572" s="433">
        <v>1</v>
      </c>
      <c r="W572" s="433">
        <v>1.2</v>
      </c>
      <c r="X572" s="433">
        <v>7</v>
      </c>
      <c r="Y572" s="433">
        <v>2</v>
      </c>
      <c r="Z572" s="433">
        <v>0.5</v>
      </c>
    </row>
    <row r="573" spans="1:26">
      <c r="A573" s="797"/>
      <c r="B573" s="800"/>
      <c r="C573" s="93">
        <v>0.29311900000000002</v>
      </c>
      <c r="D573" s="227"/>
      <c r="E573" s="90">
        <v>0.93764499999999995</v>
      </c>
      <c r="F573" s="90">
        <v>0.67527999999999999</v>
      </c>
      <c r="G573" s="90">
        <v>0.51005</v>
      </c>
      <c r="H573" s="433">
        <v>1</v>
      </c>
      <c r="I573" s="433">
        <v>8</v>
      </c>
      <c r="J573" s="433">
        <v>0.02</v>
      </c>
      <c r="K573" s="433">
        <v>2</v>
      </c>
      <c r="L573" s="433">
        <v>0.1</v>
      </c>
      <c r="M573" s="433">
        <v>10</v>
      </c>
      <c r="N573" s="433">
        <v>40</v>
      </c>
      <c r="O573" s="433">
        <v>4</v>
      </c>
      <c r="P573" s="433">
        <v>3</v>
      </c>
      <c r="Q573" s="433">
        <v>8</v>
      </c>
      <c r="R573" s="433">
        <v>8</v>
      </c>
      <c r="S573" s="584">
        <v>0.55000000000000004</v>
      </c>
      <c r="T573" s="433">
        <v>2</v>
      </c>
      <c r="U573" s="433">
        <v>5</v>
      </c>
      <c r="V573" s="433">
        <v>0.1</v>
      </c>
      <c r="W573" s="433">
        <v>1.2</v>
      </c>
      <c r="X573" s="433">
        <v>9</v>
      </c>
      <c r="Y573" s="433">
        <v>4</v>
      </c>
      <c r="Z573" s="433">
        <v>0.5</v>
      </c>
    </row>
    <row r="574" spans="1:26">
      <c r="A574" s="797"/>
      <c r="B574" s="800"/>
      <c r="C574" s="93">
        <v>0.61818399999999996</v>
      </c>
      <c r="D574" s="227"/>
      <c r="E574" s="90">
        <v>0.84489999999999998</v>
      </c>
      <c r="F574" s="90">
        <v>0.80978000000000006</v>
      </c>
      <c r="G574" s="90">
        <v>0.68096000000000001</v>
      </c>
      <c r="H574" s="433">
        <v>1</v>
      </c>
      <c r="I574" s="433">
        <v>8</v>
      </c>
      <c r="J574" s="433">
        <v>0.04</v>
      </c>
      <c r="K574" s="433">
        <v>2</v>
      </c>
      <c r="L574" s="433">
        <v>0.1</v>
      </c>
      <c r="M574" s="433">
        <v>10</v>
      </c>
      <c r="N574" s="433">
        <v>50</v>
      </c>
      <c r="O574" s="433">
        <v>4</v>
      </c>
      <c r="P574" s="433">
        <v>3</v>
      </c>
      <c r="Q574" s="433">
        <v>8</v>
      </c>
      <c r="R574" s="433">
        <v>8</v>
      </c>
      <c r="S574" s="433">
        <v>0.55000000000000004</v>
      </c>
      <c r="T574" s="433">
        <v>2</v>
      </c>
      <c r="U574" s="433">
        <v>5</v>
      </c>
      <c r="V574" s="433">
        <v>0.1</v>
      </c>
      <c r="W574" s="433">
        <v>1.2</v>
      </c>
      <c r="X574" s="433">
        <v>9</v>
      </c>
      <c r="Y574" s="433">
        <v>4</v>
      </c>
      <c r="Z574" s="433">
        <v>0.5</v>
      </c>
    </row>
    <row r="575" spans="1:26">
      <c r="A575" s="797"/>
      <c r="B575" s="800"/>
      <c r="C575" s="93">
        <v>0.61931400000000003</v>
      </c>
      <c r="D575" s="227"/>
      <c r="E575" s="90">
        <v>0.83007399999999998</v>
      </c>
      <c r="F575" s="90">
        <v>0.81106999999999996</v>
      </c>
      <c r="G575" s="90">
        <v>0.68269000000000002</v>
      </c>
      <c r="H575" s="433">
        <v>1</v>
      </c>
      <c r="I575" s="433">
        <v>8</v>
      </c>
      <c r="J575" s="433">
        <v>0.04</v>
      </c>
      <c r="K575" s="433">
        <v>2</v>
      </c>
      <c r="L575" s="433">
        <v>0.1</v>
      </c>
      <c r="M575" s="433">
        <v>12</v>
      </c>
      <c r="N575" s="433">
        <v>40</v>
      </c>
      <c r="O575" s="433">
        <v>4</v>
      </c>
      <c r="P575" s="433">
        <v>3</v>
      </c>
      <c r="Q575" s="433">
        <v>8</v>
      </c>
      <c r="R575" s="433">
        <v>8</v>
      </c>
      <c r="S575" s="433">
        <v>0.55000000000000004</v>
      </c>
      <c r="T575" s="433">
        <v>2</v>
      </c>
      <c r="U575" s="433">
        <v>5</v>
      </c>
      <c r="V575" s="433">
        <v>0.1</v>
      </c>
      <c r="W575" s="433">
        <v>1.2</v>
      </c>
      <c r="X575" s="433">
        <v>9</v>
      </c>
      <c r="Y575" s="433">
        <v>4</v>
      </c>
      <c r="Z575" s="433">
        <v>0.5</v>
      </c>
    </row>
    <row r="576" spans="1:26">
      <c r="A576" s="797"/>
      <c r="B576" s="800"/>
      <c r="C576" s="440">
        <v>0.62221099999999996</v>
      </c>
      <c r="D576" s="322"/>
      <c r="E576" s="90">
        <v>0.83249200000000001</v>
      </c>
      <c r="F576" s="90">
        <v>0.81147999999999998</v>
      </c>
      <c r="G576" s="90">
        <v>0.68339000000000005</v>
      </c>
      <c r="H576" s="433">
        <v>1</v>
      </c>
      <c r="I576" s="433">
        <v>8</v>
      </c>
      <c r="J576" s="433">
        <v>0.04</v>
      </c>
      <c r="K576" s="433">
        <v>2</v>
      </c>
      <c r="L576" s="433">
        <v>0.1</v>
      </c>
      <c r="M576" s="433">
        <v>12</v>
      </c>
      <c r="N576" s="433">
        <v>40</v>
      </c>
      <c r="O576" s="433">
        <v>4</v>
      </c>
      <c r="P576" s="433">
        <v>3</v>
      </c>
      <c r="Q576" s="433">
        <v>8</v>
      </c>
      <c r="R576" s="433">
        <v>8</v>
      </c>
      <c r="S576" s="433">
        <v>0.55000000000000004</v>
      </c>
      <c r="T576" s="433">
        <v>2</v>
      </c>
      <c r="U576" s="433">
        <v>5</v>
      </c>
      <c r="V576" s="433">
        <v>0.1</v>
      </c>
      <c r="W576" s="433">
        <v>1.2</v>
      </c>
      <c r="X576" s="433">
        <v>7</v>
      </c>
      <c r="Y576" s="433">
        <v>4</v>
      </c>
      <c r="Z576" s="433">
        <v>0.5</v>
      </c>
    </row>
    <row r="577" spans="1:26">
      <c r="A577" s="797"/>
      <c r="B577" s="816"/>
      <c r="C577" s="717">
        <v>0.63077399999999995</v>
      </c>
      <c r="D577" s="431"/>
      <c r="E577" s="440" t="s">
        <v>175</v>
      </c>
      <c r="F577" s="439">
        <v>0.82495081550629723</v>
      </c>
      <c r="G577" s="439">
        <v>0.7023873728934622</v>
      </c>
      <c r="H577" s="439">
        <v>1</v>
      </c>
      <c r="I577" s="439">
        <v>8</v>
      </c>
      <c r="J577" s="439">
        <v>0.04</v>
      </c>
      <c r="K577" s="439">
        <v>2</v>
      </c>
      <c r="L577" s="439">
        <v>0.1</v>
      </c>
      <c r="M577" s="439">
        <v>10</v>
      </c>
      <c r="N577" s="439">
        <v>60</v>
      </c>
      <c r="O577" s="439">
        <v>4</v>
      </c>
      <c r="P577" s="439">
        <v>1</v>
      </c>
      <c r="Q577" s="439">
        <v>6.5</v>
      </c>
      <c r="R577" s="439">
        <v>8</v>
      </c>
      <c r="S577" s="441">
        <v>1.0000000000000001E-5</v>
      </c>
      <c r="T577" s="441">
        <v>2</v>
      </c>
      <c r="U577" s="441">
        <v>1</v>
      </c>
      <c r="V577" s="441">
        <v>0.1</v>
      </c>
      <c r="W577" s="441">
        <v>1.2</v>
      </c>
      <c r="X577" s="441">
        <v>8</v>
      </c>
      <c r="Y577" s="441">
        <v>3</v>
      </c>
      <c r="Z577" s="441">
        <v>0.5</v>
      </c>
    </row>
    <row r="578" spans="1:26">
      <c r="A578" s="797"/>
      <c r="B578" s="816"/>
      <c r="C578" s="718">
        <v>0.65480499999999997</v>
      </c>
      <c r="D578" s="602"/>
      <c r="E578" s="444">
        <v>0.76519499999999996</v>
      </c>
      <c r="F578" s="444">
        <v>0.81503000000000003</v>
      </c>
      <c r="G578" s="444">
        <v>0.69113999999999998</v>
      </c>
      <c r="H578" s="588">
        <v>1</v>
      </c>
      <c r="I578" s="588">
        <v>8</v>
      </c>
      <c r="J578" s="588">
        <v>0.04</v>
      </c>
      <c r="K578" s="588">
        <v>2</v>
      </c>
      <c r="L578" s="588">
        <v>0.1</v>
      </c>
      <c r="M578" s="588">
        <v>10</v>
      </c>
      <c r="N578" s="588">
        <v>40</v>
      </c>
      <c r="O578" s="588">
        <v>4</v>
      </c>
      <c r="P578" s="588">
        <v>3</v>
      </c>
      <c r="Q578" s="588">
        <v>6.5</v>
      </c>
      <c r="R578" s="588">
        <v>8</v>
      </c>
      <c r="S578" s="686">
        <v>1.0000000000000001E-5</v>
      </c>
      <c r="T578" s="588">
        <v>2</v>
      </c>
      <c r="U578" s="588">
        <v>1</v>
      </c>
      <c r="V578" s="588">
        <v>0.1</v>
      </c>
      <c r="W578" s="588">
        <v>1.2</v>
      </c>
      <c r="X578" s="588">
        <v>7</v>
      </c>
      <c r="Y578" s="588">
        <v>4</v>
      </c>
      <c r="Z578" s="588">
        <v>0.5</v>
      </c>
    </row>
    <row r="579" spans="1:26">
      <c r="A579" s="797"/>
      <c r="B579" s="800"/>
      <c r="C579" s="323"/>
      <c r="D579" s="323"/>
      <c r="E579" s="508"/>
      <c r="F579" s="443"/>
      <c r="G579" s="443"/>
      <c r="H579" s="443"/>
      <c r="I579" s="443"/>
      <c r="J579" s="443"/>
      <c r="K579" s="443"/>
      <c r="L579" s="443"/>
      <c r="M579" s="443"/>
      <c r="N579" s="443"/>
      <c r="O579" s="443"/>
      <c r="P579" s="443"/>
      <c r="Q579" s="443"/>
      <c r="R579" s="443"/>
      <c r="S579" s="512"/>
      <c r="T579" s="512"/>
      <c r="U579" s="512"/>
      <c r="V579" s="512"/>
      <c r="W579" s="512"/>
      <c r="X579" s="512"/>
      <c r="Y579" s="512"/>
      <c r="Z579" s="512"/>
    </row>
    <row r="580" spans="1:26">
      <c r="A580" s="797"/>
      <c r="B580" s="795" t="s">
        <v>176</v>
      </c>
      <c r="C580" s="508">
        <v>0.55137800000000003</v>
      </c>
      <c r="D580" s="323"/>
      <c r="E580" s="90">
        <v>0.83733000000000002</v>
      </c>
      <c r="F580" s="90">
        <v>0.67888999999999999</v>
      </c>
      <c r="G580" s="90">
        <v>0.51395999999999997</v>
      </c>
      <c r="H580" s="433">
        <v>1</v>
      </c>
      <c r="I580" s="433">
        <v>8</v>
      </c>
      <c r="J580" s="433">
        <v>2.8000000000000001E-2</v>
      </c>
      <c r="K580" s="433">
        <v>2</v>
      </c>
      <c r="L580" s="433">
        <v>0.1</v>
      </c>
      <c r="M580" s="433">
        <v>2</v>
      </c>
      <c r="N580" s="433">
        <v>40</v>
      </c>
      <c r="O580" s="433">
        <v>4</v>
      </c>
      <c r="P580" s="433">
        <v>1</v>
      </c>
      <c r="Q580" s="433">
        <v>19</v>
      </c>
      <c r="R580" s="433">
        <v>4</v>
      </c>
      <c r="S580" s="433">
        <v>8.0000000000000007E-5</v>
      </c>
      <c r="T580" s="433">
        <v>2</v>
      </c>
      <c r="U580" s="433">
        <v>50</v>
      </c>
      <c r="V580" s="433">
        <v>1</v>
      </c>
      <c r="W580" s="433">
        <v>5</v>
      </c>
      <c r="X580" s="433">
        <v>9</v>
      </c>
      <c r="Y580" s="433">
        <v>4</v>
      </c>
      <c r="Z580" s="433">
        <v>0.5</v>
      </c>
    </row>
    <row r="581" spans="1:26">
      <c r="A581" s="797"/>
      <c r="B581" s="800"/>
      <c r="C581" s="440">
        <v>0.55862400000000001</v>
      </c>
      <c r="D581" s="322"/>
      <c r="E581" s="439">
        <v>0.83702100000000002</v>
      </c>
      <c r="F581" s="439">
        <v>0.68394999999999995</v>
      </c>
      <c r="G581" s="439">
        <v>0.51973999999999998</v>
      </c>
      <c r="H581" s="441">
        <v>1</v>
      </c>
      <c r="I581" s="441">
        <v>8</v>
      </c>
      <c r="J581" s="441">
        <v>2.8000000000000001E-2</v>
      </c>
      <c r="K581" s="441">
        <v>2</v>
      </c>
      <c r="L581" s="441">
        <v>0.1</v>
      </c>
      <c r="M581" s="441">
        <v>2</v>
      </c>
      <c r="N581" s="441">
        <v>40</v>
      </c>
      <c r="O581" s="441">
        <v>4</v>
      </c>
      <c r="P581" s="441">
        <v>3</v>
      </c>
      <c r="Q581" s="441">
        <v>19</v>
      </c>
      <c r="R581" s="441">
        <v>4</v>
      </c>
      <c r="S581" s="441">
        <v>8.0000000000000007E-5</v>
      </c>
      <c r="T581" s="441">
        <v>2</v>
      </c>
      <c r="U581" s="441">
        <v>50</v>
      </c>
      <c r="V581" s="441">
        <v>1</v>
      </c>
      <c r="W581" s="441">
        <v>5</v>
      </c>
      <c r="X581" s="441">
        <v>9</v>
      </c>
      <c r="Y581" s="441">
        <v>4</v>
      </c>
      <c r="Z581" s="441">
        <v>0.5</v>
      </c>
    </row>
    <row r="582" spans="1:26">
      <c r="A582" s="797"/>
      <c r="B582" s="816"/>
      <c r="C582" s="444">
        <v>0.56265699999999996</v>
      </c>
      <c r="D582" s="602"/>
      <c r="E582" s="444">
        <v>0.85494400000000004</v>
      </c>
      <c r="F582" s="444">
        <v>0.72511999999999999</v>
      </c>
      <c r="G582" s="444">
        <v>0.56906000000000001</v>
      </c>
      <c r="H582" s="588">
        <v>1</v>
      </c>
      <c r="I582" s="588">
        <v>8</v>
      </c>
      <c r="J582" s="588">
        <v>2.8000000000000001E-2</v>
      </c>
      <c r="K582" s="588">
        <v>2</v>
      </c>
      <c r="L582" s="588">
        <v>0.1</v>
      </c>
      <c r="M582" s="588">
        <v>2</v>
      </c>
      <c r="N582" s="588">
        <v>40</v>
      </c>
      <c r="O582" s="588">
        <v>4</v>
      </c>
      <c r="P582" s="588">
        <v>3</v>
      </c>
      <c r="Q582" s="588">
        <v>19</v>
      </c>
      <c r="R582" s="588">
        <v>4</v>
      </c>
      <c r="S582" s="588">
        <v>8.0000000000000007E-5</v>
      </c>
      <c r="T582" s="588">
        <v>2</v>
      </c>
      <c r="U582" s="588">
        <v>50</v>
      </c>
      <c r="V582" s="588">
        <v>1</v>
      </c>
      <c r="W582" s="588">
        <v>5</v>
      </c>
      <c r="X582" s="588">
        <v>9</v>
      </c>
      <c r="Y582" s="588">
        <v>4</v>
      </c>
      <c r="Z582" s="588">
        <v>0.5</v>
      </c>
    </row>
    <row r="583" spans="1:26">
      <c r="A583" s="797"/>
      <c r="B583" s="800"/>
      <c r="C583" s="492"/>
      <c r="D583" s="324"/>
      <c r="E583" s="324"/>
      <c r="F583" s="324"/>
      <c r="G583" s="488"/>
      <c r="H583" s="374"/>
      <c r="I583" s="374"/>
      <c r="J583" s="374"/>
      <c r="K583" s="374"/>
      <c r="L583" s="374"/>
      <c r="M583" s="374"/>
      <c r="N583" s="374"/>
      <c r="O583" s="374"/>
      <c r="P583" s="374"/>
      <c r="Q583" s="374"/>
      <c r="R583" s="374"/>
      <c r="S583" s="374"/>
      <c r="T583" s="374"/>
      <c r="U583" s="374"/>
      <c r="V583" s="374"/>
      <c r="W583" s="374"/>
      <c r="X583" s="374"/>
      <c r="Y583" s="374"/>
      <c r="Z583" s="374"/>
    </row>
    <row r="584" spans="1:26">
      <c r="A584" s="790" t="s">
        <v>115</v>
      </c>
      <c r="B584" s="789" t="s">
        <v>177</v>
      </c>
      <c r="C584" s="93">
        <v>0.69899100000000003</v>
      </c>
      <c r="D584" s="566"/>
      <c r="E584" s="90">
        <v>0.90052299999999996</v>
      </c>
      <c r="F584" s="90">
        <v>0.78846000000000005</v>
      </c>
      <c r="G584" s="90">
        <v>0.65466999999999997</v>
      </c>
      <c r="H584" s="433">
        <v>1</v>
      </c>
      <c r="I584" s="433">
        <v>12</v>
      </c>
      <c r="J584" s="433">
        <v>0.01</v>
      </c>
      <c r="K584" s="433">
        <v>2</v>
      </c>
      <c r="L584" s="434">
        <v>0.1</v>
      </c>
      <c r="M584" s="434">
        <v>10</v>
      </c>
      <c r="N584" s="434">
        <v>30</v>
      </c>
      <c r="O584" s="434">
        <v>4</v>
      </c>
      <c r="P584" s="433">
        <v>1</v>
      </c>
      <c r="Q584" s="434">
        <v>14</v>
      </c>
      <c r="R584" s="434">
        <v>4</v>
      </c>
      <c r="S584" s="433">
        <v>0.1</v>
      </c>
      <c r="T584" s="434">
        <v>1</v>
      </c>
      <c r="U584" s="434">
        <v>10</v>
      </c>
      <c r="V584" s="434">
        <v>1</v>
      </c>
      <c r="W584" s="434">
        <v>100</v>
      </c>
      <c r="X584" s="434">
        <v>10</v>
      </c>
      <c r="Y584" s="434">
        <v>4</v>
      </c>
      <c r="Z584" s="433">
        <v>0.5</v>
      </c>
    </row>
    <row r="585" spans="1:26">
      <c r="A585" s="791"/>
      <c r="B585" s="789"/>
      <c r="C585" s="93">
        <v>0.68840400000000002</v>
      </c>
      <c r="D585" s="90"/>
      <c r="E585" s="90">
        <v>0.90130699999999997</v>
      </c>
      <c r="F585" s="90">
        <v>0.78358000000000005</v>
      </c>
      <c r="G585" s="90">
        <v>0.64822000000000002</v>
      </c>
      <c r="H585" s="433">
        <v>1</v>
      </c>
      <c r="I585" s="433">
        <v>12</v>
      </c>
      <c r="J585" s="433">
        <v>0.01</v>
      </c>
      <c r="K585" s="433">
        <v>2</v>
      </c>
      <c r="L585" s="434">
        <v>0.1</v>
      </c>
      <c r="M585" s="434">
        <v>10</v>
      </c>
      <c r="N585" s="434">
        <v>30</v>
      </c>
      <c r="O585" s="434">
        <v>4</v>
      </c>
      <c r="P585" s="433">
        <v>3</v>
      </c>
      <c r="Q585" s="434">
        <v>14</v>
      </c>
      <c r="R585" s="434">
        <v>4</v>
      </c>
      <c r="S585" s="433">
        <v>0.1</v>
      </c>
      <c r="T585" s="434">
        <v>1</v>
      </c>
      <c r="U585" s="434">
        <v>10</v>
      </c>
      <c r="V585" s="434">
        <v>1</v>
      </c>
      <c r="W585" s="434">
        <v>100</v>
      </c>
      <c r="X585" s="434">
        <v>10</v>
      </c>
      <c r="Y585" s="434">
        <v>4</v>
      </c>
      <c r="Z585" s="433">
        <v>0.5</v>
      </c>
    </row>
    <row r="586" spans="1:26">
      <c r="A586" s="791"/>
      <c r="B586" s="789"/>
      <c r="C586" s="93">
        <v>0.69137400000000004</v>
      </c>
      <c r="D586" s="90"/>
      <c r="E586" s="90">
        <v>0.90013100000000001</v>
      </c>
      <c r="F586" s="90">
        <v>0.76617000000000002</v>
      </c>
      <c r="G586" s="90">
        <v>0.62658000000000003</v>
      </c>
      <c r="H586" s="433">
        <v>1</v>
      </c>
      <c r="I586" s="433">
        <v>12</v>
      </c>
      <c r="J586" s="433">
        <v>0.01</v>
      </c>
      <c r="K586" s="433">
        <v>2</v>
      </c>
      <c r="L586" s="434">
        <v>0.1</v>
      </c>
      <c r="M586" s="434">
        <v>10</v>
      </c>
      <c r="N586" s="434">
        <v>30</v>
      </c>
      <c r="O586" s="434">
        <v>4</v>
      </c>
      <c r="P586" s="433">
        <v>1</v>
      </c>
      <c r="Q586" s="434">
        <v>14</v>
      </c>
      <c r="R586" s="434">
        <v>4</v>
      </c>
      <c r="S586" s="433">
        <v>0.1</v>
      </c>
      <c r="T586" s="434">
        <v>1</v>
      </c>
      <c r="U586" s="434">
        <v>10</v>
      </c>
      <c r="V586" s="434">
        <v>1</v>
      </c>
      <c r="W586" s="434">
        <v>100</v>
      </c>
      <c r="X586" s="434">
        <v>9</v>
      </c>
      <c r="Y586" s="434">
        <v>4</v>
      </c>
      <c r="Z586" s="433">
        <v>0.5</v>
      </c>
    </row>
    <row r="587" spans="1:26">
      <c r="A587" s="791"/>
      <c r="B587" s="789"/>
      <c r="C587" s="93">
        <v>0.60066799999999998</v>
      </c>
      <c r="D587" s="90"/>
      <c r="E587" s="90">
        <v>0.83058799999999999</v>
      </c>
      <c r="F587" s="90">
        <v>0.74763999999999997</v>
      </c>
      <c r="G587" s="90">
        <v>0.60106000000000004</v>
      </c>
      <c r="H587" s="433">
        <v>1</v>
      </c>
      <c r="I587" s="433">
        <v>12</v>
      </c>
      <c r="J587" s="433">
        <v>0.01</v>
      </c>
      <c r="K587" s="433">
        <v>2</v>
      </c>
      <c r="L587" s="434">
        <v>0.1</v>
      </c>
      <c r="M587" s="434">
        <v>10</v>
      </c>
      <c r="N587" s="434">
        <v>30</v>
      </c>
      <c r="O587" s="434">
        <v>4</v>
      </c>
      <c r="P587" s="433">
        <v>1</v>
      </c>
      <c r="Q587" s="434">
        <v>14</v>
      </c>
      <c r="R587" s="434">
        <v>4</v>
      </c>
      <c r="S587" s="433">
        <v>0.2</v>
      </c>
      <c r="T587" s="434">
        <v>1</v>
      </c>
      <c r="U587" s="434">
        <v>10</v>
      </c>
      <c r="V587" s="434">
        <v>1</v>
      </c>
      <c r="W587" s="434">
        <v>100</v>
      </c>
      <c r="X587" s="434">
        <v>10</v>
      </c>
      <c r="Y587" s="434">
        <v>1</v>
      </c>
      <c r="Z587" s="433">
        <v>0.5</v>
      </c>
    </row>
    <row r="588" spans="1:26">
      <c r="A588" s="791"/>
      <c r="B588" s="789"/>
      <c r="C588" s="93">
        <v>0.57248299999999996</v>
      </c>
      <c r="D588" s="90"/>
      <c r="E588" s="90">
        <v>0.77634000000000003</v>
      </c>
      <c r="F588" s="90">
        <v>0.67937999999999998</v>
      </c>
      <c r="G588" s="90">
        <v>0.56220999999999999</v>
      </c>
      <c r="H588" s="433">
        <v>1</v>
      </c>
      <c r="I588" s="433">
        <v>12</v>
      </c>
      <c r="J588" s="433">
        <v>0.01</v>
      </c>
      <c r="K588" s="433">
        <v>2</v>
      </c>
      <c r="L588" s="434">
        <v>0.1</v>
      </c>
      <c r="M588" s="434">
        <v>10</v>
      </c>
      <c r="N588" s="434">
        <v>30</v>
      </c>
      <c r="O588" s="434">
        <v>4</v>
      </c>
      <c r="P588" s="433">
        <v>1</v>
      </c>
      <c r="Q588" s="434">
        <v>14</v>
      </c>
      <c r="R588" s="434">
        <v>4</v>
      </c>
      <c r="S588" s="433">
        <v>0.05</v>
      </c>
      <c r="T588" s="434">
        <v>1</v>
      </c>
      <c r="U588" s="434">
        <v>7</v>
      </c>
      <c r="V588" s="434">
        <v>1</v>
      </c>
      <c r="W588" s="434">
        <v>100</v>
      </c>
      <c r="X588" s="434">
        <v>10</v>
      </c>
      <c r="Y588" s="434">
        <v>1</v>
      </c>
      <c r="Z588" s="433">
        <v>0.5</v>
      </c>
    </row>
    <row r="589" spans="1:26">
      <c r="A589" s="791"/>
      <c r="B589" s="789"/>
      <c r="C589" s="93">
        <v>0.72423199999999999</v>
      </c>
      <c r="D589" s="90"/>
      <c r="E589" s="90">
        <v>0.90509799999999996</v>
      </c>
      <c r="F589" s="90">
        <v>0.8135</v>
      </c>
      <c r="G589" s="90">
        <v>0.68803000000000003</v>
      </c>
      <c r="H589" s="433">
        <v>1</v>
      </c>
      <c r="I589" s="433">
        <v>12</v>
      </c>
      <c r="J589" s="433">
        <v>0.01</v>
      </c>
      <c r="K589" s="433">
        <v>2</v>
      </c>
      <c r="L589" s="434">
        <v>0.1</v>
      </c>
      <c r="M589" s="434">
        <v>10</v>
      </c>
      <c r="N589" s="434">
        <v>30</v>
      </c>
      <c r="O589" s="434">
        <v>4</v>
      </c>
      <c r="P589" s="433">
        <v>1</v>
      </c>
      <c r="Q589" s="434">
        <v>14</v>
      </c>
      <c r="R589" s="434">
        <v>4</v>
      </c>
      <c r="S589" s="433">
        <v>0.1</v>
      </c>
      <c r="T589" s="434">
        <v>1</v>
      </c>
      <c r="U589" s="434">
        <v>7</v>
      </c>
      <c r="V589" s="434">
        <v>1</v>
      </c>
      <c r="W589" s="434">
        <v>100</v>
      </c>
      <c r="X589" s="434">
        <v>10</v>
      </c>
      <c r="Y589" s="434">
        <v>1</v>
      </c>
      <c r="Z589" s="433">
        <v>0.5</v>
      </c>
    </row>
    <row r="590" spans="1:26">
      <c r="A590" s="791"/>
      <c r="B590" s="789"/>
      <c r="C590" s="93">
        <v>0.72385699999999997</v>
      </c>
      <c r="D590" s="90"/>
      <c r="E590" s="90">
        <v>0.90470600000000001</v>
      </c>
      <c r="F590" s="90">
        <v>0.81327000000000005</v>
      </c>
      <c r="G590" s="90">
        <v>0.68769000000000002</v>
      </c>
      <c r="H590" s="433">
        <v>1</v>
      </c>
      <c r="I590" s="433">
        <v>12</v>
      </c>
      <c r="J590" s="433">
        <v>0.01</v>
      </c>
      <c r="K590" s="433">
        <v>2</v>
      </c>
      <c r="L590" s="434">
        <v>0.1</v>
      </c>
      <c r="M590" s="434">
        <v>10</v>
      </c>
      <c r="N590" s="434">
        <v>30</v>
      </c>
      <c r="O590" s="434">
        <v>4</v>
      </c>
      <c r="P590" s="433">
        <v>1</v>
      </c>
      <c r="Q590" s="434">
        <v>14</v>
      </c>
      <c r="R590" s="434">
        <v>4</v>
      </c>
      <c r="S590" s="433">
        <v>9.9000000000000005E-2</v>
      </c>
      <c r="T590" s="434">
        <v>1</v>
      </c>
      <c r="U590" s="434">
        <v>7</v>
      </c>
      <c r="V590" s="434">
        <v>1</v>
      </c>
      <c r="W590" s="434">
        <v>100</v>
      </c>
      <c r="X590" s="434">
        <v>10</v>
      </c>
      <c r="Y590" s="434">
        <v>1</v>
      </c>
      <c r="Z590" s="433">
        <v>0.5</v>
      </c>
    </row>
    <row r="591" spans="1:26">
      <c r="A591" s="791"/>
      <c r="B591" s="789"/>
      <c r="C591" s="93">
        <v>0.69630599999999998</v>
      </c>
      <c r="D591" s="90"/>
      <c r="E591" s="90">
        <v>0.89882399999999996</v>
      </c>
      <c r="F591" s="90">
        <v>0.79320999999999997</v>
      </c>
      <c r="G591" s="90">
        <v>0.66056999999999999</v>
      </c>
      <c r="H591" s="433">
        <v>1</v>
      </c>
      <c r="I591" s="433">
        <v>12</v>
      </c>
      <c r="J591" s="433">
        <v>0.01</v>
      </c>
      <c r="K591" s="433">
        <v>2</v>
      </c>
      <c r="L591" s="434">
        <v>0.1</v>
      </c>
      <c r="M591" s="434">
        <v>10</v>
      </c>
      <c r="N591" s="434">
        <v>30</v>
      </c>
      <c r="O591" s="434">
        <v>4</v>
      </c>
      <c r="P591" s="433">
        <v>1</v>
      </c>
      <c r="Q591" s="434">
        <v>14</v>
      </c>
      <c r="R591" s="434">
        <v>4</v>
      </c>
      <c r="S591" s="433">
        <v>0.15</v>
      </c>
      <c r="T591" s="434">
        <v>1</v>
      </c>
      <c r="U591" s="434">
        <v>7</v>
      </c>
      <c r="V591" s="434">
        <v>1</v>
      </c>
      <c r="W591" s="434">
        <v>100</v>
      </c>
      <c r="X591" s="434">
        <v>10</v>
      </c>
      <c r="Y591" s="434">
        <v>1</v>
      </c>
      <c r="Z591" s="433">
        <v>0.5</v>
      </c>
    </row>
    <row r="592" spans="1:26">
      <c r="A592" s="791"/>
      <c r="B592" s="789"/>
      <c r="C592" s="93">
        <v>0.72844699999999996</v>
      </c>
      <c r="D592" s="90"/>
      <c r="E592" s="90">
        <v>0.90915000000000001</v>
      </c>
      <c r="F592" s="90">
        <v>0.81711</v>
      </c>
      <c r="G592" s="90">
        <v>0.69347000000000003</v>
      </c>
      <c r="H592" s="433">
        <v>1</v>
      </c>
      <c r="I592" s="433">
        <v>12</v>
      </c>
      <c r="J592" s="433">
        <v>0.01</v>
      </c>
      <c r="K592" s="433">
        <v>2</v>
      </c>
      <c r="L592" s="434">
        <v>0.1</v>
      </c>
      <c r="M592" s="434">
        <v>10</v>
      </c>
      <c r="N592" s="434">
        <v>30</v>
      </c>
      <c r="O592" s="434">
        <v>4</v>
      </c>
      <c r="P592" s="433">
        <v>1</v>
      </c>
      <c r="Q592" s="434">
        <v>14</v>
      </c>
      <c r="R592" s="434">
        <v>4</v>
      </c>
      <c r="S592" s="433">
        <v>0.12</v>
      </c>
      <c r="T592" s="434">
        <v>1</v>
      </c>
      <c r="U592" s="434">
        <v>7</v>
      </c>
      <c r="V592" s="434">
        <v>1</v>
      </c>
      <c r="W592" s="434">
        <v>100</v>
      </c>
      <c r="X592" s="434">
        <v>10</v>
      </c>
      <c r="Y592" s="434">
        <v>1</v>
      </c>
      <c r="Z592" s="433">
        <v>0.5</v>
      </c>
    </row>
    <row r="593" spans="1:26">
      <c r="A593" s="791"/>
      <c r="B593" s="789"/>
      <c r="C593" s="93">
        <v>0.70929200000000003</v>
      </c>
      <c r="D593" s="90"/>
      <c r="E593" s="90">
        <v>0.90026099999999998</v>
      </c>
      <c r="F593" s="90">
        <v>0.80581000000000003</v>
      </c>
      <c r="G593" s="90">
        <v>0.67832000000000003</v>
      </c>
      <c r="H593" s="433">
        <v>1</v>
      </c>
      <c r="I593" s="433">
        <v>12</v>
      </c>
      <c r="J593" s="433">
        <v>0.01</v>
      </c>
      <c r="K593" s="433">
        <v>2</v>
      </c>
      <c r="L593" s="434">
        <v>0.1</v>
      </c>
      <c r="M593" s="434">
        <v>10</v>
      </c>
      <c r="N593" s="434">
        <v>60</v>
      </c>
      <c r="O593" s="434">
        <v>4</v>
      </c>
      <c r="P593" s="433">
        <v>1</v>
      </c>
      <c r="Q593" s="434">
        <v>14</v>
      </c>
      <c r="R593" s="434">
        <v>4</v>
      </c>
      <c r="S593" s="433">
        <v>0.12</v>
      </c>
      <c r="T593" s="434">
        <v>1</v>
      </c>
      <c r="U593" s="434">
        <v>7</v>
      </c>
      <c r="V593" s="434">
        <v>1</v>
      </c>
      <c r="W593" s="434">
        <v>100</v>
      </c>
      <c r="X593" s="434">
        <v>10</v>
      </c>
      <c r="Y593" s="434">
        <v>1</v>
      </c>
      <c r="Z593" s="433">
        <v>0.5</v>
      </c>
    </row>
    <row r="594" spans="1:26">
      <c r="A594" s="791"/>
      <c r="B594" s="789"/>
      <c r="C594" s="93">
        <v>0.69738500000000003</v>
      </c>
      <c r="D594" s="509"/>
      <c r="E594" s="90">
        <v>0.89803900000000003</v>
      </c>
      <c r="F594" s="90">
        <v>0.79459999999999997</v>
      </c>
      <c r="G594" s="90">
        <v>0.66444999999999999</v>
      </c>
      <c r="H594" s="433">
        <v>1</v>
      </c>
      <c r="I594" s="433">
        <v>12</v>
      </c>
      <c r="J594" s="433">
        <v>0.01</v>
      </c>
      <c r="K594" s="433">
        <v>2</v>
      </c>
      <c r="L594" s="434">
        <v>0.1</v>
      </c>
      <c r="M594" s="434">
        <v>10</v>
      </c>
      <c r="N594" s="434">
        <v>120</v>
      </c>
      <c r="O594" s="434">
        <v>4</v>
      </c>
      <c r="P594" s="433">
        <v>1</v>
      </c>
      <c r="Q594" s="434">
        <v>14</v>
      </c>
      <c r="R594" s="434">
        <v>4</v>
      </c>
      <c r="S594" s="433">
        <v>0.13</v>
      </c>
      <c r="T594" s="434">
        <v>1</v>
      </c>
      <c r="U594" s="434">
        <v>7</v>
      </c>
      <c r="V594" s="434">
        <v>1</v>
      </c>
      <c r="W594" s="434">
        <v>100</v>
      </c>
      <c r="X594" s="434">
        <v>10</v>
      </c>
      <c r="Y594" s="434">
        <v>1</v>
      </c>
      <c r="Z594" s="433">
        <v>0.5</v>
      </c>
    </row>
    <row r="595" spans="1:26">
      <c r="A595" s="791"/>
      <c r="B595" s="789"/>
      <c r="C595" s="93">
        <v>0.68165799999999999</v>
      </c>
      <c r="D595" s="509"/>
      <c r="E595" s="90">
        <v>0.87947699999999995</v>
      </c>
      <c r="F595" s="90">
        <v>0.78732000000000002</v>
      </c>
      <c r="G595" s="90">
        <v>0.65408999999999995</v>
      </c>
      <c r="H595" s="433">
        <v>1</v>
      </c>
      <c r="I595" s="433">
        <v>12</v>
      </c>
      <c r="J595" s="433">
        <v>0.01</v>
      </c>
      <c r="K595" s="433">
        <v>2</v>
      </c>
      <c r="L595" s="434">
        <v>0.1</v>
      </c>
      <c r="M595" s="434">
        <v>10</v>
      </c>
      <c r="N595" s="434">
        <v>30</v>
      </c>
      <c r="O595" s="434">
        <v>4</v>
      </c>
      <c r="P595" s="433">
        <v>1</v>
      </c>
      <c r="Q595" s="434">
        <v>18</v>
      </c>
      <c r="R595" s="434">
        <v>4</v>
      </c>
      <c r="S595" s="433">
        <v>0.13</v>
      </c>
      <c r="T595" s="434">
        <v>1</v>
      </c>
      <c r="U595" s="434">
        <v>7</v>
      </c>
      <c r="V595" s="434">
        <v>1</v>
      </c>
      <c r="W595" s="434">
        <v>100</v>
      </c>
      <c r="X595" s="434">
        <v>10</v>
      </c>
      <c r="Y595" s="434">
        <v>1</v>
      </c>
      <c r="Z595" s="433">
        <v>0.5</v>
      </c>
    </row>
    <row r="596" spans="1:26">
      <c r="A596" s="791"/>
      <c r="B596" s="789"/>
      <c r="C596" s="93">
        <v>0.72698099999999999</v>
      </c>
      <c r="D596" s="90"/>
      <c r="E596" s="90">
        <v>0.890065</v>
      </c>
      <c r="F596" s="90">
        <v>0.81691000000000003</v>
      </c>
      <c r="G596" s="90">
        <v>0.69162999999999997</v>
      </c>
      <c r="H596" s="433">
        <v>1</v>
      </c>
      <c r="I596" s="433">
        <v>12</v>
      </c>
      <c r="J596" s="433">
        <v>0.01</v>
      </c>
      <c r="K596" s="433">
        <v>2</v>
      </c>
      <c r="L596" s="434">
        <v>0.1</v>
      </c>
      <c r="M596" s="434">
        <v>10</v>
      </c>
      <c r="N596" s="434">
        <v>30</v>
      </c>
      <c r="O596" s="434">
        <v>4</v>
      </c>
      <c r="P596" s="433">
        <v>1</v>
      </c>
      <c r="Q596" s="434">
        <v>10</v>
      </c>
      <c r="R596" s="434">
        <v>4</v>
      </c>
      <c r="S596" s="433">
        <v>0.13</v>
      </c>
      <c r="T596" s="434">
        <v>1</v>
      </c>
      <c r="U596" s="434">
        <v>7</v>
      </c>
      <c r="V596" s="434">
        <v>1</v>
      </c>
      <c r="W596" s="434">
        <v>100</v>
      </c>
      <c r="X596" s="434">
        <v>10</v>
      </c>
      <c r="Y596" s="434">
        <v>1</v>
      </c>
      <c r="Z596" s="433">
        <v>0.5</v>
      </c>
    </row>
    <row r="597" spans="1:26">
      <c r="A597" s="791"/>
      <c r="B597" s="789"/>
      <c r="C597" s="93">
        <v>0.72181499999999998</v>
      </c>
      <c r="D597" s="90"/>
      <c r="E597" s="90">
        <v>0.90980399999999995</v>
      </c>
      <c r="F597" s="90">
        <v>0.80954999999999999</v>
      </c>
      <c r="G597" s="90">
        <v>0.68255999999999994</v>
      </c>
      <c r="H597" s="433">
        <v>1</v>
      </c>
      <c r="I597" s="433">
        <v>12</v>
      </c>
      <c r="J597" s="433">
        <v>0.01</v>
      </c>
      <c r="K597" s="433">
        <v>2</v>
      </c>
      <c r="L597" s="434">
        <v>0.1</v>
      </c>
      <c r="M597" s="434">
        <v>10</v>
      </c>
      <c r="N597" s="434">
        <v>30</v>
      </c>
      <c r="O597" s="434">
        <v>4</v>
      </c>
      <c r="P597" s="433">
        <v>1</v>
      </c>
      <c r="Q597" s="434">
        <v>14</v>
      </c>
      <c r="R597" s="434">
        <v>4</v>
      </c>
      <c r="S597" s="433">
        <v>0.1</v>
      </c>
      <c r="T597" s="434">
        <v>1</v>
      </c>
      <c r="U597" s="434">
        <v>7</v>
      </c>
      <c r="V597" s="434">
        <v>1</v>
      </c>
      <c r="W597" s="434">
        <v>100</v>
      </c>
      <c r="X597" s="434">
        <v>9</v>
      </c>
      <c r="Y597" s="434">
        <v>1</v>
      </c>
      <c r="Z597" s="433">
        <v>0.5</v>
      </c>
    </row>
    <row r="598" spans="1:26">
      <c r="A598" s="791"/>
      <c r="B598" s="789"/>
      <c r="C598" s="440">
        <v>0.72291799999999995</v>
      </c>
      <c r="D598" s="439"/>
      <c r="E598" s="439">
        <v>0.90222199999999997</v>
      </c>
      <c r="F598" s="439">
        <v>0.82630000000000003</v>
      </c>
      <c r="G598" s="439">
        <v>0.70508000000000004</v>
      </c>
      <c r="H598" s="441">
        <v>1</v>
      </c>
      <c r="I598" s="441">
        <v>12</v>
      </c>
      <c r="J598" s="441">
        <v>1.4999999999999999E-2</v>
      </c>
      <c r="K598" s="441">
        <v>2</v>
      </c>
      <c r="L598" s="442">
        <v>0.1</v>
      </c>
      <c r="M598" s="442">
        <v>10</v>
      </c>
      <c r="N598" s="442">
        <v>30</v>
      </c>
      <c r="O598" s="442">
        <v>4</v>
      </c>
      <c r="P598" s="441">
        <v>1</v>
      </c>
      <c r="Q598" s="442">
        <v>16</v>
      </c>
      <c r="R598" s="442">
        <v>4</v>
      </c>
      <c r="S598" s="441">
        <v>0.11</v>
      </c>
      <c r="T598" s="442">
        <v>1</v>
      </c>
      <c r="U598" s="442">
        <v>7</v>
      </c>
      <c r="V598" s="442">
        <v>1</v>
      </c>
      <c r="W598" s="442">
        <v>100</v>
      </c>
      <c r="X598" s="442">
        <v>9</v>
      </c>
      <c r="Y598" s="442">
        <v>1</v>
      </c>
      <c r="Z598" s="441">
        <v>0.5</v>
      </c>
    </row>
    <row r="599" spans="1:26">
      <c r="A599" s="791"/>
      <c r="B599" s="789"/>
      <c r="C599" s="604">
        <v>0.72863599999999995</v>
      </c>
      <c r="D599" s="444"/>
      <c r="E599" s="444">
        <v>0.908497</v>
      </c>
      <c r="F599" s="444">
        <v>0.82113999999999998</v>
      </c>
      <c r="G599" s="444">
        <v>0.69916</v>
      </c>
      <c r="H599" s="588">
        <v>1</v>
      </c>
      <c r="I599" s="588">
        <v>12</v>
      </c>
      <c r="J599" s="588">
        <v>0.01</v>
      </c>
      <c r="K599" s="588">
        <v>2</v>
      </c>
      <c r="L599" s="445">
        <v>0.1</v>
      </c>
      <c r="M599" s="445">
        <v>10</v>
      </c>
      <c r="N599" s="445">
        <v>30</v>
      </c>
      <c r="O599" s="445">
        <v>4</v>
      </c>
      <c r="P599" s="588">
        <v>1</v>
      </c>
      <c r="Q599" s="445">
        <v>14</v>
      </c>
      <c r="R599" s="445">
        <v>4</v>
      </c>
      <c r="S599" s="588">
        <v>0.1</v>
      </c>
      <c r="T599" s="445">
        <v>1</v>
      </c>
      <c r="U599" s="445">
        <v>7</v>
      </c>
      <c r="V599" s="445">
        <v>1</v>
      </c>
      <c r="W599" s="445">
        <v>100</v>
      </c>
      <c r="X599" s="445">
        <v>10</v>
      </c>
      <c r="Y599" s="445">
        <v>1</v>
      </c>
      <c r="Z599" s="588">
        <v>0.5</v>
      </c>
    </row>
    <row r="600" spans="1:26">
      <c r="A600" s="791"/>
      <c r="B600" s="789"/>
      <c r="C600" s="567"/>
      <c r="D600" s="506"/>
      <c r="E600" s="506"/>
      <c r="F600" s="506"/>
      <c r="G600" s="506"/>
      <c r="H600" s="651"/>
      <c r="I600" s="651"/>
      <c r="J600" s="651"/>
      <c r="K600" s="651"/>
      <c r="L600" s="650"/>
      <c r="M600" s="650"/>
      <c r="N600" s="650"/>
      <c r="O600" s="650"/>
      <c r="P600" s="506"/>
      <c r="Q600" s="650"/>
      <c r="R600" s="650"/>
      <c r="S600" s="651"/>
      <c r="T600" s="650"/>
      <c r="U600" s="650"/>
      <c r="V600" s="650"/>
      <c r="W600" s="650"/>
      <c r="X600" s="650"/>
      <c r="Y600" s="650"/>
      <c r="Z600" s="651"/>
    </row>
    <row r="601" spans="1:26">
      <c r="A601" s="791"/>
      <c r="B601" s="829" t="s">
        <v>178</v>
      </c>
      <c r="C601" s="93">
        <v>0.65341400000000005</v>
      </c>
      <c r="D601" s="90"/>
      <c r="E601" s="90">
        <v>0.79262999999999995</v>
      </c>
      <c r="F601" s="90">
        <v>0.73736000000000002</v>
      </c>
      <c r="G601" s="90">
        <v>0.59489999999999998</v>
      </c>
      <c r="H601" s="433">
        <v>1</v>
      </c>
      <c r="I601" s="433">
        <v>12</v>
      </c>
      <c r="J601" s="433">
        <v>0.01</v>
      </c>
      <c r="K601" s="433">
        <v>2</v>
      </c>
      <c r="L601" s="434">
        <v>0.1</v>
      </c>
      <c r="M601" s="434">
        <v>10</v>
      </c>
      <c r="N601" s="434">
        <v>30</v>
      </c>
      <c r="O601" s="434">
        <v>4</v>
      </c>
      <c r="P601" s="433">
        <v>1</v>
      </c>
      <c r="Q601" s="434">
        <v>14</v>
      </c>
      <c r="R601" s="434">
        <v>4</v>
      </c>
      <c r="S601" s="433">
        <v>9.0000000000000006E-5</v>
      </c>
      <c r="T601" s="434">
        <v>1</v>
      </c>
      <c r="U601" s="434">
        <v>10</v>
      </c>
      <c r="V601" s="434">
        <v>1</v>
      </c>
      <c r="W601" s="434">
        <v>100</v>
      </c>
      <c r="X601" s="434">
        <v>10</v>
      </c>
      <c r="Y601" s="434">
        <v>4</v>
      </c>
      <c r="Z601" s="433">
        <v>0.5</v>
      </c>
    </row>
    <row r="602" spans="1:26">
      <c r="A602" s="791"/>
      <c r="B602" s="789"/>
      <c r="C602" s="93">
        <v>0.64281699999999997</v>
      </c>
      <c r="D602" s="90"/>
      <c r="E602" s="90">
        <v>0.79060699999999995</v>
      </c>
      <c r="F602" s="90">
        <v>0.73507999999999996</v>
      </c>
      <c r="G602" s="90">
        <v>0.59175999999999995</v>
      </c>
      <c r="H602" s="433">
        <v>1</v>
      </c>
      <c r="I602" s="433">
        <v>12</v>
      </c>
      <c r="J602" s="433">
        <v>0.01</v>
      </c>
      <c r="K602" s="433">
        <v>2</v>
      </c>
      <c r="L602" s="434">
        <v>0.1</v>
      </c>
      <c r="M602" s="434">
        <v>10</v>
      </c>
      <c r="N602" s="434">
        <v>30</v>
      </c>
      <c r="O602" s="434">
        <v>4</v>
      </c>
      <c r="P602" s="433">
        <v>3</v>
      </c>
      <c r="Q602" s="434">
        <v>14</v>
      </c>
      <c r="R602" s="434">
        <v>4</v>
      </c>
      <c r="S602" s="433">
        <v>9.0000000000000006E-5</v>
      </c>
      <c r="T602" s="434">
        <v>1</v>
      </c>
      <c r="U602" s="434">
        <v>10</v>
      </c>
      <c r="V602" s="434">
        <v>1</v>
      </c>
      <c r="W602" s="434">
        <v>100</v>
      </c>
      <c r="X602" s="434">
        <v>10</v>
      </c>
      <c r="Y602" s="434">
        <v>4</v>
      </c>
      <c r="Z602" s="433">
        <v>0.5</v>
      </c>
    </row>
    <row r="603" spans="1:26">
      <c r="A603" s="791"/>
      <c r="B603" s="789"/>
      <c r="C603" s="93">
        <v>0.646173</v>
      </c>
      <c r="D603" s="90"/>
      <c r="E603" s="90">
        <v>0.78685000000000005</v>
      </c>
      <c r="F603" s="90">
        <v>0.73633000000000004</v>
      </c>
      <c r="G603" s="90">
        <v>0.59306999999999999</v>
      </c>
      <c r="H603" s="433">
        <v>1</v>
      </c>
      <c r="I603" s="433">
        <v>12</v>
      </c>
      <c r="J603" s="433">
        <v>0.01</v>
      </c>
      <c r="K603" s="433">
        <v>2</v>
      </c>
      <c r="L603" s="434">
        <v>0.1</v>
      </c>
      <c r="M603" s="434">
        <v>10</v>
      </c>
      <c r="N603" s="434">
        <v>60</v>
      </c>
      <c r="O603" s="434">
        <v>4</v>
      </c>
      <c r="P603" s="433">
        <v>1</v>
      </c>
      <c r="Q603" s="434">
        <v>14</v>
      </c>
      <c r="R603" s="434">
        <v>4</v>
      </c>
      <c r="S603" s="433">
        <v>9.0000000000000006E-5</v>
      </c>
      <c r="T603" s="434">
        <v>1</v>
      </c>
      <c r="U603" s="434">
        <v>10</v>
      </c>
      <c r="V603" s="434">
        <v>1</v>
      </c>
      <c r="W603" s="434">
        <v>100</v>
      </c>
      <c r="X603" s="434">
        <v>10</v>
      </c>
      <c r="Y603" s="434">
        <v>4</v>
      </c>
      <c r="Z603" s="433">
        <v>0.5</v>
      </c>
    </row>
    <row r="604" spans="1:26">
      <c r="A604" s="791"/>
      <c r="B604" s="789"/>
      <c r="C604" s="93">
        <v>0.67400800000000005</v>
      </c>
      <c r="D604" s="90"/>
      <c r="E604" s="90">
        <v>0.81242800000000004</v>
      </c>
      <c r="F604" s="90">
        <v>0.76300999999999997</v>
      </c>
      <c r="G604" s="90">
        <v>0.62892999999999999</v>
      </c>
      <c r="H604" s="433">
        <v>1</v>
      </c>
      <c r="I604" s="433">
        <v>12</v>
      </c>
      <c r="J604" s="433">
        <v>0.01</v>
      </c>
      <c r="K604" s="433">
        <v>2</v>
      </c>
      <c r="L604" s="434">
        <v>0.1</v>
      </c>
      <c r="M604" s="434">
        <v>10</v>
      </c>
      <c r="N604" s="434">
        <v>30</v>
      </c>
      <c r="O604" s="434">
        <v>4</v>
      </c>
      <c r="P604" s="433">
        <v>1</v>
      </c>
      <c r="Q604" s="434">
        <v>14</v>
      </c>
      <c r="R604" s="434">
        <v>4</v>
      </c>
      <c r="S604" s="433">
        <v>0.1</v>
      </c>
      <c r="T604" s="434">
        <v>1</v>
      </c>
      <c r="U604" s="434">
        <v>7</v>
      </c>
      <c r="V604" s="434">
        <v>1</v>
      </c>
      <c r="W604" s="434">
        <v>100</v>
      </c>
      <c r="X604" s="434">
        <v>10</v>
      </c>
      <c r="Y604" s="434">
        <v>1</v>
      </c>
      <c r="Z604" s="433">
        <v>0.5</v>
      </c>
    </row>
    <row r="605" spans="1:26">
      <c r="A605" s="791"/>
      <c r="B605" s="789"/>
      <c r="C605" s="93">
        <v>0.65647100000000003</v>
      </c>
      <c r="D605" s="90"/>
      <c r="E605" s="90">
        <v>0.80534700000000004</v>
      </c>
      <c r="F605" s="90">
        <v>0.75646000000000002</v>
      </c>
      <c r="G605" s="90">
        <v>0.62139</v>
      </c>
      <c r="H605" s="433">
        <v>1</v>
      </c>
      <c r="I605" s="433">
        <v>12</v>
      </c>
      <c r="J605" s="433">
        <v>0.01</v>
      </c>
      <c r="K605" s="433">
        <v>2</v>
      </c>
      <c r="L605" s="434">
        <v>0.1</v>
      </c>
      <c r="M605" s="434">
        <v>10</v>
      </c>
      <c r="N605" s="434">
        <v>60</v>
      </c>
      <c r="O605" s="434">
        <v>4</v>
      </c>
      <c r="P605" s="433">
        <v>1</v>
      </c>
      <c r="Q605" s="434">
        <v>14</v>
      </c>
      <c r="R605" s="434">
        <v>4</v>
      </c>
      <c r="S605" s="433">
        <v>0.1</v>
      </c>
      <c r="T605" s="434">
        <v>1</v>
      </c>
      <c r="U605" s="434">
        <v>7</v>
      </c>
      <c r="V605" s="434">
        <v>1</v>
      </c>
      <c r="W605" s="434">
        <v>100</v>
      </c>
      <c r="X605" s="434">
        <v>10</v>
      </c>
      <c r="Y605" s="434">
        <v>1</v>
      </c>
      <c r="Z605" s="433">
        <v>0.5</v>
      </c>
    </row>
    <row r="606" spans="1:26">
      <c r="A606" s="791"/>
      <c r="B606" s="789"/>
      <c r="C606" s="93">
        <v>0.64274299999999995</v>
      </c>
      <c r="D606" s="90"/>
      <c r="E606" s="90">
        <v>0.806647</v>
      </c>
      <c r="F606" s="90">
        <v>0.73334999999999995</v>
      </c>
      <c r="G606" s="90">
        <v>0.59004000000000001</v>
      </c>
      <c r="H606" s="433">
        <v>1</v>
      </c>
      <c r="I606" s="433">
        <v>12</v>
      </c>
      <c r="J606" s="433">
        <v>1.9E-2</v>
      </c>
      <c r="K606" s="433">
        <v>2</v>
      </c>
      <c r="L606" s="434">
        <v>0.1</v>
      </c>
      <c r="M606" s="434">
        <v>10</v>
      </c>
      <c r="N606" s="434">
        <v>60</v>
      </c>
      <c r="O606" s="434">
        <v>4</v>
      </c>
      <c r="P606" s="433">
        <v>1</v>
      </c>
      <c r="Q606" s="434">
        <v>14</v>
      </c>
      <c r="R606" s="434">
        <v>4</v>
      </c>
      <c r="S606" s="433">
        <v>0.1</v>
      </c>
      <c r="T606" s="434">
        <v>1</v>
      </c>
      <c r="U606" s="434">
        <v>7</v>
      </c>
      <c r="V606" s="434">
        <v>1</v>
      </c>
      <c r="W606" s="434">
        <v>100</v>
      </c>
      <c r="X606" s="434">
        <v>10</v>
      </c>
      <c r="Y606" s="434">
        <v>1</v>
      </c>
      <c r="Z606" s="433">
        <v>0.5</v>
      </c>
    </row>
    <row r="607" spans="1:26">
      <c r="A607" s="791"/>
      <c r="B607" s="789"/>
      <c r="C607" s="93">
        <v>0.64198200000000005</v>
      </c>
      <c r="D607" s="90"/>
      <c r="E607" s="90">
        <v>0.81141600000000003</v>
      </c>
      <c r="F607" s="90">
        <v>0.73458000000000001</v>
      </c>
      <c r="G607" s="90">
        <v>0.59169000000000005</v>
      </c>
      <c r="H607" s="433">
        <v>1</v>
      </c>
      <c r="I607" s="433">
        <v>12</v>
      </c>
      <c r="J607" s="433">
        <v>1.9E-2</v>
      </c>
      <c r="K607" s="433">
        <v>2</v>
      </c>
      <c r="L607" s="434">
        <v>0.1</v>
      </c>
      <c r="M607" s="434">
        <v>10</v>
      </c>
      <c r="N607" s="434">
        <v>30</v>
      </c>
      <c r="O607" s="434">
        <v>4</v>
      </c>
      <c r="P607" s="433">
        <v>1</v>
      </c>
      <c r="Q607" s="434">
        <v>14</v>
      </c>
      <c r="R607" s="434">
        <v>4</v>
      </c>
      <c r="S607" s="433">
        <v>0.1</v>
      </c>
      <c r="T607" s="434">
        <v>1</v>
      </c>
      <c r="U607" s="434">
        <v>7</v>
      </c>
      <c r="V607" s="434">
        <v>1</v>
      </c>
      <c r="W607" s="434">
        <v>100</v>
      </c>
      <c r="X607" s="434">
        <v>10</v>
      </c>
      <c r="Y607" s="434">
        <v>1</v>
      </c>
      <c r="Z607" s="433">
        <v>0.5</v>
      </c>
    </row>
    <row r="608" spans="1:26">
      <c r="A608" s="791"/>
      <c r="B608" s="789"/>
      <c r="C608" s="93">
        <v>0.612259</v>
      </c>
      <c r="D608" s="90"/>
      <c r="E608" s="90">
        <v>0.84060699999999999</v>
      </c>
      <c r="F608" s="90">
        <v>0.71575</v>
      </c>
      <c r="G608" s="90">
        <v>0.56796000000000002</v>
      </c>
      <c r="H608" s="433">
        <v>1</v>
      </c>
      <c r="I608" s="433">
        <v>12</v>
      </c>
      <c r="J608" s="433">
        <v>1.9E-2</v>
      </c>
      <c r="K608" s="433">
        <v>2</v>
      </c>
      <c r="L608" s="434">
        <v>0.1</v>
      </c>
      <c r="M608" s="434">
        <v>14</v>
      </c>
      <c r="N608" s="434">
        <v>40</v>
      </c>
      <c r="O608" s="434">
        <v>4</v>
      </c>
      <c r="P608" s="433">
        <v>1</v>
      </c>
      <c r="Q608" s="434">
        <v>10</v>
      </c>
      <c r="R608" s="434">
        <v>4</v>
      </c>
      <c r="S608" s="433">
        <v>0.15</v>
      </c>
      <c r="T608" s="434">
        <v>1</v>
      </c>
      <c r="U608" s="434">
        <v>15</v>
      </c>
      <c r="V608" s="434">
        <v>1</v>
      </c>
      <c r="W608" s="434">
        <v>100</v>
      </c>
      <c r="X608" s="434">
        <v>10</v>
      </c>
      <c r="Y608" s="434">
        <v>1</v>
      </c>
      <c r="Z608" s="433">
        <v>0.5</v>
      </c>
    </row>
    <row r="609" spans="1:26">
      <c r="A609" s="791"/>
      <c r="B609" s="789"/>
      <c r="C609" s="93">
        <v>0.67815800000000004</v>
      </c>
      <c r="D609" s="90"/>
      <c r="E609" s="90">
        <v>0.80303500000000005</v>
      </c>
      <c r="F609" s="90">
        <v>0.76522999999999997</v>
      </c>
      <c r="G609" s="90">
        <v>0.63204000000000005</v>
      </c>
      <c r="H609" s="433">
        <v>1</v>
      </c>
      <c r="I609" s="433">
        <v>12</v>
      </c>
      <c r="J609" s="433">
        <v>0.01</v>
      </c>
      <c r="K609" s="433">
        <v>2</v>
      </c>
      <c r="L609" s="434">
        <v>0.1</v>
      </c>
      <c r="M609" s="434">
        <v>10</v>
      </c>
      <c r="N609" s="434">
        <v>30</v>
      </c>
      <c r="O609" s="434">
        <v>4</v>
      </c>
      <c r="P609" s="433">
        <v>1</v>
      </c>
      <c r="Q609" s="434">
        <v>14</v>
      </c>
      <c r="R609" s="434">
        <v>4</v>
      </c>
      <c r="S609" s="433">
        <v>0.1</v>
      </c>
      <c r="T609" s="434">
        <v>1</v>
      </c>
      <c r="U609" s="434">
        <v>7</v>
      </c>
      <c r="V609" s="434">
        <v>1</v>
      </c>
      <c r="W609" s="434">
        <v>100</v>
      </c>
      <c r="X609" s="434">
        <v>9</v>
      </c>
      <c r="Y609" s="434">
        <v>1</v>
      </c>
      <c r="Z609" s="433">
        <v>0.5</v>
      </c>
    </row>
    <row r="610" spans="1:26">
      <c r="A610" s="791"/>
      <c r="B610" s="789"/>
      <c r="C610" s="440">
        <v>0.66892399999999996</v>
      </c>
      <c r="D610" s="439"/>
      <c r="E610" s="439">
        <v>0.79089600000000004</v>
      </c>
      <c r="F610" s="439">
        <v>0.74194000000000004</v>
      </c>
      <c r="G610" s="439">
        <v>0.60145999999999999</v>
      </c>
      <c r="H610" s="441">
        <v>1</v>
      </c>
      <c r="I610" s="441">
        <v>12</v>
      </c>
      <c r="J610" s="441">
        <v>0.01</v>
      </c>
      <c r="K610" s="441">
        <v>2</v>
      </c>
      <c r="L610" s="442">
        <v>0.1</v>
      </c>
      <c r="M610" s="442">
        <v>10</v>
      </c>
      <c r="N610" s="442">
        <v>30</v>
      </c>
      <c r="O610" s="442">
        <v>4</v>
      </c>
      <c r="P610" s="441">
        <v>1</v>
      </c>
      <c r="Q610" s="442">
        <v>14</v>
      </c>
      <c r="R610" s="442">
        <v>4</v>
      </c>
      <c r="S610" s="441">
        <v>0.1</v>
      </c>
      <c r="T610" s="442">
        <v>1</v>
      </c>
      <c r="U610" s="442">
        <v>7</v>
      </c>
      <c r="V610" s="442">
        <v>1</v>
      </c>
      <c r="W610" s="442">
        <v>100</v>
      </c>
      <c r="X610" s="442">
        <v>9</v>
      </c>
      <c r="Y610" s="442">
        <v>4</v>
      </c>
      <c r="Z610" s="441">
        <v>0.5</v>
      </c>
    </row>
    <row r="611" spans="1:26">
      <c r="A611" s="791"/>
      <c r="B611" s="789"/>
      <c r="C611" s="604">
        <v>0.682782</v>
      </c>
      <c r="D611" s="444"/>
      <c r="E611" s="444">
        <v>0.82211000000000001</v>
      </c>
      <c r="F611" s="444">
        <v>0.76990999999999998</v>
      </c>
      <c r="G611" s="444">
        <v>0.63783999999999996</v>
      </c>
      <c r="H611" s="588">
        <v>1</v>
      </c>
      <c r="I611" s="588">
        <v>12</v>
      </c>
      <c r="J611" s="588">
        <v>0.01</v>
      </c>
      <c r="K611" s="588">
        <v>2</v>
      </c>
      <c r="L611" s="445">
        <v>0.1</v>
      </c>
      <c r="M611" s="445">
        <v>10</v>
      </c>
      <c r="N611" s="445">
        <v>30</v>
      </c>
      <c r="O611" s="445">
        <v>4</v>
      </c>
      <c r="P611" s="588">
        <v>1</v>
      </c>
      <c r="Q611" s="445">
        <v>14</v>
      </c>
      <c r="R611" s="445">
        <v>4</v>
      </c>
      <c r="S611" s="588">
        <v>0.1</v>
      </c>
      <c r="T611" s="445">
        <v>1</v>
      </c>
      <c r="U611" s="445">
        <v>7</v>
      </c>
      <c r="V611" s="445">
        <v>1</v>
      </c>
      <c r="W611" s="445">
        <v>100</v>
      </c>
      <c r="X611" s="445">
        <v>10</v>
      </c>
      <c r="Y611" s="445">
        <v>1</v>
      </c>
      <c r="Z611" s="588">
        <v>0.5</v>
      </c>
    </row>
    <row r="612" spans="1:26">
      <c r="A612" s="792"/>
      <c r="B612" s="789"/>
      <c r="C612" s="508"/>
      <c r="D612" s="443"/>
      <c r="E612" s="443"/>
      <c r="F612" s="508"/>
      <c r="G612" s="443"/>
      <c r="H612" s="510"/>
      <c r="I612" s="510"/>
      <c r="J612" s="510"/>
      <c r="K612" s="510"/>
      <c r="L612" s="507"/>
      <c r="M612" s="507"/>
      <c r="N612" s="507"/>
      <c r="O612" s="507"/>
      <c r="P612" s="510"/>
      <c r="Q612" s="507"/>
      <c r="R612" s="507"/>
      <c r="S612" s="510"/>
      <c r="T612" s="507"/>
      <c r="U612" s="507"/>
      <c r="V612" s="507"/>
      <c r="W612" s="507"/>
      <c r="X612" s="507"/>
      <c r="Y612" s="507"/>
      <c r="Z612" s="510"/>
    </row>
    <row r="613" spans="1:26">
      <c r="A613" s="817" t="s">
        <v>36</v>
      </c>
      <c r="B613" s="793" t="s">
        <v>118</v>
      </c>
      <c r="C613" s="93">
        <v>0.84418199999999999</v>
      </c>
      <c r="D613" s="90"/>
      <c r="E613" s="90">
        <v>0.989873</v>
      </c>
      <c r="F613" s="90">
        <v>0.91771000000000003</v>
      </c>
      <c r="G613" s="90">
        <v>0.84936999999999996</v>
      </c>
      <c r="H613" s="554">
        <v>4</v>
      </c>
      <c r="I613" s="433">
        <v>8</v>
      </c>
      <c r="J613" s="433">
        <v>2.5000000000000001E-2</v>
      </c>
      <c r="K613" s="433">
        <v>2</v>
      </c>
      <c r="L613" s="505">
        <v>0.1</v>
      </c>
      <c r="M613" s="505">
        <v>2</v>
      </c>
      <c r="N613" s="505">
        <v>40</v>
      </c>
      <c r="O613" s="433">
        <v>4</v>
      </c>
      <c r="P613" s="433">
        <v>1</v>
      </c>
      <c r="Q613" s="434">
        <v>2</v>
      </c>
      <c r="R613" s="505">
        <v>1</v>
      </c>
      <c r="S613" s="554">
        <v>1.0000000000000001E-5</v>
      </c>
      <c r="T613" s="434">
        <v>2</v>
      </c>
      <c r="U613" s="505">
        <v>100</v>
      </c>
      <c r="V613" s="505">
        <v>1</v>
      </c>
      <c r="W613" s="505">
        <v>5</v>
      </c>
      <c r="X613" s="434">
        <v>9</v>
      </c>
      <c r="Y613" s="434">
        <v>4</v>
      </c>
      <c r="Z613" s="433">
        <v>0.5</v>
      </c>
    </row>
    <row r="614" spans="1:26">
      <c r="A614" s="820"/>
      <c r="B614" s="794"/>
      <c r="C614" s="93">
        <v>0.844194</v>
      </c>
      <c r="D614" s="90"/>
      <c r="E614" s="90">
        <v>0.989873</v>
      </c>
      <c r="F614" s="90">
        <v>0.91773000000000005</v>
      </c>
      <c r="G614" s="90">
        <v>0.84940000000000004</v>
      </c>
      <c r="H614" s="554">
        <v>4</v>
      </c>
      <c r="I614" s="433">
        <v>8</v>
      </c>
      <c r="J614" s="433">
        <v>2.5000000000000001E-2</v>
      </c>
      <c r="K614" s="433">
        <v>2</v>
      </c>
      <c r="L614" s="505">
        <v>0.1</v>
      </c>
      <c r="M614" s="505">
        <v>2</v>
      </c>
      <c r="N614" s="505">
        <v>40</v>
      </c>
      <c r="O614" s="433">
        <v>4</v>
      </c>
      <c r="P614" s="433">
        <v>3</v>
      </c>
      <c r="Q614" s="434">
        <v>2</v>
      </c>
      <c r="R614" s="505">
        <v>1</v>
      </c>
      <c r="S614" s="554">
        <v>1.0000000000000001E-5</v>
      </c>
      <c r="T614" s="434">
        <v>2</v>
      </c>
      <c r="U614" s="505">
        <v>100</v>
      </c>
      <c r="V614" s="505">
        <v>1</v>
      </c>
      <c r="W614" s="505">
        <v>5</v>
      </c>
      <c r="X614" s="434">
        <v>9</v>
      </c>
      <c r="Y614" s="434">
        <v>4</v>
      </c>
      <c r="Z614" s="433">
        <v>0.5</v>
      </c>
    </row>
    <row r="615" spans="1:26">
      <c r="A615" s="820"/>
      <c r="B615" s="794"/>
      <c r="C615" s="93">
        <v>0.84447300000000003</v>
      </c>
      <c r="D615" s="90"/>
      <c r="E615" s="90">
        <v>0.99044900000000002</v>
      </c>
      <c r="F615" s="90">
        <v>0.92545999999999995</v>
      </c>
      <c r="G615" s="90">
        <v>0.86148000000000002</v>
      </c>
      <c r="H615" s="554">
        <v>4</v>
      </c>
      <c r="I615" s="433">
        <v>8</v>
      </c>
      <c r="J615" s="433">
        <v>2.5000000000000001E-2</v>
      </c>
      <c r="K615" s="433">
        <v>2</v>
      </c>
      <c r="L615" s="505">
        <v>0.1</v>
      </c>
      <c r="M615" s="505">
        <v>4</v>
      </c>
      <c r="N615" s="505">
        <v>60</v>
      </c>
      <c r="O615" s="433">
        <v>4</v>
      </c>
      <c r="P615" s="433">
        <v>3</v>
      </c>
      <c r="Q615" s="434">
        <v>2</v>
      </c>
      <c r="R615" s="505">
        <v>1</v>
      </c>
      <c r="S615" s="699">
        <v>1.0000000000000001E-5</v>
      </c>
      <c r="T615" s="434">
        <v>2</v>
      </c>
      <c r="U615" s="505">
        <v>100</v>
      </c>
      <c r="V615" s="505">
        <v>1</v>
      </c>
      <c r="W615" s="505">
        <v>5</v>
      </c>
      <c r="X615" s="434">
        <v>9</v>
      </c>
      <c r="Y615" s="434">
        <v>4</v>
      </c>
      <c r="Z615" s="433">
        <v>0.5</v>
      </c>
    </row>
    <row r="616" spans="1:26">
      <c r="A616" s="820"/>
      <c r="B616" s="794"/>
      <c r="C616" s="93">
        <v>0.84443999999999997</v>
      </c>
      <c r="D616" s="90"/>
      <c r="E616" s="90">
        <v>0.98972000000000004</v>
      </c>
      <c r="F616" s="90">
        <v>0.92622000000000004</v>
      </c>
      <c r="G616" s="90">
        <v>0.86278999999999995</v>
      </c>
      <c r="H616" s="504">
        <v>4</v>
      </c>
      <c r="I616" s="432">
        <v>8</v>
      </c>
      <c r="J616" s="432">
        <v>2.5000000000000001E-2</v>
      </c>
      <c r="K616" s="432">
        <v>2</v>
      </c>
      <c r="L616" s="505">
        <v>0.1</v>
      </c>
      <c r="M616" s="505">
        <v>6</v>
      </c>
      <c r="N616" s="505">
        <v>80</v>
      </c>
      <c r="O616" s="432">
        <v>4</v>
      </c>
      <c r="P616" s="432">
        <v>3</v>
      </c>
      <c r="Q616" s="434">
        <v>4</v>
      </c>
      <c r="R616" s="505">
        <v>1</v>
      </c>
      <c r="S616" s="684">
        <v>9.9999999999999998E-13</v>
      </c>
      <c r="T616" s="434">
        <v>2</v>
      </c>
      <c r="U616" s="505">
        <v>100</v>
      </c>
      <c r="V616" s="505">
        <v>1</v>
      </c>
      <c r="W616" s="505">
        <v>5</v>
      </c>
      <c r="X616" s="434">
        <v>9</v>
      </c>
      <c r="Y616" s="434">
        <v>4</v>
      </c>
      <c r="Z616" s="432">
        <v>0.5</v>
      </c>
    </row>
    <row r="617" spans="1:26">
      <c r="A617" s="820"/>
      <c r="B617" s="794"/>
      <c r="C617" s="440">
        <v>0.84047799999999995</v>
      </c>
      <c r="D617" s="439"/>
      <c r="E617" s="439">
        <v>0.98546199999999995</v>
      </c>
      <c r="F617" s="439">
        <v>0.87158999999999998</v>
      </c>
      <c r="G617" s="439">
        <v>0.78749999999999998</v>
      </c>
      <c r="H617" s="53">
        <v>4</v>
      </c>
      <c r="I617" s="441">
        <v>8</v>
      </c>
      <c r="J617" s="441">
        <v>2.5000000000000001E-2</v>
      </c>
      <c r="K617" s="441">
        <v>2</v>
      </c>
      <c r="L617" s="591">
        <v>0.1</v>
      </c>
      <c r="M617" s="591">
        <v>4</v>
      </c>
      <c r="N617" s="591">
        <v>60</v>
      </c>
      <c r="O617" s="441">
        <v>4</v>
      </c>
      <c r="P617" s="441">
        <v>3</v>
      </c>
      <c r="Q617" s="442">
        <v>2</v>
      </c>
      <c r="R617" s="591">
        <v>1</v>
      </c>
      <c r="S617" s="698">
        <v>1.0000000000000001E-5</v>
      </c>
      <c r="T617" s="442">
        <v>2</v>
      </c>
      <c r="U617" s="591">
        <v>100</v>
      </c>
      <c r="V617" s="591">
        <v>1</v>
      </c>
      <c r="W617" s="591">
        <v>5</v>
      </c>
      <c r="X617" s="442">
        <v>10</v>
      </c>
      <c r="Y617" s="442">
        <v>4</v>
      </c>
      <c r="Z617" s="441">
        <v>0.5</v>
      </c>
    </row>
    <row r="618" spans="1:26">
      <c r="A618" s="820"/>
      <c r="B618" s="820"/>
      <c r="C618" s="444">
        <v>0.85784499999999997</v>
      </c>
      <c r="D618" s="444"/>
      <c r="E618" s="444">
        <v>0.99044900000000002</v>
      </c>
      <c r="F618" s="444">
        <v>0.93367</v>
      </c>
      <c r="G618" s="444">
        <v>0.87572000000000005</v>
      </c>
      <c r="H618" s="595">
        <v>1</v>
      </c>
      <c r="I618" s="588">
        <v>8</v>
      </c>
      <c r="J618" s="588">
        <v>0.03</v>
      </c>
      <c r="K618" s="588">
        <v>2</v>
      </c>
      <c r="L618" s="596">
        <v>0.1</v>
      </c>
      <c r="M618" s="596">
        <v>5</v>
      </c>
      <c r="N618" s="596">
        <v>60</v>
      </c>
      <c r="O618" s="588">
        <v>2.5</v>
      </c>
      <c r="P618" s="588">
        <v>3</v>
      </c>
      <c r="Q618" s="445">
        <v>2.5</v>
      </c>
      <c r="R618" s="596">
        <v>2</v>
      </c>
      <c r="S618" s="683">
        <v>1.0000000000000001E-5</v>
      </c>
      <c r="T618" s="445">
        <v>2</v>
      </c>
      <c r="U618" s="596">
        <v>100</v>
      </c>
      <c r="V618" s="596">
        <v>1</v>
      </c>
      <c r="W618" s="596">
        <v>5</v>
      </c>
      <c r="X618" s="445">
        <v>9</v>
      </c>
      <c r="Y618" s="445">
        <v>4</v>
      </c>
      <c r="Z618" s="588">
        <v>0.5</v>
      </c>
    </row>
    <row r="619" spans="1:26">
      <c r="A619" s="820"/>
      <c r="B619" s="795"/>
      <c r="D619" s="567"/>
      <c r="E619" s="506"/>
      <c r="F619" s="567"/>
      <c r="G619" s="506"/>
      <c r="H619" s="678"/>
      <c r="I619" s="651"/>
      <c r="J619" s="651"/>
      <c r="K619" s="651"/>
      <c r="L619" s="679"/>
      <c r="M619" s="679"/>
      <c r="N619" s="679"/>
      <c r="O619" s="651"/>
      <c r="P619" s="651"/>
      <c r="Q619" s="650"/>
      <c r="R619" s="679"/>
      <c r="S619" s="685"/>
      <c r="T619" s="650"/>
      <c r="U619" s="679"/>
      <c r="V619" s="679"/>
      <c r="W619" s="679"/>
      <c r="X619" s="650"/>
      <c r="Y619" s="650"/>
      <c r="Z619" s="651"/>
    </row>
    <row r="620" spans="1:26">
      <c r="A620" s="820"/>
      <c r="B620" s="794" t="s">
        <v>119</v>
      </c>
      <c r="C620" s="93">
        <v>0.56321699999999997</v>
      </c>
      <c r="D620" s="93"/>
      <c r="E620" s="90">
        <v>0.84692999999999996</v>
      </c>
      <c r="F620" s="90">
        <v>0.78983000000000003</v>
      </c>
      <c r="G620" s="90">
        <v>0.65512999999999999</v>
      </c>
      <c r="H620" s="433">
        <v>1</v>
      </c>
      <c r="I620" s="433">
        <v>4</v>
      </c>
      <c r="J620" s="433">
        <v>0.05</v>
      </c>
      <c r="K620" s="433">
        <v>1</v>
      </c>
      <c r="L620" s="434">
        <v>0.1</v>
      </c>
      <c r="M620" s="434">
        <v>1</v>
      </c>
      <c r="N620" s="434">
        <v>60</v>
      </c>
      <c r="O620" s="434">
        <v>4</v>
      </c>
      <c r="P620" s="433">
        <v>1</v>
      </c>
      <c r="Q620" s="434">
        <v>6</v>
      </c>
      <c r="R620" s="434">
        <v>1</v>
      </c>
      <c r="S620" s="433">
        <v>1E-3</v>
      </c>
      <c r="T620" s="434">
        <v>2</v>
      </c>
      <c r="U620" s="434">
        <v>15</v>
      </c>
      <c r="V620" s="434">
        <v>0.01</v>
      </c>
      <c r="W620" s="434">
        <v>150</v>
      </c>
      <c r="X620" s="434">
        <v>9</v>
      </c>
      <c r="Y620" s="434">
        <v>4</v>
      </c>
      <c r="Z620" s="433">
        <v>0.5</v>
      </c>
    </row>
    <row r="621" spans="1:26">
      <c r="A621" s="820"/>
      <c r="B621" s="794"/>
      <c r="C621" s="508">
        <v>0.56321399999999999</v>
      </c>
      <c r="D621" s="90"/>
      <c r="E621" s="90">
        <v>0.84695900000000002</v>
      </c>
      <c r="F621" s="90">
        <v>0.78981999999999997</v>
      </c>
      <c r="G621" s="90">
        <v>0.65512000000000004</v>
      </c>
      <c r="H621" s="433">
        <v>1</v>
      </c>
      <c r="I621" s="433">
        <v>4</v>
      </c>
      <c r="J621" s="433">
        <v>0.05</v>
      </c>
      <c r="K621" s="433">
        <v>1</v>
      </c>
      <c r="L621" s="434">
        <v>0.1</v>
      </c>
      <c r="M621" s="434">
        <v>1</v>
      </c>
      <c r="N621" s="434">
        <v>60</v>
      </c>
      <c r="O621" s="434">
        <v>4</v>
      </c>
      <c r="P621" s="433">
        <v>3</v>
      </c>
      <c r="Q621" s="434">
        <v>6</v>
      </c>
      <c r="R621" s="434">
        <v>1</v>
      </c>
      <c r="S621" s="433">
        <v>1E-3</v>
      </c>
      <c r="T621" s="434">
        <v>2</v>
      </c>
      <c r="U621" s="434">
        <v>15</v>
      </c>
      <c r="V621" s="434">
        <v>0.01</v>
      </c>
      <c r="W621" s="434">
        <v>150</v>
      </c>
      <c r="X621" s="434">
        <v>9</v>
      </c>
      <c r="Y621" s="434">
        <v>4</v>
      </c>
      <c r="Z621" s="433">
        <v>0.5</v>
      </c>
    </row>
    <row r="622" spans="1:26">
      <c r="A622" s="820"/>
      <c r="B622" s="794"/>
      <c r="C622" s="93">
        <v>0.55515300000000001</v>
      </c>
      <c r="D622" s="227"/>
      <c r="E622" s="90">
        <v>0.74446800000000002</v>
      </c>
      <c r="F622" s="432">
        <v>0.72023000000000004</v>
      </c>
      <c r="G622" s="90">
        <v>0.58096000000000003</v>
      </c>
      <c r="H622" s="432">
        <v>1</v>
      </c>
      <c r="I622" s="432">
        <v>4</v>
      </c>
      <c r="J622" s="432">
        <v>0.05</v>
      </c>
      <c r="K622" s="432">
        <v>1</v>
      </c>
      <c r="L622" s="434">
        <v>0.1</v>
      </c>
      <c r="M622" s="434">
        <v>1</v>
      </c>
      <c r="N622" s="434">
        <v>60</v>
      </c>
      <c r="O622" s="434">
        <v>4</v>
      </c>
      <c r="P622" s="432">
        <v>3</v>
      </c>
      <c r="Q622" s="434">
        <v>6</v>
      </c>
      <c r="R622" s="434">
        <v>1</v>
      </c>
      <c r="S622" s="432">
        <v>1E-3</v>
      </c>
      <c r="T622" s="434">
        <v>2</v>
      </c>
      <c r="U622" s="434">
        <v>15</v>
      </c>
      <c r="V622" s="434">
        <v>0.01</v>
      </c>
      <c r="W622" s="434">
        <v>150</v>
      </c>
      <c r="X622" s="434">
        <v>10</v>
      </c>
      <c r="Y622" s="434">
        <v>4</v>
      </c>
      <c r="Z622" s="432">
        <v>0.5</v>
      </c>
    </row>
    <row r="623" spans="1:26">
      <c r="A623" s="820"/>
      <c r="B623" s="794"/>
      <c r="C623" s="440">
        <v>0.526999</v>
      </c>
      <c r="D623" s="322"/>
      <c r="E623" s="439">
        <v>0.772679</v>
      </c>
      <c r="F623" s="439">
        <v>0.77410000000000001</v>
      </c>
      <c r="G623" s="439">
        <v>0.63407000000000002</v>
      </c>
      <c r="H623" s="511">
        <v>1</v>
      </c>
      <c r="I623" s="511">
        <v>8</v>
      </c>
      <c r="J623" s="511">
        <v>0.04</v>
      </c>
      <c r="K623" s="511">
        <v>2</v>
      </c>
      <c r="L623" s="511">
        <v>0.1</v>
      </c>
      <c r="M623" s="511">
        <v>10</v>
      </c>
      <c r="N623" s="511">
        <v>40</v>
      </c>
      <c r="O623" s="511">
        <v>4</v>
      </c>
      <c r="P623" s="511">
        <v>1</v>
      </c>
      <c r="Q623" s="511">
        <v>6.5</v>
      </c>
      <c r="R623" s="511">
        <v>8</v>
      </c>
      <c r="S623" s="723">
        <v>1.0000000000000001E-5</v>
      </c>
      <c r="T623" s="511">
        <v>2</v>
      </c>
      <c r="U623" s="511">
        <v>1</v>
      </c>
      <c r="V623" s="511">
        <v>0.1</v>
      </c>
      <c r="W623" s="511">
        <v>1.2</v>
      </c>
      <c r="X623" s="511">
        <v>9</v>
      </c>
      <c r="Y623" s="511">
        <v>4</v>
      </c>
      <c r="Z623" s="511">
        <v>0.5</v>
      </c>
    </row>
    <row r="624" spans="1:26">
      <c r="A624" s="818"/>
      <c r="B624" s="820"/>
      <c r="C624" s="439">
        <v>0.57186000000000003</v>
      </c>
      <c r="D624" s="452"/>
      <c r="E624" s="446">
        <v>0.85570999999999997</v>
      </c>
      <c r="F624" s="439">
        <v>0.79698999999999998</v>
      </c>
      <c r="G624" s="439">
        <v>0.66405000000000003</v>
      </c>
      <c r="H624" s="441">
        <v>1</v>
      </c>
      <c r="I624" s="441">
        <v>4</v>
      </c>
      <c r="J624" s="441">
        <v>7.0000000000000007E-2</v>
      </c>
      <c r="K624" s="441">
        <v>1</v>
      </c>
      <c r="L624" s="442">
        <v>0.1</v>
      </c>
      <c r="M624" s="442">
        <v>1</v>
      </c>
      <c r="N624" s="442">
        <v>60</v>
      </c>
      <c r="O624" s="442">
        <v>4</v>
      </c>
      <c r="P624" s="441">
        <v>3</v>
      </c>
      <c r="Q624" s="442">
        <v>6</v>
      </c>
      <c r="R624" s="442">
        <v>3</v>
      </c>
      <c r="S624" s="441">
        <v>1E-3</v>
      </c>
      <c r="T624" s="442">
        <v>2</v>
      </c>
      <c r="U624" s="442">
        <v>15</v>
      </c>
      <c r="V624" s="442">
        <v>0.01</v>
      </c>
      <c r="W624" s="442">
        <v>150</v>
      </c>
      <c r="X624" s="442">
        <v>9</v>
      </c>
      <c r="Y624" s="442">
        <v>4</v>
      </c>
      <c r="Z624" s="441">
        <v>0.5</v>
      </c>
    </row>
    <row r="625" spans="1:26">
      <c r="A625" s="818"/>
      <c r="B625" s="820"/>
      <c r="C625" s="444">
        <v>0.58505799999999997</v>
      </c>
      <c r="D625" s="602"/>
      <c r="E625" s="444">
        <v>0.87911600000000001</v>
      </c>
      <c r="F625" s="444">
        <v>0.80467999999999995</v>
      </c>
      <c r="G625" s="444">
        <v>0.67459000000000002</v>
      </c>
      <c r="H625" s="588">
        <v>1</v>
      </c>
      <c r="I625" s="588">
        <v>4</v>
      </c>
      <c r="J625" s="588">
        <v>0.5</v>
      </c>
      <c r="K625" s="588">
        <v>1</v>
      </c>
      <c r="L625" s="445">
        <v>0.1</v>
      </c>
      <c r="M625" s="445">
        <v>1</v>
      </c>
      <c r="N625" s="445">
        <v>60</v>
      </c>
      <c r="O625" s="445">
        <v>4</v>
      </c>
      <c r="P625" s="588">
        <v>3</v>
      </c>
      <c r="Q625" s="445">
        <v>6</v>
      </c>
      <c r="R625" s="445">
        <v>6</v>
      </c>
      <c r="S625" s="588">
        <v>1E-3</v>
      </c>
      <c r="T625" s="445">
        <v>2</v>
      </c>
      <c r="U625" s="445">
        <v>15</v>
      </c>
      <c r="V625" s="445">
        <v>0.01</v>
      </c>
      <c r="W625" s="445">
        <v>150</v>
      </c>
      <c r="X625" s="445">
        <v>9</v>
      </c>
      <c r="Y625" s="445">
        <v>4</v>
      </c>
      <c r="Z625" s="588">
        <v>0.5</v>
      </c>
    </row>
    <row r="626" spans="1:26">
      <c r="A626" s="818"/>
      <c r="B626" s="794"/>
      <c r="C626" s="567"/>
      <c r="D626" s="488"/>
      <c r="E626" s="443"/>
      <c r="F626" s="443"/>
      <c r="G626" s="443"/>
      <c r="H626" s="510"/>
      <c r="I626" s="510"/>
      <c r="J626" s="510"/>
      <c r="K626" s="510"/>
      <c r="L626" s="510"/>
      <c r="M626" s="510"/>
      <c r="N626" s="510"/>
      <c r="O626" s="510"/>
      <c r="P626" s="510"/>
      <c r="Q626" s="510"/>
      <c r="R626" s="510"/>
      <c r="S626" s="724"/>
      <c r="T626" s="510"/>
      <c r="U626" s="510"/>
      <c r="V626" s="510"/>
      <c r="W626" s="510"/>
      <c r="X626" s="510"/>
      <c r="Y626" s="510"/>
      <c r="Z626" s="510"/>
    </row>
    <row r="627" spans="1:26">
      <c r="A627" s="794" t="s">
        <v>77</v>
      </c>
      <c r="B627" s="827" t="s">
        <v>127</v>
      </c>
      <c r="C627" s="93">
        <v>0.60641100000000003</v>
      </c>
      <c r="D627" s="227"/>
      <c r="E627" s="443">
        <v>0.89006200000000002</v>
      </c>
      <c r="F627" s="443">
        <v>0.72072999999999998</v>
      </c>
      <c r="G627" s="443">
        <v>0.56352999999999998</v>
      </c>
      <c r="H627" s="512">
        <v>1</v>
      </c>
      <c r="I627" s="512">
        <v>8</v>
      </c>
      <c r="J627" s="512">
        <v>0.01</v>
      </c>
      <c r="K627" s="512">
        <v>2</v>
      </c>
      <c r="L627" s="507">
        <v>0.1</v>
      </c>
      <c r="M627" s="507">
        <v>5</v>
      </c>
      <c r="N627" s="507">
        <v>40</v>
      </c>
      <c r="O627" s="507">
        <v>4</v>
      </c>
      <c r="P627" s="512">
        <v>1</v>
      </c>
      <c r="Q627" s="507">
        <v>8</v>
      </c>
      <c r="R627" s="507">
        <v>2</v>
      </c>
      <c r="S627" s="512">
        <v>1E-4</v>
      </c>
      <c r="T627" s="507">
        <v>2</v>
      </c>
      <c r="U627" s="507">
        <v>100</v>
      </c>
      <c r="V627" s="507">
        <v>0.1</v>
      </c>
      <c r="W627" s="507">
        <v>0.5</v>
      </c>
      <c r="X627" s="507">
        <v>8</v>
      </c>
      <c r="Y627" s="507">
        <v>4</v>
      </c>
      <c r="Z627" s="512">
        <v>0.5</v>
      </c>
    </row>
    <row r="628" spans="1:26">
      <c r="A628" s="794"/>
      <c r="B628" s="828"/>
      <c r="C628" s="93">
        <v>0.60639900000000002</v>
      </c>
      <c r="D628" s="227"/>
      <c r="E628" s="90">
        <v>0.88997000000000004</v>
      </c>
      <c r="F628" s="90">
        <v>0.72072000000000003</v>
      </c>
      <c r="G628" s="90">
        <v>0.56352000000000002</v>
      </c>
      <c r="H628" s="433">
        <v>1</v>
      </c>
      <c r="I628" s="433">
        <v>8</v>
      </c>
      <c r="J628" s="433">
        <v>0.01</v>
      </c>
      <c r="K628" s="433">
        <v>2</v>
      </c>
      <c r="L628" s="434">
        <v>0.1</v>
      </c>
      <c r="M628" s="434">
        <v>5</v>
      </c>
      <c r="N628" s="434">
        <v>40</v>
      </c>
      <c r="O628" s="434">
        <v>4</v>
      </c>
      <c r="P628" s="433">
        <v>3</v>
      </c>
      <c r="Q628" s="434">
        <v>8</v>
      </c>
      <c r="R628" s="434">
        <v>2</v>
      </c>
      <c r="S628" s="433">
        <v>1E-4</v>
      </c>
      <c r="T628" s="434">
        <v>2</v>
      </c>
      <c r="U628" s="434">
        <v>100</v>
      </c>
      <c r="V628" s="434">
        <v>0.1</v>
      </c>
      <c r="W628" s="434">
        <v>0.5</v>
      </c>
      <c r="X628" s="434">
        <v>8</v>
      </c>
      <c r="Y628" s="434">
        <v>4</v>
      </c>
      <c r="Z628" s="433">
        <v>0.5</v>
      </c>
    </row>
    <row r="629" spans="1:26">
      <c r="A629" s="794"/>
      <c r="B629" s="828"/>
      <c r="C629" s="93">
        <v>0.60685</v>
      </c>
      <c r="D629" s="227"/>
      <c r="E629" s="90">
        <v>0.69211400000000001</v>
      </c>
      <c r="F629" s="90">
        <v>0.72024999999999995</v>
      </c>
      <c r="G629" s="90">
        <v>0.56294999999999995</v>
      </c>
      <c r="H629" s="433">
        <v>1</v>
      </c>
      <c r="I629" s="433">
        <v>8</v>
      </c>
      <c r="J629" s="433">
        <v>0.01</v>
      </c>
      <c r="K629" s="433">
        <v>2</v>
      </c>
      <c r="L629" s="434">
        <v>0.1</v>
      </c>
      <c r="M629" s="434">
        <v>5</v>
      </c>
      <c r="N629" s="434">
        <v>40</v>
      </c>
      <c r="O629" s="434">
        <v>4</v>
      </c>
      <c r="P629" s="433">
        <v>1</v>
      </c>
      <c r="Q629" s="434">
        <v>8</v>
      </c>
      <c r="R629" s="434">
        <v>2</v>
      </c>
      <c r="S629" s="433">
        <v>1E-4</v>
      </c>
      <c r="T629" s="434">
        <v>2</v>
      </c>
      <c r="U629" s="434">
        <v>100</v>
      </c>
      <c r="V629" s="434">
        <v>0.1</v>
      </c>
      <c r="W629" s="434">
        <v>0.5</v>
      </c>
      <c r="X629" s="434">
        <v>8</v>
      </c>
      <c r="Y629" s="434">
        <v>1</v>
      </c>
      <c r="Z629" s="433">
        <v>0.5</v>
      </c>
    </row>
    <row r="630" spans="1:26">
      <c r="A630" s="794"/>
      <c r="B630" s="828"/>
      <c r="C630" s="93">
        <v>0.60885299999999998</v>
      </c>
      <c r="D630" s="227"/>
      <c r="E630" s="90">
        <v>0.88955899999999999</v>
      </c>
      <c r="F630" s="90">
        <v>0.72111999999999998</v>
      </c>
      <c r="G630" s="90">
        <v>0.56403999999999999</v>
      </c>
      <c r="H630" s="433">
        <v>1</v>
      </c>
      <c r="I630" s="433">
        <v>8</v>
      </c>
      <c r="J630" s="433">
        <v>0.01</v>
      </c>
      <c r="K630" s="433">
        <v>2</v>
      </c>
      <c r="L630" s="434">
        <v>0.1</v>
      </c>
      <c r="M630" s="434">
        <v>5</v>
      </c>
      <c r="N630" s="434">
        <v>40</v>
      </c>
      <c r="O630" s="434">
        <v>4</v>
      </c>
      <c r="P630" s="433">
        <v>3</v>
      </c>
      <c r="Q630" s="434">
        <v>8</v>
      </c>
      <c r="R630" s="434">
        <v>2</v>
      </c>
      <c r="S630" s="433">
        <v>1E-4</v>
      </c>
      <c r="T630" s="434">
        <v>2</v>
      </c>
      <c r="U630" s="434">
        <v>100</v>
      </c>
      <c r="V630" s="434">
        <v>0.1</v>
      </c>
      <c r="W630" s="434">
        <v>0.5</v>
      </c>
      <c r="X630" s="434">
        <v>9</v>
      </c>
      <c r="Y630" s="434">
        <v>4</v>
      </c>
      <c r="Z630" s="433">
        <v>0.5</v>
      </c>
    </row>
    <row r="631" spans="1:26">
      <c r="A631" s="794"/>
      <c r="B631" s="828"/>
      <c r="C631" s="440">
        <v>0.60885299999999998</v>
      </c>
      <c r="D631" s="322"/>
      <c r="E631" s="439">
        <v>0.88955899999999999</v>
      </c>
      <c r="F631" s="439">
        <v>0.72111999999999998</v>
      </c>
      <c r="G631" s="439">
        <v>0.56403999999999999</v>
      </c>
      <c r="H631" s="441">
        <v>1</v>
      </c>
      <c r="I631" s="441">
        <v>8</v>
      </c>
      <c r="J631" s="441">
        <v>0.01</v>
      </c>
      <c r="K631" s="441">
        <v>2</v>
      </c>
      <c r="L631" s="442">
        <v>0.1</v>
      </c>
      <c r="M631" s="442">
        <v>5</v>
      </c>
      <c r="N631" s="442">
        <v>40</v>
      </c>
      <c r="O631" s="442">
        <v>4</v>
      </c>
      <c r="P631" s="441">
        <v>1</v>
      </c>
      <c r="Q631" s="442">
        <v>8</v>
      </c>
      <c r="R631" s="442">
        <v>2</v>
      </c>
      <c r="S631" s="441">
        <v>1E-4</v>
      </c>
      <c r="T631" s="442">
        <v>2</v>
      </c>
      <c r="U631" s="442">
        <v>100</v>
      </c>
      <c r="V631" s="442">
        <v>0.1</v>
      </c>
      <c r="W631" s="442">
        <v>0.5</v>
      </c>
      <c r="X631" s="442">
        <v>9</v>
      </c>
      <c r="Y631" s="442">
        <v>4</v>
      </c>
      <c r="Z631" s="441">
        <v>0.5</v>
      </c>
    </row>
    <row r="632" spans="1:26">
      <c r="A632" s="794"/>
      <c r="B632" s="828"/>
      <c r="C632" s="440">
        <v>0.61161200000000004</v>
      </c>
      <c r="D632" s="322"/>
      <c r="E632" s="439">
        <v>0.89068400000000003</v>
      </c>
      <c r="F632" s="439">
        <v>0.72126000000000001</v>
      </c>
      <c r="G632" s="439">
        <v>0.56420999999999999</v>
      </c>
      <c r="H632" s="441">
        <v>1</v>
      </c>
      <c r="I632" s="441">
        <v>8</v>
      </c>
      <c r="J632" s="441">
        <v>0.01</v>
      </c>
      <c r="K632" s="441">
        <v>2</v>
      </c>
      <c r="L632" s="442">
        <v>0.1</v>
      </c>
      <c r="M632" s="442">
        <v>5</v>
      </c>
      <c r="N632" s="442">
        <v>60</v>
      </c>
      <c r="O632" s="442">
        <v>4</v>
      </c>
      <c r="P632" s="441">
        <v>3</v>
      </c>
      <c r="Q632" s="442">
        <v>8</v>
      </c>
      <c r="R632" s="442">
        <v>2</v>
      </c>
      <c r="S632" s="441">
        <v>1E-4</v>
      </c>
      <c r="T632" s="442">
        <v>2</v>
      </c>
      <c r="U632" s="442">
        <v>100</v>
      </c>
      <c r="V632" s="442">
        <v>0.1</v>
      </c>
      <c r="W632" s="442">
        <v>0.5</v>
      </c>
      <c r="X632" s="442">
        <v>9</v>
      </c>
      <c r="Y632" s="442">
        <v>4</v>
      </c>
      <c r="Z632" s="441">
        <v>0.5</v>
      </c>
    </row>
    <row r="633" spans="1:26">
      <c r="A633" s="794"/>
      <c r="B633" s="825"/>
      <c r="C633" s="444">
        <v>0.60668800000000001</v>
      </c>
      <c r="D633" s="602"/>
      <c r="E633" s="444">
        <v>0.89101600000000003</v>
      </c>
      <c r="F633" s="444">
        <v>0.72053999999999996</v>
      </c>
      <c r="G633" s="444">
        <v>0.56330999999999998</v>
      </c>
      <c r="H633" s="588">
        <v>1</v>
      </c>
      <c r="I633" s="588">
        <v>8</v>
      </c>
      <c r="J633" s="588">
        <v>0.01</v>
      </c>
      <c r="K633" s="588">
        <v>2</v>
      </c>
      <c r="L633" s="445">
        <v>0.1</v>
      </c>
      <c r="M633" s="445">
        <v>5</v>
      </c>
      <c r="N633" s="445">
        <v>60</v>
      </c>
      <c r="O633" s="445">
        <v>4</v>
      </c>
      <c r="P633" s="588">
        <v>3</v>
      </c>
      <c r="Q633" s="445">
        <v>8</v>
      </c>
      <c r="R633" s="445">
        <v>4</v>
      </c>
      <c r="S633" s="588">
        <v>1E-4</v>
      </c>
      <c r="T633" s="445">
        <v>2</v>
      </c>
      <c r="U633" s="445">
        <v>100</v>
      </c>
      <c r="V633" s="445">
        <v>0.1</v>
      </c>
      <c r="W633" s="445">
        <v>0.5</v>
      </c>
      <c r="X633" s="445">
        <v>9</v>
      </c>
      <c r="Y633" s="445">
        <v>4</v>
      </c>
      <c r="Z633" s="588">
        <v>0.5</v>
      </c>
    </row>
    <row r="634" spans="1:26">
      <c r="A634" s="794"/>
      <c r="B634" s="806"/>
      <c r="C634" s="508"/>
      <c r="D634" s="323"/>
      <c r="E634" s="443"/>
      <c r="F634" s="443"/>
      <c r="G634" s="443"/>
      <c r="H634" s="198"/>
      <c r="I634" s="198"/>
      <c r="J634" s="198"/>
      <c r="K634" s="198"/>
      <c r="L634" s="461"/>
      <c r="M634" s="461"/>
      <c r="N634" s="461"/>
      <c r="O634" s="461"/>
      <c r="P634" s="198"/>
      <c r="Q634" s="461"/>
      <c r="R634" s="461"/>
      <c r="S634" s="198"/>
      <c r="T634" s="461"/>
      <c r="U634" s="461"/>
      <c r="V634" s="461"/>
      <c r="W634" s="461"/>
      <c r="X634" s="461"/>
      <c r="Y634" s="461"/>
      <c r="Z634" s="198"/>
    </row>
    <row r="635" spans="1:26">
      <c r="A635" s="820"/>
      <c r="B635" s="794" t="s">
        <v>128</v>
      </c>
      <c r="C635" s="93">
        <v>0.60405200000000003</v>
      </c>
      <c r="D635" s="227"/>
      <c r="E635" s="90">
        <v>0.88421400000000006</v>
      </c>
      <c r="F635" s="90">
        <v>0.72760999999999998</v>
      </c>
      <c r="G635" s="90">
        <v>0.57199999999999995</v>
      </c>
      <c r="H635" s="433">
        <v>1</v>
      </c>
      <c r="I635" s="433">
        <v>8</v>
      </c>
      <c r="J635" s="433">
        <v>0.01</v>
      </c>
      <c r="K635" s="433">
        <v>2</v>
      </c>
      <c r="L635" s="434">
        <v>0.1</v>
      </c>
      <c r="M635" s="434">
        <v>5</v>
      </c>
      <c r="N635" s="434">
        <v>40</v>
      </c>
      <c r="O635" s="434">
        <v>4</v>
      </c>
      <c r="P635" s="433">
        <v>1</v>
      </c>
      <c r="Q635" s="434">
        <v>8</v>
      </c>
      <c r="R635" s="434">
        <v>2</v>
      </c>
      <c r="S635" s="433">
        <v>1E-4</v>
      </c>
      <c r="T635" s="434">
        <v>2</v>
      </c>
      <c r="U635" s="434">
        <v>100</v>
      </c>
      <c r="V635" s="434">
        <v>0.1</v>
      </c>
      <c r="W635" s="434">
        <v>0.5</v>
      </c>
      <c r="X635" s="434">
        <v>9</v>
      </c>
      <c r="Y635" s="434">
        <v>4</v>
      </c>
      <c r="Z635" s="433">
        <v>0.5</v>
      </c>
    </row>
    <row r="636" spans="1:26">
      <c r="A636" s="820"/>
      <c r="B636" s="794"/>
      <c r="C636" s="93">
        <v>0.60321000000000002</v>
      </c>
      <c r="D636" s="227"/>
      <c r="E636" s="90">
        <v>0.88512599999999997</v>
      </c>
      <c r="F636" s="90">
        <v>0.72755999999999998</v>
      </c>
      <c r="G636" s="90">
        <v>0.57194</v>
      </c>
      <c r="H636" s="433">
        <v>1</v>
      </c>
      <c r="I636" s="433">
        <v>8</v>
      </c>
      <c r="J636" s="433">
        <v>0.01</v>
      </c>
      <c r="K636" s="433">
        <v>2</v>
      </c>
      <c r="L636" s="434">
        <v>0.1</v>
      </c>
      <c r="M636" s="434">
        <v>5</v>
      </c>
      <c r="N636" s="434">
        <v>40</v>
      </c>
      <c r="O636" s="434">
        <v>4</v>
      </c>
      <c r="P636" s="433">
        <v>3</v>
      </c>
      <c r="Q636" s="434">
        <v>8</v>
      </c>
      <c r="R636" s="434">
        <v>2</v>
      </c>
      <c r="S636" s="433">
        <v>1E-4</v>
      </c>
      <c r="T636" s="434">
        <v>2</v>
      </c>
      <c r="U636" s="434">
        <v>100</v>
      </c>
      <c r="V636" s="434">
        <v>0.1</v>
      </c>
      <c r="W636" s="434">
        <v>0.5</v>
      </c>
      <c r="X636" s="434">
        <v>9</v>
      </c>
      <c r="Y636" s="434">
        <v>4</v>
      </c>
      <c r="Z636" s="90">
        <v>0.5</v>
      </c>
    </row>
    <row r="637" spans="1:26">
      <c r="A637" s="820"/>
      <c r="B637" s="794"/>
      <c r="C637" s="93"/>
      <c r="D637" s="227"/>
      <c r="E637" s="90"/>
      <c r="F637" s="90">
        <v>9.1578999999999994E-2</v>
      </c>
      <c r="G637" s="90">
        <v>4.8133000000000002E-2</v>
      </c>
      <c r="H637" s="433">
        <v>1</v>
      </c>
      <c r="I637" s="433">
        <v>8</v>
      </c>
      <c r="J637" s="433">
        <v>0.01</v>
      </c>
      <c r="K637" s="433">
        <v>2</v>
      </c>
      <c r="L637" s="434">
        <v>0.1</v>
      </c>
      <c r="M637" s="434">
        <v>5</v>
      </c>
      <c r="N637" s="434">
        <v>40</v>
      </c>
      <c r="O637" s="434">
        <v>4</v>
      </c>
      <c r="P637" s="433">
        <v>3</v>
      </c>
      <c r="Q637" s="434">
        <v>8</v>
      </c>
      <c r="R637" s="434">
        <v>2</v>
      </c>
      <c r="S637" s="433">
        <v>1E-4</v>
      </c>
      <c r="T637" s="434">
        <v>2</v>
      </c>
      <c r="U637" s="434">
        <v>100</v>
      </c>
      <c r="V637" s="434">
        <v>0.1</v>
      </c>
      <c r="W637" s="434">
        <v>0.5</v>
      </c>
      <c r="X637" s="434">
        <v>9</v>
      </c>
      <c r="Y637" s="434">
        <v>1</v>
      </c>
      <c r="Z637" s="433">
        <v>0.5</v>
      </c>
    </row>
    <row r="638" spans="1:26">
      <c r="A638" s="820"/>
      <c r="B638" s="794"/>
      <c r="C638" s="93">
        <v>0.60395299999999996</v>
      </c>
      <c r="D638" s="90"/>
      <c r="E638" s="90">
        <v>0.90291900000000003</v>
      </c>
      <c r="F638" s="90">
        <v>0.72750999999999999</v>
      </c>
      <c r="G638" s="90">
        <v>0.57188000000000005</v>
      </c>
      <c r="H638" s="433">
        <v>1</v>
      </c>
      <c r="I638" s="433">
        <v>8</v>
      </c>
      <c r="J638" s="433">
        <v>0.01</v>
      </c>
      <c r="K638" s="433">
        <v>2</v>
      </c>
      <c r="L638" s="434">
        <v>0.1</v>
      </c>
      <c r="M638" s="434">
        <v>5</v>
      </c>
      <c r="N638" s="434">
        <v>40</v>
      </c>
      <c r="O638" s="434">
        <v>4</v>
      </c>
      <c r="P638" s="433">
        <v>3</v>
      </c>
      <c r="Q638" s="434">
        <v>8</v>
      </c>
      <c r="R638" s="434">
        <v>2</v>
      </c>
      <c r="S638" s="433">
        <v>0.1</v>
      </c>
      <c r="T638" s="434">
        <v>2</v>
      </c>
      <c r="U638" s="434">
        <v>100</v>
      </c>
      <c r="V638" s="434">
        <v>0.1</v>
      </c>
      <c r="W638" s="434">
        <v>0.5</v>
      </c>
      <c r="X638" s="434">
        <v>9</v>
      </c>
      <c r="Y638" s="434">
        <v>1</v>
      </c>
      <c r="Z638" s="433">
        <v>0.5</v>
      </c>
    </row>
    <row r="639" spans="1:26">
      <c r="A639" s="820"/>
      <c r="B639" s="794"/>
      <c r="C639" s="93">
        <v>0.59954700000000005</v>
      </c>
      <c r="D639" s="90"/>
      <c r="E639" s="90">
        <v>0.901922</v>
      </c>
      <c r="F639" s="90">
        <v>0.72772999999999999</v>
      </c>
      <c r="G639" s="90">
        <v>0.57213000000000003</v>
      </c>
      <c r="H639" s="433">
        <v>1</v>
      </c>
      <c r="I639" s="433">
        <v>8</v>
      </c>
      <c r="J639" s="433">
        <v>0.01</v>
      </c>
      <c r="K639" s="433">
        <v>2</v>
      </c>
      <c r="L639" s="434">
        <v>0.1</v>
      </c>
      <c r="M639" s="434">
        <v>5</v>
      </c>
      <c r="N639" s="434">
        <v>40</v>
      </c>
      <c r="O639" s="434">
        <v>4</v>
      </c>
      <c r="P639" s="433">
        <v>3</v>
      </c>
      <c r="Q639" s="434">
        <v>8</v>
      </c>
      <c r="R639" s="434">
        <v>4</v>
      </c>
      <c r="S639" s="433">
        <v>0.15</v>
      </c>
      <c r="T639" s="434">
        <v>2</v>
      </c>
      <c r="U639" s="434">
        <v>85</v>
      </c>
      <c r="V639" s="434">
        <v>0.1</v>
      </c>
      <c r="W639" s="434">
        <v>0.5</v>
      </c>
      <c r="X639" s="434">
        <v>9</v>
      </c>
      <c r="Y639" s="434">
        <v>1</v>
      </c>
      <c r="Z639" s="433">
        <v>0.5</v>
      </c>
    </row>
    <row r="640" spans="1:26">
      <c r="A640" s="820"/>
      <c r="B640" s="794"/>
      <c r="C640" s="93">
        <v>0.60152700000000003</v>
      </c>
      <c r="D640" s="90"/>
      <c r="E640" s="90">
        <v>0.90248899999999999</v>
      </c>
      <c r="F640" s="90">
        <v>0.72787999999999997</v>
      </c>
      <c r="G640" s="90">
        <v>0.57232000000000005</v>
      </c>
      <c r="H640" s="433">
        <v>1</v>
      </c>
      <c r="I640" s="433">
        <v>8</v>
      </c>
      <c r="J640" s="433">
        <v>0.01</v>
      </c>
      <c r="K640" s="433">
        <v>2</v>
      </c>
      <c r="L640" s="434">
        <v>0.1</v>
      </c>
      <c r="M640" s="434">
        <v>5</v>
      </c>
      <c r="N640" s="434">
        <v>40</v>
      </c>
      <c r="O640" s="434">
        <v>4</v>
      </c>
      <c r="P640" s="433">
        <v>3</v>
      </c>
      <c r="Q640" s="434">
        <v>8</v>
      </c>
      <c r="R640" s="434">
        <v>2</v>
      </c>
      <c r="S640" s="433">
        <v>0.15</v>
      </c>
      <c r="T640" s="434">
        <v>2</v>
      </c>
      <c r="U640" s="434">
        <v>95</v>
      </c>
      <c r="V640" s="434">
        <v>0.1</v>
      </c>
      <c r="W640" s="434">
        <v>0.5</v>
      </c>
      <c r="X640" s="434">
        <v>9</v>
      </c>
      <c r="Y640" s="434">
        <v>1</v>
      </c>
      <c r="Z640" s="433">
        <v>0.5</v>
      </c>
    </row>
    <row r="641" spans="1:26">
      <c r="A641" s="820"/>
      <c r="B641" s="794"/>
      <c r="C641" s="440">
        <v>0.60110399999999997</v>
      </c>
      <c r="D641" s="439"/>
      <c r="E641" s="439">
        <v>0.86777300000000002</v>
      </c>
      <c r="F641" s="439">
        <v>0.72785</v>
      </c>
      <c r="G641" s="439">
        <v>0.57228999999999997</v>
      </c>
      <c r="H641" s="441">
        <v>1</v>
      </c>
      <c r="I641" s="441">
        <v>8</v>
      </c>
      <c r="J641" s="441">
        <v>0.01</v>
      </c>
      <c r="K641" s="441">
        <v>2</v>
      </c>
      <c r="L641" s="442">
        <v>0.1</v>
      </c>
      <c r="M641" s="442">
        <v>5</v>
      </c>
      <c r="N641" s="442">
        <v>40</v>
      </c>
      <c r="O641" s="442">
        <v>4</v>
      </c>
      <c r="P641" s="441">
        <v>3</v>
      </c>
      <c r="Q641" s="442">
        <v>8</v>
      </c>
      <c r="R641" s="442">
        <v>2</v>
      </c>
      <c r="S641" s="441">
        <v>0.1</v>
      </c>
      <c r="T641" s="442">
        <v>2</v>
      </c>
      <c r="U641" s="442">
        <v>95</v>
      </c>
      <c r="V641" s="442">
        <v>0.1</v>
      </c>
      <c r="W641" s="442">
        <v>0.5</v>
      </c>
      <c r="X641" s="442">
        <v>10</v>
      </c>
      <c r="Y641" s="442">
        <v>1</v>
      </c>
      <c r="Z641" s="441">
        <v>0.5</v>
      </c>
    </row>
    <row r="642" spans="1:26">
      <c r="A642" s="820"/>
      <c r="B642" s="794"/>
      <c r="C642" s="93">
        <v>0.601545</v>
      </c>
      <c r="D642" s="90"/>
      <c r="E642" s="90">
        <v>0.89137699999999997</v>
      </c>
      <c r="F642" s="90">
        <v>0.72765000000000002</v>
      </c>
      <c r="G642" s="90">
        <v>0.57204999999999995</v>
      </c>
      <c r="H642" s="433">
        <v>1</v>
      </c>
      <c r="I642" s="433">
        <v>8</v>
      </c>
      <c r="J642" s="433">
        <v>0.01</v>
      </c>
      <c r="K642" s="433">
        <v>2</v>
      </c>
      <c r="L642" s="434">
        <v>0.1</v>
      </c>
      <c r="M642" s="434">
        <v>5</v>
      </c>
      <c r="N642" s="434">
        <v>60</v>
      </c>
      <c r="O642" s="434">
        <v>4</v>
      </c>
      <c r="P642" s="433">
        <v>3</v>
      </c>
      <c r="Q642" s="434">
        <v>8</v>
      </c>
      <c r="R642" s="434">
        <v>2</v>
      </c>
      <c r="S642" s="433">
        <v>1E-4</v>
      </c>
      <c r="T642" s="434">
        <v>2</v>
      </c>
      <c r="U642" s="434">
        <v>100</v>
      </c>
      <c r="V642" s="434">
        <v>0.1</v>
      </c>
      <c r="W642" s="434">
        <v>0.5</v>
      </c>
      <c r="X642" s="434">
        <v>9</v>
      </c>
      <c r="Y642" s="434">
        <v>4</v>
      </c>
      <c r="Z642" s="433">
        <v>0.5</v>
      </c>
    </row>
    <row r="643" spans="1:26">
      <c r="A643" s="820"/>
      <c r="B643" s="794"/>
      <c r="C643" s="93">
        <v>0.60109000000000001</v>
      </c>
      <c r="D643" s="90"/>
      <c r="E643" s="90">
        <v>0.90209799999999996</v>
      </c>
      <c r="F643" s="90">
        <v>0.72782999999999998</v>
      </c>
      <c r="G643" s="90">
        <v>0.57226999999999995</v>
      </c>
      <c r="H643" s="433">
        <v>1</v>
      </c>
      <c r="I643" s="433">
        <v>8</v>
      </c>
      <c r="J643" s="433">
        <v>0.01</v>
      </c>
      <c r="K643" s="433">
        <v>2</v>
      </c>
      <c r="L643" s="434">
        <v>0.1</v>
      </c>
      <c r="M643" s="434">
        <v>5</v>
      </c>
      <c r="N643" s="434">
        <v>40</v>
      </c>
      <c r="O643" s="434">
        <v>4</v>
      </c>
      <c r="P643" s="433">
        <v>6</v>
      </c>
      <c r="Q643" s="434">
        <v>8</v>
      </c>
      <c r="R643" s="434">
        <v>2</v>
      </c>
      <c r="S643" s="433">
        <v>0.1</v>
      </c>
      <c r="T643" s="434">
        <v>2</v>
      </c>
      <c r="U643" s="434">
        <v>100</v>
      </c>
      <c r="V643" s="434">
        <v>0.15</v>
      </c>
      <c r="W643" s="434">
        <v>0.5</v>
      </c>
      <c r="X643" s="434">
        <v>8</v>
      </c>
      <c r="Y643" s="434">
        <v>1</v>
      </c>
      <c r="Z643" s="433">
        <v>0.5</v>
      </c>
    </row>
    <row r="644" spans="1:26">
      <c r="A644" s="820"/>
      <c r="B644" s="794"/>
      <c r="C644" s="440">
        <v>0.60404400000000003</v>
      </c>
      <c r="D644" s="322"/>
      <c r="E644" s="439">
        <v>0.87745099999999998</v>
      </c>
      <c r="F644" s="439">
        <v>0.72763999999999995</v>
      </c>
      <c r="G644" s="439">
        <v>0.57203999999999999</v>
      </c>
      <c r="H644" s="441">
        <v>1</v>
      </c>
      <c r="I644" s="441">
        <v>8</v>
      </c>
      <c r="J644" s="441">
        <v>0.01</v>
      </c>
      <c r="K644" s="441">
        <v>2</v>
      </c>
      <c r="L644" s="442">
        <v>0.1</v>
      </c>
      <c r="M644" s="442">
        <v>5</v>
      </c>
      <c r="N644" s="442">
        <v>40</v>
      </c>
      <c r="O644" s="442">
        <v>4</v>
      </c>
      <c r="P644" s="441">
        <v>3</v>
      </c>
      <c r="Q644" s="442">
        <v>8</v>
      </c>
      <c r="R644" s="442">
        <v>2</v>
      </c>
      <c r="S644" s="441">
        <v>0.1</v>
      </c>
      <c r="T644" s="442">
        <v>2</v>
      </c>
      <c r="U644" s="442">
        <v>100</v>
      </c>
      <c r="V644" s="442">
        <v>0.15</v>
      </c>
      <c r="W644" s="442">
        <v>0.5</v>
      </c>
      <c r="X644" s="442">
        <v>8</v>
      </c>
      <c r="Y644" s="442">
        <v>4</v>
      </c>
      <c r="Z644" s="441">
        <v>0.5</v>
      </c>
    </row>
    <row r="645" spans="1:26" ht="15" customHeight="1">
      <c r="A645" s="820"/>
      <c r="B645" s="794"/>
      <c r="C645" s="604">
        <v>0.60647700000000004</v>
      </c>
      <c r="D645" s="602"/>
      <c r="E645" s="444">
        <v>0.89554599999999995</v>
      </c>
      <c r="F645" s="444">
        <v>0.72714000000000001</v>
      </c>
      <c r="G645" s="444">
        <v>0.57142000000000004</v>
      </c>
      <c r="H645" s="588">
        <v>1</v>
      </c>
      <c r="I645" s="588">
        <v>8</v>
      </c>
      <c r="J645" s="588">
        <v>0.01</v>
      </c>
      <c r="K645" s="588">
        <v>2</v>
      </c>
      <c r="L645" s="445">
        <v>0.1</v>
      </c>
      <c r="M645" s="445">
        <v>5</v>
      </c>
      <c r="N645" s="445">
        <v>60</v>
      </c>
      <c r="O645" s="445">
        <v>4</v>
      </c>
      <c r="P645" s="588">
        <v>3</v>
      </c>
      <c r="Q645" s="445">
        <v>8</v>
      </c>
      <c r="R645" s="445">
        <v>4</v>
      </c>
      <c r="S645" s="588">
        <v>1E-4</v>
      </c>
      <c r="T645" s="445">
        <v>2</v>
      </c>
      <c r="U645" s="445">
        <v>100</v>
      </c>
      <c r="V645" s="445">
        <v>0.1</v>
      </c>
      <c r="W645" s="445">
        <v>0.5</v>
      </c>
      <c r="X645" s="445">
        <v>9</v>
      </c>
      <c r="Y645" s="445">
        <v>4</v>
      </c>
      <c r="Z645" s="588">
        <v>0.5</v>
      </c>
    </row>
    <row r="646" spans="1:26" ht="15" customHeight="1">
      <c r="A646" s="668"/>
      <c r="B646" s="667"/>
      <c r="C646" s="206"/>
      <c r="D646" s="490"/>
      <c r="E646" s="206"/>
      <c r="F646" s="206"/>
      <c r="G646" s="206"/>
      <c r="H646" s="198"/>
      <c r="I646" s="198"/>
      <c r="J646" s="198"/>
      <c r="K646" s="198"/>
      <c r="L646" s="198"/>
      <c r="M646" s="198"/>
      <c r="N646" s="198"/>
      <c r="O646" s="198"/>
      <c r="P646" s="198"/>
      <c r="Q646" s="198"/>
      <c r="R646" s="198"/>
      <c r="S646" s="669"/>
      <c r="T646" s="198"/>
      <c r="U646" s="198"/>
      <c r="V646" s="198"/>
      <c r="W646" s="198"/>
      <c r="X646" s="198"/>
      <c r="Y646" s="198"/>
      <c r="Z646" s="198"/>
    </row>
    <row r="647" spans="1:26" ht="15" customHeight="1">
      <c r="A647" s="668"/>
      <c r="B647" s="667"/>
      <c r="C647" s="206"/>
      <c r="D647" s="490"/>
      <c r="E647" s="206"/>
      <c r="F647" s="206"/>
      <c r="G647" s="206"/>
      <c r="H647" s="198"/>
      <c r="I647" s="198"/>
      <c r="J647" s="198"/>
      <c r="K647" s="198"/>
      <c r="L647" s="198"/>
      <c r="M647" s="198"/>
      <c r="N647" s="198"/>
      <c r="O647" s="198"/>
      <c r="P647" s="198"/>
      <c r="Q647" s="198"/>
      <c r="R647" s="198"/>
      <c r="S647" s="669"/>
      <c r="T647" s="198"/>
      <c r="U647" s="198"/>
      <c r="V647" s="670"/>
      <c r="W647" s="198"/>
      <c r="X647" s="198"/>
      <c r="Y647" s="198"/>
      <c r="Z647" s="198"/>
    </row>
    <row r="648" spans="1:26" ht="15" customHeight="1">
      <c r="A648" s="668"/>
      <c r="B648" s="667"/>
      <c r="C648" s="206"/>
      <c r="D648" s="490"/>
      <c r="E648" s="206"/>
      <c r="F648" s="206"/>
      <c r="G648" s="206"/>
      <c r="H648" s="198"/>
      <c r="I648" s="198"/>
      <c r="J648" s="198"/>
      <c r="K648" s="198"/>
      <c r="L648" s="198"/>
      <c r="M648" s="198"/>
      <c r="N648" s="198"/>
      <c r="O648" s="198"/>
      <c r="P648" s="198"/>
      <c r="Q648" s="198"/>
      <c r="R648" s="198"/>
      <c r="S648" s="669"/>
      <c r="T648" s="198"/>
      <c r="U648" s="198"/>
      <c r="V648" s="670"/>
      <c r="W648" s="198"/>
      <c r="X648" s="198"/>
      <c r="Y648" s="198"/>
      <c r="Z648" s="198"/>
    </row>
    <row r="649" spans="1:26" ht="15" customHeight="1">
      <c r="A649" s="668"/>
      <c r="B649" s="667"/>
      <c r="C649" s="206"/>
      <c r="D649" s="490"/>
      <c r="E649" s="206"/>
      <c r="F649" s="206"/>
      <c r="G649" s="206"/>
      <c r="H649" s="198"/>
      <c r="I649" s="198"/>
      <c r="J649" s="198"/>
      <c r="K649" s="198"/>
      <c r="L649" s="198"/>
      <c r="M649" s="198"/>
      <c r="N649" s="198"/>
      <c r="O649" s="198"/>
      <c r="P649" s="198"/>
      <c r="Q649" s="198"/>
      <c r="R649" s="198"/>
      <c r="S649" s="669"/>
      <c r="T649" s="198"/>
      <c r="U649" s="198"/>
      <c r="V649" s="670"/>
      <c r="W649" s="198"/>
      <c r="X649" s="198"/>
      <c r="Y649" s="198"/>
      <c r="Z649" s="198"/>
    </row>
    <row r="650" spans="1:26" ht="15" customHeight="1">
      <c r="A650" s="668"/>
      <c r="B650" s="667"/>
      <c r="C650" s="206"/>
      <c r="D650" s="490"/>
      <c r="E650" s="206"/>
      <c r="F650" s="206"/>
      <c r="G650" s="206"/>
      <c r="H650" s="198"/>
      <c r="I650" s="198"/>
      <c r="J650" s="198"/>
      <c r="K650" s="198"/>
      <c r="L650" s="198"/>
      <c r="M650" s="198"/>
      <c r="N650" s="198"/>
      <c r="O650" s="198"/>
      <c r="P650" s="198"/>
      <c r="Q650" s="198"/>
      <c r="R650" s="198"/>
      <c r="S650" s="669"/>
      <c r="T650" s="198"/>
      <c r="U650" s="198"/>
      <c r="V650" s="670"/>
      <c r="W650" s="198"/>
      <c r="X650" s="198"/>
      <c r="Y650" s="198"/>
      <c r="Z650" s="198"/>
    </row>
    <row r="651" spans="1:26" ht="15" customHeight="1">
      <c r="A651" s="668"/>
      <c r="B651" s="667"/>
      <c r="C651" s="206"/>
      <c r="D651" s="490"/>
      <c r="E651" s="206"/>
      <c r="F651" s="206"/>
      <c r="G651" s="206"/>
      <c r="H651" s="198"/>
      <c r="I651" s="198"/>
      <c r="J651" s="198"/>
      <c r="K651" s="198"/>
      <c r="L651" s="198"/>
      <c r="M651" s="198"/>
      <c r="N651" s="198"/>
      <c r="O651" s="198"/>
      <c r="P651" s="198"/>
      <c r="Q651" s="198"/>
      <c r="R651" s="198"/>
      <c r="S651" s="669"/>
      <c r="T651" s="198"/>
      <c r="U651" s="198"/>
      <c r="V651" s="670"/>
      <c r="W651" s="198"/>
      <c r="X651" s="198"/>
      <c r="Y651" s="198"/>
      <c r="Z651" s="198"/>
    </row>
    <row r="652" spans="1:26" ht="15" customHeight="1">
      <c r="A652" s="668"/>
      <c r="B652" s="667"/>
      <c r="C652" s="206"/>
      <c r="D652" s="490"/>
      <c r="E652" s="206"/>
      <c r="F652" s="206"/>
      <c r="G652" s="206"/>
      <c r="H652" s="198"/>
      <c r="I652" s="198"/>
      <c r="J652" s="198"/>
      <c r="K652" s="198"/>
      <c r="L652" s="198"/>
      <c r="M652" s="198"/>
      <c r="N652" s="198"/>
      <c r="O652" s="198"/>
      <c r="P652" s="198"/>
      <c r="Q652" s="198"/>
      <c r="R652" s="198"/>
      <c r="S652" s="669"/>
      <c r="T652" s="198"/>
      <c r="U652" s="198"/>
      <c r="V652" s="670"/>
      <c r="W652" s="198"/>
      <c r="X652" s="198"/>
      <c r="Y652" s="198"/>
      <c r="Z652" s="198"/>
    </row>
    <row r="653" spans="1:26" ht="15" customHeight="1">
      <c r="A653" s="668"/>
      <c r="B653" s="667"/>
      <c r="C653" s="206"/>
      <c r="D653" s="490"/>
      <c r="E653" s="206"/>
      <c r="F653" s="206"/>
      <c r="G653" s="206"/>
      <c r="H653" s="198"/>
      <c r="I653" s="198"/>
      <c r="J653" s="198"/>
      <c r="K653" s="198"/>
      <c r="L653" s="198"/>
      <c r="M653" s="198"/>
      <c r="N653" s="198"/>
      <c r="O653" s="198"/>
      <c r="P653" s="198"/>
      <c r="Q653" s="198"/>
      <c r="R653" s="198"/>
      <c r="S653" s="669"/>
      <c r="T653" s="198"/>
      <c r="U653" s="198"/>
      <c r="V653" s="670"/>
      <c r="W653" s="198"/>
      <c r="X653" s="198"/>
      <c r="Y653" s="198"/>
      <c r="Z653" s="198"/>
    </row>
    <row r="654" spans="1:26" ht="15" customHeight="1">
      <c r="A654" s="668"/>
      <c r="B654" s="667"/>
      <c r="C654" s="206"/>
      <c r="D654" s="490"/>
      <c r="E654" s="206"/>
      <c r="F654" s="206"/>
      <c r="G654" s="206"/>
      <c r="H654" s="198"/>
      <c r="I654" s="198"/>
      <c r="J654" s="198"/>
      <c r="K654" s="198"/>
      <c r="L654" s="198"/>
      <c r="M654" s="198"/>
      <c r="N654" s="198"/>
      <c r="O654" s="198"/>
      <c r="P654" s="198"/>
      <c r="Q654" s="198"/>
      <c r="R654" s="198"/>
      <c r="S654" s="669"/>
      <c r="T654" s="198"/>
      <c r="U654" s="198"/>
      <c r="V654" s="198"/>
      <c r="W654" s="198"/>
      <c r="X654" s="198"/>
      <c r="Y654" s="198"/>
      <c r="Z654" s="198"/>
    </row>
    <row r="655" spans="1:26" ht="15" customHeight="1">
      <c r="A655" s="668"/>
      <c r="B655" s="667"/>
      <c r="C655" s="206"/>
      <c r="D655" s="490"/>
      <c r="E655" s="206"/>
      <c r="F655" s="206"/>
      <c r="G655" s="206"/>
      <c r="H655" s="198"/>
      <c r="I655" s="198"/>
      <c r="J655" s="198"/>
      <c r="K655" s="198"/>
      <c r="L655" s="198"/>
      <c r="M655" s="198"/>
      <c r="N655" s="198"/>
      <c r="O655" s="198"/>
      <c r="P655" s="198"/>
      <c r="Q655" s="198"/>
      <c r="R655" s="198"/>
      <c r="S655" s="669"/>
      <c r="T655" s="198"/>
      <c r="U655" s="198"/>
      <c r="V655" s="198"/>
      <c r="W655" s="198"/>
      <c r="X655" s="198"/>
      <c r="Y655" s="198"/>
      <c r="Z655" s="198"/>
    </row>
    <row r="656" spans="1:26" ht="15" customHeight="1">
      <c r="A656" s="668"/>
      <c r="B656" s="667"/>
      <c r="C656" s="206"/>
      <c r="D656" s="490"/>
      <c r="E656" s="206"/>
      <c r="F656" s="206"/>
      <c r="G656" s="206"/>
      <c r="H656" s="198"/>
      <c r="I656" s="198"/>
      <c r="J656" s="198"/>
      <c r="K656" s="198"/>
      <c r="L656" s="198"/>
      <c r="M656" s="198"/>
      <c r="N656" s="198"/>
      <c r="O656" s="198"/>
      <c r="P656" s="198"/>
      <c r="Q656" s="198"/>
      <c r="R656" s="198"/>
      <c r="S656" s="669"/>
      <c r="T656" s="198"/>
      <c r="U656" s="198"/>
      <c r="V656" s="198"/>
      <c r="W656" s="198"/>
      <c r="X656" s="198"/>
      <c r="Y656" s="198"/>
      <c r="Z656" s="198"/>
    </row>
    <row r="657" spans="1:26" ht="15" customHeight="1">
      <c r="A657" s="668"/>
      <c r="B657" s="667"/>
      <c r="C657" s="206"/>
      <c r="D657" s="490"/>
      <c r="E657" s="206"/>
      <c r="F657" s="206"/>
      <c r="G657" s="206"/>
      <c r="H657" s="198"/>
      <c r="I657" s="198"/>
      <c r="J657" s="198"/>
      <c r="K657" s="198"/>
      <c r="L657" s="198"/>
      <c r="M657" s="198"/>
      <c r="N657" s="198"/>
      <c r="O657" s="198"/>
      <c r="P657" s="198"/>
      <c r="Q657" s="198"/>
      <c r="R657" s="198"/>
      <c r="S657" s="669"/>
      <c r="T657" s="198"/>
      <c r="U657" s="198"/>
      <c r="V657" s="198"/>
      <c r="W657" s="198"/>
      <c r="X657" s="198"/>
      <c r="Y657" s="198"/>
      <c r="Z657" s="198"/>
    </row>
    <row r="658" spans="1:26" ht="15" customHeight="1">
      <c r="A658" s="668"/>
      <c r="B658" s="667"/>
      <c r="C658" s="206"/>
      <c r="D658" s="490"/>
      <c r="E658" s="206"/>
      <c r="F658" s="206"/>
      <c r="G658" s="206"/>
      <c r="H658" s="198"/>
      <c r="I658" s="198"/>
      <c r="J658" s="198"/>
      <c r="K658" s="198"/>
      <c r="L658" s="198"/>
      <c r="M658" s="198"/>
      <c r="N658" s="198"/>
      <c r="O658" s="198"/>
      <c r="P658" s="198"/>
      <c r="Q658" s="198"/>
      <c r="R658" s="198"/>
      <c r="S658" s="669"/>
      <c r="T658" s="198"/>
      <c r="U658" s="198"/>
      <c r="V658" s="198"/>
      <c r="W658" s="198"/>
      <c r="X658" s="198"/>
      <c r="Y658" s="198"/>
      <c r="Z658" s="198"/>
    </row>
    <row r="659" spans="1:26" ht="15" customHeight="1">
      <c r="A659" s="668"/>
      <c r="B659" s="667"/>
      <c r="C659" s="206"/>
      <c r="D659" s="490"/>
      <c r="E659" s="206"/>
      <c r="F659" s="206"/>
      <c r="G659" s="206"/>
      <c r="H659" s="198"/>
      <c r="I659" s="198"/>
      <c r="J659" s="198"/>
      <c r="K659" s="198"/>
      <c r="L659" s="198"/>
      <c r="M659" s="198"/>
      <c r="N659" s="198"/>
      <c r="O659" s="198"/>
      <c r="P659" s="198"/>
      <c r="Q659" s="198"/>
      <c r="R659" s="198"/>
      <c r="S659" s="669"/>
      <c r="T659" s="198"/>
      <c r="U659" s="198"/>
      <c r="V659" s="670"/>
      <c r="W659" s="198"/>
      <c r="X659" s="198"/>
      <c r="Y659" s="198"/>
      <c r="Z659" s="198"/>
    </row>
    <row r="660" spans="1:26" ht="15" customHeight="1">
      <c r="A660" s="668"/>
      <c r="B660" s="667"/>
      <c r="C660" s="206"/>
      <c r="D660" s="490"/>
      <c r="E660" s="490"/>
      <c r="F660" s="206"/>
      <c r="G660" s="206"/>
      <c r="H660" s="198"/>
      <c r="I660" s="198"/>
      <c r="J660" s="198"/>
      <c r="K660" s="198"/>
      <c r="L660" s="461"/>
      <c r="M660" s="461"/>
      <c r="N660" s="461"/>
      <c r="O660" s="461"/>
      <c r="P660" s="198"/>
      <c r="Q660" s="461"/>
      <c r="R660" s="461"/>
      <c r="S660" s="198"/>
      <c r="T660" s="461"/>
      <c r="U660" s="461"/>
      <c r="V660" s="461"/>
      <c r="W660" s="461"/>
      <c r="X660" s="461"/>
      <c r="Y660" s="461"/>
      <c r="Z660" s="198"/>
    </row>
    <row r="661" spans="1:26" ht="15" customHeight="1">
      <c r="A661" s="668"/>
      <c r="B661" s="667"/>
      <c r="C661" s="490"/>
      <c r="D661" s="490"/>
      <c r="E661" s="490"/>
      <c r="F661" s="490"/>
      <c r="G661" s="490"/>
      <c r="H661" s="449"/>
      <c r="I661" s="449"/>
      <c r="J661" s="449"/>
      <c r="K661" s="449"/>
      <c r="L661" s="449"/>
      <c r="M661" s="449"/>
      <c r="N661" s="449"/>
      <c r="O661" s="449"/>
      <c r="P661" s="449"/>
      <c r="Q661" s="490"/>
      <c r="R661" s="449"/>
      <c r="S661" s="491"/>
      <c r="T661" s="449"/>
      <c r="U661" s="449"/>
      <c r="V661" s="449"/>
      <c r="W661" s="449"/>
      <c r="X661" s="449"/>
      <c r="Y661" s="449"/>
      <c r="Z661" s="449"/>
    </row>
    <row r="662" spans="1:26" ht="15" customHeight="1">
      <c r="A662" s="668"/>
      <c r="B662" s="667"/>
      <c r="C662" s="490"/>
      <c r="D662" s="490"/>
      <c r="E662" s="490"/>
      <c r="F662" s="490"/>
      <c r="G662" s="490"/>
      <c r="H662" s="449"/>
      <c r="I662" s="449"/>
      <c r="J662" s="449"/>
      <c r="K662" s="449"/>
      <c r="L662" s="449"/>
      <c r="M662" s="449"/>
      <c r="N662" s="449"/>
      <c r="O662" s="449"/>
      <c r="P662" s="449"/>
      <c r="Q662" s="449"/>
      <c r="R662" s="449"/>
      <c r="S662" s="491"/>
      <c r="T662" s="449"/>
      <c r="U662" s="449"/>
      <c r="V662" s="449"/>
      <c r="W662" s="449"/>
      <c r="X662" s="449"/>
      <c r="Y662" s="449"/>
      <c r="Z662" s="449"/>
    </row>
    <row r="663" spans="1:26" ht="15" customHeight="1">
      <c r="A663" s="668"/>
      <c r="B663" s="667"/>
      <c r="C663" s="490"/>
      <c r="D663" s="490"/>
      <c r="E663" s="490"/>
      <c r="F663" s="490"/>
      <c r="G663" s="490"/>
      <c r="H663" s="449"/>
      <c r="I663" s="449"/>
      <c r="J663" s="449"/>
      <c r="K663" s="449"/>
      <c r="L663" s="449"/>
      <c r="M663" s="449"/>
      <c r="N663" s="449"/>
      <c r="O663" s="449"/>
      <c r="P663" s="449"/>
      <c r="Q663" s="449"/>
      <c r="R663" s="449"/>
      <c r="S663" s="491"/>
      <c r="T663" s="449"/>
      <c r="U663" s="449"/>
      <c r="V663" s="671"/>
      <c r="W663" s="449"/>
      <c r="X663" s="449"/>
      <c r="Y663" s="449"/>
      <c r="Z663" s="449"/>
    </row>
    <row r="664" spans="1:26" ht="15" customHeight="1">
      <c r="A664" s="668"/>
      <c r="B664" s="667"/>
      <c r="C664" s="490"/>
      <c r="D664" s="490"/>
      <c r="E664" s="490"/>
      <c r="F664" s="490"/>
      <c r="G664" s="490"/>
      <c r="H664" s="449"/>
      <c r="I664" s="449"/>
      <c r="J664" s="449"/>
      <c r="K664" s="449"/>
      <c r="L664" s="449"/>
      <c r="M664" s="449"/>
      <c r="N664" s="449"/>
      <c r="O664" s="449"/>
      <c r="P664" s="449"/>
      <c r="Q664" s="449"/>
      <c r="R664" s="449"/>
      <c r="S664" s="491"/>
      <c r="T664" s="449"/>
      <c r="U664" s="449"/>
      <c r="V664" s="449"/>
      <c r="W664" s="449"/>
      <c r="X664" s="449"/>
      <c r="Y664" s="449"/>
      <c r="Z664" s="449"/>
    </row>
    <row r="665" spans="1:26" ht="15" customHeight="1">
      <c r="A665" s="668"/>
      <c r="B665" s="667"/>
      <c r="C665" s="490"/>
      <c r="D665" s="206"/>
      <c r="E665" s="490"/>
      <c r="F665" s="490"/>
      <c r="G665" s="490"/>
      <c r="H665" s="449"/>
      <c r="I665" s="449"/>
      <c r="J665" s="449"/>
      <c r="K665" s="449"/>
      <c r="L665" s="449"/>
      <c r="M665" s="449"/>
      <c r="N665" s="449"/>
      <c r="O665" s="449"/>
      <c r="P665" s="449"/>
      <c r="Q665" s="449"/>
      <c r="R665" s="449"/>
      <c r="S665" s="491"/>
      <c r="T665" s="449"/>
      <c r="U665" s="449"/>
      <c r="V665" s="671"/>
      <c r="W665" s="449"/>
      <c r="X665" s="449"/>
      <c r="Y665" s="449"/>
      <c r="Z665" s="449"/>
    </row>
    <row r="666" spans="1:26" ht="15" customHeight="1">
      <c r="A666" s="668"/>
      <c r="B666" s="667"/>
      <c r="C666" s="490"/>
      <c r="D666" s="490"/>
      <c r="E666" s="490"/>
      <c r="F666" s="490"/>
      <c r="G666" s="490"/>
      <c r="H666" s="449"/>
      <c r="I666" s="449"/>
      <c r="J666" s="449"/>
      <c r="K666" s="449"/>
      <c r="L666" s="449"/>
      <c r="M666" s="449"/>
      <c r="N666" s="449"/>
      <c r="O666" s="449"/>
      <c r="P666" s="449"/>
      <c r="Q666" s="449"/>
      <c r="R666" s="449"/>
      <c r="S666" s="491"/>
      <c r="T666" s="449"/>
      <c r="U666" s="449"/>
      <c r="V666" s="671"/>
      <c r="W666" s="449"/>
      <c r="X666" s="449"/>
      <c r="Y666" s="449"/>
      <c r="Z666" s="449"/>
    </row>
    <row r="667" spans="1:26" ht="15" customHeight="1">
      <c r="A667" s="668"/>
      <c r="B667" s="667"/>
      <c r="C667" s="490"/>
      <c r="D667" s="490"/>
      <c r="E667" s="490"/>
      <c r="F667" s="490"/>
      <c r="G667" s="490"/>
      <c r="H667" s="449"/>
      <c r="I667" s="449"/>
      <c r="J667" s="449"/>
      <c r="K667" s="449"/>
      <c r="L667" s="449"/>
      <c r="M667" s="449"/>
      <c r="N667" s="449"/>
      <c r="O667" s="449"/>
      <c r="P667" s="449"/>
      <c r="Q667" s="449"/>
      <c r="R667" s="449"/>
      <c r="S667" s="491"/>
      <c r="T667" s="449"/>
      <c r="U667" s="449"/>
      <c r="V667" s="671"/>
      <c r="W667" s="449"/>
      <c r="X667" s="449"/>
      <c r="Y667" s="449"/>
      <c r="Z667" s="449"/>
    </row>
    <row r="668" spans="1:26" ht="15" customHeight="1">
      <c r="A668" s="668"/>
      <c r="B668" s="667"/>
      <c r="C668" s="206"/>
      <c r="D668" s="206"/>
      <c r="E668" s="206"/>
      <c r="F668" s="206"/>
      <c r="G668" s="206"/>
      <c r="H668" s="419"/>
      <c r="I668" s="419"/>
      <c r="J668" s="419"/>
      <c r="K668" s="419"/>
      <c r="L668" s="672"/>
      <c r="M668" s="672"/>
      <c r="N668" s="672"/>
      <c r="O668" s="672"/>
      <c r="P668" s="419"/>
      <c r="Q668" s="672"/>
      <c r="R668" s="672"/>
      <c r="S668" s="419"/>
      <c r="T668" s="672"/>
      <c r="U668" s="672"/>
      <c r="V668" s="672"/>
      <c r="W668" s="672"/>
      <c r="X668" s="672"/>
      <c r="Y668" s="672"/>
      <c r="Z668" s="419"/>
    </row>
    <row r="669" spans="1:26" ht="15" customHeight="1">
      <c r="A669" s="673"/>
      <c r="B669" s="667"/>
      <c r="C669" s="490"/>
      <c r="D669" s="490"/>
      <c r="E669" s="490"/>
      <c r="F669" s="490"/>
      <c r="G669" s="490"/>
      <c r="H669" s="449"/>
      <c r="I669" s="449"/>
      <c r="J669" s="449"/>
      <c r="K669" s="449"/>
      <c r="L669" s="449"/>
      <c r="M669" s="449"/>
      <c r="N669" s="449"/>
      <c r="O669" s="449"/>
      <c r="P669" s="449"/>
      <c r="Q669" s="449"/>
      <c r="R669" s="449"/>
      <c r="S669" s="449"/>
      <c r="T669" s="449"/>
      <c r="U669" s="449"/>
      <c r="V669" s="449"/>
      <c r="W669" s="449"/>
      <c r="X669" s="449"/>
      <c r="Y669" s="449"/>
      <c r="Z669" s="449"/>
    </row>
    <row r="670" spans="1:26" ht="15" customHeight="1">
      <c r="A670" s="673"/>
      <c r="B670" s="667"/>
      <c r="C670" s="490"/>
      <c r="D670" s="490"/>
      <c r="E670" s="490"/>
      <c r="F670" s="490"/>
      <c r="G670" s="490"/>
      <c r="H670" s="449"/>
      <c r="I670" s="449"/>
      <c r="J670" s="449"/>
      <c r="K670" s="449"/>
      <c r="L670" s="449"/>
      <c r="M670" s="449"/>
      <c r="N670" s="449"/>
      <c r="O670" s="449"/>
      <c r="P670" s="449"/>
      <c r="Q670" s="449"/>
      <c r="R670" s="449"/>
      <c r="S670" s="449"/>
      <c r="T670" s="449"/>
      <c r="U670" s="449"/>
      <c r="V670" s="449"/>
      <c r="W670" s="449"/>
      <c r="X670" s="449"/>
      <c r="Y670" s="449"/>
      <c r="Z670" s="449"/>
    </row>
    <row r="671" spans="1:26" ht="15" customHeight="1">
      <c r="A671" s="673"/>
      <c r="B671" s="667"/>
      <c r="C671" s="490"/>
      <c r="D671" s="490"/>
      <c r="E671" s="490"/>
      <c r="F671" s="490"/>
      <c r="G671" s="490"/>
      <c r="H671" s="674"/>
      <c r="I671" s="674"/>
      <c r="J671" s="674"/>
      <c r="K671" s="674"/>
      <c r="L671" s="674"/>
      <c r="M671" s="674"/>
      <c r="N671" s="674"/>
      <c r="O671" s="674"/>
      <c r="P671" s="674"/>
      <c r="Q671" s="674"/>
      <c r="R671" s="674"/>
      <c r="S671" s="674"/>
      <c r="T671" s="674"/>
      <c r="U671" s="674"/>
      <c r="V671" s="674"/>
      <c r="W671" s="674"/>
      <c r="X671" s="674"/>
      <c r="Y671" s="674"/>
      <c r="Z671" s="674"/>
    </row>
    <row r="672" spans="1:26" ht="15" customHeight="1">
      <c r="A672" s="673"/>
      <c r="B672" s="667"/>
      <c r="C672" s="206"/>
      <c r="D672" s="206"/>
      <c r="E672" s="206"/>
      <c r="F672" s="206"/>
      <c r="G672" s="206"/>
      <c r="H672" s="674"/>
      <c r="I672" s="674"/>
      <c r="J672" s="674"/>
      <c r="K672" s="674"/>
      <c r="L672" s="674"/>
      <c r="M672" s="674"/>
      <c r="N672" s="674"/>
      <c r="O672" s="674"/>
      <c r="P672" s="674"/>
      <c r="Q672" s="674"/>
      <c r="R672" s="674"/>
      <c r="S672" s="674"/>
      <c r="T672" s="674"/>
      <c r="U672" s="674"/>
      <c r="V672" s="674"/>
      <c r="W672" s="674"/>
      <c r="X672" s="674"/>
      <c r="Y672" s="674"/>
      <c r="Z672" s="674"/>
    </row>
    <row r="673" spans="1:26" ht="15" customHeight="1">
      <c r="A673" s="673"/>
      <c r="B673" s="667"/>
      <c r="C673" s="206"/>
      <c r="D673" s="206"/>
      <c r="E673" s="206"/>
      <c r="F673" s="206"/>
      <c r="G673" s="206"/>
      <c r="H673" s="449"/>
      <c r="I673" s="449"/>
      <c r="J673" s="449"/>
      <c r="K673" s="449"/>
      <c r="L673" s="449"/>
      <c r="M673" s="449"/>
      <c r="N673" s="449"/>
      <c r="O673" s="449"/>
      <c r="P673" s="449"/>
      <c r="Q673" s="449"/>
      <c r="R673" s="449"/>
      <c r="S673" s="449"/>
      <c r="T673" s="449"/>
      <c r="U673" s="449"/>
      <c r="V673" s="449"/>
      <c r="W673" s="449"/>
      <c r="X673" s="449"/>
      <c r="Y673" s="449"/>
      <c r="Z673" s="449"/>
    </row>
    <row r="674" spans="1:26" ht="15" customHeight="1">
      <c r="A674" s="673"/>
      <c r="B674" s="667"/>
      <c r="C674" s="206"/>
      <c r="D674" s="490"/>
      <c r="F674" s="490"/>
      <c r="G674" s="490"/>
      <c r="H674" s="449"/>
      <c r="I674" s="449"/>
      <c r="J674" s="449"/>
      <c r="K674" s="449"/>
      <c r="L674" s="449"/>
      <c r="M674" s="449"/>
      <c r="N674" s="449"/>
      <c r="O674" s="449"/>
      <c r="P674" s="449"/>
      <c r="Q674" s="449"/>
      <c r="R674" s="449"/>
      <c r="S674" s="449"/>
      <c r="T674" s="449"/>
      <c r="U674" s="449"/>
      <c r="V674" s="449"/>
      <c r="W674" s="449"/>
      <c r="X674" s="449"/>
      <c r="Y674" s="449"/>
      <c r="Z674" s="449"/>
    </row>
    <row r="675" spans="1:26" ht="15" customHeight="1">
      <c r="A675" s="673"/>
      <c r="B675" s="667"/>
      <c r="C675" s="490"/>
      <c r="D675" s="490"/>
      <c r="E675" s="490"/>
      <c r="F675" s="490"/>
      <c r="G675" s="490"/>
      <c r="H675" s="449"/>
      <c r="I675" s="449"/>
      <c r="J675" s="449"/>
      <c r="K675" s="449"/>
      <c r="L675" s="449"/>
      <c r="M675" s="449"/>
      <c r="N675" s="449"/>
      <c r="O675" s="449"/>
      <c r="P675" s="449"/>
      <c r="Q675" s="449"/>
      <c r="R675" s="449"/>
      <c r="S675" s="449"/>
      <c r="T675" s="449"/>
      <c r="U675" s="449"/>
      <c r="V675" s="449"/>
      <c r="W675" s="449"/>
      <c r="X675" s="449"/>
      <c r="Y675" s="449"/>
      <c r="Z675" s="449"/>
    </row>
    <row r="676" spans="1:26" ht="15" customHeight="1">
      <c r="A676" s="673"/>
      <c r="B676" s="667"/>
      <c r="C676" s="490"/>
      <c r="D676" s="490"/>
      <c r="E676" s="490"/>
      <c r="F676" s="490"/>
      <c r="G676" s="490"/>
      <c r="H676" s="449"/>
      <c r="I676" s="449"/>
      <c r="J676" s="449"/>
      <c r="K676" s="449"/>
      <c r="L676" s="449"/>
      <c r="M676" s="449"/>
      <c r="N676" s="449"/>
      <c r="O676" s="449"/>
      <c r="P676" s="449"/>
      <c r="Q676" s="449"/>
      <c r="R676" s="449"/>
      <c r="S676" s="449"/>
      <c r="T676" s="449"/>
      <c r="U676" s="449"/>
      <c r="V676" s="449"/>
      <c r="W676" s="449"/>
      <c r="X676" s="449"/>
      <c r="Y676" s="449"/>
      <c r="Z676" s="449"/>
    </row>
    <row r="677" spans="1:26" ht="15" customHeight="1">
      <c r="A677" s="673"/>
      <c r="B677" s="667"/>
      <c r="C677" s="490"/>
      <c r="D677" s="490"/>
      <c r="E677" s="490"/>
      <c r="F677" s="490"/>
      <c r="G677" s="490"/>
      <c r="H677" s="449"/>
      <c r="I677" s="449"/>
      <c r="J677" s="449"/>
      <c r="K677" s="449"/>
      <c r="L677" s="449"/>
      <c r="M677" s="449"/>
      <c r="N677" s="449"/>
      <c r="O677" s="449"/>
      <c r="P677" s="449"/>
      <c r="Q677" s="449"/>
      <c r="R677" s="449"/>
      <c r="S677" s="449"/>
      <c r="T677" s="449"/>
      <c r="U677" s="449"/>
      <c r="V677" s="449"/>
      <c r="W677" s="449"/>
      <c r="X677" s="449"/>
      <c r="Y677" s="449"/>
      <c r="Z677" s="449"/>
    </row>
    <row r="678" spans="1:26" ht="15" customHeight="1">
      <c r="A678" s="673"/>
      <c r="B678" s="667"/>
      <c r="C678" s="206"/>
    </row>
    <row r="679" spans="1:26" ht="15" customHeight="1">
      <c r="A679" s="673"/>
      <c r="B679" s="667"/>
      <c r="C679" s="206"/>
      <c r="D679" s="206"/>
      <c r="E679" s="206"/>
      <c r="F679" s="206"/>
      <c r="G679" s="206"/>
      <c r="H679" s="198"/>
      <c r="I679" s="198"/>
      <c r="J679" s="198"/>
      <c r="K679" s="198"/>
      <c r="L679" s="198"/>
      <c r="M679" s="198"/>
      <c r="N679" s="198"/>
      <c r="O679" s="198"/>
      <c r="P679" s="198"/>
      <c r="Q679" s="198"/>
      <c r="R679" s="198"/>
      <c r="S679" s="198"/>
      <c r="T679" s="198"/>
      <c r="U679" s="198"/>
      <c r="V679" s="198"/>
      <c r="W679" s="198"/>
      <c r="X679" s="198"/>
      <c r="Y679" s="198"/>
      <c r="Z679" s="198"/>
    </row>
    <row r="680" spans="1:26" ht="15" customHeight="1">
      <c r="A680" s="673"/>
      <c r="B680" s="667"/>
      <c r="C680" s="206"/>
      <c r="D680" s="206"/>
      <c r="E680" s="206"/>
      <c r="F680" s="206"/>
      <c r="G680" s="206"/>
      <c r="H680" s="459"/>
      <c r="I680" s="459"/>
      <c r="J680" s="459"/>
      <c r="K680" s="459"/>
      <c r="L680" s="459"/>
      <c r="M680" s="459"/>
      <c r="N680" s="459"/>
      <c r="O680" s="459"/>
      <c r="P680" s="459"/>
      <c r="Q680" s="459"/>
      <c r="R680" s="459"/>
      <c r="S680" s="459"/>
      <c r="T680" s="459"/>
      <c r="U680" s="459"/>
      <c r="V680" s="459"/>
      <c r="W680" s="459"/>
      <c r="X680" s="459"/>
      <c r="Y680" s="459"/>
      <c r="Z680" s="459"/>
    </row>
    <row r="681" spans="1:26" ht="15" customHeight="1">
      <c r="A681" s="673"/>
      <c r="B681" s="667"/>
      <c r="C681" s="675"/>
      <c r="D681" s="206"/>
      <c r="E681" s="206"/>
      <c r="F681" s="206"/>
      <c r="G681" s="206"/>
      <c r="H681" s="459"/>
      <c r="I681" s="459"/>
      <c r="J681" s="459"/>
      <c r="K681" s="459"/>
      <c r="L681" s="459"/>
      <c r="M681" s="459"/>
      <c r="N681" s="459"/>
      <c r="O681" s="459"/>
      <c r="P681" s="459"/>
      <c r="Q681" s="459"/>
      <c r="R681" s="459"/>
      <c r="S681" s="459"/>
      <c r="T681" s="459"/>
      <c r="U681" s="459"/>
      <c r="V681" s="459"/>
      <c r="W681" s="459"/>
      <c r="X681" s="459"/>
      <c r="Y681" s="459"/>
      <c r="Z681" s="459"/>
    </row>
    <row r="682" spans="1:26" ht="15" customHeight="1">
      <c r="A682" s="676"/>
      <c r="B682" s="667"/>
      <c r="C682" s="490"/>
      <c r="D682" s="490"/>
      <c r="E682" s="490"/>
      <c r="F682" s="490"/>
      <c r="G682" s="490"/>
      <c r="H682" s="449"/>
      <c r="I682" s="449"/>
      <c r="J682" s="449"/>
      <c r="K682" s="449"/>
      <c r="L682" s="449"/>
      <c r="M682" s="449"/>
      <c r="N682" s="449"/>
      <c r="O682" s="449"/>
      <c r="P682" s="449"/>
      <c r="Q682" s="449"/>
      <c r="R682" s="449"/>
      <c r="S682" s="449"/>
      <c r="T682" s="449"/>
      <c r="U682" s="449"/>
      <c r="V682" s="449"/>
      <c r="W682" s="449"/>
      <c r="X682" s="449"/>
      <c r="Y682" s="449"/>
      <c r="Z682" s="449"/>
    </row>
    <row r="683" spans="1:26" ht="15" customHeight="1">
      <c r="A683" s="676"/>
      <c r="B683" s="667"/>
      <c r="C683" s="490"/>
      <c r="D683" s="490"/>
      <c r="E683" s="490"/>
      <c r="F683" s="490"/>
      <c r="G683" s="490"/>
      <c r="H683" s="449"/>
      <c r="I683" s="449"/>
      <c r="J683" s="449"/>
      <c r="K683" s="449"/>
      <c r="L683" s="449"/>
      <c r="M683" s="449"/>
      <c r="N683" s="449"/>
      <c r="O683" s="449"/>
      <c r="P683" s="449"/>
      <c r="Q683" s="449"/>
      <c r="R683" s="449"/>
      <c r="S683" s="449"/>
      <c r="T683" s="449"/>
      <c r="U683" s="449"/>
      <c r="V683" s="449"/>
      <c r="W683" s="449"/>
      <c r="X683" s="449"/>
      <c r="Y683" s="449"/>
      <c r="Z683" s="449"/>
    </row>
    <row r="684" spans="1:26" ht="15" customHeight="1">
      <c r="A684" s="676"/>
      <c r="B684" s="667"/>
      <c r="C684" s="490"/>
      <c r="D684" s="490"/>
      <c r="E684" s="490"/>
      <c r="F684" s="490"/>
      <c r="G684" s="490"/>
      <c r="H684" s="449"/>
      <c r="I684" s="449"/>
      <c r="J684" s="449"/>
      <c r="K684" s="449"/>
      <c r="L684" s="449"/>
      <c r="M684" s="449"/>
      <c r="N684" s="449"/>
      <c r="O684" s="449"/>
      <c r="P684" s="449"/>
      <c r="Q684" s="449"/>
      <c r="R684" s="449"/>
      <c r="S684" s="449"/>
      <c r="T684" s="449"/>
      <c r="U684" s="449"/>
      <c r="V684" s="449"/>
      <c r="W684" s="449"/>
      <c r="X684" s="449"/>
      <c r="Y684" s="449"/>
      <c r="Z684" s="449"/>
    </row>
    <row r="685" spans="1:26" ht="15" customHeight="1">
      <c r="A685" s="676"/>
      <c r="B685" s="667"/>
      <c r="C685" s="490"/>
      <c r="D685" s="490"/>
      <c r="E685" s="490"/>
      <c r="F685" s="490"/>
      <c r="G685" s="490"/>
      <c r="H685" s="449"/>
      <c r="I685" s="449"/>
      <c r="J685" s="449"/>
      <c r="K685" s="449"/>
      <c r="L685" s="449"/>
      <c r="M685" s="449"/>
      <c r="N685" s="449"/>
      <c r="O685" s="449"/>
      <c r="P685" s="449"/>
      <c r="Q685" s="449"/>
      <c r="R685" s="449"/>
      <c r="S685" s="449"/>
      <c r="T685" s="449"/>
      <c r="U685" s="449"/>
      <c r="V685" s="449"/>
      <c r="W685" s="449"/>
      <c r="X685" s="449"/>
      <c r="Y685" s="449"/>
      <c r="Z685" s="449"/>
    </row>
    <row r="686" spans="1:26" ht="15" customHeight="1">
      <c r="A686" s="676"/>
      <c r="B686" s="667"/>
      <c r="C686" s="490"/>
      <c r="D686" s="490"/>
      <c r="E686" s="490"/>
      <c r="F686" s="490"/>
      <c r="G686" s="490"/>
      <c r="H686" s="449"/>
      <c r="I686" s="449"/>
      <c r="J686" s="449"/>
      <c r="K686" s="449"/>
      <c r="L686" s="449"/>
      <c r="M686" s="449"/>
      <c r="N686" s="449"/>
      <c r="O686" s="449"/>
      <c r="P686" s="449"/>
      <c r="Q686" s="449"/>
      <c r="R686" s="449"/>
      <c r="S686" s="449"/>
      <c r="T686" s="449"/>
      <c r="U686" s="449"/>
      <c r="V686" s="449"/>
      <c r="W686" s="449"/>
      <c r="X686" s="449"/>
      <c r="Y686" s="449"/>
      <c r="Z686" s="449"/>
    </row>
    <row r="687" spans="1:26" ht="15" customHeight="1">
      <c r="A687" s="676"/>
      <c r="B687" s="667"/>
      <c r="C687" s="490"/>
      <c r="D687" s="490"/>
      <c r="E687" s="490"/>
      <c r="F687" s="490"/>
      <c r="G687" s="490"/>
      <c r="H687" s="449"/>
      <c r="I687" s="449"/>
      <c r="J687" s="449"/>
      <c r="K687" s="449"/>
      <c r="L687" s="449"/>
      <c r="M687" s="449"/>
      <c r="N687" s="449"/>
      <c r="O687" s="449"/>
      <c r="P687" s="449"/>
      <c r="Q687" s="449"/>
      <c r="R687" s="449"/>
      <c r="S687" s="449"/>
      <c r="T687" s="449"/>
      <c r="U687" s="449"/>
      <c r="V687" s="449"/>
      <c r="W687" s="449"/>
      <c r="X687" s="449"/>
      <c r="Y687" s="449"/>
      <c r="Z687" s="449"/>
    </row>
    <row r="688" spans="1:26" ht="15" customHeight="1">
      <c r="A688" s="676"/>
      <c r="B688" s="667"/>
      <c r="C688" s="490"/>
      <c r="D688" s="490"/>
      <c r="E688" s="490"/>
      <c r="F688" s="490"/>
      <c r="G688" s="490"/>
      <c r="H688" s="449"/>
      <c r="I688" s="449"/>
      <c r="J688" s="449"/>
      <c r="K688" s="449"/>
      <c r="L688" s="449"/>
      <c r="M688" s="449"/>
      <c r="N688" s="449"/>
      <c r="O688" s="449"/>
      <c r="P688" s="449"/>
      <c r="Q688" s="449"/>
      <c r="R688" s="449"/>
      <c r="S688" s="449"/>
      <c r="T688" s="449"/>
      <c r="U688" s="449"/>
      <c r="V688" s="449"/>
      <c r="W688" s="449"/>
      <c r="X688" s="449"/>
      <c r="Y688" s="449"/>
      <c r="Z688" s="449"/>
    </row>
    <row r="689" spans="1:26" ht="15" customHeight="1">
      <c r="A689" s="676"/>
      <c r="B689" s="667"/>
      <c r="C689" s="490"/>
      <c r="D689" s="490"/>
      <c r="E689" s="490"/>
      <c r="F689" s="490"/>
      <c r="G689" s="490"/>
      <c r="H689" s="449"/>
      <c r="I689" s="449"/>
      <c r="J689" s="449"/>
      <c r="K689" s="449"/>
      <c r="L689" s="449"/>
      <c r="M689" s="449"/>
      <c r="N689" s="449"/>
      <c r="O689" s="449"/>
      <c r="P689" s="449"/>
      <c r="Q689" s="449"/>
      <c r="R689" s="449"/>
      <c r="S689" s="449"/>
      <c r="T689" s="449"/>
      <c r="U689" s="449"/>
      <c r="V689" s="449"/>
      <c r="W689" s="449"/>
      <c r="X689" s="449"/>
      <c r="Y689" s="449"/>
      <c r="Z689" s="449"/>
    </row>
    <row r="690" spans="1:26" ht="15" customHeight="1">
      <c r="A690" s="676"/>
      <c r="B690" s="667"/>
      <c r="C690" s="490"/>
      <c r="D690" s="490"/>
      <c r="E690" s="490"/>
      <c r="F690" s="490"/>
      <c r="G690" s="490"/>
      <c r="H690" s="449"/>
      <c r="I690" s="449"/>
      <c r="J690" s="449"/>
      <c r="K690" s="449"/>
      <c r="L690" s="449"/>
      <c r="M690" s="449"/>
      <c r="N690" s="449"/>
      <c r="O690" s="449"/>
      <c r="P690" s="449"/>
      <c r="Q690" s="449"/>
      <c r="R690" s="449"/>
      <c r="S690" s="449"/>
      <c r="T690" s="449"/>
      <c r="U690" s="449"/>
      <c r="V690" s="449"/>
      <c r="W690" s="449"/>
      <c r="X690" s="449"/>
      <c r="Y690" s="449"/>
      <c r="Z690" s="449"/>
    </row>
    <row r="691" spans="1:26" ht="15" customHeight="1">
      <c r="A691" s="676"/>
      <c r="B691" s="667"/>
      <c r="C691" s="490"/>
      <c r="D691" s="490"/>
      <c r="E691" s="490"/>
      <c r="F691" s="490"/>
      <c r="G691" s="490"/>
      <c r="H691" s="449"/>
      <c r="I691" s="449"/>
      <c r="J691" s="449"/>
      <c r="K691" s="449"/>
      <c r="L691" s="449"/>
      <c r="M691" s="449"/>
      <c r="N691" s="449"/>
      <c r="O691" s="449"/>
      <c r="P691" s="449"/>
      <c r="Q691" s="449"/>
      <c r="R691" s="449"/>
      <c r="S691" s="449"/>
      <c r="T691" s="449"/>
      <c r="U691" s="449"/>
      <c r="V691" s="449"/>
      <c r="W691" s="449"/>
      <c r="X691" s="449"/>
      <c r="Y691" s="449"/>
      <c r="Z691" s="449"/>
    </row>
    <row r="692" spans="1:26" ht="15" customHeight="1">
      <c r="A692" s="676"/>
      <c r="B692" s="667"/>
      <c r="C692" s="206"/>
      <c r="D692" s="490"/>
      <c r="E692" s="490"/>
      <c r="F692" s="206"/>
      <c r="G692" s="206"/>
      <c r="H692" s="198"/>
      <c r="I692" s="198"/>
      <c r="J692" s="198"/>
      <c r="K692" s="198"/>
      <c r="L692" s="198"/>
      <c r="M692" s="198"/>
      <c r="N692" s="198"/>
      <c r="O692" s="198"/>
      <c r="P692" s="198"/>
      <c r="Q692" s="198"/>
      <c r="R692" s="198"/>
      <c r="S692" s="198"/>
      <c r="T692" s="198"/>
      <c r="U692" s="198"/>
      <c r="V692" s="198"/>
      <c r="W692" s="198"/>
      <c r="X692" s="198"/>
      <c r="Y692" s="198"/>
      <c r="Z692" s="198"/>
    </row>
    <row r="693" spans="1:26" ht="15" customHeight="1">
      <c r="A693" s="676"/>
      <c r="B693" s="667"/>
      <c r="C693" s="206"/>
      <c r="D693" s="490"/>
      <c r="E693" s="490"/>
      <c r="F693" s="206"/>
      <c r="G693" s="206"/>
      <c r="H693" s="198"/>
      <c r="I693" s="198"/>
      <c r="J693" s="198"/>
      <c r="K693" s="198"/>
      <c r="L693" s="198"/>
      <c r="M693" s="198"/>
      <c r="N693" s="198"/>
      <c r="O693" s="198"/>
      <c r="P693" s="198"/>
      <c r="Q693" s="198"/>
      <c r="R693" s="198"/>
      <c r="S693" s="198"/>
      <c r="T693" s="198"/>
      <c r="U693" s="198"/>
      <c r="V693" s="198"/>
      <c r="W693" s="198"/>
      <c r="X693" s="198"/>
      <c r="Y693" s="198"/>
      <c r="Z693" s="198"/>
    </row>
    <row r="694" spans="1:26" ht="15" customHeight="1">
      <c r="A694" s="676"/>
      <c r="B694" s="667"/>
      <c r="C694" s="206"/>
      <c r="D694" s="490"/>
      <c r="E694" s="490"/>
      <c r="F694" s="206"/>
      <c r="G694" s="206"/>
      <c r="H694" s="198"/>
      <c r="I694" s="198"/>
      <c r="J694" s="198"/>
      <c r="K694" s="198"/>
      <c r="L694" s="198"/>
      <c r="M694" s="198"/>
      <c r="N694" s="198"/>
      <c r="O694" s="198"/>
      <c r="P694" s="198"/>
      <c r="Q694" s="198"/>
      <c r="R694" s="198"/>
      <c r="S694" s="198"/>
      <c r="T694" s="198"/>
      <c r="U694" s="198"/>
      <c r="V694" s="198"/>
      <c r="W694" s="198"/>
      <c r="X694" s="198"/>
      <c r="Y694" s="198"/>
      <c r="Z694" s="198"/>
    </row>
    <row r="695" spans="1:26" ht="15" customHeight="1">
      <c r="A695" s="676"/>
      <c r="B695" s="667"/>
      <c r="C695" s="206"/>
      <c r="D695" s="490"/>
      <c r="E695" s="490"/>
      <c r="F695" s="206"/>
      <c r="G695" s="206"/>
      <c r="H695" s="198"/>
      <c r="I695" s="198"/>
      <c r="J695" s="198"/>
      <c r="K695" s="198"/>
      <c r="L695" s="198"/>
      <c r="M695" s="198"/>
      <c r="N695" s="198"/>
      <c r="O695" s="198"/>
      <c r="P695" s="198"/>
      <c r="Q695" s="198"/>
      <c r="R695" s="198"/>
      <c r="S695" s="198"/>
      <c r="T695" s="198"/>
      <c r="U695" s="198"/>
      <c r="V695" s="198"/>
      <c r="W695" s="198"/>
      <c r="X695" s="198"/>
      <c r="Y695" s="198"/>
      <c r="Z695" s="198"/>
    </row>
    <row r="696" spans="1:26" ht="15" customHeight="1">
      <c r="A696" s="676"/>
      <c r="B696" s="667"/>
      <c r="C696" s="206"/>
      <c r="D696" s="490"/>
      <c r="E696" s="490"/>
      <c r="F696" s="206"/>
      <c r="G696" s="206"/>
      <c r="H696" s="198"/>
      <c r="I696" s="198"/>
      <c r="J696" s="198"/>
      <c r="K696" s="198"/>
      <c r="L696" s="198"/>
      <c r="M696" s="198"/>
      <c r="N696" s="198"/>
      <c r="O696" s="198"/>
      <c r="P696" s="198"/>
      <c r="Q696" s="198"/>
      <c r="R696" s="198"/>
      <c r="S696" s="198"/>
      <c r="T696" s="198"/>
      <c r="U696" s="198"/>
      <c r="V696" s="198"/>
      <c r="W696" s="198"/>
      <c r="X696" s="198"/>
      <c r="Y696" s="198"/>
      <c r="Z696" s="198"/>
    </row>
    <row r="697" spans="1:26" ht="15" customHeight="1">
      <c r="A697" s="676"/>
      <c r="B697" s="667"/>
      <c r="C697" s="206"/>
      <c r="D697" s="490"/>
      <c r="E697" s="490"/>
      <c r="F697" s="206"/>
      <c r="G697" s="206"/>
      <c r="H697" s="198"/>
      <c r="I697" s="198"/>
      <c r="J697" s="198"/>
      <c r="K697" s="198"/>
      <c r="L697" s="198"/>
      <c r="M697" s="198"/>
      <c r="N697" s="198"/>
      <c r="O697" s="198"/>
      <c r="P697" s="198"/>
      <c r="Q697" s="198"/>
      <c r="R697" s="198"/>
      <c r="S697" s="198"/>
      <c r="T697" s="198"/>
      <c r="U697" s="198"/>
      <c r="V697" s="198"/>
      <c r="W697" s="198"/>
      <c r="X697" s="198"/>
      <c r="Y697" s="198"/>
      <c r="Z697" s="198"/>
    </row>
    <row r="698" spans="1:26" ht="15" customHeight="1">
      <c r="A698" s="676"/>
      <c r="B698" s="667"/>
      <c r="C698" s="206"/>
      <c r="D698" s="490"/>
      <c r="E698" s="490"/>
      <c r="F698" s="206"/>
      <c r="G698" s="206"/>
      <c r="H698" s="198"/>
      <c r="I698" s="198"/>
      <c r="J698" s="198"/>
      <c r="K698" s="198"/>
      <c r="L698" s="198"/>
      <c r="M698" s="198"/>
      <c r="N698" s="198"/>
      <c r="O698" s="198"/>
      <c r="P698" s="198"/>
      <c r="Q698" s="198"/>
      <c r="R698" s="198"/>
      <c r="S698" s="198"/>
      <c r="T698" s="198"/>
      <c r="U698" s="198"/>
      <c r="V698" s="198"/>
      <c r="W698" s="198"/>
      <c r="X698" s="198"/>
      <c r="Y698" s="198"/>
      <c r="Z698" s="198"/>
    </row>
    <row r="699" spans="1:26" ht="15" customHeight="1">
      <c r="A699" s="676"/>
      <c r="B699" s="667"/>
      <c r="C699" s="206"/>
      <c r="D699" s="490"/>
      <c r="E699" s="490"/>
      <c r="F699" s="206"/>
      <c r="G699" s="206"/>
      <c r="H699" s="198"/>
      <c r="I699" s="198"/>
      <c r="J699" s="198"/>
      <c r="K699" s="198"/>
      <c r="L699" s="198"/>
      <c r="M699" s="198"/>
      <c r="N699" s="198"/>
      <c r="O699" s="198"/>
      <c r="P699" s="198"/>
      <c r="Q699" s="198"/>
      <c r="R699" s="198"/>
      <c r="S699" s="198"/>
      <c r="T699" s="198"/>
      <c r="U699" s="198"/>
      <c r="V699" s="198"/>
      <c r="W699" s="198"/>
      <c r="X699" s="198"/>
      <c r="Y699" s="198"/>
      <c r="Z699" s="198"/>
    </row>
    <row r="700" spans="1:26" ht="15" customHeight="1">
      <c r="A700" s="676"/>
      <c r="B700" s="667"/>
      <c r="D700" s="490"/>
      <c r="E700" s="490"/>
      <c r="H700" s="190"/>
      <c r="I700" s="190"/>
      <c r="J700" s="190"/>
      <c r="K700" s="190"/>
      <c r="L700" s="190"/>
      <c r="M700" s="190"/>
      <c r="N700" s="190"/>
      <c r="O700" s="190"/>
      <c r="P700" s="190"/>
      <c r="Q700" s="190"/>
      <c r="R700" s="190"/>
      <c r="S700" s="190"/>
      <c r="T700" s="190"/>
      <c r="U700" s="190"/>
      <c r="V700" s="190"/>
      <c r="W700" s="190"/>
      <c r="X700" s="190"/>
      <c r="Y700" s="190"/>
      <c r="Z700" s="190"/>
    </row>
    <row r="701" spans="1:26" ht="15" customHeight="1">
      <c r="A701" s="676"/>
      <c r="B701" s="667"/>
      <c r="C701" s="490"/>
      <c r="D701" s="490"/>
      <c r="E701" s="490"/>
      <c r="F701" s="490"/>
      <c r="G701" s="490"/>
      <c r="H701" s="449"/>
      <c r="I701" s="449"/>
      <c r="J701" s="449"/>
      <c r="K701" s="449"/>
      <c r="L701" s="449"/>
      <c r="M701" s="449"/>
      <c r="N701" s="449"/>
      <c r="O701" s="449"/>
      <c r="P701" s="449"/>
      <c r="Q701" s="449"/>
      <c r="R701" s="449"/>
      <c r="S701" s="449"/>
      <c r="T701" s="449"/>
      <c r="U701" s="449"/>
      <c r="V701" s="449"/>
      <c r="W701" s="449"/>
      <c r="X701" s="449"/>
      <c r="Y701" s="449"/>
      <c r="Z701" s="449"/>
    </row>
    <row r="702" spans="1:26" ht="15" customHeight="1">
      <c r="A702" s="676"/>
      <c r="B702" s="667"/>
      <c r="C702" s="490"/>
      <c r="D702" s="490"/>
      <c r="E702" s="490"/>
      <c r="F702" s="490"/>
      <c r="G702" s="490"/>
      <c r="H702" s="449"/>
      <c r="I702" s="449"/>
      <c r="J702" s="449"/>
      <c r="K702" s="449"/>
      <c r="L702" s="449"/>
      <c r="M702" s="449"/>
      <c r="N702" s="449"/>
      <c r="O702" s="449"/>
      <c r="P702" s="449"/>
      <c r="Q702" s="449"/>
      <c r="R702" s="449"/>
      <c r="S702" s="449"/>
      <c r="T702" s="449"/>
      <c r="U702" s="449"/>
      <c r="V702" s="449"/>
      <c r="W702" s="449"/>
      <c r="X702" s="449"/>
      <c r="Y702" s="449"/>
      <c r="Z702" s="449"/>
    </row>
    <row r="703" spans="1:26" ht="15" customHeight="1">
      <c r="A703" s="676"/>
      <c r="B703" s="667"/>
      <c r="C703" s="490"/>
      <c r="D703" s="490"/>
      <c r="E703" s="490"/>
      <c r="F703" s="490"/>
      <c r="G703" s="490"/>
      <c r="H703" s="449"/>
      <c r="I703" s="449"/>
      <c r="J703" s="449"/>
      <c r="K703" s="449"/>
      <c r="L703" s="449"/>
      <c r="M703" s="449"/>
      <c r="N703" s="449"/>
      <c r="O703" s="449"/>
      <c r="P703" s="449"/>
      <c r="Q703" s="449"/>
      <c r="R703" s="449"/>
      <c r="S703" s="449"/>
      <c r="T703" s="449"/>
      <c r="U703" s="449"/>
      <c r="V703" s="449"/>
      <c r="W703" s="449"/>
      <c r="X703" s="449"/>
      <c r="Y703" s="449"/>
      <c r="Z703" s="449"/>
    </row>
    <row r="704" spans="1:26" ht="15" customHeight="1">
      <c r="A704" s="676"/>
      <c r="B704" s="667"/>
      <c r="C704" s="490"/>
      <c r="D704" s="490"/>
      <c r="E704" s="490"/>
      <c r="F704" s="490"/>
      <c r="G704" s="490"/>
      <c r="H704" s="449"/>
      <c r="I704" s="449"/>
      <c r="J704" s="449"/>
      <c r="K704" s="449"/>
      <c r="L704" s="449"/>
      <c r="M704" s="449"/>
      <c r="N704" s="449"/>
      <c r="O704" s="449"/>
      <c r="P704" s="449"/>
      <c r="Q704" s="449"/>
      <c r="R704" s="449"/>
      <c r="S704" s="449"/>
      <c r="T704" s="449"/>
      <c r="U704" s="449"/>
      <c r="V704" s="449"/>
      <c r="W704" s="449"/>
      <c r="X704" s="449"/>
      <c r="Y704" s="449"/>
      <c r="Z704" s="449"/>
    </row>
    <row r="705" spans="1:26" ht="15" customHeight="1">
      <c r="A705" s="676"/>
      <c r="B705" s="667"/>
      <c r="C705" s="206"/>
      <c r="D705" s="206"/>
      <c r="E705" s="206"/>
      <c r="F705" s="206"/>
      <c r="G705" s="206"/>
      <c r="H705" s="198"/>
      <c r="I705" s="198"/>
      <c r="J705" s="198"/>
      <c r="K705" s="198"/>
      <c r="L705" s="198"/>
      <c r="M705" s="198"/>
      <c r="N705" s="198"/>
      <c r="O705" s="198"/>
      <c r="P705" s="198"/>
      <c r="Q705" s="198"/>
      <c r="R705" s="198"/>
      <c r="S705" s="198"/>
      <c r="T705" s="198"/>
      <c r="U705" s="198"/>
      <c r="V705" s="198"/>
      <c r="W705" s="198"/>
      <c r="X705" s="198"/>
      <c r="Y705" s="198"/>
      <c r="Z705" s="198"/>
    </row>
  </sheetData>
  <mergeCells count="301">
    <mergeCell ref="B635:B645"/>
    <mergeCell ref="A627:A645"/>
    <mergeCell ref="A527:A544"/>
    <mergeCell ref="B527:B532"/>
    <mergeCell ref="B533:B544"/>
    <mergeCell ref="A545:A560"/>
    <mergeCell ref="B545:B553"/>
    <mergeCell ref="B554:B560"/>
    <mergeCell ref="A561:A566"/>
    <mergeCell ref="B561:B563"/>
    <mergeCell ref="B564:B566"/>
    <mergeCell ref="B627:B634"/>
    <mergeCell ref="A613:A626"/>
    <mergeCell ref="B620:B626"/>
    <mergeCell ref="B613:B619"/>
    <mergeCell ref="A567:A583"/>
    <mergeCell ref="A584:A612"/>
    <mergeCell ref="B584:B600"/>
    <mergeCell ref="B601:B612"/>
    <mergeCell ref="B580:B583"/>
    <mergeCell ref="B567:B579"/>
    <mergeCell ref="A524:Y524"/>
    <mergeCell ref="A525:A526"/>
    <mergeCell ref="B525:B526"/>
    <mergeCell ref="C525:C526"/>
    <mergeCell ref="D525:D526"/>
    <mergeCell ref="E525:E526"/>
    <mergeCell ref="F525:F526"/>
    <mergeCell ref="G525:G526"/>
    <mergeCell ref="H525:Z525"/>
    <mergeCell ref="B461:B476"/>
    <mergeCell ref="B477:B484"/>
    <mergeCell ref="A461:A484"/>
    <mergeCell ref="B487:B497"/>
    <mergeCell ref="A485:A497"/>
    <mergeCell ref="B430:B436"/>
    <mergeCell ref="A422:A436"/>
    <mergeCell ref="A437:A460"/>
    <mergeCell ref="B437:B451"/>
    <mergeCell ref="B452:B460"/>
    <mergeCell ref="B485:B486"/>
    <mergeCell ref="B498:B516"/>
    <mergeCell ref="A498:A521"/>
    <mergeCell ref="B517:B521"/>
    <mergeCell ref="A233:A247"/>
    <mergeCell ref="A257:A272"/>
    <mergeCell ref="A249:A256"/>
    <mergeCell ref="Q236:Q237"/>
    <mergeCell ref="B375:B382"/>
    <mergeCell ref="A277:A284"/>
    <mergeCell ref="B277:B282"/>
    <mergeCell ref="B287:B288"/>
    <mergeCell ref="C287:C288"/>
    <mergeCell ref="D287:D288"/>
    <mergeCell ref="E287:E288"/>
    <mergeCell ref="F287:F288"/>
    <mergeCell ref="G287:G288"/>
    <mergeCell ref="H236:H237"/>
    <mergeCell ref="I236:I237"/>
    <mergeCell ref="A287:A288"/>
    <mergeCell ref="B349:B354"/>
    <mergeCell ref="A342:A354"/>
    <mergeCell ref="B342:B348"/>
    <mergeCell ref="B355:B367"/>
    <mergeCell ref="A286:Y286"/>
    <mergeCell ref="H287:Z287"/>
    <mergeCell ref="B258:B272"/>
    <mergeCell ref="B240:B247"/>
    <mergeCell ref="B406:B421"/>
    <mergeCell ref="A392:A421"/>
    <mergeCell ref="B422:B429"/>
    <mergeCell ref="B383:B391"/>
    <mergeCell ref="A375:A391"/>
    <mergeCell ref="B368:B374"/>
    <mergeCell ref="A355:A374"/>
    <mergeCell ref="A273:A276"/>
    <mergeCell ref="B273:B274"/>
    <mergeCell ref="B275:B276"/>
    <mergeCell ref="B289:B304"/>
    <mergeCell ref="B392:B405"/>
    <mergeCell ref="B283:B284"/>
    <mergeCell ref="B305:B338"/>
    <mergeCell ref="A289:A338"/>
    <mergeCell ref="B233:B238"/>
    <mergeCell ref="B253:B256"/>
    <mergeCell ref="B249:B252"/>
    <mergeCell ref="B223:B226"/>
    <mergeCell ref="J236:J237"/>
    <mergeCell ref="S236:S237"/>
    <mergeCell ref="T236:T237"/>
    <mergeCell ref="L236:L237"/>
    <mergeCell ref="M236:M237"/>
    <mergeCell ref="N236:N237"/>
    <mergeCell ref="O236:O237"/>
    <mergeCell ref="P236:P237"/>
    <mergeCell ref="Q225:Q226"/>
    <mergeCell ref="S225:S226"/>
    <mergeCell ref="R225:R226"/>
    <mergeCell ref="I72:T72"/>
    <mergeCell ref="B202:B203"/>
    <mergeCell ref="H202:X202"/>
    <mergeCell ref="B157:B164"/>
    <mergeCell ref="B165:B168"/>
    <mergeCell ref="B169:B172"/>
    <mergeCell ref="B193:B199"/>
    <mergeCell ref="B79:B84"/>
    <mergeCell ref="B87:B92"/>
    <mergeCell ref="B99:B101"/>
    <mergeCell ref="B113:B115"/>
    <mergeCell ref="B143:B147"/>
    <mergeCell ref="A200:X200"/>
    <mergeCell ref="A94:T94"/>
    <mergeCell ref="A72:A73"/>
    <mergeCell ref="A74:A84"/>
    <mergeCell ref="D110:D111"/>
    <mergeCell ref="B189:B190"/>
    <mergeCell ref="B191:B192"/>
    <mergeCell ref="C202:C203"/>
    <mergeCell ref="D202:D203"/>
    <mergeCell ref="F202:F203"/>
    <mergeCell ref="G202:G203"/>
    <mergeCell ref="A85:A86"/>
    <mergeCell ref="A87:A93"/>
    <mergeCell ref="A96:A97"/>
    <mergeCell ref="A98:A101"/>
    <mergeCell ref="A102:A103"/>
    <mergeCell ref="A104:A105"/>
    <mergeCell ref="A106:A108"/>
    <mergeCell ref="A140:A141"/>
    <mergeCell ref="A110:A111"/>
    <mergeCell ref="A112:A115"/>
    <mergeCell ref="A116:A117"/>
    <mergeCell ref="A118:A119"/>
    <mergeCell ref="A120:A121"/>
    <mergeCell ref="A123:A124"/>
    <mergeCell ref="A125:A132"/>
    <mergeCell ref="A133:A134"/>
    <mergeCell ref="A135:A139"/>
    <mergeCell ref="A39:A40"/>
    <mergeCell ref="A41:A42"/>
    <mergeCell ref="A43:A46"/>
    <mergeCell ref="A47:A55"/>
    <mergeCell ref="A56:A57"/>
    <mergeCell ref="A60:A61"/>
    <mergeCell ref="A62:A63"/>
    <mergeCell ref="A64:A67"/>
    <mergeCell ref="A68:A70"/>
    <mergeCell ref="A2:A3"/>
    <mergeCell ref="A4:A7"/>
    <mergeCell ref="A8:A12"/>
    <mergeCell ref="A13:A18"/>
    <mergeCell ref="A19:A20"/>
    <mergeCell ref="A21:A24"/>
    <mergeCell ref="A25:A26"/>
    <mergeCell ref="A27:A28"/>
    <mergeCell ref="A29:A35"/>
    <mergeCell ref="B60:B61"/>
    <mergeCell ref="B39:B40"/>
    <mergeCell ref="B66:B67"/>
    <mergeCell ref="B69:B70"/>
    <mergeCell ref="B74:B78"/>
    <mergeCell ref="G174:G175"/>
    <mergeCell ref="B176:B182"/>
    <mergeCell ref="B183:B186"/>
    <mergeCell ref="B187:B188"/>
    <mergeCell ref="C72:C73"/>
    <mergeCell ref="D72:D73"/>
    <mergeCell ref="F72:F73"/>
    <mergeCell ref="G72:G73"/>
    <mergeCell ref="D60:D61"/>
    <mergeCell ref="F60:F61"/>
    <mergeCell ref="G60:G61"/>
    <mergeCell ref="B110:B111"/>
    <mergeCell ref="B123:B124"/>
    <mergeCell ref="B137:B139"/>
    <mergeCell ref="B125:B129"/>
    <mergeCell ref="B130:B132"/>
    <mergeCell ref="B135:B136"/>
    <mergeCell ref="B174:B175"/>
    <mergeCell ref="B148:B156"/>
    <mergeCell ref="B2:B3"/>
    <mergeCell ref="B72:B73"/>
    <mergeCell ref="G96:G97"/>
    <mergeCell ref="I96:T96"/>
    <mergeCell ref="B96:B97"/>
    <mergeCell ref="C96:C97"/>
    <mergeCell ref="D96:D97"/>
    <mergeCell ref="F96:F97"/>
    <mergeCell ref="B4:B5"/>
    <mergeCell ref="B6:B7"/>
    <mergeCell ref="B8:B11"/>
    <mergeCell ref="B13:B17"/>
    <mergeCell ref="B21:B22"/>
    <mergeCell ref="B23:B24"/>
    <mergeCell ref="B30:B35"/>
    <mergeCell ref="B43:B45"/>
    <mergeCell ref="B47:B52"/>
    <mergeCell ref="B53:B55"/>
    <mergeCell ref="B64:B65"/>
    <mergeCell ref="G2:G3"/>
    <mergeCell ref="I2:S2"/>
    <mergeCell ref="C2:C3"/>
    <mergeCell ref="D2:D3"/>
    <mergeCell ref="F2:F3"/>
    <mergeCell ref="I60:S60"/>
    <mergeCell ref="G39:G40"/>
    <mergeCell ref="I39:S39"/>
    <mergeCell ref="C39:C40"/>
    <mergeCell ref="D39:D40"/>
    <mergeCell ref="F39:F40"/>
    <mergeCell ref="C60:C61"/>
    <mergeCell ref="H211:H212"/>
    <mergeCell ref="I211:I212"/>
    <mergeCell ref="F110:F111"/>
    <mergeCell ref="C110:C111"/>
    <mergeCell ref="C123:C124"/>
    <mergeCell ref="D123:D124"/>
    <mergeCell ref="F123:F124"/>
    <mergeCell ref="G110:G111"/>
    <mergeCell ref="I110:T110"/>
    <mergeCell ref="G123:G124"/>
    <mergeCell ref="I123:T123"/>
    <mergeCell ref="E174:E175"/>
    <mergeCell ref="I174:U174"/>
    <mergeCell ref="E202:E203"/>
    <mergeCell ref="C174:C175"/>
    <mergeCell ref="D174:D175"/>
    <mergeCell ref="F174:F175"/>
    <mergeCell ref="K209:K210"/>
    <mergeCell ref="J207:J208"/>
    <mergeCell ref="A223:A232"/>
    <mergeCell ref="A204:A215"/>
    <mergeCell ref="B205:B210"/>
    <mergeCell ref="A216:A222"/>
    <mergeCell ref="O225:O226"/>
    <mergeCell ref="O211:O212"/>
    <mergeCell ref="O209:O210"/>
    <mergeCell ref="I207:I208"/>
    <mergeCell ref="L209:L210"/>
    <mergeCell ref="N209:N210"/>
    <mergeCell ref="H209:H210"/>
    <mergeCell ref="I209:I210"/>
    <mergeCell ref="J209:J210"/>
    <mergeCell ref="L207:L208"/>
    <mergeCell ref="K207:K208"/>
    <mergeCell ref="M209:M210"/>
    <mergeCell ref="H207:H208"/>
    <mergeCell ref="B211:B214"/>
    <mergeCell ref="B227:B231"/>
    <mergeCell ref="B218:B221"/>
    <mergeCell ref="A142:A147"/>
    <mergeCell ref="A148:A164"/>
    <mergeCell ref="A191:A199"/>
    <mergeCell ref="A202:A203"/>
    <mergeCell ref="A165:A172"/>
    <mergeCell ref="A174:A175"/>
    <mergeCell ref="A176:A186"/>
    <mergeCell ref="A187:A190"/>
    <mergeCell ref="U207:U208"/>
    <mergeCell ref="O207:O208"/>
    <mergeCell ref="N207:N208"/>
    <mergeCell ref="M207:M208"/>
    <mergeCell ref="V207:V208"/>
    <mergeCell ref="S207:S208"/>
    <mergeCell ref="R207:R208"/>
    <mergeCell ref="Q207:Q208"/>
    <mergeCell ref="P207:P208"/>
    <mergeCell ref="S211:S212"/>
    <mergeCell ref="U209:U210"/>
    <mergeCell ref="V209:V210"/>
    <mergeCell ref="S209:S210"/>
    <mergeCell ref="T209:T210"/>
    <mergeCell ref="Q209:Q210"/>
    <mergeCell ref="R209:R210"/>
    <mergeCell ref="T211:T212"/>
    <mergeCell ref="Q211:Q212"/>
    <mergeCell ref="R211:R212"/>
    <mergeCell ref="U236:U237"/>
    <mergeCell ref="V236:V237"/>
    <mergeCell ref="P225:P226"/>
    <mergeCell ref="B107:B108"/>
    <mergeCell ref="E96:E97"/>
    <mergeCell ref="E110:E111"/>
    <mergeCell ref="U225:U226"/>
    <mergeCell ref="V225:V226"/>
    <mergeCell ref="U223:U224"/>
    <mergeCell ref="U211:U212"/>
    <mergeCell ref="V211:V212"/>
    <mergeCell ref="R236:R237"/>
    <mergeCell ref="H225:H226"/>
    <mergeCell ref="I225:I226"/>
    <mergeCell ref="J225:J226"/>
    <mergeCell ref="K225:K226"/>
    <mergeCell ref="L225:L226"/>
    <mergeCell ref="M225:M226"/>
    <mergeCell ref="N225:N226"/>
    <mergeCell ref="L211:L212"/>
    <mergeCell ref="M211:M212"/>
    <mergeCell ref="N211:N212"/>
    <mergeCell ref="J211:J212"/>
    <mergeCell ref="K211:K212"/>
  </mergeCells>
  <dataValidations count="1">
    <dataValidation allowBlank="1" showInputMessage="1" showErrorMessage="1" sqref="C42:C52 D43:E45 C6:C17 D8:E11" xr:uid="{00000000-0002-0000-0100-000000000000}"/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58CC-8376-40CC-AC72-258188AE8DFE}">
  <dimension ref="A1:Y14"/>
  <sheetViews>
    <sheetView workbookViewId="0">
      <selection activeCell="E17" sqref="E17"/>
    </sheetView>
  </sheetViews>
  <sheetFormatPr defaultRowHeight="15"/>
  <cols>
    <col min="1" max="1" width="21.28515625" bestFit="1" customWidth="1"/>
    <col min="2" max="2" width="12" bestFit="1" customWidth="1"/>
    <col min="3" max="3" width="19.42578125" customWidth="1"/>
    <col min="4" max="4" width="14.28515625" customWidth="1"/>
    <col min="5" max="5" width="18.7109375" bestFit="1" customWidth="1"/>
    <col min="6" max="6" width="22" bestFit="1" customWidth="1"/>
    <col min="25" max="25" width="11.42578125" customWidth="1"/>
  </cols>
  <sheetData>
    <row r="1" spans="1:25" ht="15.75">
      <c r="A1" s="766" t="s">
        <v>1</v>
      </c>
      <c r="B1" s="766" t="s">
        <v>2</v>
      </c>
      <c r="C1" s="794"/>
      <c r="D1" s="769" t="s">
        <v>82</v>
      </c>
      <c r="E1" s="758" t="s">
        <v>3</v>
      </c>
      <c r="F1" s="758" t="s">
        <v>4</v>
      </c>
      <c r="G1" s="758" t="s">
        <v>5</v>
      </c>
      <c r="H1" s="758"/>
      <c r="I1" s="758"/>
      <c r="J1" s="758"/>
      <c r="K1" s="758"/>
      <c r="L1" s="758"/>
      <c r="M1" s="758"/>
      <c r="N1" s="758"/>
      <c r="O1" s="758"/>
      <c r="P1" s="758"/>
      <c r="Q1" s="758"/>
      <c r="R1" s="758"/>
      <c r="S1" s="758"/>
      <c r="T1" s="758"/>
      <c r="U1" s="758"/>
      <c r="V1" s="758"/>
      <c r="W1" s="758"/>
      <c r="X1" s="758"/>
      <c r="Y1" s="758"/>
    </row>
    <row r="2" spans="1:25" ht="28.5">
      <c r="A2" s="766"/>
      <c r="B2" s="737"/>
      <c r="C2" s="795"/>
      <c r="D2" s="821"/>
      <c r="E2" s="774"/>
      <c r="F2" s="774"/>
      <c r="G2" s="475" t="s">
        <v>6</v>
      </c>
      <c r="H2" s="475" t="s">
        <v>133</v>
      </c>
      <c r="I2" s="475" t="s">
        <v>134</v>
      </c>
      <c r="J2" s="475" t="s">
        <v>135</v>
      </c>
      <c r="K2" s="475" t="s">
        <v>136</v>
      </c>
      <c r="L2" s="475" t="s">
        <v>9</v>
      </c>
      <c r="M2" s="476" t="s">
        <v>10</v>
      </c>
      <c r="N2" s="475" t="s">
        <v>11</v>
      </c>
      <c r="O2" s="475" t="s">
        <v>137</v>
      </c>
      <c r="P2" s="476" t="s">
        <v>138</v>
      </c>
      <c r="Q2" s="475" t="s">
        <v>13</v>
      </c>
      <c r="R2" s="475" t="s">
        <v>139</v>
      </c>
      <c r="S2" s="475" t="s">
        <v>83</v>
      </c>
      <c r="T2" s="475" t="s">
        <v>84</v>
      </c>
      <c r="U2" s="475" t="s">
        <v>85</v>
      </c>
      <c r="V2" s="475" t="s">
        <v>16</v>
      </c>
      <c r="W2" s="475" t="s">
        <v>140</v>
      </c>
      <c r="X2" s="475" t="s">
        <v>98</v>
      </c>
      <c r="Y2" s="475" t="s">
        <v>99</v>
      </c>
    </row>
    <row r="3" spans="1:25" ht="15.75">
      <c r="A3" s="752" t="s">
        <v>17</v>
      </c>
      <c r="B3" s="761" t="s">
        <v>18</v>
      </c>
      <c r="C3" s="405">
        <v>0.53595599999999999</v>
      </c>
      <c r="D3" s="332">
        <v>0.829206</v>
      </c>
      <c r="E3" s="332">
        <v>0.52344999999999997</v>
      </c>
      <c r="F3" s="295">
        <v>0.38396000000000002</v>
      </c>
      <c r="G3" s="433">
        <v>4</v>
      </c>
      <c r="H3" s="433">
        <v>4</v>
      </c>
      <c r="I3" s="433">
        <v>0.05</v>
      </c>
      <c r="J3" s="433">
        <v>1</v>
      </c>
      <c r="K3" s="433">
        <v>0.1</v>
      </c>
      <c r="L3" s="433">
        <v>1.8</v>
      </c>
      <c r="M3" s="433">
        <v>30</v>
      </c>
      <c r="N3" s="433">
        <v>4.5</v>
      </c>
      <c r="O3" s="433">
        <v>1</v>
      </c>
      <c r="P3" s="433">
        <v>5</v>
      </c>
      <c r="Q3" s="433">
        <v>5</v>
      </c>
      <c r="R3" s="433">
        <v>0.05</v>
      </c>
      <c r="S3" s="433">
        <v>2</v>
      </c>
      <c r="T3" s="433">
        <v>120</v>
      </c>
      <c r="U3" s="433">
        <v>0.1</v>
      </c>
      <c r="V3" s="433">
        <v>10</v>
      </c>
      <c r="W3" s="433">
        <v>10</v>
      </c>
      <c r="X3" s="433">
        <v>4</v>
      </c>
      <c r="Y3" s="433">
        <v>0.5</v>
      </c>
    </row>
    <row r="4" spans="1:25">
      <c r="A4" s="783"/>
      <c r="B4" s="761"/>
      <c r="C4" s="553">
        <v>0.54853300000000005</v>
      </c>
      <c r="D4" s="553">
        <v>0.80420599999999998</v>
      </c>
      <c r="E4" s="553">
        <v>0.50380999999999998</v>
      </c>
      <c r="F4" s="558">
        <v>0.36596000000000001</v>
      </c>
      <c r="G4" s="441">
        <v>4</v>
      </c>
      <c r="H4" s="441">
        <v>4</v>
      </c>
      <c r="I4" s="441">
        <v>0.05</v>
      </c>
      <c r="J4" s="441">
        <v>1</v>
      </c>
      <c r="K4" s="441">
        <v>0.1</v>
      </c>
      <c r="L4" s="441">
        <v>1.8</v>
      </c>
      <c r="M4" s="441">
        <v>25</v>
      </c>
      <c r="N4" s="441">
        <v>4.5</v>
      </c>
      <c r="O4" s="441">
        <v>1</v>
      </c>
      <c r="P4" s="441">
        <v>4.5</v>
      </c>
      <c r="Q4" s="441">
        <v>5.5</v>
      </c>
      <c r="R4" s="441">
        <v>0.05</v>
      </c>
      <c r="S4" s="441">
        <v>2</v>
      </c>
      <c r="T4" s="441">
        <v>120</v>
      </c>
      <c r="U4" s="441">
        <v>0.1</v>
      </c>
      <c r="V4" s="441">
        <v>10</v>
      </c>
      <c r="W4" s="441">
        <v>10</v>
      </c>
      <c r="X4" s="441">
        <v>4</v>
      </c>
      <c r="Y4" s="441">
        <v>0.5</v>
      </c>
    </row>
    <row r="5" spans="1:25" ht="15.75">
      <c r="A5" s="783"/>
      <c r="B5" s="332" t="s">
        <v>19</v>
      </c>
      <c r="C5" s="332">
        <v>0.25556099999999998</v>
      </c>
      <c r="D5" s="332">
        <v>0.385106</v>
      </c>
      <c r="E5" s="332">
        <v>0.52039999999999997</v>
      </c>
      <c r="F5" s="295">
        <v>0.36659000000000003</v>
      </c>
      <c r="G5" s="194">
        <v>1</v>
      </c>
      <c r="H5" s="194">
        <v>8</v>
      </c>
      <c r="I5" s="194">
        <v>1.2E-2</v>
      </c>
      <c r="J5" s="194">
        <v>1</v>
      </c>
      <c r="K5" s="194">
        <v>0.1</v>
      </c>
      <c r="L5" s="194">
        <v>1</v>
      </c>
      <c r="M5" s="194">
        <v>30</v>
      </c>
      <c r="N5" s="194">
        <v>5</v>
      </c>
      <c r="O5" s="194">
        <v>1</v>
      </c>
      <c r="P5" s="194">
        <v>8</v>
      </c>
      <c r="Q5" s="194">
        <v>4</v>
      </c>
      <c r="R5" s="194">
        <v>0.1</v>
      </c>
      <c r="S5" s="194">
        <v>2</v>
      </c>
      <c r="T5" s="194">
        <v>10</v>
      </c>
      <c r="U5" s="194">
        <v>1</v>
      </c>
      <c r="V5" s="194">
        <v>14</v>
      </c>
      <c r="W5" s="194">
        <v>8</v>
      </c>
      <c r="X5" s="194">
        <v>4</v>
      </c>
      <c r="Y5" s="194">
        <v>0.5</v>
      </c>
    </row>
    <row r="6" spans="1:25" ht="15.75">
      <c r="A6" s="752" t="s">
        <v>20</v>
      </c>
      <c r="B6" s="332" t="s">
        <v>21</v>
      </c>
      <c r="C6" s="332">
        <v>0.53012400000000004</v>
      </c>
      <c r="D6" s="553">
        <v>0.88697800000000004</v>
      </c>
      <c r="E6" s="332">
        <v>0.12637999999999999</v>
      </c>
      <c r="F6" s="295">
        <v>0.10888</v>
      </c>
      <c r="G6" s="333">
        <v>1</v>
      </c>
      <c r="H6" s="333">
        <v>8</v>
      </c>
      <c r="I6" s="333">
        <v>2.8000000000000001E-2</v>
      </c>
      <c r="J6" s="333">
        <v>1</v>
      </c>
      <c r="K6" s="333">
        <v>0.1</v>
      </c>
      <c r="L6" s="333">
        <v>1.5</v>
      </c>
      <c r="M6" s="333">
        <v>25</v>
      </c>
      <c r="N6" s="333">
        <v>4</v>
      </c>
      <c r="O6" s="333">
        <v>1</v>
      </c>
      <c r="P6" s="333">
        <v>3</v>
      </c>
      <c r="Q6" s="333">
        <v>1.5</v>
      </c>
      <c r="R6" s="468">
        <v>0.01</v>
      </c>
      <c r="S6" s="333">
        <v>2</v>
      </c>
      <c r="T6" s="333">
        <v>20</v>
      </c>
      <c r="U6" s="333">
        <v>1</v>
      </c>
      <c r="V6" s="333">
        <v>5</v>
      </c>
      <c r="W6" s="333">
        <v>10</v>
      </c>
      <c r="X6" s="333">
        <v>4</v>
      </c>
      <c r="Y6" s="333">
        <v>0.5</v>
      </c>
    </row>
    <row r="7" spans="1:25" ht="15.75">
      <c r="A7" s="783"/>
      <c r="B7" s="332" t="s">
        <v>26</v>
      </c>
      <c r="C7" s="332">
        <v>0.84137499999999998</v>
      </c>
      <c r="D7" s="332">
        <v>0.91258099999999998</v>
      </c>
      <c r="E7" s="332">
        <v>0.32314999999999999</v>
      </c>
      <c r="F7" s="295">
        <v>0.24589</v>
      </c>
      <c r="G7" s="554">
        <v>1</v>
      </c>
      <c r="H7" s="433">
        <v>8</v>
      </c>
      <c r="I7" s="433">
        <v>2.5000000000000001E-2</v>
      </c>
      <c r="J7" s="433">
        <v>1</v>
      </c>
      <c r="K7" s="554">
        <v>0.1</v>
      </c>
      <c r="L7" s="554">
        <v>11</v>
      </c>
      <c r="M7" s="554">
        <v>30</v>
      </c>
      <c r="N7" s="554">
        <v>5</v>
      </c>
      <c r="O7" s="433">
        <v>1</v>
      </c>
      <c r="P7" s="554">
        <v>5</v>
      </c>
      <c r="Q7" s="554">
        <v>3.5</v>
      </c>
      <c r="R7" s="433">
        <v>0.01</v>
      </c>
      <c r="S7" s="433">
        <v>2</v>
      </c>
      <c r="T7" s="618">
        <v>5</v>
      </c>
      <c r="U7" s="554">
        <v>1E-3</v>
      </c>
      <c r="V7" s="554">
        <v>5</v>
      </c>
      <c r="W7" s="554">
        <v>9</v>
      </c>
      <c r="X7" s="433">
        <v>4</v>
      </c>
      <c r="Y7" s="433">
        <v>0.5</v>
      </c>
    </row>
    <row r="8" spans="1:25" ht="15.75">
      <c r="A8" s="752" t="s">
        <v>28</v>
      </c>
      <c r="B8" s="753" t="s">
        <v>29</v>
      </c>
      <c r="C8" s="332">
        <v>0.57132000000000005</v>
      </c>
      <c r="D8" s="332">
        <v>0.91454999999999997</v>
      </c>
      <c r="E8" s="332">
        <v>0.19331000000000001</v>
      </c>
      <c r="F8" s="295">
        <v>0.12562000000000001</v>
      </c>
      <c r="G8" s="433">
        <v>1</v>
      </c>
      <c r="H8" s="433">
        <v>8</v>
      </c>
      <c r="I8" s="433">
        <v>1.4999999999999999E-2</v>
      </c>
      <c r="J8" s="433">
        <v>1</v>
      </c>
      <c r="K8" s="433">
        <v>0.1</v>
      </c>
      <c r="L8" s="433">
        <v>16</v>
      </c>
      <c r="M8" s="433">
        <v>25</v>
      </c>
      <c r="N8" s="433">
        <v>3</v>
      </c>
      <c r="O8" s="433">
        <v>1</v>
      </c>
      <c r="P8" s="433">
        <v>5</v>
      </c>
      <c r="Q8" s="433">
        <v>3.5</v>
      </c>
      <c r="R8" s="584">
        <v>5.0000000000000001E-4</v>
      </c>
      <c r="S8" s="433">
        <v>2</v>
      </c>
      <c r="T8" s="433">
        <v>10</v>
      </c>
      <c r="U8" s="433">
        <v>1</v>
      </c>
      <c r="V8" s="433">
        <v>0.5</v>
      </c>
      <c r="W8" s="433">
        <v>8</v>
      </c>
      <c r="X8" s="433">
        <v>3</v>
      </c>
      <c r="Y8" s="433">
        <v>0.5</v>
      </c>
    </row>
    <row r="9" spans="1:25" ht="15" customHeight="1">
      <c r="A9" s="783"/>
      <c r="B9" s="764"/>
      <c r="C9" s="617">
        <v>0.57179800000000003</v>
      </c>
      <c r="D9" s="305">
        <v>0.91315000000000002</v>
      </c>
      <c r="E9" s="305">
        <v>0.19223000000000001</v>
      </c>
      <c r="F9" s="555">
        <v>0.12483</v>
      </c>
      <c r="G9" s="433">
        <v>1</v>
      </c>
      <c r="H9" s="433">
        <v>8</v>
      </c>
      <c r="I9" s="433">
        <v>0.02</v>
      </c>
      <c r="J9" s="433">
        <v>1</v>
      </c>
      <c r="K9" s="433">
        <v>0.1</v>
      </c>
      <c r="L9" s="433">
        <v>100</v>
      </c>
      <c r="M9" s="433">
        <v>25</v>
      </c>
      <c r="N9" s="433">
        <v>3</v>
      </c>
      <c r="O9" s="433">
        <v>1</v>
      </c>
      <c r="P9" s="433">
        <v>6</v>
      </c>
      <c r="Q9" s="433">
        <v>4</v>
      </c>
      <c r="R9" s="584">
        <v>5.0000000000000001E-4</v>
      </c>
      <c r="S9" s="433">
        <v>2</v>
      </c>
      <c r="T9" s="433">
        <v>10</v>
      </c>
      <c r="U9" s="433">
        <v>1</v>
      </c>
      <c r="V9" s="433">
        <v>0.5</v>
      </c>
      <c r="W9" s="433">
        <v>8</v>
      </c>
      <c r="X9" s="433">
        <v>3</v>
      </c>
      <c r="Y9" s="433">
        <v>0.5</v>
      </c>
    </row>
    <row r="10" spans="1:25" ht="15.75" customHeight="1">
      <c r="A10" s="783"/>
      <c r="B10" s="788"/>
      <c r="C10" s="617">
        <v>0.54814300000000005</v>
      </c>
      <c r="D10" s="305">
        <v>0.90762799999999999</v>
      </c>
      <c r="E10" s="305">
        <v>0.18770000000000001</v>
      </c>
      <c r="F10" s="555">
        <v>0.12153</v>
      </c>
      <c r="G10" s="433">
        <v>1</v>
      </c>
      <c r="H10" s="433">
        <v>8</v>
      </c>
      <c r="I10" s="433">
        <v>2.5000000000000001E-2</v>
      </c>
      <c r="J10" s="433">
        <v>1</v>
      </c>
      <c r="K10" s="433">
        <v>0.1</v>
      </c>
      <c r="L10" s="433">
        <v>50</v>
      </c>
      <c r="M10" s="433">
        <v>30</v>
      </c>
      <c r="N10" s="433">
        <v>4</v>
      </c>
      <c r="O10" s="433">
        <v>1</v>
      </c>
      <c r="P10" s="433">
        <v>7</v>
      </c>
      <c r="Q10" s="433">
        <v>5</v>
      </c>
      <c r="R10" s="584">
        <v>5.0000000000000001E-4</v>
      </c>
      <c r="S10" s="433">
        <v>2</v>
      </c>
      <c r="T10" s="433">
        <v>10</v>
      </c>
      <c r="U10" s="433">
        <v>1</v>
      </c>
      <c r="V10" s="433">
        <v>0.5</v>
      </c>
      <c r="W10" s="433">
        <v>8</v>
      </c>
      <c r="X10" s="433">
        <v>3</v>
      </c>
      <c r="Y10" s="433">
        <v>0.5</v>
      </c>
    </row>
    <row r="11" spans="1:25" ht="15.75">
      <c r="A11" s="783"/>
      <c r="B11" s="761" t="s">
        <v>35</v>
      </c>
      <c r="C11" s="332">
        <v>0.74759399999999998</v>
      </c>
      <c r="D11" s="553">
        <v>0.92657699999999998</v>
      </c>
      <c r="E11" s="332">
        <v>0.33584999999999998</v>
      </c>
      <c r="F11" s="295">
        <v>0.26202999999999999</v>
      </c>
      <c r="G11" s="433">
        <v>1</v>
      </c>
      <c r="H11" s="433">
        <v>8</v>
      </c>
      <c r="I11" s="433">
        <v>0.02</v>
      </c>
      <c r="J11" s="433">
        <v>1</v>
      </c>
      <c r="K11" s="433">
        <v>0.1</v>
      </c>
      <c r="L11" s="433">
        <v>2</v>
      </c>
      <c r="M11" s="433">
        <v>5</v>
      </c>
      <c r="N11" s="433">
        <v>4</v>
      </c>
      <c r="O11" s="433">
        <v>1</v>
      </c>
      <c r="P11" s="433">
        <v>6</v>
      </c>
      <c r="Q11" s="433">
        <v>6</v>
      </c>
      <c r="R11" s="584">
        <v>5.0000000000000001E-4</v>
      </c>
      <c r="S11" s="433">
        <v>2</v>
      </c>
      <c r="T11" s="433">
        <v>10</v>
      </c>
      <c r="U11" s="433">
        <v>1</v>
      </c>
      <c r="V11" s="433">
        <v>0.5</v>
      </c>
      <c r="W11" s="433">
        <v>10</v>
      </c>
      <c r="X11" s="433">
        <v>4</v>
      </c>
      <c r="Y11" s="433">
        <v>0.5</v>
      </c>
    </row>
    <row r="12" spans="1:25">
      <c r="A12" s="783"/>
      <c r="B12" s="761"/>
      <c r="C12" s="617">
        <v>0.73536199999999996</v>
      </c>
      <c r="D12" s="553">
        <v>0.93227400000000005</v>
      </c>
      <c r="E12" s="553">
        <v>0.32940999999999998</v>
      </c>
      <c r="F12" s="558">
        <v>0.25235000000000002</v>
      </c>
      <c r="G12" s="433">
        <v>1</v>
      </c>
      <c r="H12" s="433">
        <v>8</v>
      </c>
      <c r="I12" s="433">
        <v>2.3E-2</v>
      </c>
      <c r="J12" s="433">
        <v>1</v>
      </c>
      <c r="K12" s="433">
        <v>0.1</v>
      </c>
      <c r="L12" s="433">
        <v>50</v>
      </c>
      <c r="M12" s="433">
        <v>5</v>
      </c>
      <c r="N12" s="433">
        <v>4</v>
      </c>
      <c r="O12" s="433">
        <v>1</v>
      </c>
      <c r="P12" s="433">
        <v>5.5</v>
      </c>
      <c r="Q12" s="433">
        <v>4</v>
      </c>
      <c r="R12" s="584">
        <v>5.0000000000000001E-4</v>
      </c>
      <c r="S12" s="433">
        <v>2</v>
      </c>
      <c r="T12" s="433">
        <v>10</v>
      </c>
      <c r="U12" s="433">
        <v>1</v>
      </c>
      <c r="V12" s="433">
        <v>0.5</v>
      </c>
      <c r="W12" s="433">
        <v>10</v>
      </c>
      <c r="X12" s="433">
        <v>4</v>
      </c>
      <c r="Y12" s="433">
        <v>0.5</v>
      </c>
    </row>
    <row r="13" spans="1:25" ht="15.75">
      <c r="A13" s="842" t="s">
        <v>46</v>
      </c>
      <c r="B13" s="332" t="s">
        <v>47</v>
      </c>
      <c r="C13" s="332">
        <v>0.57264999999999999</v>
      </c>
      <c r="D13" s="332">
        <v>0.80956899999999998</v>
      </c>
      <c r="E13" s="332">
        <v>0.78073000000000004</v>
      </c>
      <c r="F13" s="295">
        <v>0.64427999999999996</v>
      </c>
      <c r="G13" s="433">
        <v>1</v>
      </c>
      <c r="H13" s="433">
        <v>8</v>
      </c>
      <c r="I13" s="433">
        <v>0.04</v>
      </c>
      <c r="J13" s="433">
        <v>1</v>
      </c>
      <c r="K13" s="433">
        <v>0.1</v>
      </c>
      <c r="L13" s="433">
        <v>10</v>
      </c>
      <c r="M13" s="433">
        <v>40</v>
      </c>
      <c r="N13" s="433">
        <v>4</v>
      </c>
      <c r="O13" s="433">
        <v>1</v>
      </c>
      <c r="P13" s="433">
        <v>6.5</v>
      </c>
      <c r="Q13" s="433">
        <v>8</v>
      </c>
      <c r="R13" s="584">
        <v>1.0000000000000001E-5</v>
      </c>
      <c r="S13" s="433">
        <v>2</v>
      </c>
      <c r="T13" s="433">
        <v>1</v>
      </c>
      <c r="U13" s="433">
        <v>0.1</v>
      </c>
      <c r="V13" s="433">
        <v>1.2</v>
      </c>
      <c r="W13" s="433">
        <v>9</v>
      </c>
      <c r="X13" s="433">
        <v>4</v>
      </c>
      <c r="Y13" s="433">
        <v>0.5</v>
      </c>
    </row>
    <row r="14" spans="1:25" ht="15.75">
      <c r="A14" s="842"/>
      <c r="B14" s="332" t="s">
        <v>48</v>
      </c>
      <c r="C14" s="405">
        <v>0.41975299999999999</v>
      </c>
      <c r="D14" s="332">
        <v>0.80216299999999996</v>
      </c>
      <c r="E14" s="332">
        <v>0.76998999999999995</v>
      </c>
      <c r="F14" s="295">
        <v>0.62617999999999996</v>
      </c>
      <c r="G14" s="194">
        <v>1</v>
      </c>
      <c r="H14" s="194">
        <v>8</v>
      </c>
      <c r="I14" s="194">
        <v>2.8000000000000001E-2</v>
      </c>
      <c r="J14" s="194">
        <v>1</v>
      </c>
      <c r="K14" s="194">
        <v>0.1</v>
      </c>
      <c r="L14" s="619">
        <v>2</v>
      </c>
      <c r="M14" s="194">
        <v>40</v>
      </c>
      <c r="N14" s="194">
        <v>4</v>
      </c>
      <c r="O14" s="194">
        <v>1</v>
      </c>
      <c r="P14" s="194">
        <v>19</v>
      </c>
      <c r="Q14" s="194">
        <v>4</v>
      </c>
      <c r="R14" s="194">
        <v>8.0000000000000007E-5</v>
      </c>
      <c r="S14" s="619">
        <v>2</v>
      </c>
      <c r="T14" s="619">
        <v>50</v>
      </c>
      <c r="U14" s="194">
        <v>1</v>
      </c>
      <c r="V14" s="194">
        <v>5</v>
      </c>
      <c r="W14" s="619">
        <v>9</v>
      </c>
      <c r="X14" s="194">
        <v>4</v>
      </c>
      <c r="Y14" s="194">
        <v>0.5</v>
      </c>
    </row>
  </sheetData>
  <mergeCells count="14">
    <mergeCell ref="A13:A14"/>
    <mergeCell ref="C1:C2"/>
    <mergeCell ref="D1:D2"/>
    <mergeCell ref="A1:A2"/>
    <mergeCell ref="B1:B2"/>
    <mergeCell ref="A3:A5"/>
    <mergeCell ref="B3:B4"/>
    <mergeCell ref="A6:A7"/>
    <mergeCell ref="E1:E2"/>
    <mergeCell ref="B8:B10"/>
    <mergeCell ref="G1:Y1"/>
    <mergeCell ref="F1:F2"/>
    <mergeCell ref="A8:A12"/>
    <mergeCell ref="B11:B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F137"/>
  <sheetViews>
    <sheetView workbookViewId="0">
      <pane xSplit="4" ySplit="2" topLeftCell="E9" activePane="bottomRight" state="frozen"/>
      <selection pane="bottomRight" activeCell="C9" sqref="C9"/>
      <selection pane="bottomLeft" activeCell="A3" sqref="A3"/>
      <selection pane="topRight" activeCell="E1" sqref="E1"/>
    </sheetView>
  </sheetViews>
  <sheetFormatPr defaultRowHeight="15"/>
  <cols>
    <col min="1" max="1" width="11.42578125" customWidth="1"/>
    <col min="2" max="2" width="16.85546875" customWidth="1"/>
    <col min="3" max="3" width="11.42578125" customWidth="1"/>
    <col min="4" max="4" width="21" customWidth="1"/>
    <col min="5" max="5" width="15.85546875" customWidth="1"/>
    <col min="6" max="7" width="11.5703125" customWidth="1"/>
    <col min="8" max="8" width="11.7109375" customWidth="1"/>
    <col min="10" max="10" width="11.5703125" customWidth="1"/>
    <col min="11" max="11" width="12.42578125" customWidth="1"/>
    <col min="12" max="12" width="13" customWidth="1"/>
  </cols>
  <sheetData>
    <row r="2" spans="1:27" ht="24.75" customHeight="1">
      <c r="A2" s="97" t="s">
        <v>337</v>
      </c>
      <c r="B2" s="97" t="s">
        <v>338</v>
      </c>
      <c r="C2" s="97" t="s">
        <v>339</v>
      </c>
      <c r="D2" s="97" t="s">
        <v>254</v>
      </c>
      <c r="E2" s="184" t="s">
        <v>340</v>
      </c>
      <c r="F2" s="482" t="s">
        <v>341</v>
      </c>
      <c r="G2" s="482" t="s">
        <v>342</v>
      </c>
      <c r="H2" s="97" t="s">
        <v>222</v>
      </c>
      <c r="I2" s="97" t="s">
        <v>343</v>
      </c>
      <c r="J2" s="97" t="s">
        <v>344</v>
      </c>
      <c r="K2" s="97" t="s">
        <v>345</v>
      </c>
      <c r="L2" s="97" t="s">
        <v>346</v>
      </c>
      <c r="M2" s="97" t="s">
        <v>6</v>
      </c>
      <c r="N2" s="97" t="s">
        <v>7</v>
      </c>
      <c r="O2" s="97" t="s">
        <v>136</v>
      </c>
      <c r="P2" s="97" t="s">
        <v>9</v>
      </c>
      <c r="Q2" s="97" t="s">
        <v>10</v>
      </c>
      <c r="R2" s="97" t="s">
        <v>11</v>
      </c>
      <c r="S2" s="97" t="s">
        <v>138</v>
      </c>
      <c r="T2" s="97" t="s">
        <v>13</v>
      </c>
      <c r="U2" s="97" t="s">
        <v>83</v>
      </c>
      <c r="V2" s="97" t="s">
        <v>84</v>
      </c>
      <c r="W2" s="97" t="s">
        <v>85</v>
      </c>
      <c r="X2" s="97" t="s">
        <v>16</v>
      </c>
      <c r="Y2" s="97" t="s">
        <v>140</v>
      </c>
      <c r="Z2" s="97" t="s">
        <v>347</v>
      </c>
      <c r="AA2" s="97" t="s">
        <v>348</v>
      </c>
    </row>
    <row r="3" spans="1:27">
      <c r="A3" s="896" t="s">
        <v>349</v>
      </c>
      <c r="B3" s="98"/>
      <c r="C3" s="98"/>
      <c r="D3" s="890" t="s">
        <v>209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</row>
    <row r="4" spans="1:27">
      <c r="A4" s="896"/>
      <c r="B4" s="98"/>
      <c r="C4" s="98"/>
      <c r="D4" s="890"/>
      <c r="E4" s="99">
        <v>0.49103400000000003</v>
      </c>
      <c r="F4" s="98"/>
      <c r="G4" s="98"/>
      <c r="H4" s="100">
        <v>0.86892499999999995</v>
      </c>
      <c r="I4" s="98"/>
      <c r="J4" s="99">
        <v>0.85865899999999995</v>
      </c>
      <c r="K4" s="100">
        <v>0.52881</v>
      </c>
      <c r="L4" s="100">
        <v>0.38457999999999998</v>
      </c>
      <c r="M4" s="100">
        <v>4</v>
      </c>
      <c r="N4" s="100">
        <v>0.09</v>
      </c>
      <c r="O4" s="100">
        <v>0.25</v>
      </c>
      <c r="P4" s="100">
        <v>5</v>
      </c>
      <c r="Q4" s="100">
        <v>30</v>
      </c>
      <c r="R4" s="100">
        <v>4</v>
      </c>
      <c r="S4" s="100">
        <v>10</v>
      </c>
      <c r="T4" s="100">
        <v>20</v>
      </c>
      <c r="U4" s="100">
        <v>1</v>
      </c>
      <c r="V4" s="100">
        <v>129</v>
      </c>
      <c r="W4" s="100">
        <v>0.01</v>
      </c>
      <c r="X4" s="100">
        <v>10</v>
      </c>
      <c r="Y4" s="100">
        <v>8</v>
      </c>
      <c r="Z4" s="98"/>
      <c r="AA4" s="98"/>
    </row>
    <row r="5" spans="1:27" ht="15" customHeight="1">
      <c r="A5" s="96"/>
      <c r="B5" s="96"/>
      <c r="C5" s="96"/>
      <c r="D5" s="890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</row>
    <row r="6" spans="1:27">
      <c r="A6" s="918" t="s">
        <v>350</v>
      </c>
      <c r="B6" s="918" t="s">
        <v>351</v>
      </c>
      <c r="C6" s="101" t="s">
        <v>352</v>
      </c>
      <c r="D6" s="890"/>
      <c r="E6" s="102">
        <v>0.51213699999999995</v>
      </c>
      <c r="F6" s="103"/>
      <c r="G6" s="103"/>
      <c r="H6" s="101">
        <v>0.85747700000000004</v>
      </c>
      <c r="I6" s="103"/>
      <c r="J6" s="102">
        <v>0.85131100000000004</v>
      </c>
      <c r="K6" s="101">
        <v>0.52873999999999999</v>
      </c>
      <c r="L6" s="101">
        <v>0.38634000000000002</v>
      </c>
      <c r="M6" s="101">
        <v>4</v>
      </c>
      <c r="N6" s="101">
        <v>1E-4</v>
      </c>
      <c r="O6" s="101">
        <v>0.25</v>
      </c>
      <c r="P6" s="101">
        <v>5</v>
      </c>
      <c r="Q6" s="101">
        <v>30</v>
      </c>
      <c r="R6" s="101">
        <v>4</v>
      </c>
      <c r="S6" s="101">
        <v>8</v>
      </c>
      <c r="T6" s="101">
        <v>20</v>
      </c>
      <c r="U6" s="101">
        <v>1</v>
      </c>
      <c r="V6" s="101">
        <v>129</v>
      </c>
      <c r="W6" s="101">
        <v>0.01</v>
      </c>
      <c r="X6" s="101">
        <v>10</v>
      </c>
      <c r="Y6" s="101">
        <v>8</v>
      </c>
      <c r="Z6" s="103"/>
      <c r="AA6" s="103"/>
    </row>
    <row r="7" spans="1:27">
      <c r="A7" s="918"/>
      <c r="B7" s="918"/>
      <c r="C7" s="101" t="s">
        <v>353</v>
      </c>
      <c r="D7" s="890"/>
      <c r="E7" s="102">
        <v>0.58914599999999995</v>
      </c>
      <c r="F7" s="103"/>
      <c r="G7" s="103"/>
      <c r="H7" s="102">
        <v>0.88014000000000003</v>
      </c>
      <c r="I7" s="103"/>
      <c r="J7" s="102">
        <v>0.86988500000000002</v>
      </c>
      <c r="K7" s="101">
        <v>0.58835999999999999</v>
      </c>
      <c r="L7" s="101">
        <v>0.45522000000000001</v>
      </c>
      <c r="M7" s="101">
        <v>4</v>
      </c>
      <c r="N7" s="101">
        <v>1E-4</v>
      </c>
      <c r="O7" s="101">
        <v>0.25</v>
      </c>
      <c r="P7" s="101">
        <v>5</v>
      </c>
      <c r="Q7" s="101">
        <v>30</v>
      </c>
      <c r="R7" s="101">
        <v>4</v>
      </c>
      <c r="S7" s="101">
        <v>8</v>
      </c>
      <c r="T7" s="101">
        <v>20</v>
      </c>
      <c r="U7" s="101">
        <v>2</v>
      </c>
      <c r="V7" s="101">
        <v>129</v>
      </c>
      <c r="W7" s="101">
        <v>0.01</v>
      </c>
      <c r="X7" s="101">
        <v>10</v>
      </c>
      <c r="Y7" s="101">
        <v>8</v>
      </c>
      <c r="Z7" s="103"/>
      <c r="AA7" s="103"/>
    </row>
    <row r="8" spans="1:27">
      <c r="A8" s="918"/>
      <c r="B8" s="918"/>
      <c r="C8" s="103"/>
      <c r="D8" s="890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</row>
    <row r="9" spans="1:27">
      <c r="A9" s="919" t="s">
        <v>354</v>
      </c>
      <c r="B9" s="919" t="s">
        <v>355</v>
      </c>
      <c r="C9" s="104" t="s">
        <v>352</v>
      </c>
      <c r="D9" s="890"/>
      <c r="E9" s="105">
        <v>0.51129000000000002</v>
      </c>
      <c r="F9" s="106"/>
      <c r="G9" s="106">
        <v>0.84252300000000002</v>
      </c>
      <c r="H9" s="105">
        <v>0.85747700000000004</v>
      </c>
      <c r="I9" s="106"/>
      <c r="J9" s="105">
        <v>0.850495</v>
      </c>
      <c r="K9" s="104">
        <v>0.52310999999999996</v>
      </c>
      <c r="L9" s="104">
        <v>0.38113999999999998</v>
      </c>
      <c r="M9" s="107">
        <v>4</v>
      </c>
      <c r="N9" s="108">
        <v>3.0000000000000001E-5</v>
      </c>
      <c r="O9" s="107">
        <v>0.25</v>
      </c>
      <c r="P9" s="107">
        <v>5</v>
      </c>
      <c r="Q9" s="108">
        <v>30</v>
      </c>
      <c r="R9" s="107">
        <v>4</v>
      </c>
      <c r="S9" s="108">
        <v>8</v>
      </c>
      <c r="T9" s="107">
        <v>20</v>
      </c>
      <c r="U9" s="107">
        <v>1</v>
      </c>
      <c r="V9" s="107">
        <v>120</v>
      </c>
      <c r="W9" s="107">
        <v>0.01</v>
      </c>
      <c r="X9" s="107">
        <v>10</v>
      </c>
      <c r="Y9" s="107">
        <v>8</v>
      </c>
      <c r="Z9" s="104">
        <v>4</v>
      </c>
      <c r="AA9" s="104">
        <v>10</v>
      </c>
    </row>
    <row r="10" spans="1:27">
      <c r="A10" s="920"/>
      <c r="B10" s="920"/>
      <c r="C10" s="109" t="s">
        <v>353</v>
      </c>
      <c r="D10" s="891"/>
      <c r="E10" s="110">
        <v>0.58985600000000005</v>
      </c>
      <c r="F10" s="110">
        <v>0.58795900000000001</v>
      </c>
      <c r="G10" s="110">
        <v>0.61689000000000005</v>
      </c>
      <c r="H10" s="110">
        <v>0.88154200000000005</v>
      </c>
      <c r="I10" s="111"/>
      <c r="J10" s="110">
        <v>0.87151800000000001</v>
      </c>
      <c r="K10" s="109">
        <v>0.58265</v>
      </c>
      <c r="L10" s="109">
        <v>0.45090999999999998</v>
      </c>
      <c r="M10" s="112">
        <v>4</v>
      </c>
      <c r="N10" s="113">
        <v>3.0000000000000001E-5</v>
      </c>
      <c r="O10" s="112">
        <v>0.25</v>
      </c>
      <c r="P10" s="112">
        <v>5</v>
      </c>
      <c r="Q10" s="113">
        <v>30</v>
      </c>
      <c r="R10" s="112">
        <v>4</v>
      </c>
      <c r="S10" s="113">
        <v>8</v>
      </c>
      <c r="T10" s="112">
        <v>20</v>
      </c>
      <c r="U10" s="112">
        <v>2</v>
      </c>
      <c r="V10" s="112">
        <v>120</v>
      </c>
      <c r="W10" s="112">
        <v>0.01</v>
      </c>
      <c r="X10" s="112">
        <v>10</v>
      </c>
      <c r="Y10" s="112">
        <v>8</v>
      </c>
      <c r="Z10" s="109">
        <v>4</v>
      </c>
      <c r="AA10" s="109">
        <v>10</v>
      </c>
    </row>
    <row r="11" spans="1:27">
      <c r="A11" s="96"/>
      <c r="B11" s="96"/>
      <c r="C11" s="96"/>
      <c r="D11" s="892" t="s">
        <v>227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</row>
    <row r="12" spans="1:27">
      <c r="A12" s="896" t="s">
        <v>349</v>
      </c>
      <c r="B12" s="98"/>
      <c r="C12" s="921"/>
      <c r="D12" s="890"/>
      <c r="E12" s="99">
        <v>0.546682</v>
      </c>
      <c r="F12" s="98"/>
      <c r="G12" s="98"/>
      <c r="H12" s="99">
        <v>0.66805000000000003</v>
      </c>
      <c r="I12" s="98"/>
      <c r="J12" s="99">
        <v>0.64974399999999999</v>
      </c>
      <c r="K12" s="100">
        <v>0.77793999999999996</v>
      </c>
      <c r="L12" s="100">
        <v>0.64880000000000004</v>
      </c>
      <c r="M12" s="100">
        <v>4</v>
      </c>
      <c r="N12" s="100">
        <v>0.8</v>
      </c>
      <c r="O12" s="100">
        <v>0.25</v>
      </c>
      <c r="P12" s="100">
        <v>200</v>
      </c>
      <c r="Q12" s="100">
        <v>40</v>
      </c>
      <c r="R12" s="100">
        <v>4</v>
      </c>
      <c r="S12" s="100">
        <v>16</v>
      </c>
      <c r="T12" s="100">
        <v>14</v>
      </c>
      <c r="U12" s="100">
        <v>1</v>
      </c>
      <c r="V12" s="100">
        <v>160</v>
      </c>
      <c r="W12" s="100">
        <v>0.01</v>
      </c>
      <c r="X12" s="100">
        <v>12</v>
      </c>
      <c r="Y12" s="100">
        <v>8</v>
      </c>
      <c r="Z12" s="98"/>
      <c r="AA12" s="98"/>
    </row>
    <row r="13" spans="1:27">
      <c r="A13" s="896"/>
      <c r="B13" s="98"/>
      <c r="C13" s="921"/>
      <c r="D13" s="890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</row>
    <row r="14" spans="1:27" ht="15" customHeight="1">
      <c r="A14" s="896"/>
      <c r="B14" s="98"/>
      <c r="C14" s="98"/>
      <c r="D14" s="890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</row>
    <row r="15" spans="1:27">
      <c r="A15" s="918" t="s">
        <v>350</v>
      </c>
      <c r="B15" s="918" t="s">
        <v>351</v>
      </c>
      <c r="C15" s="101" t="s">
        <v>352</v>
      </c>
      <c r="D15" s="890"/>
      <c r="E15" s="102">
        <v>0.41331400000000001</v>
      </c>
      <c r="F15" s="103"/>
      <c r="G15" s="103"/>
      <c r="H15" s="102">
        <v>0.42553200000000002</v>
      </c>
      <c r="I15" s="103"/>
      <c r="J15" s="102">
        <v>0.43316300000000002</v>
      </c>
      <c r="K15" s="101">
        <v>0.61877000000000004</v>
      </c>
      <c r="L15" s="101">
        <v>0.48036000000000001</v>
      </c>
      <c r="M15" s="101">
        <v>4</v>
      </c>
      <c r="N15" s="101">
        <v>1E-4</v>
      </c>
      <c r="O15" s="101">
        <v>0.25</v>
      </c>
      <c r="P15" s="101">
        <v>200</v>
      </c>
      <c r="Q15" s="101">
        <v>20</v>
      </c>
      <c r="R15" s="101">
        <v>4</v>
      </c>
      <c r="S15" s="101">
        <v>16</v>
      </c>
      <c r="T15" s="101">
        <v>14</v>
      </c>
      <c r="U15" s="101">
        <v>1</v>
      </c>
      <c r="V15" s="101">
        <v>160</v>
      </c>
      <c r="W15" s="101">
        <v>0.01</v>
      </c>
      <c r="X15" s="101">
        <v>12</v>
      </c>
      <c r="Y15" s="101">
        <v>8</v>
      </c>
      <c r="Z15" s="103"/>
      <c r="AA15" s="103"/>
    </row>
    <row r="16" spans="1:27">
      <c r="A16" s="918"/>
      <c r="B16" s="918"/>
      <c r="C16" s="101" t="s">
        <v>353</v>
      </c>
      <c r="D16" s="890"/>
      <c r="E16" s="102">
        <v>0.47934100000000002</v>
      </c>
      <c r="F16" s="103"/>
      <c r="G16" s="103"/>
      <c r="H16" s="300">
        <v>0</v>
      </c>
      <c r="I16" s="103"/>
      <c r="J16" s="300">
        <v>0</v>
      </c>
      <c r="K16" s="101">
        <v>0.47789999999999999</v>
      </c>
      <c r="L16" s="101">
        <v>0.33661000000000002</v>
      </c>
      <c r="M16" s="101">
        <v>4</v>
      </c>
      <c r="N16" s="101">
        <v>1E-4</v>
      </c>
      <c r="O16" s="101">
        <v>0.25</v>
      </c>
      <c r="P16" s="101">
        <v>200</v>
      </c>
      <c r="Q16" s="101">
        <v>20</v>
      </c>
      <c r="R16" s="101">
        <v>4</v>
      </c>
      <c r="S16" s="101">
        <v>16</v>
      </c>
      <c r="T16" s="101">
        <v>14</v>
      </c>
      <c r="U16" s="101">
        <v>2</v>
      </c>
      <c r="V16" s="101">
        <v>160</v>
      </c>
      <c r="W16" s="101">
        <v>0.01</v>
      </c>
      <c r="X16" s="101">
        <v>12</v>
      </c>
      <c r="Y16" s="101">
        <v>8</v>
      </c>
      <c r="Z16" s="103"/>
      <c r="AA16" s="103"/>
    </row>
    <row r="17" spans="1:27">
      <c r="A17" s="96"/>
      <c r="B17" s="96"/>
      <c r="C17" s="96"/>
      <c r="D17" s="890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</row>
    <row r="18" spans="1:27">
      <c r="A18" s="919" t="s">
        <v>354</v>
      </c>
      <c r="B18" s="919" t="s">
        <v>355</v>
      </c>
      <c r="C18" s="104" t="s">
        <v>352</v>
      </c>
      <c r="D18" s="890"/>
      <c r="E18" s="105">
        <v>0.60603399999999996</v>
      </c>
      <c r="F18" s="105">
        <v>0.59416599999999997</v>
      </c>
      <c r="G18" s="105">
        <v>0.59360999999999997</v>
      </c>
      <c r="H18" s="105">
        <v>0.73351100000000002</v>
      </c>
      <c r="I18" s="106"/>
      <c r="J18" s="105">
        <v>0.71797900000000003</v>
      </c>
      <c r="K18" s="104">
        <v>0.77510999999999997</v>
      </c>
      <c r="L18" s="104">
        <v>0.64602000000000004</v>
      </c>
      <c r="M18" s="107">
        <v>4</v>
      </c>
      <c r="N18" s="107">
        <v>1.0000000000000001E-5</v>
      </c>
      <c r="O18" s="107">
        <v>0.25</v>
      </c>
      <c r="P18" s="107">
        <v>200</v>
      </c>
      <c r="Q18" s="108">
        <v>20</v>
      </c>
      <c r="R18" s="107">
        <v>4</v>
      </c>
      <c r="S18" s="108">
        <v>24</v>
      </c>
      <c r="T18" s="107">
        <v>14</v>
      </c>
      <c r="U18" s="107">
        <v>2</v>
      </c>
      <c r="V18" s="108">
        <v>180</v>
      </c>
      <c r="W18" s="107">
        <v>0.01</v>
      </c>
      <c r="X18" s="108">
        <v>12</v>
      </c>
      <c r="Y18" s="107">
        <v>8</v>
      </c>
      <c r="Z18" s="104">
        <v>4</v>
      </c>
      <c r="AA18" s="106">
        <v>10</v>
      </c>
    </row>
    <row r="19" spans="1:27">
      <c r="A19" s="919"/>
      <c r="B19" s="920"/>
      <c r="C19" s="109" t="s">
        <v>353</v>
      </c>
      <c r="D19" s="891"/>
      <c r="E19" s="110">
        <v>0.534887</v>
      </c>
      <c r="F19" s="110">
        <v>0.52726799999999996</v>
      </c>
      <c r="G19" s="110">
        <v>0.16914899999999999</v>
      </c>
      <c r="H19" s="110">
        <v>0.60851100000000002</v>
      </c>
      <c r="I19" s="111"/>
      <c r="J19" s="110">
        <v>0.58779700000000001</v>
      </c>
      <c r="K19" s="109">
        <v>0.73063</v>
      </c>
      <c r="L19" s="109">
        <v>0.59423000000000004</v>
      </c>
      <c r="M19" s="112">
        <v>4</v>
      </c>
      <c r="N19" s="112">
        <v>1.0000000000000001E-5</v>
      </c>
      <c r="O19" s="112">
        <v>0.25</v>
      </c>
      <c r="P19" s="112">
        <v>200</v>
      </c>
      <c r="Q19" s="113">
        <v>20</v>
      </c>
      <c r="R19" s="112">
        <v>4</v>
      </c>
      <c r="S19" s="113">
        <v>24</v>
      </c>
      <c r="T19" s="112">
        <v>14</v>
      </c>
      <c r="U19" s="112">
        <v>2</v>
      </c>
      <c r="V19" s="113">
        <v>180</v>
      </c>
      <c r="W19" s="112">
        <v>0.01</v>
      </c>
      <c r="X19" s="113">
        <v>12</v>
      </c>
      <c r="Y19" s="112">
        <v>8</v>
      </c>
      <c r="Z19" s="109">
        <v>4</v>
      </c>
      <c r="AA19" s="111">
        <v>10</v>
      </c>
    </row>
    <row r="20" spans="1:27">
      <c r="A20" s="96"/>
      <c r="B20" s="96"/>
      <c r="C20" s="96"/>
      <c r="D20" s="893" t="s">
        <v>238</v>
      </c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</row>
    <row r="21" spans="1:27">
      <c r="A21" s="900" t="s">
        <v>349</v>
      </c>
      <c r="B21" s="98"/>
      <c r="C21" s="922"/>
      <c r="D21" s="894"/>
      <c r="E21" s="99">
        <v>0.64629899999999996</v>
      </c>
      <c r="F21" s="98"/>
      <c r="G21" s="98"/>
      <c r="H21" s="99">
        <v>0.83033900000000005</v>
      </c>
      <c r="I21" s="98"/>
      <c r="J21" s="99">
        <v>0.81867900000000005</v>
      </c>
      <c r="K21" s="100">
        <v>0.2114</v>
      </c>
      <c r="L21" s="100">
        <v>0.13732</v>
      </c>
      <c r="M21" s="100">
        <v>1</v>
      </c>
      <c r="N21" s="100">
        <v>1.4999999999999999E-2</v>
      </c>
      <c r="O21" s="100">
        <v>0.1</v>
      </c>
      <c r="P21" s="100">
        <v>100</v>
      </c>
      <c r="Q21" s="100">
        <v>5</v>
      </c>
      <c r="R21" s="100">
        <v>3</v>
      </c>
      <c r="S21" s="100">
        <v>4</v>
      </c>
      <c r="T21" s="100">
        <v>10</v>
      </c>
      <c r="U21" s="100">
        <v>1</v>
      </c>
      <c r="V21" s="100">
        <v>10</v>
      </c>
      <c r="W21" s="100">
        <v>0.01</v>
      </c>
      <c r="X21" s="100">
        <v>0.5</v>
      </c>
      <c r="Y21" s="100">
        <v>9</v>
      </c>
      <c r="Z21" s="98"/>
      <c r="AA21" s="98"/>
    </row>
    <row r="22" spans="1:27">
      <c r="A22" s="900"/>
      <c r="B22" s="98"/>
      <c r="C22" s="922"/>
      <c r="D22" s="894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</row>
    <row r="23" spans="1:27" ht="15" customHeight="1">
      <c r="A23" s="900"/>
      <c r="B23" s="185"/>
      <c r="C23" s="101" t="s">
        <v>352</v>
      </c>
      <c r="D23" s="894"/>
      <c r="E23" s="102">
        <v>0.64602199999999999</v>
      </c>
      <c r="F23" s="103"/>
      <c r="G23" s="103">
        <v>0.86243800000000004</v>
      </c>
      <c r="H23" s="102">
        <v>0.85921999999999998</v>
      </c>
      <c r="I23" s="103"/>
      <c r="J23" s="102">
        <v>0.84811999999999999</v>
      </c>
      <c r="K23" s="101">
        <v>0.20683000000000001</v>
      </c>
      <c r="L23" s="101">
        <v>0.13542999999999999</v>
      </c>
      <c r="M23" s="101">
        <v>1</v>
      </c>
      <c r="N23" s="101">
        <v>1E-4</v>
      </c>
      <c r="O23" s="101">
        <v>0.1</v>
      </c>
      <c r="P23" s="101">
        <v>100</v>
      </c>
      <c r="Q23" s="101">
        <v>5</v>
      </c>
      <c r="R23" s="101">
        <v>3</v>
      </c>
      <c r="S23" s="101">
        <v>4</v>
      </c>
      <c r="T23" s="101">
        <v>10</v>
      </c>
      <c r="U23" s="101">
        <v>1</v>
      </c>
      <c r="V23" s="101">
        <v>10</v>
      </c>
      <c r="W23" s="101">
        <v>0.01</v>
      </c>
      <c r="X23" s="101">
        <v>0.5</v>
      </c>
      <c r="Y23" s="101">
        <v>9</v>
      </c>
      <c r="Z23" s="103"/>
      <c r="AA23" s="103"/>
    </row>
    <row r="24" spans="1:27">
      <c r="A24" s="918" t="s">
        <v>350</v>
      </c>
      <c r="B24" s="918" t="s">
        <v>351</v>
      </c>
      <c r="C24" s="101" t="s">
        <v>353</v>
      </c>
      <c r="D24" s="894"/>
      <c r="E24" s="102">
        <v>0.70779800000000004</v>
      </c>
      <c r="F24" s="103"/>
      <c r="G24" s="103">
        <v>0.86948700000000001</v>
      </c>
      <c r="H24" s="190">
        <v>0.86660499999999996</v>
      </c>
      <c r="I24" s="103"/>
      <c r="J24" s="102">
        <v>0.85617200000000004</v>
      </c>
      <c r="K24" s="101">
        <v>0.88649999999999995</v>
      </c>
      <c r="L24" s="101">
        <v>0.79805000000000004</v>
      </c>
      <c r="M24" s="101">
        <v>1</v>
      </c>
      <c r="N24" s="101">
        <v>1E-4</v>
      </c>
      <c r="O24" s="101">
        <v>0.1</v>
      </c>
      <c r="P24" s="101">
        <v>100</v>
      </c>
      <c r="Q24" s="101">
        <v>5</v>
      </c>
      <c r="R24" s="101">
        <v>3</v>
      </c>
      <c r="S24" s="101">
        <v>4</v>
      </c>
      <c r="T24" s="101">
        <v>10</v>
      </c>
      <c r="U24" s="101">
        <v>2</v>
      </c>
      <c r="V24" s="101">
        <v>10</v>
      </c>
      <c r="W24" s="101">
        <v>0.01</v>
      </c>
      <c r="X24" s="101">
        <v>0.5</v>
      </c>
      <c r="Y24" s="101">
        <v>9</v>
      </c>
      <c r="Z24" s="103"/>
      <c r="AA24" s="103"/>
    </row>
    <row r="25" spans="1:27">
      <c r="A25" s="918"/>
      <c r="B25" s="918"/>
      <c r="C25" s="103"/>
      <c r="D25" s="894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</row>
    <row r="26" spans="1:27">
      <c r="A26" s="96"/>
      <c r="B26" s="96"/>
      <c r="C26" s="96"/>
      <c r="D26" s="894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</row>
    <row r="27" spans="1:27">
      <c r="A27" s="919" t="s">
        <v>354</v>
      </c>
      <c r="B27" s="919" t="s">
        <v>355</v>
      </c>
      <c r="C27" s="104" t="s">
        <v>352</v>
      </c>
      <c r="D27" s="894"/>
      <c r="E27" s="105">
        <v>0.48620999999999998</v>
      </c>
      <c r="F27" s="105">
        <v>0.476329</v>
      </c>
      <c r="G27" s="105"/>
      <c r="H27" s="105">
        <v>0.59984999999999999</v>
      </c>
      <c r="I27" s="106"/>
      <c r="J27" s="105">
        <v>0.59105300000000005</v>
      </c>
      <c r="K27" s="104">
        <v>0.21238000000000001</v>
      </c>
      <c r="L27" s="104">
        <v>0.13195000000000001</v>
      </c>
      <c r="M27" s="107">
        <v>1</v>
      </c>
      <c r="N27" s="107">
        <v>1E-4</v>
      </c>
      <c r="O27" s="107">
        <v>0.1</v>
      </c>
      <c r="P27" s="107">
        <v>100</v>
      </c>
      <c r="Q27" s="108">
        <v>5</v>
      </c>
      <c r="R27" s="107">
        <v>3</v>
      </c>
      <c r="S27" s="108">
        <v>4</v>
      </c>
      <c r="T27" s="108">
        <v>10</v>
      </c>
      <c r="U27" s="107">
        <v>2</v>
      </c>
      <c r="V27" s="107">
        <v>10</v>
      </c>
      <c r="W27" s="107">
        <v>0.01</v>
      </c>
      <c r="X27" s="107">
        <v>0.5</v>
      </c>
      <c r="Y27" s="107">
        <v>9</v>
      </c>
      <c r="Z27" s="104">
        <v>4</v>
      </c>
      <c r="AA27" s="104">
        <v>10</v>
      </c>
    </row>
    <row r="28" spans="1:27">
      <c r="A28" s="920"/>
      <c r="B28" s="920"/>
      <c r="C28" s="109" t="s">
        <v>353</v>
      </c>
      <c r="D28" s="895"/>
      <c r="E28" s="110">
        <v>0.66555799999999998</v>
      </c>
      <c r="F28" s="110">
        <v>0.65289399999999997</v>
      </c>
      <c r="G28" s="110"/>
      <c r="H28" s="110">
        <v>0.76014599999999999</v>
      </c>
      <c r="I28" s="111"/>
      <c r="J28" s="110">
        <v>0.74848599999999998</v>
      </c>
      <c r="K28" s="109">
        <v>0.22681000000000001</v>
      </c>
      <c r="L28" s="109">
        <v>0.14568999999999999</v>
      </c>
      <c r="M28" s="112">
        <v>1</v>
      </c>
      <c r="N28" s="112">
        <v>1E-4</v>
      </c>
      <c r="O28" s="112">
        <v>0.1</v>
      </c>
      <c r="P28" s="112">
        <v>100</v>
      </c>
      <c r="Q28" s="113">
        <v>5</v>
      </c>
      <c r="R28" s="112">
        <v>3</v>
      </c>
      <c r="S28" s="113">
        <v>4</v>
      </c>
      <c r="T28" s="113">
        <v>10</v>
      </c>
      <c r="U28" s="112">
        <v>2</v>
      </c>
      <c r="V28" s="112">
        <v>10</v>
      </c>
      <c r="W28" s="112">
        <v>0.01</v>
      </c>
      <c r="X28" s="112">
        <v>0.5</v>
      </c>
      <c r="Y28" s="112">
        <v>9</v>
      </c>
      <c r="Z28" s="109">
        <v>4</v>
      </c>
      <c r="AA28" s="109">
        <v>10</v>
      </c>
    </row>
    <row r="29" spans="1:27">
      <c r="A29" s="96"/>
      <c r="B29" s="96"/>
      <c r="C29" s="96"/>
      <c r="D29" s="893" t="s">
        <v>239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</row>
    <row r="30" spans="1:27">
      <c r="A30" s="896" t="s">
        <v>349</v>
      </c>
      <c r="B30" s="98"/>
      <c r="C30" s="921"/>
      <c r="D30" s="894"/>
      <c r="E30" s="99">
        <v>0.67406500000000003</v>
      </c>
      <c r="F30" s="98"/>
      <c r="G30" s="98"/>
      <c r="H30" s="99">
        <v>0.93360299999999996</v>
      </c>
      <c r="I30" s="98"/>
      <c r="J30" s="99">
        <v>0.91811200000000004</v>
      </c>
      <c r="K30" s="100">
        <v>0.31244</v>
      </c>
      <c r="L30" s="100">
        <v>0.23755999999999999</v>
      </c>
      <c r="M30" s="100">
        <v>1</v>
      </c>
      <c r="N30" s="100">
        <v>1.4999999999999999E-2</v>
      </c>
      <c r="O30" s="100">
        <v>0.1</v>
      </c>
      <c r="P30" s="100">
        <v>10</v>
      </c>
      <c r="Q30" s="100">
        <v>10</v>
      </c>
      <c r="R30" s="100">
        <v>5</v>
      </c>
      <c r="S30" s="100">
        <v>1</v>
      </c>
      <c r="T30" s="100">
        <v>10</v>
      </c>
      <c r="U30" s="100">
        <v>1</v>
      </c>
      <c r="V30" s="100">
        <v>5</v>
      </c>
      <c r="W30" s="100">
        <v>0.1</v>
      </c>
      <c r="X30" s="100">
        <v>0.8</v>
      </c>
      <c r="Y30" s="100">
        <v>4</v>
      </c>
      <c r="Z30" s="98"/>
      <c r="AA30" s="98"/>
    </row>
    <row r="31" spans="1:27">
      <c r="A31" s="896"/>
      <c r="B31" s="98"/>
      <c r="C31" s="921"/>
      <c r="D31" s="894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</row>
    <row r="32" spans="1:27" ht="15" customHeight="1">
      <c r="A32" s="918" t="s">
        <v>350</v>
      </c>
      <c r="B32" s="918" t="s">
        <v>351</v>
      </c>
      <c r="C32" s="101" t="s">
        <v>352</v>
      </c>
      <c r="D32" s="894"/>
      <c r="E32" s="102">
        <v>0.60380599999999995</v>
      </c>
      <c r="F32" s="102">
        <v>0.669817</v>
      </c>
      <c r="G32" s="102"/>
      <c r="H32" s="102">
        <v>0.82521100000000003</v>
      </c>
      <c r="I32" s="103"/>
      <c r="J32" s="102">
        <v>0</v>
      </c>
      <c r="K32" s="101">
        <v>0.31630999999999998</v>
      </c>
      <c r="L32" s="101">
        <v>0.23205000000000001</v>
      </c>
      <c r="M32" s="101">
        <v>1</v>
      </c>
      <c r="N32" s="101">
        <v>1E-4</v>
      </c>
      <c r="O32" s="101">
        <v>0.1</v>
      </c>
      <c r="P32" s="101">
        <v>10</v>
      </c>
      <c r="Q32" s="101">
        <v>10</v>
      </c>
      <c r="R32" s="101">
        <v>5</v>
      </c>
      <c r="S32" s="101">
        <v>1</v>
      </c>
      <c r="T32" s="101">
        <v>10</v>
      </c>
      <c r="U32" s="101">
        <v>1</v>
      </c>
      <c r="V32" s="101">
        <v>5</v>
      </c>
      <c r="W32" s="101">
        <v>0.1</v>
      </c>
      <c r="X32" s="101">
        <v>0.8</v>
      </c>
      <c r="Y32" s="101">
        <v>4</v>
      </c>
      <c r="Z32" s="103"/>
      <c r="AA32" s="103"/>
    </row>
    <row r="33" spans="1:27">
      <c r="A33" s="918"/>
      <c r="B33" s="918"/>
      <c r="C33" s="101" t="s">
        <v>353</v>
      </c>
      <c r="D33" s="894"/>
      <c r="E33" s="102">
        <v>0.69585900000000001</v>
      </c>
      <c r="F33" s="102">
        <v>0.71269099999999996</v>
      </c>
      <c r="G33" s="102"/>
      <c r="H33" s="102">
        <v>0.836588</v>
      </c>
      <c r="I33" s="103"/>
      <c r="J33" s="102">
        <v>0</v>
      </c>
      <c r="K33" s="101">
        <v>0.34061999999999998</v>
      </c>
      <c r="L33" s="101">
        <v>0.25563000000000002</v>
      </c>
      <c r="M33" s="101">
        <v>1</v>
      </c>
      <c r="N33" s="101">
        <v>1E-4</v>
      </c>
      <c r="O33" s="101">
        <v>0.1</v>
      </c>
      <c r="P33" s="101">
        <v>10</v>
      </c>
      <c r="Q33" s="101">
        <v>10</v>
      </c>
      <c r="R33" s="101">
        <v>5</v>
      </c>
      <c r="S33" s="101">
        <v>1</v>
      </c>
      <c r="T33" s="101">
        <v>10</v>
      </c>
      <c r="U33" s="101">
        <v>2</v>
      </c>
      <c r="V33" s="101">
        <v>5</v>
      </c>
      <c r="W33" s="101">
        <v>0.1</v>
      </c>
      <c r="X33" s="101">
        <v>0.8</v>
      </c>
      <c r="Y33" s="101">
        <v>4</v>
      </c>
      <c r="Z33" s="103"/>
      <c r="AA33" s="103"/>
    </row>
    <row r="34" spans="1:27">
      <c r="A34" s="96"/>
      <c r="B34" s="96"/>
      <c r="C34" s="96"/>
      <c r="D34" s="894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</row>
    <row r="35" spans="1:27">
      <c r="A35" s="919" t="s">
        <v>354</v>
      </c>
      <c r="B35" s="919" t="s">
        <v>355</v>
      </c>
      <c r="C35" s="104" t="s">
        <v>352</v>
      </c>
      <c r="D35" s="894"/>
      <c r="E35" s="105">
        <v>0.60529200000000005</v>
      </c>
      <c r="F35" s="105">
        <v>0.60434299999999996</v>
      </c>
      <c r="G35" s="105">
        <v>0.79466999999999999</v>
      </c>
      <c r="H35" s="105">
        <v>0.79452400000000001</v>
      </c>
      <c r="I35" s="106"/>
      <c r="J35" s="105">
        <v>0</v>
      </c>
      <c r="K35" s="104">
        <v>0.32929000000000003</v>
      </c>
      <c r="L35" s="104">
        <v>0.23680000000000001</v>
      </c>
      <c r="M35" s="107">
        <v>1</v>
      </c>
      <c r="N35" s="107">
        <v>1E-4</v>
      </c>
      <c r="O35" s="107">
        <v>0.1</v>
      </c>
      <c r="P35" s="107">
        <v>10</v>
      </c>
      <c r="Q35" s="108">
        <v>10</v>
      </c>
      <c r="R35" s="107">
        <v>5</v>
      </c>
      <c r="S35" s="107">
        <v>1</v>
      </c>
      <c r="T35" s="107">
        <v>10</v>
      </c>
      <c r="U35" s="107">
        <v>1</v>
      </c>
      <c r="V35" s="108">
        <v>100</v>
      </c>
      <c r="W35" s="107">
        <v>0.01</v>
      </c>
      <c r="X35" s="107">
        <v>0.8</v>
      </c>
      <c r="Y35" s="107">
        <v>8</v>
      </c>
      <c r="Z35" s="104">
        <v>4</v>
      </c>
      <c r="AA35" s="104">
        <v>10</v>
      </c>
    </row>
    <row r="36" spans="1:27">
      <c r="A36" s="920"/>
      <c r="B36" s="920"/>
      <c r="C36" s="109" t="s">
        <v>353</v>
      </c>
      <c r="D36" s="894"/>
      <c r="E36" s="110">
        <v>0.73270199999999996</v>
      </c>
      <c r="F36" s="110">
        <v>0.72822900000000002</v>
      </c>
      <c r="G36" s="110">
        <v>0.85243100000000005</v>
      </c>
      <c r="H36" s="110">
        <v>0.85045000000000004</v>
      </c>
      <c r="I36" s="111"/>
      <c r="J36" s="110">
        <v>0</v>
      </c>
      <c r="K36" s="109">
        <v>33945</v>
      </c>
      <c r="L36" s="109">
        <v>0.26001000000000002</v>
      </c>
      <c r="M36" s="112">
        <v>1</v>
      </c>
      <c r="N36" s="112">
        <v>1E-4</v>
      </c>
      <c r="O36" s="112">
        <v>0.1</v>
      </c>
      <c r="P36" s="112">
        <v>10</v>
      </c>
      <c r="Q36" s="113">
        <v>10</v>
      </c>
      <c r="R36" s="112">
        <v>5</v>
      </c>
      <c r="S36" s="112">
        <v>1</v>
      </c>
      <c r="T36" s="112">
        <v>10</v>
      </c>
      <c r="U36" s="112">
        <v>2</v>
      </c>
      <c r="V36" s="113">
        <v>100</v>
      </c>
      <c r="W36" s="112">
        <v>0.01</v>
      </c>
      <c r="X36" s="112">
        <v>0.8</v>
      </c>
      <c r="Y36" s="112">
        <v>8</v>
      </c>
      <c r="Z36" s="109">
        <v>4</v>
      </c>
      <c r="AA36" s="109">
        <v>10</v>
      </c>
    </row>
    <row r="37" spans="1:27">
      <c r="A37" s="96"/>
      <c r="B37" s="96"/>
      <c r="C37" s="96"/>
      <c r="D37" s="894" t="s">
        <v>196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</row>
    <row r="38" spans="1:27">
      <c r="A38" s="896" t="s">
        <v>349</v>
      </c>
      <c r="B38" s="98"/>
      <c r="C38" s="921"/>
      <c r="D38" s="894"/>
      <c r="E38" s="99">
        <v>0.41499599999999998</v>
      </c>
      <c r="F38" s="98"/>
      <c r="G38" s="98"/>
      <c r="H38" s="99">
        <v>0.67823100000000003</v>
      </c>
      <c r="I38" s="98"/>
      <c r="J38" s="99">
        <v>0.679975</v>
      </c>
      <c r="K38" s="100">
        <v>0.11045000000000001</v>
      </c>
      <c r="L38" s="100">
        <v>0.89471000000000001</v>
      </c>
      <c r="M38" s="100">
        <v>2</v>
      </c>
      <c r="N38" s="100">
        <v>0.1</v>
      </c>
      <c r="O38" s="100">
        <v>0.1</v>
      </c>
      <c r="P38" s="100">
        <v>10</v>
      </c>
      <c r="Q38" s="100">
        <v>25</v>
      </c>
      <c r="R38" s="100">
        <v>5</v>
      </c>
      <c r="S38" s="100">
        <v>20</v>
      </c>
      <c r="T38" s="100">
        <v>6</v>
      </c>
      <c r="U38" s="100">
        <v>1</v>
      </c>
      <c r="V38" s="100">
        <v>15</v>
      </c>
      <c r="W38" s="100">
        <v>0.01</v>
      </c>
      <c r="X38" s="100">
        <v>5</v>
      </c>
      <c r="Y38" s="100">
        <v>9</v>
      </c>
      <c r="Z38" s="98"/>
      <c r="AA38" s="98"/>
    </row>
    <row r="39" spans="1:27">
      <c r="A39" s="896"/>
      <c r="B39" s="98"/>
      <c r="C39" s="921"/>
      <c r="D39" s="894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</row>
    <row r="40" spans="1:27" ht="15" customHeight="1">
      <c r="A40" s="918" t="s">
        <v>350</v>
      </c>
      <c r="B40" s="918" t="s">
        <v>351</v>
      </c>
      <c r="C40" s="101" t="s">
        <v>352</v>
      </c>
      <c r="D40" s="894"/>
      <c r="E40" s="102">
        <v>0.44565700000000003</v>
      </c>
      <c r="F40" s="102">
        <v>0.67582200000000003</v>
      </c>
      <c r="G40" s="102"/>
      <c r="H40" s="102">
        <v>0.74137399999999998</v>
      </c>
      <c r="I40" s="103"/>
      <c r="J40" s="102">
        <v>0.74244100000000002</v>
      </c>
      <c r="K40" s="101">
        <v>0.11329</v>
      </c>
      <c r="L40" s="101">
        <v>9.3559000000000003E-2</v>
      </c>
      <c r="M40" s="101">
        <v>2</v>
      </c>
      <c r="N40" s="101">
        <v>1E-4</v>
      </c>
      <c r="O40" s="101">
        <v>0.1</v>
      </c>
      <c r="P40" s="101">
        <v>10</v>
      </c>
      <c r="Q40" s="101">
        <v>25</v>
      </c>
      <c r="R40" s="101">
        <v>5</v>
      </c>
      <c r="S40" s="101">
        <v>20</v>
      </c>
      <c r="T40" s="101">
        <v>6</v>
      </c>
      <c r="U40" s="101">
        <v>1</v>
      </c>
      <c r="V40" s="101">
        <v>15</v>
      </c>
      <c r="W40" s="101">
        <v>0.01</v>
      </c>
      <c r="X40" s="101">
        <v>5</v>
      </c>
      <c r="Y40" s="101">
        <v>9</v>
      </c>
      <c r="Z40" s="103"/>
      <c r="AA40" s="103"/>
    </row>
    <row r="41" spans="1:27">
      <c r="A41" s="918"/>
      <c r="B41" s="918"/>
      <c r="C41" s="101" t="s">
        <v>353</v>
      </c>
      <c r="D41" s="894"/>
      <c r="E41" s="102">
        <v>0.461646</v>
      </c>
      <c r="F41" s="102">
        <v>0.72332200000000002</v>
      </c>
      <c r="G41" s="102"/>
      <c r="H41" s="102">
        <v>0.76793400000000001</v>
      </c>
      <c r="I41" s="103"/>
      <c r="J41" s="102">
        <v>0.76561199999999996</v>
      </c>
      <c r="K41" s="101">
        <v>0.86595999999999995</v>
      </c>
      <c r="L41" s="101">
        <v>0.76610999999999996</v>
      </c>
      <c r="M41" s="101">
        <v>2</v>
      </c>
      <c r="N41" s="101">
        <v>1E-4</v>
      </c>
      <c r="O41" s="101">
        <v>0.1</v>
      </c>
      <c r="P41" s="101">
        <v>10</v>
      </c>
      <c r="Q41" s="101">
        <v>25</v>
      </c>
      <c r="R41" s="101">
        <v>5</v>
      </c>
      <c r="S41" s="101">
        <v>20</v>
      </c>
      <c r="T41" s="101">
        <v>6</v>
      </c>
      <c r="U41" s="101">
        <v>2</v>
      </c>
      <c r="V41" s="101">
        <v>15</v>
      </c>
      <c r="W41" s="101">
        <v>0.01</v>
      </c>
      <c r="X41" s="101">
        <v>5</v>
      </c>
      <c r="Y41" s="101">
        <v>9</v>
      </c>
      <c r="Z41" s="103"/>
      <c r="AA41" s="103"/>
    </row>
    <row r="42" spans="1:27">
      <c r="A42" s="96"/>
      <c r="B42" s="96"/>
      <c r="C42" s="96"/>
      <c r="D42" s="894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</row>
    <row r="43" spans="1:27">
      <c r="A43" s="919" t="s">
        <v>354</v>
      </c>
      <c r="B43" s="919" t="s">
        <v>355</v>
      </c>
      <c r="C43" s="104" t="s">
        <v>352</v>
      </c>
      <c r="D43" s="894"/>
      <c r="E43" s="105">
        <v>0.450986</v>
      </c>
      <c r="F43" s="106"/>
      <c r="G43" s="106">
        <v>0.70515099999999997</v>
      </c>
      <c r="H43" s="105">
        <v>0.72894700000000001</v>
      </c>
      <c r="I43" s="106"/>
      <c r="J43" s="105">
        <v>0.731873</v>
      </c>
      <c r="K43" s="104">
        <v>0.11544</v>
      </c>
      <c r="L43" s="104">
        <v>9.6216999999999997E-2</v>
      </c>
      <c r="M43" s="107">
        <v>1</v>
      </c>
      <c r="N43" s="107">
        <v>1.0000000000000001E-5</v>
      </c>
      <c r="O43" s="107">
        <v>0.1</v>
      </c>
      <c r="P43" s="107">
        <v>10</v>
      </c>
      <c r="Q43" s="107">
        <v>25</v>
      </c>
      <c r="R43" s="107">
        <v>5</v>
      </c>
      <c r="S43" s="107">
        <v>20</v>
      </c>
      <c r="T43" s="107">
        <v>1</v>
      </c>
      <c r="U43" s="107">
        <v>1</v>
      </c>
      <c r="V43" s="107">
        <v>20</v>
      </c>
      <c r="W43" s="107">
        <v>0.01</v>
      </c>
      <c r="X43" s="107">
        <v>2</v>
      </c>
      <c r="Y43" s="107">
        <v>8</v>
      </c>
      <c r="Z43" s="104">
        <v>4</v>
      </c>
      <c r="AA43" s="104">
        <v>3</v>
      </c>
    </row>
    <row r="44" spans="1:27">
      <c r="A44" s="920"/>
      <c r="B44" s="920"/>
      <c r="C44" s="109" t="s">
        <v>353</v>
      </c>
      <c r="D44" s="894"/>
      <c r="E44" s="110">
        <v>0.51138399999999995</v>
      </c>
      <c r="F44" s="111"/>
      <c r="G44" s="111">
        <v>0.83114699999999997</v>
      </c>
      <c r="H44" s="110">
        <v>0.85029200000000005</v>
      </c>
      <c r="I44" s="111"/>
      <c r="J44" s="110">
        <v>0.84904599999999997</v>
      </c>
      <c r="K44" s="109">
        <v>0.12118</v>
      </c>
      <c r="L44" s="109">
        <v>0.10508000000000001</v>
      </c>
      <c r="M44" s="107">
        <v>1</v>
      </c>
      <c r="N44" s="107">
        <v>1.0000000000000001E-5</v>
      </c>
      <c r="O44" s="107">
        <v>0.1</v>
      </c>
      <c r="P44" s="107">
        <v>10</v>
      </c>
      <c r="Q44" s="107">
        <v>25</v>
      </c>
      <c r="R44" s="107">
        <v>5</v>
      </c>
      <c r="S44" s="107">
        <v>20</v>
      </c>
      <c r="T44" s="107">
        <v>1</v>
      </c>
      <c r="U44" s="107">
        <v>2</v>
      </c>
      <c r="V44" s="107">
        <v>20</v>
      </c>
      <c r="W44" s="107">
        <v>0.01</v>
      </c>
      <c r="X44" s="107">
        <v>2</v>
      </c>
      <c r="Y44" s="107">
        <v>8</v>
      </c>
      <c r="Z44" s="104">
        <v>4</v>
      </c>
      <c r="AA44" s="104">
        <v>3</v>
      </c>
    </row>
    <row r="45" spans="1:27">
      <c r="A45" s="114"/>
      <c r="B45" s="114"/>
      <c r="C45" s="114"/>
      <c r="D45" s="899" t="s">
        <v>197</v>
      </c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</row>
    <row r="46" spans="1:27">
      <c r="A46" s="896" t="s">
        <v>349</v>
      </c>
      <c r="B46" s="98"/>
      <c r="C46" s="921"/>
      <c r="D46" s="899"/>
      <c r="E46" s="99">
        <v>0.835816</v>
      </c>
      <c r="F46" s="98"/>
      <c r="G46" s="98"/>
      <c r="H46" s="99">
        <v>0.83937200000000001</v>
      </c>
      <c r="I46" s="98"/>
      <c r="J46" s="99">
        <v>0.83970500000000003</v>
      </c>
      <c r="K46" s="100">
        <v>0.32629999999999998</v>
      </c>
      <c r="L46" s="100">
        <v>0.24817</v>
      </c>
      <c r="M46" s="100">
        <v>4</v>
      </c>
      <c r="N46" s="100">
        <v>2.5000000000000001E-2</v>
      </c>
      <c r="O46" s="100">
        <v>0.1</v>
      </c>
      <c r="P46" s="100">
        <v>11</v>
      </c>
      <c r="Q46" s="100">
        <v>25</v>
      </c>
      <c r="R46" s="100">
        <v>5</v>
      </c>
      <c r="S46" s="100">
        <v>3</v>
      </c>
      <c r="T46" s="100">
        <v>4</v>
      </c>
      <c r="U46" s="100">
        <v>1</v>
      </c>
      <c r="V46" s="100">
        <v>15</v>
      </c>
      <c r="W46" s="100">
        <v>0.01</v>
      </c>
      <c r="X46" s="100">
        <v>50</v>
      </c>
      <c r="Y46" s="100">
        <v>9</v>
      </c>
      <c r="Z46" s="98"/>
      <c r="AA46" s="98"/>
    </row>
    <row r="47" spans="1:27">
      <c r="A47" s="896"/>
      <c r="B47" s="98"/>
      <c r="C47" s="921"/>
      <c r="D47" s="899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</row>
    <row r="48" spans="1:27" ht="15" customHeight="1">
      <c r="A48" s="896"/>
      <c r="B48" s="98"/>
      <c r="C48" s="921"/>
      <c r="D48" s="899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</row>
    <row r="49" spans="1:27">
      <c r="A49" s="918" t="s">
        <v>350</v>
      </c>
      <c r="B49" s="918" t="s">
        <v>351</v>
      </c>
      <c r="C49" s="101" t="s">
        <v>352</v>
      </c>
      <c r="D49" s="899"/>
      <c r="E49" s="102">
        <v>0.83587800000000001</v>
      </c>
      <c r="F49" s="102">
        <v>0.84256900000000001</v>
      </c>
      <c r="G49" s="102"/>
      <c r="H49" s="102">
        <v>0.90978000000000003</v>
      </c>
      <c r="I49" s="103"/>
      <c r="J49" s="102">
        <v>0.91059199999999996</v>
      </c>
      <c r="K49" s="101">
        <v>0.32596000000000003</v>
      </c>
      <c r="L49" s="101">
        <v>0.24796000000000001</v>
      </c>
      <c r="M49" s="101">
        <v>4</v>
      </c>
      <c r="N49" s="101">
        <v>1E-4</v>
      </c>
      <c r="O49" s="101">
        <v>0.1</v>
      </c>
      <c r="P49" s="101">
        <v>11</v>
      </c>
      <c r="Q49" s="101">
        <v>25</v>
      </c>
      <c r="R49" s="101">
        <v>5</v>
      </c>
      <c r="S49" s="101">
        <v>3</v>
      </c>
      <c r="T49" s="101">
        <v>4</v>
      </c>
      <c r="U49" s="101">
        <v>1</v>
      </c>
      <c r="V49" s="101">
        <v>15</v>
      </c>
      <c r="W49" s="101">
        <v>0.01</v>
      </c>
      <c r="X49" s="101">
        <v>50</v>
      </c>
      <c r="Y49" s="101">
        <v>9</v>
      </c>
      <c r="Z49" s="103"/>
      <c r="AA49" s="103"/>
    </row>
    <row r="50" spans="1:27">
      <c r="A50" s="918"/>
      <c r="B50" s="918"/>
      <c r="C50" s="101" t="s">
        <v>353</v>
      </c>
      <c r="D50" s="899"/>
      <c r="E50" s="102">
        <v>0.86825600000000003</v>
      </c>
      <c r="F50" s="102">
        <v>0.86967700000000003</v>
      </c>
      <c r="G50" s="102"/>
      <c r="H50" s="298">
        <v>0</v>
      </c>
      <c r="I50" s="103"/>
      <c r="J50" s="298">
        <v>0</v>
      </c>
      <c r="K50" s="101">
        <v>0.77431000000000005</v>
      </c>
      <c r="L50" s="101">
        <v>0.64278999999999997</v>
      </c>
      <c r="M50" s="101">
        <v>4</v>
      </c>
      <c r="N50" s="101">
        <v>1E-4</v>
      </c>
      <c r="O50" s="101">
        <v>0.1</v>
      </c>
      <c r="P50" s="101">
        <v>11</v>
      </c>
      <c r="Q50" s="101">
        <v>25</v>
      </c>
      <c r="R50" s="101">
        <v>5</v>
      </c>
      <c r="S50" s="101">
        <v>3</v>
      </c>
      <c r="T50" s="101">
        <v>4</v>
      </c>
      <c r="U50" s="101">
        <v>2</v>
      </c>
      <c r="V50" s="101">
        <v>15</v>
      </c>
      <c r="W50" s="101">
        <v>0.01</v>
      </c>
      <c r="X50" s="101">
        <v>50</v>
      </c>
      <c r="Y50" s="101">
        <v>9</v>
      </c>
      <c r="Z50" s="103"/>
      <c r="AA50" s="103"/>
    </row>
    <row r="51" spans="1:27">
      <c r="A51" s="96"/>
      <c r="B51" s="96"/>
      <c r="C51" s="96"/>
      <c r="D51" s="899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</row>
    <row r="52" spans="1:27">
      <c r="A52" s="919" t="s">
        <v>354</v>
      </c>
      <c r="B52" s="919" t="s">
        <v>355</v>
      </c>
      <c r="C52" s="104" t="s">
        <v>352</v>
      </c>
      <c r="D52" s="899"/>
      <c r="E52" s="105">
        <v>0.85291899999999998</v>
      </c>
      <c r="F52" s="106"/>
      <c r="G52" s="106">
        <v>0.84954300000000005</v>
      </c>
      <c r="H52" s="105">
        <v>0.92580799999999996</v>
      </c>
      <c r="I52" s="106"/>
      <c r="J52" s="105">
        <v>0.92637000000000003</v>
      </c>
      <c r="K52" s="104">
        <v>0.32745000000000002</v>
      </c>
      <c r="L52" s="104">
        <v>0.24853</v>
      </c>
      <c r="M52" s="107">
        <v>4</v>
      </c>
      <c r="N52" s="107">
        <v>1E-4</v>
      </c>
      <c r="O52" s="107">
        <v>0.1</v>
      </c>
      <c r="P52" s="107">
        <v>11</v>
      </c>
      <c r="Q52" s="107">
        <v>25</v>
      </c>
      <c r="R52" s="107">
        <v>5</v>
      </c>
      <c r="S52" s="107">
        <v>3</v>
      </c>
      <c r="T52" s="107">
        <v>4</v>
      </c>
      <c r="U52" s="107">
        <v>1</v>
      </c>
      <c r="V52" s="107">
        <v>15</v>
      </c>
      <c r="W52" s="107">
        <v>1E-3</v>
      </c>
      <c r="X52" s="107">
        <v>50</v>
      </c>
      <c r="Y52" s="107">
        <v>9</v>
      </c>
      <c r="Z52" s="104">
        <v>4</v>
      </c>
      <c r="AA52" s="104">
        <v>10</v>
      </c>
    </row>
    <row r="53" spans="1:27">
      <c r="A53" s="920"/>
      <c r="B53" s="920"/>
      <c r="C53" s="109" t="s">
        <v>353</v>
      </c>
      <c r="D53" s="899"/>
      <c r="E53" s="110">
        <v>0.86072000000000004</v>
      </c>
      <c r="F53" s="111"/>
      <c r="G53" s="111">
        <v>0.23449999999999999</v>
      </c>
      <c r="H53" s="299">
        <v>0</v>
      </c>
      <c r="I53" s="111"/>
      <c r="J53" s="299">
        <v>0</v>
      </c>
      <c r="K53" s="109">
        <v>0.26834000000000002</v>
      </c>
      <c r="L53" s="109">
        <v>0.19882</v>
      </c>
      <c r="M53" s="112">
        <v>4</v>
      </c>
      <c r="N53" s="112">
        <v>1E-4</v>
      </c>
      <c r="O53" s="112">
        <v>0.1</v>
      </c>
      <c r="P53" s="112">
        <v>11</v>
      </c>
      <c r="Q53" s="112">
        <v>25</v>
      </c>
      <c r="R53" s="112">
        <v>5</v>
      </c>
      <c r="S53" s="112">
        <v>3</v>
      </c>
      <c r="T53" s="112">
        <v>4</v>
      </c>
      <c r="U53" s="112">
        <v>2</v>
      </c>
      <c r="V53" s="112">
        <v>15</v>
      </c>
      <c r="W53" s="112">
        <v>1E-3</v>
      </c>
      <c r="X53" s="112">
        <v>50</v>
      </c>
      <c r="Y53" s="112">
        <v>9</v>
      </c>
      <c r="Z53" s="109">
        <v>4</v>
      </c>
      <c r="AA53" s="109">
        <v>10</v>
      </c>
    </row>
    <row r="54" spans="1:27">
      <c r="A54" s="96"/>
      <c r="B54" s="96"/>
      <c r="C54" s="96"/>
      <c r="D54" s="894" t="s">
        <v>356</v>
      </c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</row>
    <row r="55" spans="1:27">
      <c r="A55" s="896" t="s">
        <v>349</v>
      </c>
      <c r="B55" s="98"/>
      <c r="C55" s="98"/>
      <c r="D55" s="894"/>
      <c r="E55" s="99">
        <v>0.80144099999999996</v>
      </c>
      <c r="F55" s="98"/>
      <c r="G55" s="98"/>
      <c r="H55" s="99">
        <v>0.97811999999999999</v>
      </c>
      <c r="I55" s="98"/>
      <c r="J55" s="99">
        <v>0.65540399999999999</v>
      </c>
      <c r="K55" s="100">
        <v>0.82701999999999998</v>
      </c>
      <c r="L55" s="100">
        <v>0.90522000000000002</v>
      </c>
      <c r="M55" s="100">
        <v>1</v>
      </c>
      <c r="N55" s="100">
        <v>0.1</v>
      </c>
      <c r="O55" s="100">
        <v>0.1</v>
      </c>
      <c r="P55" s="100">
        <v>1000</v>
      </c>
      <c r="Q55" s="100">
        <v>40</v>
      </c>
      <c r="R55" s="100">
        <v>4</v>
      </c>
      <c r="S55" s="100">
        <v>1</v>
      </c>
      <c r="T55" s="100">
        <v>0</v>
      </c>
      <c r="U55" s="100">
        <v>1</v>
      </c>
      <c r="V55" s="100">
        <v>100</v>
      </c>
      <c r="W55" s="100">
        <v>0.1</v>
      </c>
      <c r="X55" s="100">
        <v>5</v>
      </c>
      <c r="Y55" s="100">
        <v>4</v>
      </c>
      <c r="Z55" s="98"/>
      <c r="AA55" s="98"/>
    </row>
    <row r="56" spans="1:27">
      <c r="A56" s="896"/>
      <c r="B56" s="98"/>
      <c r="C56" s="98"/>
      <c r="D56" s="894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</row>
    <row r="57" spans="1:27" ht="15" customHeight="1">
      <c r="A57" s="918" t="s">
        <v>350</v>
      </c>
      <c r="B57" s="918" t="s">
        <v>351</v>
      </c>
      <c r="C57" s="101" t="s">
        <v>352</v>
      </c>
      <c r="D57" s="894"/>
      <c r="E57" s="102">
        <v>0.80313800000000002</v>
      </c>
      <c r="F57" s="103"/>
      <c r="G57" s="103">
        <v>0.98331400000000002</v>
      </c>
      <c r="H57" s="102">
        <v>0.98346800000000001</v>
      </c>
      <c r="I57" s="103"/>
      <c r="J57" s="102">
        <v>0.98018499999999997</v>
      </c>
      <c r="K57" s="101">
        <v>0.90547</v>
      </c>
      <c r="L57" s="101">
        <v>0.82752000000000003</v>
      </c>
      <c r="M57" s="101">
        <v>1</v>
      </c>
      <c r="N57" s="101">
        <v>1E-4</v>
      </c>
      <c r="O57" s="101">
        <v>0.1</v>
      </c>
      <c r="P57" s="101">
        <v>1000</v>
      </c>
      <c r="Q57" s="101">
        <v>40</v>
      </c>
      <c r="R57" s="101">
        <v>4</v>
      </c>
      <c r="S57" s="101">
        <v>1</v>
      </c>
      <c r="T57" s="101">
        <v>0</v>
      </c>
      <c r="U57" s="101">
        <v>1</v>
      </c>
      <c r="V57" s="101">
        <v>100</v>
      </c>
      <c r="W57" s="101">
        <v>0.1</v>
      </c>
      <c r="X57" s="101">
        <v>5</v>
      </c>
      <c r="Y57" s="101">
        <v>4</v>
      </c>
      <c r="Z57" s="103"/>
      <c r="AA57" s="103"/>
    </row>
    <row r="58" spans="1:27">
      <c r="A58" s="918"/>
      <c r="B58" s="918"/>
      <c r="C58" s="101" t="s">
        <v>353</v>
      </c>
      <c r="D58" s="894"/>
      <c r="E58" s="102">
        <v>0.86080000000000001</v>
      </c>
      <c r="F58" s="103"/>
      <c r="G58" s="103">
        <v>0.99041000000000001</v>
      </c>
      <c r="H58" s="102">
        <v>0.99087099999999995</v>
      </c>
      <c r="I58" s="103"/>
      <c r="J58" s="102">
        <v>0.99051</v>
      </c>
      <c r="K58" s="101">
        <v>0.93283000000000005</v>
      </c>
      <c r="L58" s="101">
        <v>0.87419999999999998</v>
      </c>
      <c r="M58" s="101">
        <v>1</v>
      </c>
      <c r="N58" s="101">
        <v>1E-4</v>
      </c>
      <c r="O58" s="101">
        <v>0.1</v>
      </c>
      <c r="P58" s="101">
        <v>1000</v>
      </c>
      <c r="Q58" s="101">
        <v>40</v>
      </c>
      <c r="R58" s="101">
        <v>4</v>
      </c>
      <c r="S58" s="101">
        <v>1</v>
      </c>
      <c r="T58" s="101">
        <v>0</v>
      </c>
      <c r="U58" s="101">
        <v>2</v>
      </c>
      <c r="V58" s="101">
        <v>100</v>
      </c>
      <c r="W58" s="101">
        <v>0.1</v>
      </c>
      <c r="X58" s="101">
        <v>5</v>
      </c>
      <c r="Y58" s="101">
        <v>4</v>
      </c>
      <c r="Z58" s="103"/>
      <c r="AA58" s="103"/>
    </row>
    <row r="59" spans="1:27">
      <c r="A59" s="96"/>
      <c r="B59" s="96"/>
      <c r="C59" s="96"/>
      <c r="D59" s="894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</row>
    <row r="60" spans="1:27">
      <c r="A60" s="919" t="s">
        <v>354</v>
      </c>
      <c r="B60" s="919" t="s">
        <v>355</v>
      </c>
      <c r="C60" s="104" t="s">
        <v>352</v>
      </c>
      <c r="D60" s="894"/>
      <c r="E60" s="105">
        <v>0.499361</v>
      </c>
      <c r="F60" s="106"/>
      <c r="G60" s="106"/>
      <c r="H60" s="105">
        <v>0.71001199999999998</v>
      </c>
      <c r="I60" s="106"/>
      <c r="J60" s="105">
        <v>0.70305600000000001</v>
      </c>
      <c r="K60" s="104">
        <v>0.73402000000000001</v>
      </c>
      <c r="L60" s="104">
        <v>0.58831</v>
      </c>
      <c r="M60" s="104">
        <v>1</v>
      </c>
      <c r="N60" s="104">
        <v>1E-4</v>
      </c>
      <c r="O60" s="104">
        <v>0.1</v>
      </c>
      <c r="P60" s="104">
        <v>1000</v>
      </c>
      <c r="Q60" s="104">
        <v>40</v>
      </c>
      <c r="R60" s="104">
        <v>4</v>
      </c>
      <c r="S60" s="104">
        <v>1</v>
      </c>
      <c r="T60" s="104">
        <v>0</v>
      </c>
      <c r="U60" s="104">
        <v>1</v>
      </c>
      <c r="V60" s="104">
        <v>100</v>
      </c>
      <c r="W60" s="104">
        <v>0.1</v>
      </c>
      <c r="X60" s="104">
        <v>5</v>
      </c>
      <c r="Y60" s="104">
        <v>4</v>
      </c>
      <c r="Z60" s="104">
        <v>4</v>
      </c>
      <c r="AA60" s="104">
        <v>10</v>
      </c>
    </row>
    <row r="61" spans="1:27">
      <c r="A61" s="920"/>
      <c r="B61" s="920"/>
      <c r="C61" s="109" t="s">
        <v>353</v>
      </c>
      <c r="D61" s="895"/>
      <c r="E61" s="110">
        <v>0.67037000000000002</v>
      </c>
      <c r="F61" s="111"/>
      <c r="G61" s="111"/>
      <c r="H61" s="110">
        <v>0.78653600000000001</v>
      </c>
      <c r="I61" s="111"/>
      <c r="J61" s="110">
        <v>0.77827299999999999</v>
      </c>
      <c r="K61" s="109">
        <v>0.84252000000000005</v>
      </c>
      <c r="L61" s="109">
        <v>0.73567000000000005</v>
      </c>
      <c r="M61" s="109">
        <v>1</v>
      </c>
      <c r="N61" s="109">
        <v>1E-4</v>
      </c>
      <c r="O61" s="104">
        <v>0.1</v>
      </c>
      <c r="P61" s="104">
        <v>1000</v>
      </c>
      <c r="Q61" s="104">
        <v>40</v>
      </c>
      <c r="R61" s="104">
        <v>4</v>
      </c>
      <c r="S61" s="104">
        <v>1</v>
      </c>
      <c r="T61" s="104">
        <v>0</v>
      </c>
      <c r="U61" s="104">
        <v>2</v>
      </c>
      <c r="V61" s="104">
        <v>100</v>
      </c>
      <c r="W61" s="104">
        <v>0.1</v>
      </c>
      <c r="X61" s="104">
        <v>5</v>
      </c>
      <c r="Y61" s="104">
        <v>4</v>
      </c>
      <c r="Z61" s="104">
        <v>4</v>
      </c>
      <c r="AA61" s="104">
        <v>10</v>
      </c>
    </row>
    <row r="62" spans="1:27">
      <c r="A62" s="96"/>
      <c r="B62" s="96"/>
      <c r="C62" s="96"/>
      <c r="D62" s="893" t="s">
        <v>357</v>
      </c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</row>
    <row r="63" spans="1:27">
      <c r="A63" s="896" t="s">
        <v>349</v>
      </c>
      <c r="B63" s="98"/>
      <c r="C63" s="98"/>
      <c r="D63" s="894"/>
      <c r="E63" s="99">
        <v>0.41989300000000002</v>
      </c>
      <c r="F63" s="98"/>
      <c r="G63" s="98"/>
      <c r="H63" s="99">
        <v>0.67823100000000003</v>
      </c>
      <c r="I63" s="98"/>
      <c r="J63" s="99">
        <v>0.679975</v>
      </c>
      <c r="K63" s="100">
        <v>0.56659000000000004</v>
      </c>
      <c r="L63" s="100">
        <v>0.72</v>
      </c>
      <c r="M63" s="100">
        <v>4</v>
      </c>
      <c r="N63" s="100">
        <v>2.5000000000000001E-2</v>
      </c>
      <c r="O63" s="100">
        <v>0.1</v>
      </c>
      <c r="P63" s="100">
        <v>30</v>
      </c>
      <c r="Q63" s="100">
        <v>40</v>
      </c>
      <c r="R63" s="100">
        <v>3</v>
      </c>
      <c r="S63" s="100">
        <v>1</v>
      </c>
      <c r="T63" s="100">
        <v>0</v>
      </c>
      <c r="U63" s="100">
        <v>1</v>
      </c>
      <c r="V63" s="100">
        <v>10</v>
      </c>
      <c r="W63" s="100">
        <v>0.01</v>
      </c>
      <c r="X63" s="100">
        <v>500</v>
      </c>
      <c r="Y63" s="100">
        <v>4</v>
      </c>
      <c r="Z63" s="98"/>
      <c r="AA63" s="98"/>
    </row>
    <row r="64" spans="1:27">
      <c r="A64" s="896"/>
      <c r="B64" s="98"/>
      <c r="C64" s="98"/>
      <c r="D64" s="894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</row>
    <row r="65" spans="1:27" ht="15" customHeight="1">
      <c r="A65" s="918" t="s">
        <v>350</v>
      </c>
      <c r="B65" s="918" t="s">
        <v>351</v>
      </c>
      <c r="C65" s="101" t="s">
        <v>352</v>
      </c>
      <c r="D65" s="894"/>
      <c r="E65" s="102">
        <v>0.47150300000000001</v>
      </c>
      <c r="F65" s="103"/>
      <c r="G65" s="103">
        <v>0.72821100000000005</v>
      </c>
      <c r="H65" s="102">
        <v>0.75283299999999997</v>
      </c>
      <c r="I65" s="103"/>
      <c r="J65" s="102">
        <v>0.72589800000000004</v>
      </c>
      <c r="K65" s="101">
        <v>0.75719999999999998</v>
      </c>
      <c r="L65" s="101">
        <v>0.61190999999999995</v>
      </c>
      <c r="M65" s="101">
        <v>2</v>
      </c>
      <c r="N65" s="101">
        <v>1.0000000000000001E-5</v>
      </c>
      <c r="O65" s="101">
        <v>0.1</v>
      </c>
      <c r="P65" s="101">
        <v>30</v>
      </c>
      <c r="Q65" s="101">
        <v>30</v>
      </c>
      <c r="R65" s="101">
        <v>3</v>
      </c>
      <c r="S65" s="101">
        <v>1</v>
      </c>
      <c r="T65" s="101">
        <v>0</v>
      </c>
      <c r="U65" s="101">
        <v>1</v>
      </c>
      <c r="V65" s="101">
        <v>10</v>
      </c>
      <c r="W65" s="101">
        <v>0.01</v>
      </c>
      <c r="X65" s="101">
        <v>500</v>
      </c>
      <c r="Y65" s="101">
        <v>9</v>
      </c>
      <c r="Z65" s="103"/>
      <c r="AA65" s="103"/>
    </row>
    <row r="66" spans="1:27">
      <c r="A66" s="918"/>
      <c r="B66" s="918"/>
      <c r="C66" s="101" t="s">
        <v>353</v>
      </c>
      <c r="D66" s="894"/>
      <c r="E66" s="102">
        <v>0.41193600000000002</v>
      </c>
      <c r="F66" s="103"/>
      <c r="G66" s="103">
        <v>0.60664499999999999</v>
      </c>
      <c r="H66" s="102">
        <v>0.62735099999999999</v>
      </c>
      <c r="I66" s="103"/>
      <c r="J66" s="102">
        <v>0.61609100000000006</v>
      </c>
      <c r="K66" s="101">
        <v>0.71679000000000004</v>
      </c>
      <c r="L66" s="101">
        <v>0.56186000000000003</v>
      </c>
      <c r="M66" s="101">
        <v>2</v>
      </c>
      <c r="N66" s="101">
        <v>1.0000000000000001E-5</v>
      </c>
      <c r="O66" s="101">
        <v>0.1</v>
      </c>
      <c r="P66" s="101">
        <v>30</v>
      </c>
      <c r="Q66" s="101">
        <v>30</v>
      </c>
      <c r="R66" s="101">
        <v>3</v>
      </c>
      <c r="S66" s="101">
        <v>1</v>
      </c>
      <c r="T66" s="101">
        <v>0</v>
      </c>
      <c r="U66" s="101">
        <v>2</v>
      </c>
      <c r="V66" s="101">
        <v>10</v>
      </c>
      <c r="W66" s="101">
        <v>0.01</v>
      </c>
      <c r="X66" s="101">
        <v>500</v>
      </c>
      <c r="Y66" s="101">
        <v>9</v>
      </c>
      <c r="Z66" s="103"/>
      <c r="AA66" s="103"/>
    </row>
    <row r="67" spans="1:27">
      <c r="A67" s="96"/>
      <c r="B67" s="96"/>
      <c r="C67" s="96"/>
      <c r="D67" s="894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</row>
    <row r="68" spans="1:27">
      <c r="A68" s="919" t="s">
        <v>354</v>
      </c>
      <c r="B68" s="919" t="s">
        <v>355</v>
      </c>
      <c r="C68" s="104" t="s">
        <v>352</v>
      </c>
      <c r="D68" s="894"/>
      <c r="E68" s="105">
        <v>0.378168</v>
      </c>
      <c r="F68" s="105">
        <v>0.37793700000000002</v>
      </c>
      <c r="G68" s="105"/>
      <c r="H68" s="105">
        <v>0.57573399999999997</v>
      </c>
      <c r="I68" s="106"/>
      <c r="J68" s="105">
        <v>0.56215599999999999</v>
      </c>
      <c r="K68" s="104">
        <v>0.68579999999999997</v>
      </c>
      <c r="L68" s="104">
        <v>0.53232999999999997</v>
      </c>
      <c r="M68" s="107">
        <v>2</v>
      </c>
      <c r="N68" s="107">
        <v>1.0000000000000001E-5</v>
      </c>
      <c r="O68" s="107">
        <v>0.1</v>
      </c>
      <c r="P68" s="107">
        <v>30</v>
      </c>
      <c r="Q68" s="107">
        <v>30</v>
      </c>
      <c r="R68" s="107">
        <v>3</v>
      </c>
      <c r="S68" s="107">
        <v>1</v>
      </c>
      <c r="T68" s="107">
        <v>0</v>
      </c>
      <c r="U68" s="107">
        <v>1</v>
      </c>
      <c r="V68" s="107">
        <v>50</v>
      </c>
      <c r="W68" s="107">
        <v>1E-3</v>
      </c>
      <c r="X68" s="107">
        <v>500</v>
      </c>
      <c r="Y68" s="107">
        <v>9</v>
      </c>
      <c r="Z68" s="104">
        <v>4</v>
      </c>
      <c r="AA68" s="104">
        <v>10</v>
      </c>
    </row>
    <row r="69" spans="1:27">
      <c r="A69" s="920"/>
      <c r="B69" s="920"/>
      <c r="C69" s="109" t="s">
        <v>353</v>
      </c>
      <c r="D69" s="895"/>
      <c r="E69" s="110">
        <v>0.29124100000000003</v>
      </c>
      <c r="F69" s="111"/>
      <c r="G69" s="111"/>
      <c r="H69" s="110">
        <v>0.41673100000000002</v>
      </c>
      <c r="I69" s="111"/>
      <c r="J69" s="110">
        <v>0.41302499999999998</v>
      </c>
      <c r="K69" s="109">
        <v>0.64993000000000001</v>
      </c>
      <c r="L69" s="109">
        <v>0.49123</v>
      </c>
      <c r="M69" s="112">
        <v>2</v>
      </c>
      <c r="N69" s="112">
        <v>1.0000000000000001E-5</v>
      </c>
      <c r="O69" s="112">
        <v>0.1</v>
      </c>
      <c r="P69" s="112">
        <v>30</v>
      </c>
      <c r="Q69" s="112">
        <v>30</v>
      </c>
      <c r="R69" s="112">
        <v>3</v>
      </c>
      <c r="S69" s="112">
        <v>1</v>
      </c>
      <c r="T69" s="112">
        <v>0</v>
      </c>
      <c r="U69" s="109">
        <v>2</v>
      </c>
      <c r="V69" s="112">
        <v>50</v>
      </c>
      <c r="W69" s="112">
        <v>1E-3</v>
      </c>
      <c r="X69" s="112">
        <v>500</v>
      </c>
      <c r="Y69" s="112">
        <v>9</v>
      </c>
      <c r="Z69" s="109">
        <v>4</v>
      </c>
      <c r="AA69" s="109">
        <v>10</v>
      </c>
    </row>
    <row r="70" spans="1:27">
      <c r="A70" s="96"/>
      <c r="B70" s="96"/>
      <c r="C70" s="96"/>
      <c r="D70" s="893" t="s">
        <v>358</v>
      </c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</row>
    <row r="71" spans="1:27">
      <c r="A71" s="896" t="s">
        <v>349</v>
      </c>
      <c r="B71" s="98"/>
      <c r="C71" s="98"/>
      <c r="D71" s="894"/>
      <c r="E71" s="99">
        <v>0.53220100000000004</v>
      </c>
      <c r="F71" s="98"/>
      <c r="G71" s="98"/>
      <c r="H71" s="99">
        <v>0.852213</v>
      </c>
      <c r="I71" s="98"/>
      <c r="J71" s="99">
        <v>0.81626699999999996</v>
      </c>
      <c r="K71" s="100">
        <v>0.51956999999999998</v>
      </c>
      <c r="L71" s="100">
        <v>0.68374999999999997</v>
      </c>
      <c r="M71" s="100">
        <v>1</v>
      </c>
      <c r="N71" s="100">
        <v>0.2</v>
      </c>
      <c r="O71" s="100">
        <v>0.1</v>
      </c>
      <c r="P71" s="100">
        <v>5</v>
      </c>
      <c r="Q71" s="100">
        <v>40</v>
      </c>
      <c r="R71" s="100">
        <v>4</v>
      </c>
      <c r="S71" s="100">
        <v>8</v>
      </c>
      <c r="T71" s="100">
        <v>2</v>
      </c>
      <c r="U71" s="100">
        <v>1</v>
      </c>
      <c r="V71" s="100">
        <v>100</v>
      </c>
      <c r="W71" s="100">
        <v>0.01</v>
      </c>
      <c r="X71" s="100">
        <v>0.5</v>
      </c>
      <c r="Y71" s="100">
        <v>8</v>
      </c>
      <c r="Z71" s="98"/>
      <c r="AA71" s="98"/>
    </row>
    <row r="72" spans="1:27">
      <c r="A72" s="896"/>
      <c r="B72" s="98"/>
      <c r="C72" s="98"/>
      <c r="D72" s="89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</row>
    <row r="73" spans="1:27" ht="15" customHeight="1">
      <c r="A73" s="918" t="s">
        <v>350</v>
      </c>
      <c r="B73" s="918" t="s">
        <v>351</v>
      </c>
      <c r="C73" s="101" t="s">
        <v>352</v>
      </c>
      <c r="D73" s="894"/>
      <c r="E73" s="102">
        <v>0.53032900000000005</v>
      </c>
      <c r="F73" s="103"/>
      <c r="G73" s="103">
        <v>0.81781999999999999</v>
      </c>
      <c r="H73" s="102">
        <v>0.82085200000000003</v>
      </c>
      <c r="I73" s="103"/>
      <c r="J73" s="102">
        <v>0.77866800000000003</v>
      </c>
      <c r="K73" s="101">
        <v>0.68864999999999998</v>
      </c>
      <c r="L73" s="101">
        <v>0.52522000000000002</v>
      </c>
      <c r="M73" s="101">
        <v>1</v>
      </c>
      <c r="N73" s="101">
        <v>1E-4</v>
      </c>
      <c r="O73" s="101">
        <v>0.1</v>
      </c>
      <c r="P73" s="101">
        <v>5</v>
      </c>
      <c r="Q73" s="101">
        <v>40</v>
      </c>
      <c r="R73" s="101">
        <v>4</v>
      </c>
      <c r="S73" s="101">
        <v>8</v>
      </c>
      <c r="T73" s="101">
        <v>2</v>
      </c>
      <c r="U73" s="101">
        <v>1</v>
      </c>
      <c r="V73" s="101">
        <v>100</v>
      </c>
      <c r="W73" s="101">
        <v>0.01</v>
      </c>
      <c r="X73" s="101">
        <v>0.5</v>
      </c>
      <c r="Y73" s="101">
        <v>8</v>
      </c>
      <c r="Z73" s="103"/>
      <c r="AA73" s="103"/>
    </row>
    <row r="74" spans="1:27">
      <c r="A74" s="918"/>
      <c r="B74" s="918"/>
      <c r="C74" s="101" t="s">
        <v>353</v>
      </c>
      <c r="D74" s="894"/>
      <c r="E74" s="102">
        <v>0.60909800000000003</v>
      </c>
      <c r="F74" s="103"/>
      <c r="G74" s="103">
        <v>0.85209400000000002</v>
      </c>
      <c r="H74" s="102">
        <v>0.855464</v>
      </c>
      <c r="I74" s="103"/>
      <c r="J74" s="102">
        <v>0.81851600000000002</v>
      </c>
      <c r="K74" s="101">
        <v>0.72982999999999998</v>
      </c>
      <c r="L74" s="101">
        <v>0.57494999999999996</v>
      </c>
      <c r="M74" s="101">
        <v>1</v>
      </c>
      <c r="N74" s="101">
        <v>1E-4</v>
      </c>
      <c r="O74" s="101">
        <v>0.1</v>
      </c>
      <c r="P74" s="101">
        <v>5</v>
      </c>
      <c r="Q74" s="101">
        <v>40</v>
      </c>
      <c r="R74" s="101">
        <v>4</v>
      </c>
      <c r="S74" s="101">
        <v>8</v>
      </c>
      <c r="T74" s="101">
        <v>2</v>
      </c>
      <c r="U74" s="101">
        <v>2</v>
      </c>
      <c r="V74" s="101">
        <v>100</v>
      </c>
      <c r="W74" s="101">
        <v>0.01</v>
      </c>
      <c r="X74" s="101">
        <v>0.5</v>
      </c>
      <c r="Y74" s="101">
        <v>8</v>
      </c>
      <c r="Z74" s="103"/>
      <c r="AA74" s="103"/>
    </row>
    <row r="75" spans="1:27">
      <c r="A75" s="96"/>
      <c r="B75" s="96"/>
      <c r="C75" s="96"/>
      <c r="D75" s="894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</row>
    <row r="76" spans="1:27">
      <c r="A76" s="115" t="s">
        <v>354</v>
      </c>
      <c r="B76" s="923" t="s">
        <v>355</v>
      </c>
      <c r="C76" s="96" t="s">
        <v>352</v>
      </c>
      <c r="D76" s="894"/>
      <c r="E76" s="105">
        <v>0.52986200000000006</v>
      </c>
      <c r="F76" s="106"/>
      <c r="G76" s="106"/>
      <c r="H76" s="105">
        <v>0.85386799999999996</v>
      </c>
      <c r="I76" s="106"/>
      <c r="J76" s="105">
        <v>0.80672600000000005</v>
      </c>
      <c r="K76" s="104">
        <v>0.69471000000000005</v>
      </c>
      <c r="L76" s="104">
        <v>0.53242999999999996</v>
      </c>
      <c r="M76" s="107">
        <v>1</v>
      </c>
      <c r="N76" s="107">
        <v>1E-4</v>
      </c>
      <c r="O76" s="107">
        <v>0.1</v>
      </c>
      <c r="P76" s="107">
        <v>5</v>
      </c>
      <c r="Q76" s="107">
        <v>40</v>
      </c>
      <c r="R76" s="107">
        <v>4</v>
      </c>
      <c r="S76" s="107">
        <v>8</v>
      </c>
      <c r="T76" s="107">
        <v>2</v>
      </c>
      <c r="U76" s="107">
        <v>1</v>
      </c>
      <c r="V76" s="107">
        <v>100</v>
      </c>
      <c r="W76" s="107">
        <v>0.01</v>
      </c>
      <c r="X76" s="107">
        <v>0.5</v>
      </c>
      <c r="Y76" s="107">
        <v>8</v>
      </c>
      <c r="Z76" s="104">
        <v>4</v>
      </c>
      <c r="AA76" s="104">
        <v>10</v>
      </c>
    </row>
    <row r="77" spans="1:27">
      <c r="A77" s="116"/>
      <c r="B77" s="924"/>
      <c r="C77" s="116" t="s">
        <v>353</v>
      </c>
      <c r="D77" s="895"/>
      <c r="E77" s="110">
        <v>0.597113</v>
      </c>
      <c r="F77" s="110">
        <v>0.480211</v>
      </c>
      <c r="G77" s="105"/>
      <c r="H77" s="190">
        <v>0.16097600000000001</v>
      </c>
      <c r="I77" s="111"/>
      <c r="J77" s="110">
        <v>0.16097600000000001</v>
      </c>
      <c r="K77" s="109">
        <v>0.72677000000000003</v>
      </c>
      <c r="L77" s="109">
        <v>0.57130000000000003</v>
      </c>
      <c r="M77" s="112">
        <v>1</v>
      </c>
      <c r="N77" s="112">
        <v>1E-4</v>
      </c>
      <c r="O77" s="112">
        <v>0.1</v>
      </c>
      <c r="P77" s="112">
        <v>5</v>
      </c>
      <c r="Q77" s="112">
        <v>40</v>
      </c>
      <c r="R77" s="112">
        <v>4</v>
      </c>
      <c r="S77" s="112">
        <v>8</v>
      </c>
      <c r="T77" s="112">
        <v>2</v>
      </c>
      <c r="U77" s="112">
        <v>2</v>
      </c>
      <c r="V77" s="112">
        <v>100</v>
      </c>
      <c r="W77" s="112">
        <v>0.01</v>
      </c>
      <c r="X77" s="112">
        <v>0.5</v>
      </c>
      <c r="Y77" s="112">
        <v>8</v>
      </c>
      <c r="Z77" s="109">
        <v>4</v>
      </c>
      <c r="AA77" s="109">
        <v>10</v>
      </c>
    </row>
    <row r="78" spans="1:27">
      <c r="A78" s="96"/>
      <c r="B78" s="96"/>
      <c r="C78" s="96"/>
      <c r="D78" s="893" t="s">
        <v>359</v>
      </c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</row>
    <row r="79" spans="1:27">
      <c r="A79" s="896" t="s">
        <v>349</v>
      </c>
      <c r="B79" s="98"/>
      <c r="C79" s="96"/>
      <c r="D79" s="894"/>
      <c r="E79" s="99">
        <v>0.43233500000000002</v>
      </c>
      <c r="F79" s="98"/>
      <c r="G79" s="98"/>
      <c r="H79" s="99">
        <v>0.79198800000000003</v>
      </c>
      <c r="I79" s="98"/>
      <c r="J79" s="98"/>
      <c r="K79" s="100">
        <v>0.53149000000000002</v>
      </c>
      <c r="L79" s="100">
        <v>0.69389000000000001</v>
      </c>
      <c r="M79" s="100">
        <v>1</v>
      </c>
      <c r="N79" s="100">
        <v>0.2</v>
      </c>
      <c r="O79" s="100">
        <v>0.1</v>
      </c>
      <c r="P79" s="100">
        <v>5</v>
      </c>
      <c r="Q79" s="100">
        <v>40</v>
      </c>
      <c r="R79" s="100">
        <v>4</v>
      </c>
      <c r="S79" s="100">
        <v>4</v>
      </c>
      <c r="T79" s="100">
        <v>2</v>
      </c>
      <c r="U79" s="100">
        <v>1</v>
      </c>
      <c r="V79" s="100">
        <v>100</v>
      </c>
      <c r="W79" s="100">
        <v>0.1</v>
      </c>
      <c r="X79" s="100">
        <v>0.5</v>
      </c>
      <c r="Y79" s="100">
        <v>8</v>
      </c>
      <c r="Z79" s="98"/>
      <c r="AA79" s="98"/>
    </row>
    <row r="80" spans="1:27">
      <c r="A80" s="896"/>
      <c r="B80" s="98"/>
      <c r="C80" s="96"/>
      <c r="D80" s="894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</row>
    <row r="81" spans="1:27" ht="15" customHeight="1">
      <c r="A81" s="918" t="s">
        <v>350</v>
      </c>
      <c r="B81" s="918" t="s">
        <v>351</v>
      </c>
      <c r="C81" s="101" t="s">
        <v>352</v>
      </c>
      <c r="D81" s="894"/>
      <c r="E81" s="102">
        <v>0.467528</v>
      </c>
      <c r="F81" s="103"/>
      <c r="G81" s="103">
        <v>0.81336200000000003</v>
      </c>
      <c r="H81" s="102">
        <v>0.81623500000000004</v>
      </c>
      <c r="I81" s="103"/>
      <c r="J81" s="102">
        <v>0.772976</v>
      </c>
      <c r="K81" s="101">
        <v>0.67927000000000004</v>
      </c>
      <c r="L81" s="101">
        <v>0.51476</v>
      </c>
      <c r="M81" s="101">
        <v>1</v>
      </c>
      <c r="N81" s="101">
        <v>1E-4</v>
      </c>
      <c r="O81" s="101">
        <v>0.1</v>
      </c>
      <c r="P81" s="101">
        <v>5</v>
      </c>
      <c r="Q81" s="101">
        <v>40</v>
      </c>
      <c r="R81" s="101">
        <v>4</v>
      </c>
      <c r="S81" s="101">
        <v>4</v>
      </c>
      <c r="T81" s="101">
        <v>2</v>
      </c>
      <c r="U81" s="101">
        <v>1</v>
      </c>
      <c r="V81" s="101">
        <v>100</v>
      </c>
      <c r="W81" s="101">
        <v>0.1</v>
      </c>
      <c r="X81" s="101">
        <v>0.5</v>
      </c>
      <c r="Y81" s="101">
        <v>8</v>
      </c>
      <c r="Z81" s="103"/>
      <c r="AA81" s="103"/>
    </row>
    <row r="82" spans="1:27">
      <c r="A82" s="918"/>
      <c r="B82" s="918"/>
      <c r="C82" s="101" t="s">
        <v>353</v>
      </c>
      <c r="D82" s="894"/>
      <c r="E82" s="102">
        <v>0.58386300000000002</v>
      </c>
      <c r="F82" s="103"/>
      <c r="G82" s="103">
        <v>0.85658800000000002</v>
      </c>
      <c r="H82" s="190">
        <v>0.86146</v>
      </c>
      <c r="I82" s="103"/>
      <c r="J82" s="102">
        <v>0.830731</v>
      </c>
      <c r="K82" s="101">
        <v>0.73263</v>
      </c>
      <c r="L82" s="101">
        <v>0.57830999999999999</v>
      </c>
      <c r="M82" s="101">
        <v>1</v>
      </c>
      <c r="N82" s="101">
        <v>1E-4</v>
      </c>
      <c r="O82" s="101">
        <v>0.1</v>
      </c>
      <c r="P82" s="101">
        <v>5</v>
      </c>
      <c r="Q82" s="101">
        <v>40</v>
      </c>
      <c r="R82" s="101">
        <v>4</v>
      </c>
      <c r="S82" s="101">
        <v>4</v>
      </c>
      <c r="T82" s="101">
        <v>2</v>
      </c>
      <c r="U82" s="101">
        <v>2</v>
      </c>
      <c r="V82" s="101">
        <v>100</v>
      </c>
      <c r="W82" s="101">
        <v>0.1</v>
      </c>
      <c r="X82" s="101">
        <v>0.5</v>
      </c>
      <c r="Y82" s="101">
        <v>8</v>
      </c>
      <c r="Z82" s="103"/>
      <c r="AA82" s="103"/>
    </row>
    <row r="83" spans="1:27">
      <c r="A83" s="96"/>
      <c r="B83" s="96"/>
      <c r="C83" s="96"/>
      <c r="D83" s="894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</row>
    <row r="84" spans="1:27">
      <c r="A84" s="919" t="s">
        <v>354</v>
      </c>
      <c r="B84" s="919" t="s">
        <v>355</v>
      </c>
      <c r="C84" s="104" t="s">
        <v>352</v>
      </c>
      <c r="D84" s="894"/>
      <c r="E84" s="105">
        <v>0.496558</v>
      </c>
      <c r="F84" s="106"/>
      <c r="G84" s="106"/>
      <c r="H84" s="105">
        <v>0.85426400000000002</v>
      </c>
      <c r="I84" s="106"/>
      <c r="J84" s="186">
        <v>0.81781599999999999</v>
      </c>
      <c r="K84" s="187">
        <v>0.69047999999999998</v>
      </c>
      <c r="L84" s="187">
        <v>0.52732000000000001</v>
      </c>
      <c r="M84" s="107">
        <v>1</v>
      </c>
      <c r="N84" s="107">
        <v>1E-4</v>
      </c>
      <c r="O84" s="107">
        <v>0.1</v>
      </c>
      <c r="P84" s="107">
        <v>5</v>
      </c>
      <c r="Q84" s="107">
        <v>40</v>
      </c>
      <c r="R84" s="107">
        <v>4</v>
      </c>
      <c r="S84" s="107">
        <v>4</v>
      </c>
      <c r="T84" s="107">
        <v>2</v>
      </c>
      <c r="U84" s="107">
        <v>1</v>
      </c>
      <c r="V84" s="107">
        <v>100</v>
      </c>
      <c r="W84" s="107">
        <v>0.1</v>
      </c>
      <c r="X84" s="107">
        <v>0.5</v>
      </c>
      <c r="Y84" s="107">
        <v>8</v>
      </c>
      <c r="Z84" s="104">
        <v>4</v>
      </c>
      <c r="AA84" s="104">
        <v>10</v>
      </c>
    </row>
    <row r="85" spans="1:27">
      <c r="A85" s="920"/>
      <c r="B85" s="920"/>
      <c r="C85" s="109" t="s">
        <v>353</v>
      </c>
      <c r="D85" s="895"/>
      <c r="E85" s="110">
        <v>0.58802600000000005</v>
      </c>
      <c r="F85" s="110">
        <v>0.40968399999999999</v>
      </c>
      <c r="G85" s="110"/>
      <c r="H85" s="110">
        <v>8.5621000000000003E-2</v>
      </c>
      <c r="I85" s="111"/>
      <c r="J85" s="110">
        <v>6.5743999999999997E-2</v>
      </c>
      <c r="K85" s="188">
        <v>0.73453999999999997</v>
      </c>
      <c r="L85" s="188">
        <v>0.58067000000000002</v>
      </c>
      <c r="M85" s="112">
        <v>1</v>
      </c>
      <c r="N85" s="112">
        <v>1E-4</v>
      </c>
      <c r="O85" s="112">
        <v>0.1</v>
      </c>
      <c r="P85" s="112">
        <v>5</v>
      </c>
      <c r="Q85" s="112">
        <v>40</v>
      </c>
      <c r="R85" s="112">
        <v>4</v>
      </c>
      <c r="S85" s="112">
        <v>4</v>
      </c>
      <c r="T85" s="112">
        <v>2</v>
      </c>
      <c r="U85" s="112">
        <v>2</v>
      </c>
      <c r="V85" s="112">
        <v>100</v>
      </c>
      <c r="W85" s="112">
        <v>0.1</v>
      </c>
      <c r="X85" s="112">
        <v>0.5</v>
      </c>
      <c r="Y85" s="112">
        <v>8</v>
      </c>
      <c r="Z85" s="109">
        <v>4</v>
      </c>
      <c r="AA85" s="109">
        <v>10</v>
      </c>
    </row>
    <row r="86" spans="1:27">
      <c r="A86" s="96"/>
      <c r="B86" s="96"/>
      <c r="C86" s="96"/>
      <c r="D86" s="893" t="s">
        <v>200</v>
      </c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</row>
    <row r="87" spans="1:27">
      <c r="A87" s="896" t="s">
        <v>349</v>
      </c>
      <c r="B87" s="98"/>
      <c r="C87" s="922"/>
      <c r="D87" s="894"/>
      <c r="E87" s="99">
        <v>0.691805</v>
      </c>
      <c r="F87" s="98"/>
      <c r="G87" s="98"/>
      <c r="H87" s="99">
        <v>0.63124199999999997</v>
      </c>
      <c r="I87" s="98"/>
      <c r="J87" s="99">
        <v>0.66285400000000005</v>
      </c>
      <c r="K87" s="100">
        <v>0.61494000000000004</v>
      </c>
      <c r="L87" s="100">
        <v>0.76053000000000004</v>
      </c>
      <c r="M87" s="100">
        <v>1</v>
      </c>
      <c r="N87" s="100">
        <v>0.4</v>
      </c>
      <c r="O87" s="100">
        <v>0.1</v>
      </c>
      <c r="P87" s="100">
        <v>200</v>
      </c>
      <c r="Q87" s="100">
        <v>40</v>
      </c>
      <c r="R87" s="100">
        <v>5</v>
      </c>
      <c r="S87" s="100">
        <v>4</v>
      </c>
      <c r="T87" s="100">
        <v>0</v>
      </c>
      <c r="U87" s="100">
        <v>1</v>
      </c>
      <c r="V87" s="100">
        <v>0</v>
      </c>
      <c r="W87" s="100">
        <v>0.1</v>
      </c>
      <c r="X87" s="100">
        <v>10</v>
      </c>
      <c r="Y87" s="100">
        <v>8</v>
      </c>
      <c r="Z87" s="98"/>
      <c r="AA87" s="98"/>
    </row>
    <row r="88" spans="1:27">
      <c r="A88" s="896"/>
      <c r="B88" s="98"/>
      <c r="C88" s="922"/>
      <c r="D88" s="894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</row>
    <row r="89" spans="1:27" ht="15" customHeight="1">
      <c r="A89" s="918" t="s">
        <v>350</v>
      </c>
      <c r="B89" s="918" t="s">
        <v>351</v>
      </c>
      <c r="C89" s="101" t="s">
        <v>352</v>
      </c>
      <c r="D89" s="894"/>
      <c r="E89" s="102">
        <v>0.32503399999999999</v>
      </c>
      <c r="F89" s="103"/>
      <c r="G89" s="103"/>
      <c r="H89" s="102">
        <v>0</v>
      </c>
      <c r="I89" s="103"/>
      <c r="J89" s="102">
        <v>0</v>
      </c>
      <c r="K89" s="101">
        <v>0.32569999999999999</v>
      </c>
      <c r="L89" s="101">
        <v>0.19506999999999999</v>
      </c>
      <c r="M89" s="101">
        <v>1</v>
      </c>
      <c r="N89" s="101">
        <v>1E-4</v>
      </c>
      <c r="O89" s="101">
        <v>0.1</v>
      </c>
      <c r="P89" s="101">
        <v>200</v>
      </c>
      <c r="Q89" s="101">
        <v>40</v>
      </c>
      <c r="R89" s="101">
        <v>5</v>
      </c>
      <c r="S89" s="101">
        <v>4</v>
      </c>
      <c r="T89" s="101">
        <v>0</v>
      </c>
      <c r="U89" s="101">
        <v>1</v>
      </c>
      <c r="V89" s="101">
        <v>0</v>
      </c>
      <c r="W89" s="101">
        <v>0.1</v>
      </c>
      <c r="X89" s="101">
        <v>10</v>
      </c>
      <c r="Y89" s="101">
        <v>8</v>
      </c>
      <c r="Z89" s="103"/>
      <c r="AA89" s="103"/>
    </row>
    <row r="90" spans="1:27">
      <c r="A90" s="918"/>
      <c r="B90" s="918"/>
      <c r="C90" s="101" t="s">
        <v>353</v>
      </c>
      <c r="D90" s="894"/>
      <c r="E90" s="102">
        <v>0.32180300000000001</v>
      </c>
      <c r="F90" s="103"/>
      <c r="G90" s="103"/>
      <c r="H90" s="102">
        <v>0</v>
      </c>
      <c r="I90" s="103"/>
      <c r="J90" s="102">
        <v>0</v>
      </c>
      <c r="K90" s="101">
        <v>0.32569999999999999</v>
      </c>
      <c r="L90" s="101">
        <v>0.19506999999999999</v>
      </c>
      <c r="M90" s="101">
        <v>1</v>
      </c>
      <c r="N90" s="101">
        <v>1E-4</v>
      </c>
      <c r="O90" s="101">
        <v>0.1</v>
      </c>
      <c r="P90" s="101">
        <v>200</v>
      </c>
      <c r="Q90" s="101">
        <v>40</v>
      </c>
      <c r="R90" s="101">
        <v>5</v>
      </c>
      <c r="S90" s="101">
        <v>4</v>
      </c>
      <c r="T90" s="101">
        <v>0</v>
      </c>
      <c r="U90" s="101">
        <v>2</v>
      </c>
      <c r="V90" s="101">
        <v>0</v>
      </c>
      <c r="W90" s="101">
        <v>0.1</v>
      </c>
      <c r="X90" s="101">
        <v>10</v>
      </c>
      <c r="Y90" s="101">
        <v>8</v>
      </c>
      <c r="Z90" s="103"/>
      <c r="AA90" s="103"/>
    </row>
    <row r="91" spans="1:27">
      <c r="A91" s="96"/>
      <c r="B91" s="96"/>
      <c r="C91" s="96"/>
      <c r="D91" s="894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</row>
    <row r="92" spans="1:27">
      <c r="A92" s="919" t="s">
        <v>354</v>
      </c>
      <c r="B92" s="925" t="s">
        <v>355</v>
      </c>
      <c r="C92" s="104" t="s">
        <v>352</v>
      </c>
      <c r="D92" s="894"/>
      <c r="E92" s="105">
        <v>0.58519100000000002</v>
      </c>
      <c r="F92" s="106"/>
      <c r="G92" s="106"/>
      <c r="H92" s="105" t="s">
        <v>360</v>
      </c>
      <c r="I92" s="106"/>
      <c r="J92" s="105">
        <v>0.22567400000000001</v>
      </c>
      <c r="K92" s="104">
        <v>0.68510000000000004</v>
      </c>
      <c r="L92" s="104">
        <v>0.52220599999999995</v>
      </c>
      <c r="M92" s="104">
        <v>1</v>
      </c>
      <c r="N92" s="104">
        <v>5.0000000000000002E-5</v>
      </c>
      <c r="O92" s="104">
        <v>0.1</v>
      </c>
      <c r="P92" s="104">
        <v>1600</v>
      </c>
      <c r="Q92" s="104">
        <v>40</v>
      </c>
      <c r="R92" s="104">
        <v>5</v>
      </c>
      <c r="S92" s="104">
        <v>4</v>
      </c>
      <c r="T92" s="104">
        <v>1</v>
      </c>
      <c r="U92" s="104">
        <v>1</v>
      </c>
      <c r="V92" s="104">
        <v>0</v>
      </c>
      <c r="W92" s="104">
        <v>0.1</v>
      </c>
      <c r="X92" s="104">
        <v>10</v>
      </c>
      <c r="Y92" s="104">
        <v>8</v>
      </c>
      <c r="Z92" s="104">
        <v>4</v>
      </c>
      <c r="AA92" s="104">
        <v>5</v>
      </c>
    </row>
    <row r="93" spans="1:27">
      <c r="A93" s="920"/>
      <c r="B93" s="926"/>
      <c r="C93" s="109" t="s">
        <v>353</v>
      </c>
      <c r="D93" s="895"/>
      <c r="E93" s="110">
        <v>0.44672899999999999</v>
      </c>
      <c r="F93" s="111"/>
      <c r="G93" s="111"/>
      <c r="H93" s="105">
        <v>0.263268</v>
      </c>
      <c r="I93" s="111"/>
      <c r="J93" s="110">
        <v>0</v>
      </c>
      <c r="K93" s="109">
        <v>0.51163999999999998</v>
      </c>
      <c r="L93" s="109">
        <v>0.34483000000000003</v>
      </c>
      <c r="M93" s="112">
        <v>1</v>
      </c>
      <c r="N93" s="112">
        <v>5.0000000000000002E-5</v>
      </c>
      <c r="O93" s="109">
        <v>0.1</v>
      </c>
      <c r="P93" s="109">
        <v>200</v>
      </c>
      <c r="Q93" s="109">
        <v>40</v>
      </c>
      <c r="R93" s="109">
        <v>5</v>
      </c>
      <c r="S93" s="109">
        <v>4</v>
      </c>
      <c r="T93" s="109">
        <v>0</v>
      </c>
      <c r="U93" s="109">
        <v>2</v>
      </c>
      <c r="V93" s="109">
        <v>5</v>
      </c>
      <c r="W93" s="109">
        <v>0.1</v>
      </c>
      <c r="X93" s="109">
        <v>25</v>
      </c>
      <c r="Y93" s="109">
        <v>8</v>
      </c>
      <c r="Z93" s="109">
        <v>4</v>
      </c>
      <c r="AA93" s="109">
        <v>5</v>
      </c>
    </row>
    <row r="94" spans="1:27">
      <c r="A94" s="96"/>
      <c r="B94" s="96"/>
      <c r="C94" s="96"/>
      <c r="D94" s="893" t="s">
        <v>201</v>
      </c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</row>
    <row r="95" spans="1:27">
      <c r="A95" s="896" t="s">
        <v>349</v>
      </c>
      <c r="B95" s="98"/>
      <c r="C95" s="921"/>
      <c r="D95" s="894"/>
      <c r="E95" s="99">
        <v>0.60901799999999995</v>
      </c>
      <c r="F95" s="98"/>
      <c r="G95" s="98"/>
      <c r="H95" s="99">
        <v>0.49277500000000002</v>
      </c>
      <c r="I95" s="98"/>
      <c r="J95" s="99">
        <v>0.51720699999999997</v>
      </c>
      <c r="K95" s="100">
        <v>0.55745999999999996</v>
      </c>
      <c r="L95" s="100">
        <v>0.70752999999999999</v>
      </c>
      <c r="M95" s="100">
        <v>1</v>
      </c>
      <c r="N95" s="100">
        <v>0.38</v>
      </c>
      <c r="O95" s="100">
        <v>0.1</v>
      </c>
      <c r="P95" s="100">
        <v>25</v>
      </c>
      <c r="Q95" s="100">
        <v>40</v>
      </c>
      <c r="R95" s="100">
        <v>5</v>
      </c>
      <c r="S95" s="100">
        <v>4</v>
      </c>
      <c r="T95" s="100">
        <v>0</v>
      </c>
      <c r="U95" s="100">
        <v>1</v>
      </c>
      <c r="V95" s="100">
        <v>5</v>
      </c>
      <c r="W95" s="100">
        <v>0.1</v>
      </c>
      <c r="X95" s="100">
        <v>5</v>
      </c>
      <c r="Y95" s="100">
        <v>8</v>
      </c>
      <c r="Z95" s="98"/>
      <c r="AA95" s="98"/>
    </row>
    <row r="96" spans="1:27">
      <c r="A96" s="896"/>
      <c r="B96" s="98"/>
      <c r="C96" s="921"/>
      <c r="D96" s="894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</row>
    <row r="97" spans="1:32" ht="15" customHeight="1">
      <c r="A97" s="918" t="s">
        <v>350</v>
      </c>
      <c r="B97" s="918" t="s">
        <v>351</v>
      </c>
      <c r="C97" s="101" t="s">
        <v>352</v>
      </c>
      <c r="D97" s="894"/>
      <c r="E97" s="102">
        <v>0.38799099999999997</v>
      </c>
      <c r="F97" s="103"/>
      <c r="G97" s="103"/>
      <c r="H97" s="102">
        <v>5.0145000000000002E-2</v>
      </c>
      <c r="I97" s="103"/>
      <c r="J97" s="102">
        <v>0.13261999999999999</v>
      </c>
      <c r="K97" s="101">
        <v>0.39038</v>
      </c>
      <c r="L97" s="101">
        <v>0.24593000000000001</v>
      </c>
      <c r="M97" s="101">
        <v>1</v>
      </c>
      <c r="N97" s="101">
        <v>1E-4</v>
      </c>
      <c r="O97" s="101">
        <v>0.1</v>
      </c>
      <c r="P97" s="101">
        <v>25</v>
      </c>
      <c r="Q97" s="101">
        <v>40</v>
      </c>
      <c r="R97" s="101">
        <v>5</v>
      </c>
      <c r="S97" s="101">
        <v>4</v>
      </c>
      <c r="T97" s="101">
        <v>0</v>
      </c>
      <c r="U97" s="101">
        <v>1</v>
      </c>
      <c r="V97" s="101">
        <v>5</v>
      </c>
      <c r="W97" s="101">
        <v>0.1</v>
      </c>
      <c r="X97" s="101">
        <v>5</v>
      </c>
      <c r="Y97" s="101">
        <v>8</v>
      </c>
      <c r="Z97" s="103"/>
      <c r="AA97" s="103"/>
    </row>
    <row r="98" spans="1:32">
      <c r="A98" s="918"/>
      <c r="B98" s="918"/>
      <c r="C98" s="101" t="s">
        <v>353</v>
      </c>
      <c r="D98" s="894"/>
      <c r="E98" s="102">
        <v>0.39473000000000003</v>
      </c>
      <c r="F98" s="103"/>
      <c r="G98" s="103"/>
      <c r="H98" s="102">
        <v>0</v>
      </c>
      <c r="I98" s="103"/>
      <c r="J98" s="102">
        <v>0</v>
      </c>
      <c r="K98" s="101">
        <v>0.39740999999999999</v>
      </c>
      <c r="L98" s="101">
        <v>0.25139</v>
      </c>
      <c r="M98" s="101">
        <v>1</v>
      </c>
      <c r="N98" s="101">
        <v>1E-4</v>
      </c>
      <c r="O98" s="101">
        <v>0.1</v>
      </c>
      <c r="P98" s="101">
        <v>25</v>
      </c>
      <c r="Q98" s="101">
        <v>40</v>
      </c>
      <c r="R98" s="101">
        <v>5</v>
      </c>
      <c r="S98" s="101">
        <v>4</v>
      </c>
      <c r="T98" s="101">
        <v>0</v>
      </c>
      <c r="U98" s="101">
        <v>2</v>
      </c>
      <c r="V98" s="101">
        <v>5</v>
      </c>
      <c r="W98" s="101">
        <v>0.1</v>
      </c>
      <c r="X98" s="101">
        <v>5</v>
      </c>
      <c r="Y98" s="101">
        <v>8</v>
      </c>
      <c r="Z98" s="103"/>
      <c r="AA98" s="103"/>
    </row>
    <row r="99" spans="1:32">
      <c r="A99" s="96"/>
      <c r="B99" s="96"/>
      <c r="C99" s="96"/>
      <c r="D99" s="894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</row>
    <row r="100" spans="1:32">
      <c r="A100" s="919" t="s">
        <v>354</v>
      </c>
      <c r="B100" s="919" t="s">
        <v>355</v>
      </c>
      <c r="C100" s="104" t="s">
        <v>352</v>
      </c>
      <c r="D100" s="894"/>
      <c r="E100" s="105">
        <v>0.30143399999999998</v>
      </c>
      <c r="F100" s="106"/>
      <c r="G100" s="106"/>
      <c r="H100" s="105">
        <v>0</v>
      </c>
      <c r="I100" s="106"/>
      <c r="J100" s="105">
        <v>6.5743999999999997E-2</v>
      </c>
      <c r="K100" s="104">
        <v>0.48742000000000002</v>
      </c>
      <c r="L100" s="104">
        <v>0.32650000000000001</v>
      </c>
      <c r="M100" s="107">
        <v>1</v>
      </c>
      <c r="N100" s="107">
        <v>5.0000000000000002E-5</v>
      </c>
      <c r="O100" s="104">
        <v>0.1</v>
      </c>
      <c r="P100" s="104">
        <v>25</v>
      </c>
      <c r="Q100" s="104">
        <v>40</v>
      </c>
      <c r="R100" s="104">
        <v>5</v>
      </c>
      <c r="S100" s="104">
        <v>4</v>
      </c>
      <c r="T100" s="104">
        <v>0</v>
      </c>
      <c r="U100" s="107">
        <v>1</v>
      </c>
      <c r="V100" s="104">
        <v>500</v>
      </c>
      <c r="W100" s="104">
        <v>0.1</v>
      </c>
      <c r="X100" s="107">
        <v>5</v>
      </c>
      <c r="Y100" s="107">
        <v>8</v>
      </c>
      <c r="Z100" s="104">
        <v>4</v>
      </c>
      <c r="AA100" s="104">
        <v>10</v>
      </c>
    </row>
    <row r="101" spans="1:32">
      <c r="A101" s="920"/>
      <c r="B101" s="920"/>
      <c r="C101" s="109" t="s">
        <v>353</v>
      </c>
      <c r="D101" s="894"/>
      <c r="E101" s="110">
        <v>0.40968399999999999</v>
      </c>
      <c r="F101" s="111"/>
      <c r="G101" s="111"/>
      <c r="H101" s="110">
        <v>0.23097999999999999</v>
      </c>
      <c r="I101" s="111"/>
      <c r="J101" s="110">
        <v>0</v>
      </c>
      <c r="K101" s="109">
        <v>0.52402000000000004</v>
      </c>
      <c r="L101" s="109">
        <v>0.36098000000000002</v>
      </c>
      <c r="M101" s="112">
        <v>1</v>
      </c>
      <c r="N101" s="112">
        <v>5.0000000000000002E-5</v>
      </c>
      <c r="O101" s="109">
        <v>0.1</v>
      </c>
      <c r="P101" s="109">
        <v>25</v>
      </c>
      <c r="Q101" s="109">
        <v>40</v>
      </c>
      <c r="R101" s="109">
        <v>5</v>
      </c>
      <c r="S101" s="109">
        <v>4</v>
      </c>
      <c r="T101" s="109">
        <v>0</v>
      </c>
      <c r="U101" s="109">
        <v>2</v>
      </c>
      <c r="V101" s="109">
        <v>500</v>
      </c>
      <c r="W101" s="109">
        <v>0.1</v>
      </c>
      <c r="X101" s="112">
        <v>5</v>
      </c>
      <c r="Y101" s="112">
        <v>8</v>
      </c>
      <c r="Z101" s="109">
        <v>4</v>
      </c>
      <c r="AA101" s="109">
        <v>10</v>
      </c>
    </row>
    <row r="102" spans="1:32">
      <c r="A102" s="96"/>
      <c r="B102" s="96"/>
      <c r="C102" s="96"/>
      <c r="D102" s="893" t="s">
        <v>204</v>
      </c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</row>
    <row r="103" spans="1:32">
      <c r="A103" s="896" t="s">
        <v>349</v>
      </c>
      <c r="B103" s="98"/>
      <c r="C103" s="921"/>
      <c r="D103" s="894"/>
      <c r="E103" s="99">
        <v>4.8807000000000003E-2</v>
      </c>
      <c r="F103" s="98"/>
      <c r="G103" s="98"/>
      <c r="H103" s="99">
        <v>0</v>
      </c>
      <c r="I103" s="98"/>
      <c r="J103" s="99">
        <v>0</v>
      </c>
      <c r="K103" s="100">
        <v>0.27095000000000002</v>
      </c>
      <c r="L103" s="100">
        <v>0.42008000000000001</v>
      </c>
      <c r="M103" s="100">
        <v>4</v>
      </c>
      <c r="N103" s="100">
        <v>0.4</v>
      </c>
      <c r="O103" s="100">
        <v>0.1</v>
      </c>
      <c r="P103" s="100">
        <v>5</v>
      </c>
      <c r="Q103" s="100">
        <v>40</v>
      </c>
      <c r="R103" s="100">
        <v>4</v>
      </c>
      <c r="S103" s="100">
        <v>4</v>
      </c>
      <c r="T103" s="100">
        <v>4</v>
      </c>
      <c r="U103" s="100">
        <v>500</v>
      </c>
      <c r="V103" s="100">
        <v>0.1</v>
      </c>
      <c r="W103" s="100">
        <v>5</v>
      </c>
      <c r="X103" s="100">
        <v>8</v>
      </c>
      <c r="Y103" s="98"/>
      <c r="Z103" s="98"/>
      <c r="AA103" s="98"/>
    </row>
    <row r="104" spans="1:32">
      <c r="A104" s="896"/>
      <c r="B104" s="98"/>
      <c r="C104" s="921"/>
      <c r="D104" s="894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</row>
    <row r="105" spans="1:32" ht="15" customHeight="1">
      <c r="A105" s="918" t="s">
        <v>350</v>
      </c>
      <c r="B105" s="918" t="s">
        <v>351</v>
      </c>
      <c r="C105" s="101" t="s">
        <v>352</v>
      </c>
      <c r="D105" s="894"/>
      <c r="E105" s="102">
        <v>5.7784000000000002E-2</v>
      </c>
      <c r="F105" s="102">
        <v>8.3599000000000007E-2</v>
      </c>
      <c r="G105" s="102"/>
      <c r="H105" s="102">
        <v>0</v>
      </c>
      <c r="I105" s="103"/>
      <c r="J105" s="102">
        <v>0</v>
      </c>
      <c r="K105" s="101">
        <v>0.49141000000000001</v>
      </c>
      <c r="L105" s="101">
        <v>0.35037000000000001</v>
      </c>
      <c r="M105" s="101">
        <v>4</v>
      </c>
      <c r="N105" s="101">
        <v>1E-4</v>
      </c>
      <c r="O105" s="101">
        <v>0.1</v>
      </c>
      <c r="P105" s="101">
        <v>5</v>
      </c>
      <c r="Q105" s="101">
        <v>40</v>
      </c>
      <c r="R105" s="101">
        <v>4</v>
      </c>
      <c r="S105" s="101">
        <v>4</v>
      </c>
      <c r="T105" s="101">
        <v>4</v>
      </c>
      <c r="U105" s="101">
        <v>1</v>
      </c>
      <c r="V105" s="101">
        <v>500</v>
      </c>
      <c r="W105" s="101">
        <v>0.1</v>
      </c>
      <c r="X105" s="101">
        <v>5</v>
      </c>
      <c r="Y105" s="101">
        <v>8</v>
      </c>
      <c r="Z105" s="103"/>
      <c r="AA105" s="103"/>
    </row>
    <row r="106" spans="1:32">
      <c r="A106" s="918"/>
      <c r="B106" s="918"/>
      <c r="C106" s="101" t="s">
        <v>353</v>
      </c>
      <c r="D106" s="894"/>
      <c r="E106" s="102">
        <v>0.154057</v>
      </c>
      <c r="F106" s="102">
        <v>0.16545299999999999</v>
      </c>
      <c r="G106" s="102"/>
      <c r="H106" s="102">
        <v>0</v>
      </c>
      <c r="I106" s="103"/>
      <c r="J106" s="102">
        <v>0</v>
      </c>
      <c r="K106" s="101">
        <v>0.59458</v>
      </c>
      <c r="L106" s="101">
        <v>0.44113999999999998</v>
      </c>
      <c r="M106" s="101">
        <v>4</v>
      </c>
      <c r="N106" s="101">
        <v>1E-4</v>
      </c>
      <c r="O106" s="101">
        <v>0.1</v>
      </c>
      <c r="P106" s="101">
        <v>5</v>
      </c>
      <c r="Q106" s="101">
        <v>40</v>
      </c>
      <c r="R106" s="101">
        <v>4</v>
      </c>
      <c r="S106" s="101">
        <v>4</v>
      </c>
      <c r="T106" s="101">
        <v>4</v>
      </c>
      <c r="U106" s="101">
        <v>2</v>
      </c>
      <c r="V106" s="101">
        <v>500</v>
      </c>
      <c r="W106" s="101">
        <v>0.1</v>
      </c>
      <c r="X106" s="101">
        <v>5</v>
      </c>
      <c r="Y106" s="101">
        <v>8</v>
      </c>
      <c r="Z106" s="103"/>
      <c r="AA106" s="103"/>
    </row>
    <row r="107" spans="1:32">
      <c r="A107" s="96"/>
      <c r="B107" s="96"/>
      <c r="C107" s="96"/>
      <c r="D107" s="894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</row>
    <row r="108" spans="1:32">
      <c r="A108" s="919" t="s">
        <v>354</v>
      </c>
      <c r="B108" s="919" t="s">
        <v>355</v>
      </c>
      <c r="C108" s="104" t="s">
        <v>352</v>
      </c>
      <c r="D108" s="894"/>
      <c r="E108" s="105">
        <v>9.776E-2</v>
      </c>
      <c r="F108" s="106"/>
      <c r="G108" s="106"/>
      <c r="H108" s="106"/>
      <c r="I108" s="106"/>
      <c r="J108" s="106"/>
      <c r="K108" s="104">
        <v>0.52117000000000002</v>
      </c>
      <c r="L108" s="104">
        <v>0.36788999999999999</v>
      </c>
      <c r="M108" s="104">
        <v>4</v>
      </c>
      <c r="N108" s="104">
        <v>1E-4</v>
      </c>
      <c r="O108" s="104">
        <v>0.1</v>
      </c>
      <c r="P108" s="104">
        <v>5</v>
      </c>
      <c r="Q108" s="104">
        <v>40</v>
      </c>
      <c r="R108" s="104">
        <v>4</v>
      </c>
      <c r="S108" s="104">
        <v>4</v>
      </c>
      <c r="T108" s="104">
        <v>4</v>
      </c>
      <c r="U108" s="104">
        <v>1</v>
      </c>
      <c r="V108" s="104">
        <v>500</v>
      </c>
      <c r="W108" s="104">
        <v>0.1</v>
      </c>
      <c r="X108" s="104">
        <v>5</v>
      </c>
      <c r="Y108" s="104">
        <v>8</v>
      </c>
      <c r="Z108" s="106">
        <v>4</v>
      </c>
      <c r="AA108" s="106">
        <v>10</v>
      </c>
      <c r="AB108" s="121"/>
      <c r="AC108" s="121"/>
      <c r="AD108" s="121"/>
      <c r="AE108" s="122"/>
      <c r="AF108" s="122"/>
    </row>
    <row r="109" spans="1:32">
      <c r="A109" s="920"/>
      <c r="B109" s="920"/>
      <c r="C109" s="109" t="s">
        <v>353</v>
      </c>
      <c r="D109" s="895"/>
      <c r="E109" s="110">
        <v>0.19886999999999999</v>
      </c>
      <c r="F109" s="111"/>
      <c r="G109" s="111"/>
      <c r="H109" s="111"/>
      <c r="I109" s="111"/>
      <c r="J109" s="111"/>
      <c r="K109" s="109">
        <v>0.62197999999999998</v>
      </c>
      <c r="L109" s="109">
        <v>0.44889000000000001</v>
      </c>
      <c r="M109" s="104">
        <v>4</v>
      </c>
      <c r="N109" s="104">
        <v>1E-4</v>
      </c>
      <c r="O109" s="104">
        <v>0.1</v>
      </c>
      <c r="P109" s="104">
        <v>5</v>
      </c>
      <c r="Q109" s="104">
        <v>40</v>
      </c>
      <c r="R109" s="104">
        <v>4</v>
      </c>
      <c r="S109" s="104">
        <v>4</v>
      </c>
      <c r="T109" s="104">
        <v>4</v>
      </c>
      <c r="U109" s="104">
        <v>2</v>
      </c>
      <c r="V109" s="104">
        <v>500</v>
      </c>
      <c r="W109" s="104">
        <v>0.1</v>
      </c>
      <c r="X109" s="104">
        <v>5</v>
      </c>
      <c r="Y109" s="104">
        <v>8</v>
      </c>
      <c r="Z109" s="106">
        <v>4</v>
      </c>
      <c r="AA109" s="106">
        <v>10</v>
      </c>
      <c r="AB109" s="121"/>
      <c r="AC109" s="121"/>
      <c r="AD109" s="121"/>
      <c r="AE109" s="122"/>
      <c r="AF109" s="122"/>
    </row>
    <row r="110" spans="1:32">
      <c r="A110" s="96"/>
      <c r="B110" s="96"/>
      <c r="C110" s="96"/>
      <c r="D110" s="894" t="s">
        <v>205</v>
      </c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</row>
    <row r="111" spans="1:32">
      <c r="A111" s="896" t="s">
        <v>349</v>
      </c>
      <c r="B111" s="98"/>
      <c r="C111" s="921"/>
      <c r="D111" s="894"/>
      <c r="E111" s="99">
        <v>3.7448000000000002E-2</v>
      </c>
      <c r="F111" s="98"/>
      <c r="G111" s="98"/>
      <c r="H111" s="99">
        <v>0.36662</v>
      </c>
      <c r="I111" s="98"/>
      <c r="J111" s="99">
        <v>0.31959500000000002</v>
      </c>
      <c r="K111" s="100">
        <v>0.51875000000000004</v>
      </c>
      <c r="L111" s="100">
        <v>0.68076000000000003</v>
      </c>
      <c r="M111" s="100">
        <v>4</v>
      </c>
      <c r="N111" s="100">
        <v>2.5000000000000001E-3</v>
      </c>
      <c r="O111" s="100">
        <v>0.1</v>
      </c>
      <c r="P111" s="100">
        <v>10</v>
      </c>
      <c r="Q111" s="100">
        <v>40</v>
      </c>
      <c r="R111" s="100">
        <v>4</v>
      </c>
      <c r="S111" s="100">
        <v>6</v>
      </c>
      <c r="T111" s="100">
        <v>2</v>
      </c>
      <c r="U111" s="100">
        <v>1</v>
      </c>
      <c r="V111" s="100">
        <v>500</v>
      </c>
      <c r="W111" s="100">
        <v>0.1</v>
      </c>
      <c r="X111" s="100">
        <v>50</v>
      </c>
      <c r="Y111" s="100">
        <v>9</v>
      </c>
      <c r="Z111" s="98"/>
      <c r="AA111" s="98"/>
    </row>
    <row r="112" spans="1:32">
      <c r="A112" s="896"/>
      <c r="B112" s="98"/>
      <c r="C112" s="921"/>
      <c r="D112" s="894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</row>
    <row r="113" spans="1:27" ht="15" customHeight="1">
      <c r="A113" s="918" t="s">
        <v>350</v>
      </c>
      <c r="B113" s="918" t="s">
        <v>351</v>
      </c>
      <c r="C113" s="101" t="s">
        <v>352</v>
      </c>
      <c r="D113" s="894"/>
      <c r="E113" s="102">
        <v>6.8495E-2</v>
      </c>
      <c r="F113" s="102">
        <v>6.4130999999999994E-2</v>
      </c>
      <c r="G113" s="102"/>
      <c r="H113" s="102">
        <v>0.30281599999999997</v>
      </c>
      <c r="I113" s="103"/>
      <c r="J113" s="102">
        <v>0.26454499999999997</v>
      </c>
      <c r="K113" s="101">
        <v>0.66327000000000003</v>
      </c>
      <c r="L113" s="101">
        <v>0.51534000000000002</v>
      </c>
      <c r="M113" s="101">
        <v>4</v>
      </c>
      <c r="N113" s="101">
        <v>1E-4</v>
      </c>
      <c r="O113" s="101">
        <v>0.1</v>
      </c>
      <c r="P113" s="101">
        <v>10</v>
      </c>
      <c r="Q113" s="101">
        <v>40</v>
      </c>
      <c r="R113" s="101">
        <v>4</v>
      </c>
      <c r="S113" s="101">
        <v>6</v>
      </c>
      <c r="T113" s="101">
        <v>2</v>
      </c>
      <c r="U113" s="101">
        <v>1</v>
      </c>
      <c r="V113" s="101">
        <v>500</v>
      </c>
      <c r="W113" s="101">
        <v>0.1</v>
      </c>
      <c r="X113" s="101">
        <v>50</v>
      </c>
      <c r="Y113" s="101">
        <v>9</v>
      </c>
      <c r="Z113" s="103"/>
      <c r="AA113" s="103"/>
    </row>
    <row r="114" spans="1:27">
      <c r="A114" s="918"/>
      <c r="B114" s="918"/>
      <c r="C114" s="101" t="s">
        <v>353</v>
      </c>
      <c r="D114" s="894"/>
      <c r="E114" s="102">
        <v>0.107733</v>
      </c>
      <c r="F114" s="102">
        <v>0.124574</v>
      </c>
      <c r="G114" s="102"/>
      <c r="H114" s="102">
        <v>0</v>
      </c>
      <c r="I114" s="103"/>
      <c r="J114" s="103"/>
      <c r="K114" s="101">
        <v>0.78327000000000002</v>
      </c>
      <c r="L114" s="101">
        <v>0.64532</v>
      </c>
      <c r="M114" s="101">
        <v>4</v>
      </c>
      <c r="N114" s="101">
        <v>1E-4</v>
      </c>
      <c r="O114" s="101">
        <v>0.1</v>
      </c>
      <c r="P114" s="101">
        <v>10</v>
      </c>
      <c r="Q114" s="101">
        <v>40</v>
      </c>
      <c r="R114" s="101">
        <v>4</v>
      </c>
      <c r="S114" s="101">
        <v>6</v>
      </c>
      <c r="T114" s="101">
        <v>2</v>
      </c>
      <c r="U114" s="101">
        <v>2</v>
      </c>
      <c r="V114" s="101">
        <v>500</v>
      </c>
      <c r="W114" s="101">
        <v>0.1</v>
      </c>
      <c r="X114" s="101">
        <v>50</v>
      </c>
      <c r="Y114" s="101">
        <v>9</v>
      </c>
      <c r="Z114" s="103"/>
      <c r="AA114" s="103"/>
    </row>
    <row r="115" spans="1:27">
      <c r="A115" s="96"/>
      <c r="B115" s="96"/>
      <c r="C115" s="96"/>
      <c r="D115" s="894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</row>
    <row r="116" spans="1:27">
      <c r="A116" s="919" t="s">
        <v>354</v>
      </c>
      <c r="B116" s="919" t="s">
        <v>355</v>
      </c>
      <c r="C116" s="104" t="s">
        <v>352</v>
      </c>
      <c r="D116" s="894"/>
      <c r="E116" s="105">
        <v>3.4568000000000002E-2</v>
      </c>
      <c r="F116" s="106"/>
      <c r="G116" s="106"/>
      <c r="H116" s="106"/>
      <c r="I116" s="106"/>
      <c r="J116" s="106"/>
      <c r="K116" s="104">
        <v>0.63288999999999995</v>
      </c>
      <c r="L116" s="104">
        <v>0.49875999999999998</v>
      </c>
      <c r="M116" s="104">
        <v>4</v>
      </c>
      <c r="N116" s="104">
        <v>1E-4</v>
      </c>
      <c r="O116" s="104">
        <v>0.1</v>
      </c>
      <c r="P116" s="104">
        <v>10</v>
      </c>
      <c r="Q116" s="104">
        <v>40</v>
      </c>
      <c r="R116" s="104">
        <v>4</v>
      </c>
      <c r="S116" s="104">
        <v>6</v>
      </c>
      <c r="T116" s="104">
        <v>2</v>
      </c>
      <c r="U116" s="104">
        <v>1</v>
      </c>
      <c r="V116" s="104">
        <v>500</v>
      </c>
      <c r="W116" s="104">
        <v>0.1</v>
      </c>
      <c r="X116" s="104">
        <v>50</v>
      </c>
      <c r="Y116" s="104">
        <v>9</v>
      </c>
      <c r="Z116" s="106">
        <v>4</v>
      </c>
      <c r="AA116" s="106">
        <v>10</v>
      </c>
    </row>
    <row r="117" spans="1:27">
      <c r="A117" s="919"/>
      <c r="B117" s="919"/>
      <c r="C117" s="104" t="s">
        <v>353</v>
      </c>
      <c r="D117" s="894"/>
      <c r="E117" s="105">
        <v>0.15678</v>
      </c>
      <c r="F117" s="106"/>
      <c r="G117" s="106"/>
      <c r="H117" s="106"/>
      <c r="I117" s="106"/>
      <c r="J117" s="106"/>
      <c r="K117" s="104">
        <v>0.74678</v>
      </c>
      <c r="L117" s="104">
        <v>0.62309000000000003</v>
      </c>
      <c r="M117" s="104">
        <v>4</v>
      </c>
      <c r="N117" s="104">
        <v>1E-4</v>
      </c>
      <c r="O117" s="104">
        <v>0.1</v>
      </c>
      <c r="P117" s="104">
        <v>10</v>
      </c>
      <c r="Q117" s="104">
        <v>40</v>
      </c>
      <c r="R117" s="104">
        <v>4</v>
      </c>
      <c r="S117" s="104">
        <v>6</v>
      </c>
      <c r="T117" s="104">
        <v>2</v>
      </c>
      <c r="U117" s="104">
        <v>2</v>
      </c>
      <c r="V117" s="104">
        <v>500</v>
      </c>
      <c r="W117" s="104">
        <v>0.1</v>
      </c>
      <c r="X117" s="104">
        <v>50</v>
      </c>
      <c r="Y117" s="104">
        <v>9</v>
      </c>
      <c r="Z117" s="106">
        <v>4</v>
      </c>
      <c r="AA117" s="106">
        <v>10</v>
      </c>
    </row>
    <row r="118" spans="1:27">
      <c r="A118" s="116"/>
      <c r="B118" s="116"/>
      <c r="C118" s="116"/>
      <c r="D118" s="895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</row>
    <row r="119" spans="1:27">
      <c r="A119" s="897" t="s">
        <v>349</v>
      </c>
      <c r="B119" s="117"/>
      <c r="C119" s="117"/>
      <c r="D119" s="893" t="s">
        <v>361</v>
      </c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</row>
    <row r="120" spans="1:27">
      <c r="A120" s="898"/>
      <c r="B120" s="98"/>
      <c r="C120" s="98"/>
      <c r="D120" s="894"/>
      <c r="E120" s="99">
        <v>0.59820099999999998</v>
      </c>
      <c r="F120" s="98"/>
      <c r="G120" s="98"/>
      <c r="H120" s="99">
        <v>0.89644999999999997</v>
      </c>
      <c r="I120" s="98"/>
      <c r="J120" s="99">
        <v>0.87543599999999999</v>
      </c>
      <c r="K120" s="100">
        <v>0.83784999999999998</v>
      </c>
      <c r="L120" s="100">
        <v>0.72140000000000004</v>
      </c>
      <c r="M120" s="100">
        <v>1</v>
      </c>
      <c r="N120" s="100">
        <v>2.5000000000000001E-2</v>
      </c>
      <c r="O120" s="100">
        <v>0.1</v>
      </c>
      <c r="P120" s="100">
        <v>10</v>
      </c>
      <c r="Q120" s="100">
        <v>30</v>
      </c>
      <c r="R120" s="100">
        <v>2</v>
      </c>
      <c r="S120" s="100">
        <v>1.4</v>
      </c>
      <c r="T120" s="100">
        <v>1</v>
      </c>
      <c r="U120" s="100">
        <v>1</v>
      </c>
      <c r="V120" s="100">
        <v>5</v>
      </c>
      <c r="W120" s="100">
        <v>0.1</v>
      </c>
      <c r="X120" s="100">
        <v>1.5</v>
      </c>
      <c r="Y120" s="100">
        <v>9</v>
      </c>
      <c r="Z120" s="98"/>
      <c r="AA120" s="98"/>
    </row>
    <row r="121" spans="1:27" ht="15" customHeight="1">
      <c r="A121" s="96"/>
      <c r="B121" s="96"/>
      <c r="C121" s="96"/>
      <c r="D121" s="894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</row>
    <row r="122" spans="1:27">
      <c r="A122" s="96"/>
      <c r="B122" s="96"/>
      <c r="C122" s="96"/>
      <c r="D122" s="894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</row>
    <row r="123" spans="1:27">
      <c r="A123" s="918" t="s">
        <v>350</v>
      </c>
      <c r="B123" s="918" t="s">
        <v>351</v>
      </c>
      <c r="C123" s="101" t="s">
        <v>352</v>
      </c>
      <c r="D123" s="894"/>
      <c r="E123" s="102">
        <v>0.62318899999999999</v>
      </c>
      <c r="F123" s="103"/>
      <c r="G123" s="103">
        <v>0.85899099999999995</v>
      </c>
      <c r="H123" s="102">
        <v>0.92870699999999995</v>
      </c>
      <c r="I123" s="103"/>
      <c r="J123" s="191">
        <v>0.84944900000000001</v>
      </c>
      <c r="K123" s="101">
        <v>0.84828999999999999</v>
      </c>
      <c r="L123" s="101">
        <v>0.73697000000000001</v>
      </c>
      <c r="M123" s="101">
        <v>1</v>
      </c>
      <c r="N123" s="101">
        <v>3.0000000000000001E-5</v>
      </c>
      <c r="O123" s="118">
        <v>0.1</v>
      </c>
      <c r="P123" s="118">
        <v>10</v>
      </c>
      <c r="Q123" s="118">
        <v>30</v>
      </c>
      <c r="R123" s="118">
        <v>2</v>
      </c>
      <c r="S123" s="118">
        <v>1.4</v>
      </c>
      <c r="T123" s="118">
        <v>1</v>
      </c>
      <c r="U123" s="118">
        <v>1</v>
      </c>
      <c r="V123" s="118">
        <v>5</v>
      </c>
      <c r="W123" s="118">
        <v>0.1</v>
      </c>
      <c r="X123" s="118">
        <v>1.5</v>
      </c>
      <c r="Y123" s="118">
        <v>9</v>
      </c>
      <c r="Z123" s="103"/>
      <c r="AA123" s="103"/>
    </row>
    <row r="124" spans="1:27">
      <c r="A124" s="918"/>
      <c r="B124" s="918"/>
      <c r="C124" s="101" t="s">
        <v>362</v>
      </c>
      <c r="D124" s="894"/>
      <c r="E124" s="102">
        <v>0.512957</v>
      </c>
      <c r="F124" s="103"/>
      <c r="G124" s="103">
        <v>0.88443700000000003</v>
      </c>
      <c r="H124" s="102">
        <v>0.93017899999999998</v>
      </c>
      <c r="I124" s="103"/>
      <c r="J124" s="191">
        <v>0.88383800000000001</v>
      </c>
      <c r="K124" s="101">
        <v>0.78400999999999998</v>
      </c>
      <c r="L124" s="101">
        <v>0.64539999999999997</v>
      </c>
      <c r="M124" s="101">
        <v>1</v>
      </c>
      <c r="N124" s="101">
        <v>3.0000000000000001E-5</v>
      </c>
      <c r="O124" s="118">
        <v>0.1</v>
      </c>
      <c r="P124" s="118">
        <v>10</v>
      </c>
      <c r="Q124" s="118">
        <v>30</v>
      </c>
      <c r="R124" s="118">
        <v>2</v>
      </c>
      <c r="S124" s="118">
        <v>1.4</v>
      </c>
      <c r="T124" s="118">
        <v>1</v>
      </c>
      <c r="U124" s="118">
        <v>2</v>
      </c>
      <c r="V124" s="118">
        <v>5</v>
      </c>
      <c r="W124" s="118">
        <v>0.1</v>
      </c>
      <c r="X124" s="118">
        <v>1.5</v>
      </c>
      <c r="Y124" s="118">
        <v>9</v>
      </c>
      <c r="Z124" s="103"/>
      <c r="AA124" s="103"/>
    </row>
    <row r="125" spans="1:27">
      <c r="A125" s="96"/>
      <c r="B125" s="96"/>
      <c r="C125" s="96"/>
      <c r="D125" s="894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</row>
    <row r="126" spans="1:27">
      <c r="A126" s="919" t="s">
        <v>354</v>
      </c>
      <c r="B126" s="919" t="s">
        <v>355</v>
      </c>
      <c r="C126" s="104" t="s">
        <v>352</v>
      </c>
      <c r="D126" s="894"/>
      <c r="E126" s="105">
        <v>0.55046200000000001</v>
      </c>
      <c r="F126" s="105">
        <v>0.54200099999999996</v>
      </c>
      <c r="G126" s="105"/>
      <c r="H126" s="105">
        <v>0.87360700000000002</v>
      </c>
      <c r="I126" s="106"/>
      <c r="J126" s="105">
        <v>0.85674899999999998</v>
      </c>
      <c r="K126" s="104">
        <v>0.78920000000000001</v>
      </c>
      <c r="L126" s="104">
        <v>0.65205999999999997</v>
      </c>
      <c r="M126" s="107">
        <v>1</v>
      </c>
      <c r="N126" s="107">
        <v>3.0000000000000001E-5</v>
      </c>
      <c r="O126" s="107">
        <v>0.1</v>
      </c>
      <c r="P126" s="107">
        <v>10</v>
      </c>
      <c r="Q126" s="107">
        <v>30</v>
      </c>
      <c r="R126" s="107">
        <v>2</v>
      </c>
      <c r="S126" s="107">
        <v>1.4</v>
      </c>
      <c r="T126" s="107">
        <v>1</v>
      </c>
      <c r="U126" s="104">
        <v>1</v>
      </c>
      <c r="V126" s="104">
        <v>2</v>
      </c>
      <c r="W126" s="107">
        <v>0.1</v>
      </c>
      <c r="X126" s="107">
        <v>1.5</v>
      </c>
      <c r="Y126" s="107">
        <v>9</v>
      </c>
      <c r="Z126" s="104">
        <v>4</v>
      </c>
      <c r="AA126" s="104">
        <v>10</v>
      </c>
    </row>
    <row r="127" spans="1:27">
      <c r="A127" s="920"/>
      <c r="B127" s="920"/>
      <c r="C127" s="109" t="s">
        <v>353</v>
      </c>
      <c r="D127" s="895"/>
      <c r="E127" s="110">
        <v>0.42237400000000003</v>
      </c>
      <c r="F127" s="111"/>
      <c r="G127" s="111"/>
      <c r="H127" s="110">
        <v>0.92439499999999997</v>
      </c>
      <c r="I127" s="111"/>
      <c r="J127" s="110">
        <v>0.90633600000000003</v>
      </c>
      <c r="K127" s="109">
        <v>0.73441999999999996</v>
      </c>
      <c r="L127" s="109">
        <v>0.58057999999999998</v>
      </c>
      <c r="M127" s="112">
        <v>1</v>
      </c>
      <c r="N127" s="112">
        <v>3.0000000000000001E-5</v>
      </c>
      <c r="O127" s="112">
        <v>0.1</v>
      </c>
      <c r="P127" s="112">
        <v>10</v>
      </c>
      <c r="Q127" s="112">
        <v>30</v>
      </c>
      <c r="R127" s="112">
        <v>2</v>
      </c>
      <c r="S127" s="112">
        <v>1.4</v>
      </c>
      <c r="T127" s="112">
        <v>1</v>
      </c>
      <c r="U127" s="109">
        <v>2</v>
      </c>
      <c r="V127" s="112">
        <v>5</v>
      </c>
      <c r="W127" s="112">
        <v>0.1</v>
      </c>
      <c r="X127" s="112">
        <v>1.5</v>
      </c>
      <c r="Y127" s="112">
        <v>9</v>
      </c>
      <c r="Z127" s="109">
        <v>4</v>
      </c>
      <c r="AA127" s="109">
        <v>10</v>
      </c>
    </row>
    <row r="128" spans="1:27">
      <c r="A128" s="96"/>
      <c r="B128" s="96"/>
      <c r="C128" s="96"/>
      <c r="D128" s="893" t="s">
        <v>363</v>
      </c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</row>
    <row r="129" spans="1:27">
      <c r="A129" s="100" t="s">
        <v>349</v>
      </c>
      <c r="B129" s="98"/>
      <c r="C129" s="98"/>
      <c r="D129" s="894"/>
      <c r="E129" s="99">
        <v>0.45357399999999998</v>
      </c>
      <c r="F129" s="98"/>
      <c r="G129" s="98"/>
      <c r="H129" s="99">
        <v>0.80129799999999995</v>
      </c>
      <c r="I129" s="98"/>
      <c r="J129" s="99">
        <v>0.76971000000000001</v>
      </c>
      <c r="K129" s="98"/>
      <c r="L129" s="98"/>
      <c r="M129" s="100">
        <v>1</v>
      </c>
      <c r="N129" s="100">
        <v>0.05</v>
      </c>
      <c r="O129" s="100">
        <v>0.1</v>
      </c>
      <c r="P129" s="100">
        <v>5</v>
      </c>
      <c r="Q129" s="100">
        <v>20</v>
      </c>
      <c r="R129" s="100">
        <v>4</v>
      </c>
      <c r="S129" s="100">
        <v>4</v>
      </c>
      <c r="T129" s="100">
        <v>1</v>
      </c>
      <c r="U129" s="100">
        <v>1</v>
      </c>
      <c r="V129" s="100">
        <v>10</v>
      </c>
      <c r="W129" s="100">
        <v>0.1</v>
      </c>
      <c r="X129" s="100">
        <v>2</v>
      </c>
      <c r="Y129" s="100">
        <v>9</v>
      </c>
      <c r="Z129" s="98"/>
      <c r="AA129" s="98"/>
    </row>
    <row r="130" spans="1:27">
      <c r="A130" s="96"/>
      <c r="B130" s="96"/>
      <c r="C130" s="96"/>
      <c r="D130" s="894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</row>
    <row r="131" spans="1:27">
      <c r="A131" s="96"/>
      <c r="B131" s="96"/>
      <c r="C131" s="96"/>
      <c r="D131" s="894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</row>
    <row r="132" spans="1:27">
      <c r="A132" s="918" t="s">
        <v>350</v>
      </c>
      <c r="B132" s="918" t="s">
        <v>351</v>
      </c>
      <c r="C132" s="101" t="s">
        <v>352</v>
      </c>
      <c r="D132" s="894"/>
      <c r="E132" s="102">
        <v>0.40558300000000003</v>
      </c>
      <c r="F132" s="103"/>
      <c r="G132" s="103"/>
      <c r="H132" s="102">
        <v>0.72126100000000004</v>
      </c>
      <c r="I132" s="103"/>
      <c r="J132" s="102">
        <v>0.70900700000000005</v>
      </c>
      <c r="K132" s="101">
        <v>0.45465</v>
      </c>
      <c r="L132" s="101">
        <v>0.31811</v>
      </c>
      <c r="M132" s="101">
        <v>1</v>
      </c>
      <c r="N132" s="101">
        <v>1E-4</v>
      </c>
      <c r="O132" s="101">
        <v>0.1</v>
      </c>
      <c r="P132" s="101">
        <v>5</v>
      </c>
      <c r="Q132" s="101">
        <v>20</v>
      </c>
      <c r="R132" s="101">
        <v>4</v>
      </c>
      <c r="S132" s="101">
        <v>4</v>
      </c>
      <c r="T132" s="101">
        <v>2</v>
      </c>
      <c r="U132" s="101">
        <v>1</v>
      </c>
      <c r="V132" s="101">
        <v>10</v>
      </c>
      <c r="W132" s="101">
        <v>0.1</v>
      </c>
      <c r="X132" s="101">
        <v>2</v>
      </c>
      <c r="Y132" s="101">
        <v>9</v>
      </c>
      <c r="Z132" s="103"/>
      <c r="AA132" s="103"/>
    </row>
    <row r="133" spans="1:27">
      <c r="A133" s="918"/>
      <c r="B133" s="918"/>
      <c r="C133" s="101" t="s">
        <v>362</v>
      </c>
      <c r="D133" s="894"/>
      <c r="E133" s="102">
        <v>0.437255</v>
      </c>
      <c r="F133" s="103"/>
      <c r="G133" s="103"/>
      <c r="H133" s="191">
        <v>0.79412899999999997</v>
      </c>
      <c r="I133" s="192"/>
      <c r="J133" s="191">
        <v>0.76593199999999995</v>
      </c>
      <c r="K133" s="101">
        <v>0.57801999999999998</v>
      </c>
      <c r="L133" s="101">
        <v>0.45257999999999998</v>
      </c>
      <c r="M133" s="101">
        <v>1</v>
      </c>
      <c r="N133" s="101">
        <v>1E-4</v>
      </c>
      <c r="O133" s="101">
        <v>0.1</v>
      </c>
      <c r="P133" s="101">
        <v>5</v>
      </c>
      <c r="Q133" s="101">
        <v>20</v>
      </c>
      <c r="R133" s="101">
        <v>4</v>
      </c>
      <c r="S133" s="101">
        <v>4</v>
      </c>
      <c r="T133" s="101">
        <v>2</v>
      </c>
      <c r="U133" s="101">
        <v>2</v>
      </c>
      <c r="V133" s="101">
        <v>10</v>
      </c>
      <c r="W133" s="101">
        <v>0.1</v>
      </c>
      <c r="X133" s="101">
        <v>2</v>
      </c>
      <c r="Y133" s="101">
        <v>9</v>
      </c>
      <c r="Z133" s="103"/>
      <c r="AA133" s="103"/>
    </row>
    <row r="134" spans="1:27">
      <c r="A134" s="96"/>
      <c r="B134" s="96"/>
      <c r="C134" s="96"/>
      <c r="D134" s="894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</row>
    <row r="135" spans="1:27">
      <c r="A135" s="919" t="s">
        <v>354</v>
      </c>
      <c r="B135" s="919" t="s">
        <v>355</v>
      </c>
      <c r="C135" s="104" t="s">
        <v>352</v>
      </c>
      <c r="D135" s="894"/>
      <c r="E135" s="89">
        <v>0.47767399999999999</v>
      </c>
      <c r="F135" s="189">
        <v>0.47528700000000002</v>
      </c>
      <c r="G135">
        <v>0.76131000000000004</v>
      </c>
      <c r="H135" s="105">
        <v>0.78281800000000001</v>
      </c>
      <c r="I135" s="106"/>
      <c r="J135" s="105">
        <v>0.75572899999999998</v>
      </c>
      <c r="K135" s="104">
        <v>0.77054999999999996</v>
      </c>
      <c r="L135" s="104">
        <v>0.62749999999999995</v>
      </c>
      <c r="M135" s="104">
        <v>1</v>
      </c>
      <c r="N135" s="104">
        <v>3.0000000000000001E-5</v>
      </c>
      <c r="O135" s="104">
        <v>0.1</v>
      </c>
      <c r="P135" s="104">
        <v>5</v>
      </c>
      <c r="Q135" s="104">
        <v>20</v>
      </c>
      <c r="R135" s="104">
        <v>4</v>
      </c>
      <c r="S135" s="104">
        <v>4</v>
      </c>
      <c r="T135" s="104">
        <v>2</v>
      </c>
      <c r="U135" s="104">
        <v>1</v>
      </c>
      <c r="V135" s="104">
        <v>10</v>
      </c>
      <c r="W135" s="104">
        <v>0.1</v>
      </c>
      <c r="X135" s="104">
        <v>2</v>
      </c>
      <c r="Y135" s="104">
        <v>9</v>
      </c>
      <c r="Z135" s="104">
        <v>4</v>
      </c>
      <c r="AA135" s="104">
        <v>10</v>
      </c>
    </row>
    <row r="136" spans="1:27">
      <c r="A136" s="920"/>
      <c r="B136" s="920"/>
      <c r="C136" s="109" t="s">
        <v>353</v>
      </c>
      <c r="D136" s="895"/>
      <c r="E136" s="110">
        <v>0.44931700000000002</v>
      </c>
      <c r="F136" s="111"/>
      <c r="G136" s="111">
        <v>0.77954299999999999</v>
      </c>
      <c r="H136" s="110">
        <v>0.81427700000000003</v>
      </c>
      <c r="I136" s="111"/>
      <c r="J136" s="110">
        <v>0.79440699999999997</v>
      </c>
      <c r="K136" s="109">
        <v>0.77944999999999998</v>
      </c>
      <c r="L136" s="109">
        <v>0.63944000000000001</v>
      </c>
      <c r="M136" s="109">
        <v>1</v>
      </c>
      <c r="N136" s="109">
        <v>3.0000000000000001E-5</v>
      </c>
      <c r="O136" s="109">
        <v>0.1</v>
      </c>
      <c r="P136" s="109">
        <v>5</v>
      </c>
      <c r="Q136" s="109">
        <v>20</v>
      </c>
      <c r="R136" s="109">
        <v>4</v>
      </c>
      <c r="S136" s="109">
        <v>4</v>
      </c>
      <c r="T136" s="109">
        <v>2</v>
      </c>
      <c r="U136" s="109">
        <v>2</v>
      </c>
      <c r="V136" s="109">
        <v>10</v>
      </c>
      <c r="W136" s="109">
        <v>0.1</v>
      </c>
      <c r="X136" s="109">
        <v>2</v>
      </c>
      <c r="Y136" s="109">
        <v>9</v>
      </c>
      <c r="Z136" s="109">
        <v>4</v>
      </c>
      <c r="AA136" s="109">
        <v>10</v>
      </c>
    </row>
    <row r="137" spans="1:27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</row>
  </sheetData>
  <mergeCells count="103">
    <mergeCell ref="A12:A14"/>
    <mergeCell ref="C12:C13"/>
    <mergeCell ref="A15:A16"/>
    <mergeCell ref="B15:B16"/>
    <mergeCell ref="A18:A19"/>
    <mergeCell ref="B18:B19"/>
    <mergeCell ref="A3:A4"/>
    <mergeCell ref="A6:A8"/>
    <mergeCell ref="B6:B8"/>
    <mergeCell ref="A9:A10"/>
    <mergeCell ref="B9:B10"/>
    <mergeCell ref="D29:D36"/>
    <mergeCell ref="A30:A31"/>
    <mergeCell ref="C30:C31"/>
    <mergeCell ref="A32:A33"/>
    <mergeCell ref="B32:B33"/>
    <mergeCell ref="A35:A36"/>
    <mergeCell ref="B35:B36"/>
    <mergeCell ref="A21:A23"/>
    <mergeCell ref="C21:C22"/>
    <mergeCell ref="A24:A25"/>
    <mergeCell ref="B24:B25"/>
    <mergeCell ref="A27:A28"/>
    <mergeCell ref="B27:B28"/>
    <mergeCell ref="D45:D53"/>
    <mergeCell ref="A46:A48"/>
    <mergeCell ref="C46:C48"/>
    <mergeCell ref="A49:A50"/>
    <mergeCell ref="B49:B50"/>
    <mergeCell ref="A52:A53"/>
    <mergeCell ref="B52:B53"/>
    <mergeCell ref="D37:D44"/>
    <mergeCell ref="A38:A39"/>
    <mergeCell ref="C38:C39"/>
    <mergeCell ref="A40:A41"/>
    <mergeCell ref="B40:B41"/>
    <mergeCell ref="A43:A44"/>
    <mergeCell ref="B43:B44"/>
    <mergeCell ref="D62:D69"/>
    <mergeCell ref="A63:A64"/>
    <mergeCell ref="A65:A66"/>
    <mergeCell ref="B65:B66"/>
    <mergeCell ref="A68:A69"/>
    <mergeCell ref="B68:B69"/>
    <mergeCell ref="D54:D61"/>
    <mergeCell ref="A55:A56"/>
    <mergeCell ref="A57:A58"/>
    <mergeCell ref="B57:B58"/>
    <mergeCell ref="A60:A61"/>
    <mergeCell ref="B60:B61"/>
    <mergeCell ref="A87:A88"/>
    <mergeCell ref="C87:C88"/>
    <mergeCell ref="A89:A90"/>
    <mergeCell ref="B89:B90"/>
    <mergeCell ref="A92:A93"/>
    <mergeCell ref="B92:B93"/>
    <mergeCell ref="D70:D77"/>
    <mergeCell ref="A71:A72"/>
    <mergeCell ref="A73:A74"/>
    <mergeCell ref="B73:B74"/>
    <mergeCell ref="B76:B77"/>
    <mergeCell ref="D78:D85"/>
    <mergeCell ref="A79:A80"/>
    <mergeCell ref="A81:A82"/>
    <mergeCell ref="B81:B82"/>
    <mergeCell ref="A84:A85"/>
    <mergeCell ref="D128:D136"/>
    <mergeCell ref="A132:A133"/>
    <mergeCell ref="B132:B133"/>
    <mergeCell ref="A135:A136"/>
    <mergeCell ref="B135:B136"/>
    <mergeCell ref="A111:A112"/>
    <mergeCell ref="C111:C112"/>
    <mergeCell ref="A113:A114"/>
    <mergeCell ref="B113:B114"/>
    <mergeCell ref="A116:A117"/>
    <mergeCell ref="B116:B117"/>
    <mergeCell ref="D110:D118"/>
    <mergeCell ref="A119:A120"/>
    <mergeCell ref="D3:D10"/>
    <mergeCell ref="D11:D19"/>
    <mergeCell ref="D20:D28"/>
    <mergeCell ref="D119:D127"/>
    <mergeCell ref="A123:A124"/>
    <mergeCell ref="B123:B124"/>
    <mergeCell ref="A126:A127"/>
    <mergeCell ref="B126:B127"/>
    <mergeCell ref="D102:D109"/>
    <mergeCell ref="A103:A104"/>
    <mergeCell ref="C103:C104"/>
    <mergeCell ref="A105:A106"/>
    <mergeCell ref="B105:B106"/>
    <mergeCell ref="A108:A109"/>
    <mergeCell ref="B108:B109"/>
    <mergeCell ref="D94:D101"/>
    <mergeCell ref="A95:A96"/>
    <mergeCell ref="C95:C96"/>
    <mergeCell ref="A97:A98"/>
    <mergeCell ref="B97:B98"/>
    <mergeCell ref="A100:A101"/>
    <mergeCell ref="B100:B101"/>
    <mergeCell ref="B84:B85"/>
    <mergeCell ref="D86:D9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04"/>
  <sheetViews>
    <sheetView workbookViewId="0">
      <selection activeCell="E8" sqref="E8"/>
    </sheetView>
  </sheetViews>
  <sheetFormatPr defaultRowHeight="15"/>
  <cols>
    <col min="1" max="1" width="28.140625" customWidth="1"/>
    <col min="2" max="2" width="15.28515625" customWidth="1"/>
    <col min="3" max="3" width="20.140625" customWidth="1"/>
    <col min="4" max="4" width="15.28515625" customWidth="1"/>
    <col min="5" max="5" width="11.5703125" customWidth="1"/>
    <col min="6" max="7" width="14.42578125" customWidth="1"/>
    <col min="8" max="8" width="15.85546875" customWidth="1"/>
    <col min="12" max="12" width="14" customWidth="1"/>
  </cols>
  <sheetData>
    <row r="1" spans="1:17" ht="64.5">
      <c r="A1" s="119" t="s">
        <v>254</v>
      </c>
      <c r="B1" s="119" t="s">
        <v>364</v>
      </c>
      <c r="C1" s="119" t="s">
        <v>365</v>
      </c>
      <c r="D1" s="217" t="s">
        <v>366</v>
      </c>
      <c r="E1" s="217" t="s">
        <v>367</v>
      </c>
      <c r="F1" s="218" t="s">
        <v>368</v>
      </c>
      <c r="H1" s="119" t="s">
        <v>369</v>
      </c>
      <c r="J1" t="s">
        <v>370</v>
      </c>
      <c r="K1" t="s">
        <v>222</v>
      </c>
      <c r="L1" t="s">
        <v>371</v>
      </c>
      <c r="M1" t="s">
        <v>372</v>
      </c>
      <c r="N1" t="s">
        <v>373</v>
      </c>
      <c r="P1" t="s">
        <v>374</v>
      </c>
    </row>
    <row r="2" spans="1:17">
      <c r="A2" s="96"/>
      <c r="B2" s="96"/>
      <c r="C2" s="96"/>
      <c r="D2" s="96"/>
      <c r="E2" s="96"/>
      <c r="F2" s="96"/>
    </row>
    <row r="3" spans="1:17" ht="31.5" customHeight="1">
      <c r="A3" s="96" t="s">
        <v>206</v>
      </c>
      <c r="B3" s="96">
        <v>0.54200099999999996</v>
      </c>
      <c r="C3" s="96">
        <v>0.42237400000000003</v>
      </c>
      <c r="D3" s="219">
        <v>0.62318899999999999</v>
      </c>
      <c r="E3" s="96">
        <v>0.512957</v>
      </c>
      <c r="F3" s="220">
        <v>0.59820099999999998</v>
      </c>
      <c r="H3">
        <f>MAX(B3:F3)</f>
        <v>0.62318899999999999</v>
      </c>
      <c r="J3" s="221">
        <v>0.62328799999999995</v>
      </c>
      <c r="K3" s="221">
        <v>0.85930600000000001</v>
      </c>
      <c r="L3" s="221"/>
      <c r="M3" s="221"/>
      <c r="N3" s="221"/>
      <c r="O3" s="221"/>
      <c r="Q3" s="222" t="s">
        <v>375</v>
      </c>
    </row>
    <row r="4" spans="1:17" ht="20.25" customHeight="1">
      <c r="A4" s="96"/>
      <c r="B4" s="96"/>
      <c r="C4" s="96"/>
      <c r="D4" s="96"/>
      <c r="E4" s="96"/>
      <c r="F4" s="96"/>
    </row>
    <row r="5" spans="1:17">
      <c r="A5" s="96" t="s">
        <v>207</v>
      </c>
      <c r="B5" s="96">
        <v>0.42601299999999998</v>
      </c>
      <c r="C5" s="220">
        <v>0.44931700000000002</v>
      </c>
      <c r="D5" s="96">
        <v>0.40558300000000003</v>
      </c>
      <c r="E5" s="96">
        <v>0.437255</v>
      </c>
      <c r="F5" s="219">
        <v>0.45357399999999998</v>
      </c>
      <c r="H5">
        <f t="shared" ref="H5:H33" si="0">MAX(B5:F5)</f>
        <v>0.45357399999999998</v>
      </c>
      <c r="J5" s="223">
        <v>0.37555899999999998</v>
      </c>
      <c r="K5" s="221">
        <v>0.37555899999999998</v>
      </c>
      <c r="L5" s="221">
        <v>0.47528700000000002</v>
      </c>
      <c r="M5" s="221">
        <v>0.78281800000000001</v>
      </c>
      <c r="N5" s="221">
        <v>0.75572899999999998</v>
      </c>
      <c r="O5" s="221"/>
      <c r="Q5" s="222" t="s">
        <v>376</v>
      </c>
    </row>
    <row r="6" spans="1:17" ht="15.75" customHeight="1">
      <c r="A6" s="96"/>
      <c r="B6" s="96"/>
      <c r="C6" s="96"/>
      <c r="D6" s="96"/>
      <c r="E6" s="96"/>
      <c r="F6" s="96"/>
    </row>
    <row r="7" spans="1:17">
      <c r="A7" s="96" t="s">
        <v>198</v>
      </c>
      <c r="B7" s="96">
        <v>0.499361</v>
      </c>
      <c r="C7" s="96">
        <v>0.67037000000000002</v>
      </c>
      <c r="D7" s="220">
        <v>0.80313800000000002</v>
      </c>
      <c r="E7" s="219">
        <v>0.86080000000000001</v>
      </c>
      <c r="F7" s="96">
        <v>0.80144099999999996</v>
      </c>
      <c r="H7">
        <f t="shared" si="0"/>
        <v>0.86080000000000001</v>
      </c>
      <c r="J7" s="221">
        <v>0.80338600000000004</v>
      </c>
      <c r="K7" s="221">
        <v>0.98346800000000001</v>
      </c>
      <c r="L7" s="221"/>
      <c r="M7" s="221"/>
      <c r="N7" s="221"/>
      <c r="O7" s="221"/>
      <c r="Q7" s="222" t="s">
        <v>377</v>
      </c>
    </row>
    <row r="8" spans="1:17">
      <c r="A8" s="96"/>
      <c r="B8" s="96"/>
      <c r="C8" s="96"/>
      <c r="D8" s="96"/>
      <c r="E8" s="96"/>
      <c r="F8" s="96"/>
    </row>
    <row r="9" spans="1:17" ht="15.75" customHeight="1">
      <c r="A9" s="96" t="s">
        <v>199</v>
      </c>
      <c r="B9" s="96">
        <v>0.378168</v>
      </c>
      <c r="C9" s="96">
        <v>0.29124100000000003</v>
      </c>
      <c r="D9" s="219">
        <v>0.47150300000000001</v>
      </c>
      <c r="E9" s="96">
        <v>0.41193600000000002</v>
      </c>
      <c r="F9" s="220">
        <v>0.41989300000000002</v>
      </c>
      <c r="H9">
        <f t="shared" si="0"/>
        <v>0.47150300000000001</v>
      </c>
      <c r="J9" s="224">
        <v>0.42050100000000001</v>
      </c>
      <c r="K9" s="221">
        <v>0.64841300000000002</v>
      </c>
      <c r="L9" s="221"/>
      <c r="M9" s="221"/>
      <c r="N9" s="221"/>
      <c r="O9" s="221"/>
      <c r="Q9" s="222" t="s">
        <v>378</v>
      </c>
    </row>
    <row r="10" spans="1:17">
      <c r="A10" s="96"/>
      <c r="B10" s="96"/>
      <c r="C10" s="96"/>
      <c r="D10" s="96"/>
      <c r="E10" s="96"/>
      <c r="F10" s="96"/>
    </row>
    <row r="11" spans="1:17" ht="31.5" customHeight="1">
      <c r="A11" s="96" t="s">
        <v>258</v>
      </c>
      <c r="B11" s="220">
        <v>0.58519100000000002</v>
      </c>
      <c r="C11" s="96">
        <v>0.44672899999999999</v>
      </c>
      <c r="D11" s="96">
        <v>0.32503399999999999</v>
      </c>
      <c r="E11" s="96">
        <v>0.32180300000000001</v>
      </c>
      <c r="F11" s="219">
        <v>0.691805</v>
      </c>
      <c r="H11">
        <f t="shared" si="0"/>
        <v>0.691805</v>
      </c>
      <c r="J11" s="221">
        <v>0.691805</v>
      </c>
      <c r="K11" s="221">
        <v>0.467974</v>
      </c>
      <c r="L11" s="221"/>
      <c r="M11" s="221"/>
      <c r="N11" s="221"/>
      <c r="O11" s="221"/>
      <c r="Q11" s="222" t="s">
        <v>379</v>
      </c>
    </row>
    <row r="12" spans="1:17" ht="15.75" customHeight="1">
      <c r="A12" s="96"/>
      <c r="B12" s="96"/>
      <c r="C12" s="96"/>
      <c r="D12" s="96"/>
      <c r="E12" s="96"/>
      <c r="F12" s="96"/>
    </row>
    <row r="13" spans="1:17" ht="15.75" customHeight="1">
      <c r="A13" s="96" t="s">
        <v>259</v>
      </c>
      <c r="B13" s="96">
        <v>0.30143399999999998</v>
      </c>
      <c r="C13" s="220">
        <v>0.480211</v>
      </c>
      <c r="D13" s="96">
        <v>0.38799099999999997</v>
      </c>
      <c r="E13" s="96">
        <v>0.39473000000000003</v>
      </c>
      <c r="F13" s="219">
        <v>0.60901799999999995</v>
      </c>
      <c r="H13">
        <f t="shared" si="0"/>
        <v>0.60901799999999995</v>
      </c>
      <c r="J13" s="223">
        <v>0.58553900000000003</v>
      </c>
      <c r="K13" s="221">
        <v>0.52976900000000005</v>
      </c>
      <c r="L13" s="221"/>
      <c r="M13" s="221"/>
      <c r="N13" s="221"/>
      <c r="O13" s="221"/>
      <c r="Q13" s="222" t="s">
        <v>380</v>
      </c>
    </row>
    <row r="14" spans="1:17">
      <c r="A14" s="96"/>
      <c r="B14" s="96"/>
      <c r="C14" s="96"/>
      <c r="D14" s="96"/>
      <c r="E14" s="96"/>
      <c r="F14" s="96"/>
    </row>
    <row r="15" spans="1:17">
      <c r="A15" s="96" t="s">
        <v>192</v>
      </c>
      <c r="B15" s="96">
        <v>0.51129000000000002</v>
      </c>
      <c r="C15" s="219">
        <v>0.58985600000000005</v>
      </c>
      <c r="D15" s="96">
        <v>0.49856299999999998</v>
      </c>
      <c r="E15" s="220">
        <v>0.56684800000000002</v>
      </c>
      <c r="F15" s="96">
        <v>0.49103400000000003</v>
      </c>
      <c r="H15">
        <f t="shared" si="0"/>
        <v>0.58985600000000005</v>
      </c>
      <c r="J15" s="223">
        <v>0.57708700000000002</v>
      </c>
      <c r="K15" s="221">
        <v>0.58177599999999996</v>
      </c>
      <c r="L15" s="221"/>
      <c r="M15" s="221"/>
      <c r="N15" s="221"/>
      <c r="O15" s="221"/>
      <c r="Q15" s="222" t="s">
        <v>381</v>
      </c>
    </row>
    <row r="16" spans="1:17">
      <c r="A16" s="96"/>
      <c r="B16" s="96"/>
      <c r="C16" s="96"/>
      <c r="D16" s="96"/>
      <c r="E16" s="96"/>
      <c r="F16" s="96"/>
    </row>
    <row r="17" spans="1:17" ht="31.5" customHeight="1">
      <c r="A17" s="96" t="s">
        <v>193</v>
      </c>
      <c r="B17" s="219">
        <v>0.60603399999999996</v>
      </c>
      <c r="C17" s="96">
        <v>0.534887</v>
      </c>
      <c r="D17" s="96">
        <v>0.41331400000000001</v>
      </c>
      <c r="E17" s="96">
        <v>0.47934100000000002</v>
      </c>
      <c r="F17" s="220">
        <v>0.546682</v>
      </c>
      <c r="H17">
        <f t="shared" si="0"/>
        <v>0.60603399999999996</v>
      </c>
      <c r="J17" s="221">
        <v>0.60603399999999996</v>
      </c>
      <c r="K17" s="221">
        <v>0.59361699999999995</v>
      </c>
      <c r="L17" s="221"/>
      <c r="M17" s="221"/>
      <c r="N17" s="221"/>
      <c r="O17" s="221"/>
      <c r="Q17" s="222" t="s">
        <v>382</v>
      </c>
    </row>
    <row r="18" spans="1:17">
      <c r="A18" s="96"/>
      <c r="B18" s="96"/>
      <c r="C18" s="96"/>
      <c r="D18" s="96"/>
      <c r="E18" s="96"/>
      <c r="F18" s="96"/>
    </row>
    <row r="19" spans="1:17">
      <c r="A19" s="96" t="s">
        <v>194</v>
      </c>
      <c r="B19" s="96">
        <v>0.48620999999999998</v>
      </c>
      <c r="C19" s="220">
        <v>0.66555799999999998</v>
      </c>
      <c r="D19" s="96">
        <v>0.64602199999999999</v>
      </c>
      <c r="E19" s="219">
        <v>0.72583399999999998</v>
      </c>
      <c r="F19" s="96">
        <v>0.64629899999999996</v>
      </c>
      <c r="H19">
        <f t="shared" si="0"/>
        <v>0.72583399999999998</v>
      </c>
      <c r="J19" s="221">
        <v>0.74993799999999999</v>
      </c>
      <c r="K19" s="221">
        <v>0.88292599999999999</v>
      </c>
      <c r="L19" s="221"/>
      <c r="M19" s="221"/>
      <c r="N19" s="221"/>
      <c r="O19" s="221"/>
      <c r="Q19" s="222" t="s">
        <v>383</v>
      </c>
    </row>
    <row r="20" spans="1:17">
      <c r="A20" s="96"/>
      <c r="B20" s="96"/>
      <c r="C20" s="96"/>
      <c r="D20" s="96"/>
      <c r="E20" s="96"/>
      <c r="F20" s="96"/>
    </row>
    <row r="21" spans="1:17">
      <c r="A21" s="96" t="s">
        <v>257</v>
      </c>
      <c r="B21" s="96">
        <v>0.60529200000000005</v>
      </c>
      <c r="C21" s="219">
        <v>0.73270199999999996</v>
      </c>
      <c r="D21" s="96">
        <v>0.63522800000000001</v>
      </c>
      <c r="E21" s="220">
        <v>0.69787900000000003</v>
      </c>
      <c r="F21" s="96">
        <v>0.67406500000000003</v>
      </c>
      <c r="H21">
        <f t="shared" si="0"/>
        <v>0.73270199999999996</v>
      </c>
      <c r="J21" s="223">
        <v>0.72062999999999999</v>
      </c>
      <c r="K21" s="221">
        <v>0.84353299999999998</v>
      </c>
      <c r="L21" s="221"/>
      <c r="M21" s="221"/>
      <c r="N21" s="221"/>
      <c r="O21" s="221"/>
      <c r="Q21" s="222" t="s">
        <v>384</v>
      </c>
    </row>
    <row r="22" spans="1:17" ht="31.5" customHeight="1">
      <c r="A22" s="96"/>
      <c r="B22" s="96"/>
      <c r="C22" s="96"/>
      <c r="D22" s="96"/>
      <c r="E22" s="96"/>
      <c r="F22" s="96"/>
    </row>
    <row r="23" spans="1:17">
      <c r="A23" s="96" t="s">
        <v>196</v>
      </c>
      <c r="B23" s="96">
        <v>0.450986</v>
      </c>
      <c r="C23" s="219">
        <v>0.51138399999999995</v>
      </c>
      <c r="D23" s="96">
        <v>0.44565700000000003</v>
      </c>
      <c r="E23" s="220">
        <v>0.461646</v>
      </c>
      <c r="F23" s="96">
        <v>0.41499599999999998</v>
      </c>
      <c r="H23">
        <f t="shared" si="0"/>
        <v>0.51138399999999995</v>
      </c>
      <c r="J23" s="223">
        <v>0.507552</v>
      </c>
      <c r="K23" s="221">
        <v>0.81929099999999999</v>
      </c>
      <c r="L23" s="221"/>
      <c r="M23" s="221"/>
      <c r="N23" s="221"/>
      <c r="O23" s="221"/>
      <c r="Q23" s="222" t="s">
        <v>385</v>
      </c>
    </row>
    <row r="24" spans="1:17">
      <c r="A24" s="96"/>
      <c r="B24" s="96"/>
      <c r="C24" s="96"/>
      <c r="D24" s="96"/>
      <c r="E24" s="96"/>
      <c r="F24" s="96"/>
    </row>
    <row r="25" spans="1:17">
      <c r="A25" s="96" t="s">
        <v>197</v>
      </c>
      <c r="B25" s="96">
        <v>0.83497299999999997</v>
      </c>
      <c r="C25" s="220">
        <v>0.86072000000000004</v>
      </c>
      <c r="D25" s="96">
        <v>0.83587800000000001</v>
      </c>
      <c r="E25" s="219">
        <v>0.86825600000000003</v>
      </c>
      <c r="F25" s="96">
        <v>0.835816</v>
      </c>
      <c r="H25">
        <f t="shared" si="0"/>
        <v>0.86825600000000003</v>
      </c>
      <c r="J25" s="223">
        <v>0.83596099999999995</v>
      </c>
      <c r="K25" s="221">
        <v>0.83603499999999997</v>
      </c>
      <c r="L25" s="221">
        <v>0.85291899999999998</v>
      </c>
      <c r="M25" s="221">
        <v>0.92580799999999996</v>
      </c>
      <c r="N25" s="221">
        <v>0.92637000000000003</v>
      </c>
      <c r="O25" s="221"/>
      <c r="Q25" s="222" t="s">
        <v>386</v>
      </c>
    </row>
    <row r="26" spans="1:17" ht="15.75" customHeight="1">
      <c r="A26" s="96"/>
      <c r="B26" s="96"/>
      <c r="C26" s="96"/>
      <c r="D26" s="96"/>
      <c r="E26" s="96"/>
      <c r="F26" s="96"/>
    </row>
    <row r="27" spans="1:17" ht="25.5" customHeight="1">
      <c r="A27" s="96" t="s">
        <v>260</v>
      </c>
      <c r="B27" s="96">
        <v>0.52986200000000006</v>
      </c>
      <c r="C27" s="220">
        <v>0.597113</v>
      </c>
      <c r="D27" s="96">
        <v>0.53032900000000005</v>
      </c>
      <c r="E27" s="219">
        <v>0.60909800000000003</v>
      </c>
      <c r="F27" s="96">
        <v>0.53220100000000004</v>
      </c>
      <c r="H27">
        <f t="shared" si="0"/>
        <v>0.60909800000000003</v>
      </c>
      <c r="J27" s="221">
        <v>0.60309400000000002</v>
      </c>
      <c r="K27" s="221">
        <v>0.85229200000000005</v>
      </c>
      <c r="L27" s="221"/>
      <c r="M27" s="221"/>
      <c r="N27" s="221"/>
      <c r="O27" s="221"/>
      <c r="Q27" s="222" t="s">
        <v>387</v>
      </c>
    </row>
    <row r="28" spans="1:17" ht="15.75" customHeight="1">
      <c r="A28" s="96"/>
      <c r="B28" s="96"/>
      <c r="C28" s="96"/>
      <c r="D28" s="96"/>
      <c r="E28" s="96"/>
      <c r="F28" s="96"/>
    </row>
    <row r="29" spans="1:17" ht="15.75" customHeight="1">
      <c r="A29" s="96" t="s">
        <v>261</v>
      </c>
      <c r="B29" s="96">
        <v>0.496558</v>
      </c>
      <c r="C29" s="219">
        <v>0.58802600000000005</v>
      </c>
      <c r="D29" s="96">
        <v>0.43233500000000002</v>
      </c>
      <c r="E29" s="96">
        <v>0.467528</v>
      </c>
      <c r="F29" s="220">
        <v>0.58386300000000002</v>
      </c>
      <c r="H29">
        <f t="shared" si="0"/>
        <v>0.58802600000000005</v>
      </c>
      <c r="J29" s="221">
        <v>0.58589199999999997</v>
      </c>
      <c r="K29" s="221">
        <v>0.862622</v>
      </c>
      <c r="L29" s="221"/>
      <c r="M29" s="221"/>
      <c r="N29" s="221"/>
      <c r="O29" s="221"/>
      <c r="Q29" s="222" t="s">
        <v>388</v>
      </c>
    </row>
    <row r="30" spans="1:17" ht="15.75" customHeight="1">
      <c r="A30" s="96"/>
      <c r="B30" s="96"/>
      <c r="C30" s="96"/>
      <c r="D30" s="96"/>
      <c r="E30" s="96"/>
      <c r="F30" s="96"/>
    </row>
    <row r="31" spans="1:17">
      <c r="A31" s="96" t="s">
        <v>204</v>
      </c>
      <c r="B31" s="120">
        <v>9.776E-2</v>
      </c>
      <c r="C31" s="219">
        <v>0.19886999999999999</v>
      </c>
      <c r="D31" s="120">
        <v>5.7784000000000002E-2</v>
      </c>
      <c r="E31" s="220">
        <v>0.154057</v>
      </c>
      <c r="F31" s="120">
        <v>4.8807000000000003E-2</v>
      </c>
      <c r="H31">
        <f t="shared" si="0"/>
        <v>0.19886999999999999</v>
      </c>
      <c r="J31" s="221">
        <v>0.125913</v>
      </c>
      <c r="Q31" s="222" t="s">
        <v>389</v>
      </c>
    </row>
    <row r="32" spans="1:17">
      <c r="A32" s="96"/>
      <c r="B32" s="120"/>
      <c r="C32" s="120"/>
      <c r="D32" s="120"/>
      <c r="E32" s="120"/>
      <c r="F32" s="120"/>
    </row>
    <row r="33" spans="1:23">
      <c r="A33" t="s">
        <v>205</v>
      </c>
      <c r="B33" s="120">
        <v>3.4568000000000002E-2</v>
      </c>
      <c r="C33" s="219">
        <v>0.15678</v>
      </c>
      <c r="D33" s="120">
        <v>6.8495E-2</v>
      </c>
      <c r="E33" s="220">
        <v>0.107733</v>
      </c>
      <c r="F33" s="120">
        <v>3.7448000000000002E-2</v>
      </c>
      <c r="H33">
        <f t="shared" si="0"/>
        <v>0.15678</v>
      </c>
      <c r="J33" s="221">
        <v>0.10473499999999999</v>
      </c>
      <c r="Q33" s="222" t="s">
        <v>390</v>
      </c>
    </row>
    <row r="34" spans="1:23" ht="25.5" customHeight="1">
      <c r="B34" s="120"/>
      <c r="C34" s="219"/>
      <c r="D34" s="120"/>
      <c r="E34" s="220"/>
      <c r="F34" s="120"/>
    </row>
    <row r="35" spans="1:23">
      <c r="A35" s="225" t="s">
        <v>391</v>
      </c>
      <c r="B35" s="226">
        <f>AVERAGE(B3:B33)</f>
        <v>0.46160631250000012</v>
      </c>
      <c r="C35" s="226">
        <f t="shared" ref="C35:H35" si="1">AVERAGE(C3:C33)</f>
        <v>0.51225862499999997</v>
      </c>
      <c r="D35" s="226">
        <f t="shared" si="1"/>
        <v>0.47375268749999999</v>
      </c>
      <c r="E35" s="226">
        <f t="shared" si="1"/>
        <v>0.50485631249999996</v>
      </c>
      <c r="F35" s="226">
        <f t="shared" si="1"/>
        <v>0.52407143749999996</v>
      </c>
      <c r="G35" s="226"/>
      <c r="H35" s="226">
        <f t="shared" si="1"/>
        <v>0.58104556249999983</v>
      </c>
      <c r="Q35" s="222" t="s">
        <v>390</v>
      </c>
    </row>
    <row r="36" spans="1:23" ht="15.75">
      <c r="A36" s="216"/>
      <c r="B36" s="216"/>
      <c r="C36" s="216"/>
      <c r="D36" s="199"/>
      <c r="E36" s="199"/>
      <c r="F36" s="199"/>
      <c r="G36" s="209"/>
      <c r="H36" s="209"/>
      <c r="I36" s="205"/>
      <c r="J36" s="205"/>
      <c r="K36" s="212"/>
      <c r="L36" s="211"/>
      <c r="M36" s="212"/>
      <c r="N36" s="212"/>
      <c r="O36" s="212"/>
      <c r="P36" s="212"/>
      <c r="Q36" s="212"/>
      <c r="R36" s="212"/>
      <c r="S36" s="211"/>
      <c r="T36" s="212"/>
      <c r="U36" s="212"/>
      <c r="V36" s="212"/>
      <c r="W36" s="212"/>
    </row>
    <row r="37" spans="1:23" ht="15" customHeight="1">
      <c r="A37" s="216"/>
      <c r="B37" s="216"/>
      <c r="C37" s="216"/>
      <c r="D37" s="214"/>
      <c r="E37" s="214"/>
      <c r="F37" s="214"/>
      <c r="G37" s="214"/>
      <c r="H37" s="214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</row>
    <row r="38" spans="1:23" ht="47.25" customHeight="1">
      <c r="A38" s="216"/>
      <c r="B38" s="216"/>
      <c r="C38" s="216"/>
      <c r="D38" s="213"/>
      <c r="E38" s="213"/>
      <c r="F38" s="213"/>
      <c r="G38" s="213"/>
      <c r="H38" s="213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</row>
    <row r="39" spans="1:23" ht="15.75">
      <c r="A39" s="216"/>
      <c r="B39" s="216"/>
      <c r="C39" s="216"/>
      <c r="D39" s="213"/>
      <c r="E39" s="213"/>
      <c r="F39" s="213"/>
      <c r="G39" s="213"/>
      <c r="H39" s="213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</row>
    <row r="40" spans="1:23" ht="31.5" customHeight="1">
      <c r="A40" s="216"/>
      <c r="B40" s="216"/>
      <c r="C40" s="216"/>
      <c r="D40" s="213"/>
      <c r="E40" s="213"/>
      <c r="F40" s="213"/>
      <c r="G40" s="213"/>
      <c r="H40" s="213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</row>
    <row r="41" spans="1:23" ht="15.75">
      <c r="A41" s="216"/>
      <c r="B41" s="216"/>
      <c r="C41" s="216"/>
      <c r="D41" s="213"/>
      <c r="E41" s="213"/>
      <c r="F41" s="213"/>
      <c r="G41" s="213"/>
      <c r="H41" s="213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</row>
    <row r="42" spans="1:23" ht="15.75">
      <c r="A42" s="216"/>
      <c r="B42" s="216"/>
      <c r="C42" s="216"/>
      <c r="D42" s="213"/>
      <c r="E42" s="213"/>
      <c r="F42" s="213"/>
      <c r="G42" s="213"/>
      <c r="H42" s="213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</row>
    <row r="43" spans="1:23" ht="15.75">
      <c r="A43" s="216"/>
      <c r="B43" s="216"/>
      <c r="C43" s="216"/>
      <c r="D43" s="213"/>
      <c r="E43" s="213"/>
      <c r="F43" s="213"/>
      <c r="G43" s="213"/>
      <c r="H43" s="213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</row>
    <row r="44" spans="1:23" ht="47.25" customHeight="1">
      <c r="A44" s="216"/>
      <c r="B44" s="216"/>
      <c r="C44" s="216"/>
      <c r="D44" s="213"/>
      <c r="E44" s="213"/>
      <c r="F44" s="213"/>
      <c r="G44" s="213"/>
      <c r="H44" s="213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</row>
    <row r="45" spans="1:23" ht="15.75">
      <c r="A45" s="216"/>
      <c r="B45" s="216"/>
      <c r="C45" s="216"/>
      <c r="D45" s="213"/>
      <c r="E45" s="213"/>
      <c r="F45" s="213"/>
      <c r="G45" s="213"/>
      <c r="H45" s="213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</row>
    <row r="46" spans="1:23" ht="31.5" customHeight="1">
      <c r="A46" s="216"/>
      <c r="B46" s="216"/>
      <c r="C46" s="216"/>
      <c r="D46" s="213"/>
      <c r="E46" s="213"/>
      <c r="F46" s="213"/>
      <c r="G46" s="213"/>
      <c r="H46" s="213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</row>
    <row r="47" spans="1:23" ht="15.75">
      <c r="A47" s="216"/>
      <c r="B47" s="216"/>
      <c r="C47" s="216"/>
      <c r="D47" s="213"/>
      <c r="E47" s="213"/>
      <c r="F47" s="213"/>
      <c r="G47" s="213"/>
      <c r="H47" s="213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</row>
    <row r="48" spans="1:23" ht="15.75">
      <c r="A48" s="216"/>
      <c r="B48" s="216"/>
      <c r="C48" s="216"/>
      <c r="D48" s="213"/>
      <c r="E48" s="213"/>
      <c r="F48" s="213"/>
      <c r="G48" s="213"/>
      <c r="H48" s="213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</row>
    <row r="49" spans="1:23" ht="15.75">
      <c r="A49" s="216"/>
      <c r="B49" s="216"/>
      <c r="C49" s="216"/>
      <c r="D49" s="213"/>
      <c r="E49" s="213"/>
      <c r="F49" s="213"/>
      <c r="G49" s="213"/>
      <c r="H49" s="213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</row>
    <row r="50" spans="1:23" ht="47.25" customHeight="1">
      <c r="A50" s="216"/>
      <c r="B50" s="216"/>
      <c r="C50" s="216"/>
      <c r="D50" s="213"/>
      <c r="E50" s="213"/>
      <c r="F50" s="213"/>
      <c r="G50" s="213"/>
      <c r="H50" s="213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</row>
    <row r="51" spans="1:23" ht="15.75">
      <c r="A51" s="216"/>
      <c r="B51" s="216"/>
      <c r="C51" s="216"/>
      <c r="D51" s="213"/>
      <c r="E51" s="213"/>
      <c r="F51" s="213"/>
      <c r="G51" s="213"/>
      <c r="H51" s="213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</row>
    <row r="52" spans="1:23" ht="31.5" customHeight="1">
      <c r="A52" s="216"/>
      <c r="B52" s="216"/>
      <c r="C52" s="216"/>
      <c r="D52" s="213"/>
      <c r="E52" s="213"/>
      <c r="F52" s="213"/>
      <c r="G52" s="213"/>
      <c r="H52" s="213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</row>
    <row r="53" spans="1:23" ht="15.75">
      <c r="A53" s="216"/>
      <c r="B53" s="216"/>
      <c r="C53" s="216"/>
      <c r="D53" s="213"/>
      <c r="E53" s="213"/>
      <c r="F53" s="213"/>
      <c r="G53" s="213"/>
      <c r="H53" s="213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</row>
    <row r="54" spans="1:23" ht="15.75">
      <c r="A54" s="216"/>
      <c r="B54" s="216"/>
      <c r="C54" s="216"/>
      <c r="D54" s="213"/>
      <c r="E54" s="213"/>
      <c r="F54" s="213"/>
      <c r="G54" s="213"/>
      <c r="H54" s="213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</row>
    <row r="55" spans="1:23" ht="47.25" customHeight="1">
      <c r="A55" s="216"/>
      <c r="B55" s="216"/>
      <c r="C55" s="216"/>
      <c r="D55" s="213"/>
      <c r="E55" s="213"/>
      <c r="F55" s="213"/>
      <c r="G55" s="213"/>
      <c r="H55" s="213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</row>
    <row r="56" spans="1:23" ht="15.75">
      <c r="A56" s="216"/>
      <c r="B56" s="216"/>
      <c r="C56" s="216"/>
      <c r="D56" s="213"/>
      <c r="E56" s="213"/>
      <c r="F56" s="213"/>
      <c r="G56" s="213"/>
      <c r="H56" s="213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</row>
    <row r="57" spans="1:23" ht="31.5" customHeight="1">
      <c r="A57" s="216"/>
      <c r="B57" s="216"/>
      <c r="C57" s="216"/>
      <c r="D57" s="213"/>
      <c r="E57" s="213"/>
      <c r="F57" s="213"/>
      <c r="G57" s="213"/>
      <c r="H57" s="213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</row>
    <row r="58" spans="1:23" ht="15.75">
      <c r="A58" s="216"/>
      <c r="B58" s="216"/>
      <c r="C58" s="216"/>
      <c r="D58" s="213"/>
      <c r="E58" s="213"/>
      <c r="F58" s="213"/>
      <c r="G58" s="213"/>
      <c r="H58" s="213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</row>
    <row r="59" spans="1:23" ht="15.75">
      <c r="A59" s="216"/>
      <c r="B59" s="216"/>
      <c r="C59" s="216"/>
      <c r="D59" s="210"/>
      <c r="E59" s="210"/>
      <c r="F59" s="210"/>
      <c r="G59" s="210"/>
      <c r="H59" s="21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</row>
    <row r="60" spans="1:23" ht="15.75">
      <c r="A60" s="216"/>
      <c r="B60" s="216"/>
      <c r="C60" s="216"/>
      <c r="D60" s="199"/>
      <c r="E60" s="199"/>
      <c r="F60" s="199"/>
      <c r="G60" s="199"/>
      <c r="H60" s="199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</row>
    <row r="61" spans="1:23" ht="15.75">
      <c r="A61" s="216"/>
      <c r="B61" s="216"/>
      <c r="C61" s="216"/>
      <c r="D61" s="199"/>
      <c r="E61" s="199"/>
      <c r="F61" s="199"/>
      <c r="G61" s="199"/>
      <c r="H61" s="199"/>
      <c r="I61" s="96"/>
      <c r="J61" s="96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</row>
    <row r="62" spans="1:23" ht="31.5" customHeight="1">
      <c r="A62" s="216"/>
      <c r="B62" s="216"/>
      <c r="C62" s="216"/>
    </row>
    <row r="63" spans="1:23" ht="15.75">
      <c r="A63" s="216"/>
      <c r="B63" s="216"/>
      <c r="C63" s="216"/>
      <c r="D63" s="201"/>
      <c r="E63" s="201"/>
      <c r="F63" s="201"/>
      <c r="G63" s="201"/>
      <c r="H63" s="199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3"/>
    </row>
    <row r="64" spans="1:23" ht="15.75">
      <c r="A64" s="216"/>
      <c r="B64" s="216"/>
      <c r="C64" s="216"/>
      <c r="D64" s="201"/>
      <c r="E64" s="201"/>
      <c r="F64" s="201"/>
      <c r="G64" s="201"/>
      <c r="H64" s="199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3"/>
    </row>
    <row r="65" spans="1:23" ht="15.75">
      <c r="A65" s="216"/>
      <c r="B65" s="216"/>
      <c r="C65" s="216"/>
      <c r="D65" s="199"/>
      <c r="E65" s="199"/>
      <c r="F65" s="199"/>
      <c r="G65" s="199"/>
      <c r="H65" s="199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</row>
    <row r="66" spans="1:23" ht="15.75">
      <c r="A66" s="216"/>
      <c r="B66" s="216"/>
      <c r="C66" s="216"/>
      <c r="D66" s="199"/>
      <c r="E66" s="199"/>
      <c r="F66" s="199"/>
      <c r="G66" s="199"/>
      <c r="H66" s="199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</row>
    <row r="67" spans="1:23" ht="15.75">
      <c r="A67" s="216"/>
      <c r="B67" s="216"/>
      <c r="C67" s="216"/>
      <c r="D67" s="199"/>
      <c r="E67" s="199"/>
      <c r="F67" s="199"/>
      <c r="G67" s="199"/>
      <c r="H67" s="199"/>
      <c r="I67" s="96"/>
      <c r="J67" s="96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</row>
    <row r="68" spans="1:23" ht="31.5" customHeight="1">
      <c r="A68" s="216"/>
      <c r="B68" s="216"/>
      <c r="C68" s="216"/>
    </row>
    <row r="69" spans="1:23" ht="15.75">
      <c r="A69" s="216"/>
      <c r="B69" s="216"/>
      <c r="C69" s="216"/>
      <c r="D69" s="201"/>
      <c r="E69" s="201"/>
      <c r="F69" s="201"/>
      <c r="G69" s="201"/>
      <c r="H69" s="199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3"/>
    </row>
    <row r="70" spans="1:23" ht="15.75">
      <c r="A70" s="216"/>
      <c r="B70" s="216"/>
      <c r="C70" s="216"/>
      <c r="D70" s="201"/>
      <c r="E70" s="201"/>
      <c r="F70" s="201"/>
      <c r="G70" s="201"/>
      <c r="H70" s="199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3"/>
    </row>
    <row r="71" spans="1:23" ht="15.75">
      <c r="A71" s="216"/>
      <c r="B71" s="216"/>
      <c r="C71" s="216"/>
      <c r="D71" s="199"/>
      <c r="E71" s="199"/>
      <c r="F71" s="199"/>
      <c r="G71" s="199"/>
      <c r="H71" s="199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</row>
    <row r="72" spans="1:23" ht="15.75">
      <c r="A72" s="216"/>
      <c r="B72" s="216"/>
      <c r="C72" s="216"/>
      <c r="D72" s="199"/>
      <c r="E72" s="199"/>
      <c r="F72" s="199"/>
      <c r="G72" s="199"/>
      <c r="H72" s="199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</row>
    <row r="73" spans="1:23" ht="15.75">
      <c r="A73" s="216"/>
      <c r="B73" s="216"/>
      <c r="C73" s="216"/>
      <c r="D73" s="199"/>
      <c r="E73" s="199"/>
      <c r="F73" s="199"/>
      <c r="G73" s="199"/>
      <c r="H73" s="199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</row>
    <row r="74" spans="1:23" ht="31.5" customHeight="1">
      <c r="A74" s="216"/>
      <c r="B74" s="216"/>
      <c r="C74" s="216"/>
    </row>
    <row r="75" spans="1:23" ht="15.75">
      <c r="A75" s="216"/>
      <c r="B75" s="216"/>
      <c r="C75" s="216"/>
      <c r="D75" s="201"/>
      <c r="E75" s="201"/>
      <c r="F75" s="201"/>
      <c r="G75" s="201"/>
      <c r="H75" s="199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</row>
    <row r="76" spans="1:23" ht="15.75">
      <c r="A76" s="216"/>
      <c r="B76" s="216"/>
      <c r="C76" s="216"/>
      <c r="D76" s="201"/>
      <c r="E76" s="201"/>
      <c r="F76" s="201"/>
      <c r="G76" s="201"/>
      <c r="H76" s="199"/>
      <c r="I76" s="202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2"/>
    </row>
    <row r="77" spans="1:23" ht="15.75">
      <c r="A77" s="216"/>
      <c r="B77" s="216"/>
      <c r="C77" s="216"/>
      <c r="D77" s="199"/>
      <c r="E77" s="199"/>
      <c r="F77" s="199"/>
      <c r="G77" s="199"/>
      <c r="H77" s="199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</row>
    <row r="78" spans="1:23" ht="15.75">
      <c r="A78" s="216"/>
      <c r="B78" s="216"/>
      <c r="C78" s="216"/>
      <c r="D78" s="199"/>
      <c r="E78" s="199"/>
      <c r="F78" s="199"/>
      <c r="G78" s="199"/>
      <c r="H78" s="199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</row>
    <row r="79" spans="1:23" ht="15.75">
      <c r="A79" s="216"/>
      <c r="B79" s="216"/>
      <c r="C79" s="216"/>
      <c r="D79" s="199"/>
      <c r="E79" s="199"/>
      <c r="F79" s="199"/>
      <c r="G79" s="199"/>
      <c r="H79" s="199"/>
      <c r="I79" s="200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0"/>
    </row>
    <row r="80" spans="1:23" ht="31.5" customHeight="1">
      <c r="A80" s="216"/>
      <c r="B80" s="216"/>
      <c r="C80" s="216"/>
    </row>
    <row r="81" spans="1:23" ht="15.75">
      <c r="A81" s="216"/>
      <c r="B81" s="216"/>
      <c r="C81" s="216"/>
      <c r="D81" s="201"/>
      <c r="E81" s="201"/>
      <c r="F81" s="201"/>
      <c r="G81" s="201"/>
      <c r="H81" s="199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</row>
    <row r="82" spans="1:23" ht="15.75">
      <c r="A82" s="216"/>
      <c r="B82" s="216"/>
      <c r="C82" s="216"/>
      <c r="D82" s="201"/>
      <c r="E82" s="201"/>
      <c r="F82" s="201"/>
      <c r="G82" s="201"/>
      <c r="H82" s="199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</row>
    <row r="83" spans="1:23" ht="15" customHeight="1">
      <c r="A83" s="216"/>
      <c r="B83" s="216"/>
      <c r="C83" s="216"/>
    </row>
    <row r="84" spans="1:23" ht="15.75">
      <c r="A84" s="216"/>
      <c r="B84" s="216"/>
      <c r="C84" s="216"/>
      <c r="D84" s="199"/>
      <c r="F84" s="199"/>
      <c r="H84" s="199"/>
      <c r="I84" s="200"/>
      <c r="J84" s="200"/>
      <c r="K84" s="198"/>
      <c r="L84" s="198"/>
      <c r="M84" s="198"/>
      <c r="N84" s="198"/>
      <c r="O84" s="198"/>
      <c r="P84" s="198"/>
      <c r="Q84" s="198"/>
      <c r="R84" s="198"/>
      <c r="S84" s="198"/>
      <c r="T84" s="198"/>
      <c r="U84" s="198"/>
      <c r="V84" s="198"/>
      <c r="W84" s="205"/>
    </row>
    <row r="85" spans="1:23" ht="15" customHeight="1">
      <c r="A85" s="216"/>
      <c r="B85" s="216"/>
      <c r="C85" s="21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</row>
    <row r="86" spans="1:23" ht="15" customHeight="1">
      <c r="A86" s="216"/>
      <c r="B86" s="216"/>
      <c r="C86" s="21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</row>
    <row r="87" spans="1:23" ht="15.75">
      <c r="A87" s="216"/>
      <c r="B87" s="216"/>
      <c r="C87" s="216"/>
      <c r="D87" s="199"/>
      <c r="F87" s="199"/>
      <c r="I87" s="96"/>
      <c r="J87" s="96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  <c r="W87" s="207"/>
    </row>
    <row r="88" spans="1:23" ht="15.75">
      <c r="A88" s="216"/>
      <c r="B88" s="216"/>
      <c r="C88" s="216"/>
      <c r="D88" s="199"/>
      <c r="F88" s="199"/>
      <c r="I88" s="96"/>
      <c r="J88" s="96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  <c r="V88" s="207"/>
      <c r="W88" s="207"/>
    </row>
    <row r="89" spans="1:23" ht="15.75">
      <c r="A89" s="216"/>
      <c r="B89" s="216"/>
      <c r="C89" s="216"/>
      <c r="D89" s="199"/>
      <c r="F89" s="199"/>
    </row>
    <row r="90" spans="1:23" ht="15.75">
      <c r="A90" s="216"/>
      <c r="B90" s="216"/>
      <c r="C90" s="216"/>
      <c r="D90" s="199"/>
      <c r="F90" s="199"/>
    </row>
    <row r="91" spans="1:23" ht="15.75">
      <c r="A91" s="216"/>
      <c r="B91" s="216"/>
      <c r="C91" s="216"/>
      <c r="D91" s="199"/>
      <c r="F91" s="199"/>
      <c r="H91" s="199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  <c r="V91" s="198"/>
      <c r="W91" s="207"/>
    </row>
    <row r="92" spans="1:23" ht="15" customHeight="1">
      <c r="A92" s="216"/>
      <c r="B92" s="216"/>
      <c r="C92" s="216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</row>
    <row r="93" spans="1:23" ht="15" customHeight="1">
      <c r="A93" s="216"/>
      <c r="B93" s="216"/>
      <c r="C93" s="216"/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</row>
    <row r="94" spans="1:23" ht="15.75">
      <c r="A94" s="216"/>
      <c r="B94" s="216"/>
      <c r="C94" s="216"/>
      <c r="D94" s="199"/>
      <c r="F94" s="199"/>
      <c r="I94" s="208"/>
      <c r="J94" s="20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207"/>
    </row>
    <row r="95" spans="1:23" ht="15.75">
      <c r="A95" s="216"/>
      <c r="B95" s="216"/>
      <c r="C95" s="216"/>
      <c r="D95" s="199"/>
      <c r="F95" s="199"/>
      <c r="I95" s="208"/>
      <c r="J95" s="208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</row>
    <row r="96" spans="1:23" ht="15" customHeight="1">
      <c r="A96" s="216"/>
      <c r="B96" s="216"/>
      <c r="C96" s="216"/>
    </row>
    <row r="97" spans="1:3" ht="15" customHeight="1">
      <c r="A97" s="216"/>
      <c r="B97" s="216"/>
      <c r="C97" s="216"/>
    </row>
    <row r="98" spans="1:3" ht="15" customHeight="1">
      <c r="A98" s="216"/>
      <c r="B98" s="216"/>
      <c r="C98" s="216"/>
    </row>
    <row r="99" spans="1:3" ht="15" customHeight="1">
      <c r="A99" s="216"/>
      <c r="B99" s="216"/>
      <c r="C99" s="216"/>
    </row>
    <row r="100" spans="1:3" ht="15" customHeight="1">
      <c r="A100" s="216"/>
      <c r="B100" s="216"/>
      <c r="C100" s="216"/>
    </row>
    <row r="101" spans="1:3" ht="15" customHeight="1">
      <c r="A101" s="216"/>
      <c r="B101" s="216"/>
      <c r="C101" s="216"/>
    </row>
    <row r="102" spans="1:3" ht="15" customHeight="1">
      <c r="A102" s="216"/>
      <c r="B102" s="216"/>
      <c r="C102" s="216"/>
    </row>
    <row r="103" spans="1:3" ht="15" customHeight="1">
      <c r="A103" s="216"/>
      <c r="B103" s="216"/>
      <c r="C103" s="216"/>
    </row>
    <row r="104" spans="1:3" ht="15" customHeight="1">
      <c r="A104" s="216"/>
      <c r="B104" s="216"/>
      <c r="C104" s="2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61"/>
  <sheetViews>
    <sheetView topLeftCell="A161" workbookViewId="0">
      <selection activeCell="H147" sqref="H147"/>
    </sheetView>
  </sheetViews>
  <sheetFormatPr defaultRowHeight="15"/>
  <cols>
    <col min="1" max="1" width="21.28515625" customWidth="1"/>
    <col min="2" max="2" width="20" customWidth="1"/>
    <col min="3" max="3" width="21.42578125" customWidth="1"/>
    <col min="4" max="4" width="28" customWidth="1"/>
    <col min="5" max="5" width="18.28515625" customWidth="1"/>
    <col min="6" max="6" width="22.140625" customWidth="1"/>
    <col min="9" max="9" width="27.28515625" customWidth="1"/>
    <col min="10" max="10" width="36.5703125" customWidth="1"/>
    <col min="11" max="11" width="26.85546875" customWidth="1"/>
    <col min="14" max="14" width="18.7109375" customWidth="1"/>
    <col min="15" max="15" width="19" customWidth="1"/>
    <col min="16" max="16" width="27" customWidth="1"/>
  </cols>
  <sheetData>
    <row r="1" spans="1:16">
      <c r="A1" s="119" t="s">
        <v>254</v>
      </c>
      <c r="B1" s="119" t="s">
        <v>364</v>
      </c>
      <c r="C1" s="119" t="s">
        <v>365</v>
      </c>
      <c r="D1" s="119" t="s">
        <v>366</v>
      </c>
      <c r="E1" s="119" t="s">
        <v>367</v>
      </c>
      <c r="F1" s="119" t="s">
        <v>368</v>
      </c>
      <c r="I1" t="s">
        <v>355</v>
      </c>
      <c r="J1" t="s">
        <v>351</v>
      </c>
      <c r="K1" s="119" t="s">
        <v>368</v>
      </c>
      <c r="M1" t="s">
        <v>392</v>
      </c>
      <c r="N1" t="s">
        <v>393</v>
      </c>
      <c r="O1" t="s">
        <v>394</v>
      </c>
      <c r="P1" s="119" t="s">
        <v>368</v>
      </c>
    </row>
    <row r="2" spans="1:16">
      <c r="A2" s="96"/>
      <c r="B2" s="96"/>
      <c r="C2" s="96"/>
      <c r="D2" s="96"/>
      <c r="E2" s="96"/>
      <c r="F2" s="96"/>
      <c r="K2" s="96"/>
      <c r="P2" s="96"/>
    </row>
    <row r="3" spans="1:16">
      <c r="A3" s="96" t="s">
        <v>206</v>
      </c>
      <c r="B3" s="96">
        <v>0.54200099999999996</v>
      </c>
      <c r="C3" s="96">
        <v>0.42237400000000003</v>
      </c>
      <c r="D3" s="96">
        <v>0.62318899999999999</v>
      </c>
      <c r="E3" s="96">
        <v>0.512957</v>
      </c>
      <c r="F3" s="96">
        <v>0.59820099999999998</v>
      </c>
      <c r="I3" s="96">
        <v>0.54200099999999996</v>
      </c>
      <c r="J3" s="96">
        <v>0.62318899999999999</v>
      </c>
      <c r="K3" s="96">
        <v>0.59820099999999998</v>
      </c>
      <c r="N3" s="96">
        <v>0.512957</v>
      </c>
      <c r="O3" s="96">
        <v>0.62318899999999999</v>
      </c>
      <c r="P3" s="96">
        <v>0.59820099999999998</v>
      </c>
    </row>
    <row r="4" spans="1:16">
      <c r="A4" s="96"/>
      <c r="B4" s="96"/>
      <c r="C4" s="96"/>
      <c r="D4" s="96"/>
      <c r="E4" s="96"/>
      <c r="F4" s="96"/>
      <c r="K4" s="96"/>
      <c r="P4" s="96"/>
    </row>
    <row r="5" spans="1:16">
      <c r="A5" s="96" t="s">
        <v>207</v>
      </c>
      <c r="B5" s="96">
        <v>0.42601299999999998</v>
      </c>
      <c r="C5" s="96">
        <v>0.47528700000000002</v>
      </c>
      <c r="D5" s="96">
        <v>0.40558300000000003</v>
      </c>
      <c r="E5" s="96">
        <v>0.437255</v>
      </c>
      <c r="F5" s="96">
        <v>0.45357399999999998</v>
      </c>
      <c r="I5" s="96">
        <v>0.47528700000000002</v>
      </c>
      <c r="J5" s="96">
        <v>0.437255</v>
      </c>
      <c r="K5" s="96">
        <v>0.45357399999999998</v>
      </c>
      <c r="N5" s="96">
        <v>0.47528700000000002</v>
      </c>
      <c r="O5" s="96">
        <v>0.42601299999999998</v>
      </c>
      <c r="P5" s="96">
        <v>0.45357399999999998</v>
      </c>
    </row>
    <row r="6" spans="1:16">
      <c r="A6" s="96"/>
      <c r="B6" s="96"/>
      <c r="C6" s="96"/>
      <c r="D6" s="96"/>
      <c r="E6" s="96"/>
      <c r="F6" s="96"/>
      <c r="K6" s="96"/>
      <c r="P6" s="96"/>
    </row>
    <row r="7" spans="1:16">
      <c r="A7" s="96" t="s">
        <v>198</v>
      </c>
      <c r="B7" s="96">
        <v>0.499361</v>
      </c>
      <c r="C7" s="96">
        <v>0.67037000000000002</v>
      </c>
      <c r="D7" s="96">
        <v>0.80313800000000002</v>
      </c>
      <c r="E7" s="96">
        <v>0.86080000000000001</v>
      </c>
      <c r="F7" s="96">
        <v>0.80144099999999996</v>
      </c>
      <c r="I7" s="96">
        <v>0.67037000000000002</v>
      </c>
      <c r="J7" s="96">
        <v>0.86080000000000001</v>
      </c>
      <c r="K7" s="96">
        <v>0.80144099999999996</v>
      </c>
      <c r="N7" s="96">
        <v>0.86080000000000001</v>
      </c>
      <c r="O7" s="96">
        <v>0.80313800000000002</v>
      </c>
      <c r="P7" s="96">
        <v>0.80144099999999996</v>
      </c>
    </row>
    <row r="8" spans="1:16">
      <c r="A8" s="96"/>
      <c r="B8" s="96"/>
      <c r="C8" s="96"/>
      <c r="D8" s="96"/>
      <c r="E8" s="96"/>
      <c r="F8" s="96"/>
      <c r="K8" s="96"/>
      <c r="P8" s="96"/>
    </row>
    <row r="9" spans="1:16">
      <c r="A9" s="96" t="s">
        <v>199</v>
      </c>
      <c r="B9" s="96">
        <v>0.378168</v>
      </c>
      <c r="C9" s="96">
        <v>0.29124100000000003</v>
      </c>
      <c r="D9" s="96">
        <v>0.47150300000000001</v>
      </c>
      <c r="E9" s="96">
        <v>0.41193600000000002</v>
      </c>
      <c r="F9" s="96">
        <v>0.41989300000000002</v>
      </c>
      <c r="I9" s="96">
        <v>0.378168</v>
      </c>
      <c r="J9" s="96">
        <v>0.47150300000000001</v>
      </c>
      <c r="K9" s="96">
        <v>0.41989300000000002</v>
      </c>
      <c r="N9" s="96">
        <v>0.41193600000000002</v>
      </c>
      <c r="O9" s="96">
        <v>0.47150300000000001</v>
      </c>
      <c r="P9" s="96">
        <v>0.41989300000000002</v>
      </c>
    </row>
    <row r="10" spans="1:16">
      <c r="A10" s="96"/>
      <c r="B10" s="96"/>
      <c r="C10" s="96"/>
      <c r="D10" s="96"/>
      <c r="E10" s="96"/>
      <c r="F10" s="96"/>
      <c r="K10" s="96"/>
      <c r="P10" s="96"/>
    </row>
    <row r="11" spans="1:16">
      <c r="A11" s="96" t="s">
        <v>258</v>
      </c>
      <c r="B11" s="13">
        <v>0.62547699999999995</v>
      </c>
      <c r="C11" s="96">
        <v>0.44672899999999999</v>
      </c>
      <c r="D11" s="96">
        <v>0.32503399999999999</v>
      </c>
      <c r="E11" s="96">
        <v>0.32180300000000001</v>
      </c>
      <c r="F11" s="96">
        <v>0.691805</v>
      </c>
      <c r="I11" s="13">
        <v>0.62547699999999995</v>
      </c>
      <c r="J11" s="96">
        <v>0.32503399999999999</v>
      </c>
      <c r="K11" s="96">
        <v>0.691805</v>
      </c>
      <c r="N11" s="96">
        <v>0.44672899999999999</v>
      </c>
      <c r="O11" s="13">
        <v>0.62547699999999995</v>
      </c>
      <c r="P11" s="96">
        <v>0.691805</v>
      </c>
    </row>
    <row r="12" spans="1:16">
      <c r="A12" s="96"/>
      <c r="B12" s="96"/>
      <c r="C12" s="96"/>
      <c r="D12" s="96"/>
      <c r="E12" s="96"/>
      <c r="F12" s="96"/>
      <c r="K12" s="96"/>
      <c r="P12" s="96"/>
    </row>
    <row r="13" spans="1:16">
      <c r="A13" s="96" t="s">
        <v>259</v>
      </c>
      <c r="B13" s="96">
        <v>0.30143399999999998</v>
      </c>
      <c r="C13" s="96">
        <v>0.480211</v>
      </c>
      <c r="D13" s="96">
        <v>0.38799099999999997</v>
      </c>
      <c r="E13" s="96">
        <v>0.39473000000000003</v>
      </c>
      <c r="F13" s="96">
        <v>0.60901799999999995</v>
      </c>
      <c r="I13" s="96">
        <v>0.480211</v>
      </c>
      <c r="J13" s="96">
        <v>0.39473000000000003</v>
      </c>
      <c r="K13" s="96">
        <v>0.60901799999999995</v>
      </c>
      <c r="N13" s="96">
        <v>0.480211</v>
      </c>
      <c r="O13" s="96">
        <v>0.38799099999999997</v>
      </c>
      <c r="P13" s="96">
        <v>0.60901799999999995</v>
      </c>
    </row>
    <row r="14" spans="1:16">
      <c r="A14" s="96"/>
      <c r="B14" s="96"/>
      <c r="C14" s="96"/>
      <c r="D14" s="96"/>
      <c r="E14" s="96"/>
      <c r="F14" s="96"/>
      <c r="K14" s="96"/>
      <c r="P14" s="96"/>
    </row>
    <row r="15" spans="1:16">
      <c r="A15" s="96" t="s">
        <v>192</v>
      </c>
      <c r="B15" s="96">
        <v>0.51129000000000002</v>
      </c>
      <c r="C15" s="96">
        <v>0.58985600000000005</v>
      </c>
      <c r="D15" s="96">
        <v>0.49856299999999998</v>
      </c>
      <c r="E15" s="96">
        <v>0.56684800000000002</v>
      </c>
      <c r="F15" s="96">
        <v>0.49103400000000003</v>
      </c>
      <c r="I15" s="96">
        <v>0.58985600000000005</v>
      </c>
      <c r="J15" s="96">
        <v>0.56684800000000002</v>
      </c>
      <c r="K15" s="96">
        <v>0.49103400000000003</v>
      </c>
      <c r="N15" s="96">
        <v>0.58985600000000005</v>
      </c>
      <c r="O15" s="96">
        <v>0.51129000000000002</v>
      </c>
      <c r="P15" s="96">
        <v>0.49103400000000003</v>
      </c>
    </row>
    <row r="16" spans="1:16">
      <c r="A16" s="96"/>
      <c r="B16" s="96"/>
      <c r="C16" s="96"/>
      <c r="D16" s="96"/>
      <c r="E16" s="96"/>
      <c r="F16" s="96"/>
      <c r="K16" s="96"/>
      <c r="P16" s="96"/>
    </row>
    <row r="17" spans="1:16">
      <c r="A17" s="96" t="s">
        <v>193</v>
      </c>
      <c r="B17" s="96">
        <v>0.60603399999999996</v>
      </c>
      <c r="C17" s="96">
        <v>0.534887</v>
      </c>
      <c r="D17" s="96">
        <v>0.41331400000000001</v>
      </c>
      <c r="E17" s="96">
        <v>0.47934100000000002</v>
      </c>
      <c r="F17" s="96">
        <v>0.546682</v>
      </c>
      <c r="I17" s="96">
        <v>0.60603399999999996</v>
      </c>
      <c r="J17" s="96">
        <v>0.47934100000000002</v>
      </c>
      <c r="K17" s="96">
        <v>0.546682</v>
      </c>
      <c r="N17" s="96">
        <v>0.534887</v>
      </c>
      <c r="O17" s="96">
        <v>0.60603399999999996</v>
      </c>
      <c r="P17" s="96">
        <v>0.546682</v>
      </c>
    </row>
    <row r="18" spans="1:16">
      <c r="A18" s="96"/>
      <c r="B18" s="96"/>
      <c r="C18" s="96"/>
      <c r="D18" s="96"/>
      <c r="E18" s="96"/>
      <c r="F18" s="96"/>
      <c r="K18" s="96"/>
      <c r="P18" s="96"/>
    </row>
    <row r="19" spans="1:16">
      <c r="A19" s="96" t="s">
        <v>194</v>
      </c>
      <c r="B19" s="96">
        <v>0.48620999999999998</v>
      </c>
      <c r="C19" s="96">
        <v>0.66555799999999998</v>
      </c>
      <c r="D19" s="96">
        <v>0.64602199999999999</v>
      </c>
      <c r="E19" s="96">
        <v>0.72583399999999998</v>
      </c>
      <c r="F19" s="96">
        <v>0.64629899999999996</v>
      </c>
      <c r="I19" s="96">
        <v>0.66555799999999998</v>
      </c>
      <c r="J19" s="96">
        <v>0.72583399999999998</v>
      </c>
      <c r="K19" s="96">
        <v>0.64629899999999996</v>
      </c>
      <c r="N19" s="96">
        <v>0.72583399999999998</v>
      </c>
      <c r="O19" s="96">
        <v>0.64602199999999999</v>
      </c>
      <c r="P19" s="96">
        <v>0.64629899999999996</v>
      </c>
    </row>
    <row r="20" spans="1:16">
      <c r="A20" s="96"/>
      <c r="B20" s="96"/>
      <c r="C20" s="96"/>
      <c r="D20" s="96"/>
      <c r="E20" s="96"/>
      <c r="F20" s="96"/>
      <c r="K20" s="96"/>
      <c r="P20" s="96"/>
    </row>
    <row r="21" spans="1:16">
      <c r="A21" s="96" t="s">
        <v>257</v>
      </c>
      <c r="B21" s="96">
        <v>0.60529200000000005</v>
      </c>
      <c r="C21" s="96">
        <v>0.73270199999999996</v>
      </c>
      <c r="D21" s="96">
        <v>0.63522800000000001</v>
      </c>
      <c r="E21" s="96">
        <v>0.69787900000000003</v>
      </c>
      <c r="F21" s="96">
        <v>0.67406500000000003</v>
      </c>
      <c r="I21" s="96">
        <v>0.73270199999999996</v>
      </c>
      <c r="J21" s="96">
        <v>0.69787900000000003</v>
      </c>
      <c r="K21" s="96">
        <v>0.67406500000000003</v>
      </c>
      <c r="N21" s="96">
        <v>0.73270199999999996</v>
      </c>
      <c r="O21" s="96">
        <v>0.63522800000000001</v>
      </c>
      <c r="P21" s="96">
        <v>0.67406500000000003</v>
      </c>
    </row>
    <row r="22" spans="1:16">
      <c r="A22" s="96"/>
      <c r="B22" s="96"/>
      <c r="C22" s="96"/>
      <c r="D22" s="96"/>
      <c r="E22" s="96"/>
      <c r="F22" s="96"/>
      <c r="K22" s="96"/>
      <c r="P22" s="96"/>
    </row>
    <row r="23" spans="1:16">
      <c r="A23" s="96" t="s">
        <v>196</v>
      </c>
      <c r="B23" s="96">
        <v>0.450986</v>
      </c>
      <c r="C23" s="96">
        <v>0.51138399999999995</v>
      </c>
      <c r="D23" s="96">
        <v>0.44565700000000003</v>
      </c>
      <c r="E23" s="96">
        <v>0.461646</v>
      </c>
      <c r="F23" s="96">
        <v>0.41499599999999998</v>
      </c>
      <c r="I23" s="96">
        <v>0.51138399999999995</v>
      </c>
      <c r="J23" s="96">
        <v>0.461646</v>
      </c>
      <c r="K23" s="96">
        <v>0.41499599999999998</v>
      </c>
      <c r="N23" s="96">
        <v>0.51138399999999995</v>
      </c>
      <c r="O23" s="96">
        <v>0.450986</v>
      </c>
      <c r="P23" s="96">
        <v>0.41499599999999998</v>
      </c>
    </row>
    <row r="24" spans="1:16">
      <c r="A24" s="96"/>
      <c r="B24" s="96"/>
      <c r="C24" s="96"/>
      <c r="D24" s="96"/>
      <c r="E24" s="96"/>
      <c r="F24" s="96"/>
      <c r="K24" s="96"/>
      <c r="P24" s="96"/>
    </row>
    <row r="25" spans="1:16">
      <c r="A25" s="96" t="s">
        <v>197</v>
      </c>
      <c r="B25" s="96">
        <v>0.83497299999999997</v>
      </c>
      <c r="C25" s="96">
        <v>0.86072000000000004</v>
      </c>
      <c r="D25" s="115">
        <v>0.85291899999999998</v>
      </c>
      <c r="E25" s="96">
        <v>0.86825600000000003</v>
      </c>
      <c r="F25" s="96">
        <v>0.835816</v>
      </c>
      <c r="I25" s="96">
        <v>0.86072000000000004</v>
      </c>
      <c r="J25" s="96">
        <v>0.86825600000000003</v>
      </c>
      <c r="K25" s="96">
        <v>0.835816</v>
      </c>
      <c r="N25" s="96">
        <v>0.86825600000000003</v>
      </c>
      <c r="O25" s="115">
        <v>0.85291899999999998</v>
      </c>
      <c r="P25" s="96">
        <v>0.835816</v>
      </c>
    </row>
    <row r="26" spans="1:16">
      <c r="A26" s="96"/>
      <c r="B26" s="96"/>
      <c r="C26" s="96"/>
      <c r="D26" s="96"/>
      <c r="E26" s="96"/>
      <c r="F26" s="96"/>
      <c r="K26" s="96"/>
      <c r="P26" s="96"/>
    </row>
    <row r="27" spans="1:16">
      <c r="A27" s="96" t="s">
        <v>260</v>
      </c>
      <c r="B27" s="96">
        <v>0.52986200000000006</v>
      </c>
      <c r="C27" s="96">
        <v>0.597113</v>
      </c>
      <c r="D27" s="96">
        <v>0.53032900000000005</v>
      </c>
      <c r="E27" s="96">
        <v>0.60909800000000003</v>
      </c>
      <c r="F27" s="96">
        <v>0.53220100000000004</v>
      </c>
      <c r="I27" s="96">
        <v>0.597113</v>
      </c>
      <c r="J27" s="96">
        <v>0.60909800000000003</v>
      </c>
      <c r="K27" s="96">
        <v>0.53220100000000004</v>
      </c>
      <c r="N27" s="96">
        <v>0.60909800000000003</v>
      </c>
      <c r="O27" s="96">
        <v>0.53032900000000005</v>
      </c>
      <c r="P27" s="96">
        <v>0.53220100000000004</v>
      </c>
    </row>
    <row r="28" spans="1:16">
      <c r="A28" s="96"/>
      <c r="B28" s="96"/>
      <c r="C28" s="96"/>
      <c r="D28" s="96"/>
      <c r="E28" s="96"/>
      <c r="F28" s="96"/>
      <c r="K28" s="96"/>
      <c r="P28" s="96"/>
    </row>
    <row r="29" spans="1:16">
      <c r="A29" s="96" t="s">
        <v>261</v>
      </c>
      <c r="B29" s="96">
        <v>0.496558</v>
      </c>
      <c r="C29" s="96">
        <v>0.58802600000000005</v>
      </c>
      <c r="D29" s="96">
        <v>0.43233500000000002</v>
      </c>
      <c r="E29" s="96">
        <v>0.467528</v>
      </c>
      <c r="F29" s="96">
        <v>0.58386300000000002</v>
      </c>
      <c r="I29" s="96">
        <v>0.58802600000000005</v>
      </c>
      <c r="J29" s="96">
        <v>0.467528</v>
      </c>
      <c r="K29" s="96">
        <v>0.58386300000000002</v>
      </c>
      <c r="N29" s="96">
        <v>0.58802600000000005</v>
      </c>
      <c r="O29" s="96">
        <v>0.496558</v>
      </c>
      <c r="P29" s="96">
        <v>0.58386300000000002</v>
      </c>
    </row>
    <row r="30" spans="1:16">
      <c r="A30" s="96"/>
      <c r="B30" s="96"/>
      <c r="C30" s="96"/>
      <c r="D30" s="96"/>
      <c r="E30" s="96"/>
      <c r="F30" s="96"/>
      <c r="K30" s="96"/>
      <c r="P30" s="96"/>
    </row>
    <row r="31" spans="1:16">
      <c r="A31" s="96" t="s">
        <v>204</v>
      </c>
      <c r="B31" s="120">
        <v>9.776E-2</v>
      </c>
      <c r="C31" s="120">
        <v>0.19886999999999999</v>
      </c>
      <c r="D31" s="120">
        <v>5.7784000000000002E-2</v>
      </c>
      <c r="E31" s="120">
        <v>0.154057</v>
      </c>
      <c r="F31" s="120">
        <v>4.8807000000000003E-2</v>
      </c>
      <c r="I31" s="120">
        <v>0.19886999999999999</v>
      </c>
      <c r="J31" s="120">
        <v>0.154057</v>
      </c>
      <c r="K31" s="120">
        <v>4.8807000000000003E-2</v>
      </c>
      <c r="N31" s="120">
        <v>0.19886999999999999</v>
      </c>
      <c r="O31" s="120">
        <v>9.776E-2</v>
      </c>
      <c r="P31" s="120">
        <v>4.8807000000000003E-2</v>
      </c>
    </row>
    <row r="32" spans="1:16">
      <c r="A32" s="96"/>
      <c r="B32" s="120"/>
      <c r="C32" s="120"/>
      <c r="D32" s="120"/>
      <c r="E32" s="120"/>
      <c r="F32" s="120"/>
      <c r="K32" s="120"/>
      <c r="P32" s="120"/>
    </row>
    <row r="33" spans="1:16">
      <c r="A33" t="s">
        <v>205</v>
      </c>
      <c r="B33" s="120">
        <v>3.4568000000000002E-2</v>
      </c>
      <c r="C33" s="120">
        <v>0.15678</v>
      </c>
      <c r="D33" s="120">
        <v>6.8495E-2</v>
      </c>
      <c r="E33" s="120">
        <v>0.107733</v>
      </c>
      <c r="F33" s="120">
        <v>3.7448000000000002E-2</v>
      </c>
      <c r="I33" s="120">
        <v>0.15678</v>
      </c>
      <c r="J33" s="120">
        <v>0.107733</v>
      </c>
      <c r="K33" s="120">
        <v>3.7448000000000002E-2</v>
      </c>
      <c r="N33" s="120">
        <v>0.15678</v>
      </c>
      <c r="O33" s="120">
        <v>6.8495E-2</v>
      </c>
      <c r="P33" s="120">
        <v>3.7448000000000002E-2</v>
      </c>
    </row>
    <row r="65" spans="1:16">
      <c r="A65" t="s">
        <v>395</v>
      </c>
    </row>
    <row r="66" spans="1:16">
      <c r="A66" s="119" t="s">
        <v>254</v>
      </c>
      <c r="B66" s="119" t="s">
        <v>364</v>
      </c>
      <c r="C66" s="119" t="s">
        <v>365</v>
      </c>
      <c r="D66" s="119" t="s">
        <v>366</v>
      </c>
      <c r="E66" s="119" t="s">
        <v>367</v>
      </c>
      <c r="F66" s="119" t="s">
        <v>368</v>
      </c>
      <c r="I66" t="s">
        <v>355</v>
      </c>
      <c r="J66" t="s">
        <v>351</v>
      </c>
      <c r="K66" s="119" t="s">
        <v>368</v>
      </c>
      <c r="N66" t="s">
        <v>393</v>
      </c>
      <c r="O66" t="s">
        <v>394</v>
      </c>
      <c r="P66" s="119" t="s">
        <v>368</v>
      </c>
    </row>
    <row r="67" spans="1:16">
      <c r="A67" s="96"/>
      <c r="B67" s="96"/>
      <c r="C67" s="96"/>
      <c r="D67" s="96"/>
      <c r="E67" s="96"/>
      <c r="F67" s="96"/>
      <c r="K67" s="96"/>
      <c r="P67" s="96"/>
    </row>
    <row r="68" spans="1:16">
      <c r="A68" s="96" t="s">
        <v>206</v>
      </c>
      <c r="B68" s="115">
        <v>0.87360700000000002</v>
      </c>
      <c r="C68" s="115">
        <v>0.92439499999999997</v>
      </c>
      <c r="D68" s="115">
        <v>0.92870699999999995</v>
      </c>
      <c r="E68" s="115">
        <v>0.93017899999999998</v>
      </c>
      <c r="F68" s="115">
        <v>0.89644999999999997</v>
      </c>
      <c r="I68" s="115">
        <v>0.92439499999999997</v>
      </c>
      <c r="J68" s="115">
        <v>0.93017899999999998</v>
      </c>
      <c r="K68" s="115">
        <v>0.89644999999999997</v>
      </c>
      <c r="N68" s="115">
        <v>0.93017899999999998</v>
      </c>
      <c r="O68" s="115">
        <v>0.92870699999999995</v>
      </c>
      <c r="P68" s="115">
        <v>0.89644999999999997</v>
      </c>
    </row>
    <row r="69" spans="1:16">
      <c r="A69" s="96"/>
      <c r="B69" s="96"/>
      <c r="C69" s="96"/>
      <c r="D69" s="96"/>
      <c r="E69" s="96"/>
      <c r="F69" s="96"/>
      <c r="K69" s="96"/>
      <c r="P69" s="96"/>
    </row>
    <row r="70" spans="1:16">
      <c r="A70" s="96" t="s">
        <v>207</v>
      </c>
      <c r="B70" s="115">
        <v>0.78281800000000001</v>
      </c>
      <c r="C70" s="115">
        <v>0.81427700000000003</v>
      </c>
      <c r="D70" s="115">
        <v>0.72126100000000004</v>
      </c>
      <c r="E70" s="190">
        <v>0.79412899999999997</v>
      </c>
      <c r="F70" s="115">
        <v>0.80129799999999995</v>
      </c>
      <c r="I70" s="115">
        <v>0.81427700000000003</v>
      </c>
      <c r="J70" s="190">
        <v>0.79412899999999997</v>
      </c>
      <c r="K70" s="115">
        <v>0.80129799999999995</v>
      </c>
      <c r="N70" s="115">
        <v>0.81427700000000003</v>
      </c>
      <c r="O70" s="115">
        <v>0.78281800000000001</v>
      </c>
      <c r="P70" s="115">
        <v>0.80129799999999995</v>
      </c>
    </row>
    <row r="71" spans="1:16">
      <c r="A71" s="96"/>
      <c r="B71" s="96"/>
      <c r="C71" s="96"/>
      <c r="D71" s="96"/>
      <c r="E71" s="96"/>
      <c r="F71" s="96"/>
      <c r="K71" s="96"/>
      <c r="P71" s="96"/>
    </row>
    <row r="72" spans="1:16">
      <c r="A72" s="96" t="s">
        <v>198</v>
      </c>
      <c r="B72" s="115">
        <v>0.71001199999999998</v>
      </c>
      <c r="C72" s="115">
        <v>0.78653600000000001</v>
      </c>
      <c r="D72" s="115">
        <v>0.99087099999999995</v>
      </c>
      <c r="E72" s="115">
        <v>0.98346800000000001</v>
      </c>
      <c r="F72" s="115">
        <v>0.97811999999999999</v>
      </c>
      <c r="I72" s="115">
        <v>0.78653600000000001</v>
      </c>
      <c r="J72" s="115">
        <v>0.99087099999999995</v>
      </c>
      <c r="K72" s="115">
        <v>0.97811999999999999</v>
      </c>
      <c r="N72" s="115">
        <v>0.98346800000000001</v>
      </c>
      <c r="O72" s="115">
        <v>0.99087099999999995</v>
      </c>
      <c r="P72" s="115">
        <v>0.97811999999999999</v>
      </c>
    </row>
    <row r="73" spans="1:16">
      <c r="A73" s="96"/>
      <c r="B73" s="96"/>
      <c r="C73" s="96"/>
      <c r="D73" s="96"/>
      <c r="E73" s="96"/>
      <c r="F73" s="96"/>
      <c r="K73" s="96"/>
      <c r="P73" s="96"/>
    </row>
    <row r="74" spans="1:16">
      <c r="A74" s="96" t="s">
        <v>199</v>
      </c>
      <c r="B74" s="115">
        <v>0.57573399999999997</v>
      </c>
      <c r="C74" s="115">
        <v>0.41673100000000002</v>
      </c>
      <c r="D74" s="115">
        <v>0.75283299999999997</v>
      </c>
      <c r="E74" s="115">
        <v>0.62735099999999999</v>
      </c>
      <c r="F74" s="115">
        <v>0.67823100000000003</v>
      </c>
      <c r="I74" s="115">
        <v>0.57573399999999997</v>
      </c>
      <c r="J74" s="115">
        <v>0.75283299999999997</v>
      </c>
      <c r="K74" s="115">
        <v>0.67823100000000003</v>
      </c>
      <c r="N74" s="115">
        <v>0.62735099999999999</v>
      </c>
      <c r="O74" s="115">
        <v>0.75283299999999997</v>
      </c>
      <c r="P74" s="115">
        <v>0.67823100000000003</v>
      </c>
    </row>
    <row r="75" spans="1:16">
      <c r="A75" s="96"/>
      <c r="B75" s="96"/>
      <c r="C75" s="96"/>
      <c r="D75" s="96"/>
      <c r="E75" s="96"/>
      <c r="F75" s="96"/>
      <c r="K75" s="96"/>
      <c r="P75" s="96"/>
    </row>
    <row r="76" spans="1:16">
      <c r="A76" s="96" t="s">
        <v>258</v>
      </c>
      <c r="B76" s="115">
        <v>0.163268</v>
      </c>
      <c r="C76" s="96">
        <v>0</v>
      </c>
      <c r="D76" s="96">
        <v>0</v>
      </c>
      <c r="E76" s="96">
        <v>0</v>
      </c>
      <c r="F76" s="115">
        <v>0.63124199999999997</v>
      </c>
      <c r="I76" s="115">
        <v>0.163268</v>
      </c>
      <c r="J76" s="96">
        <v>0</v>
      </c>
      <c r="K76" s="115">
        <v>0.63124199999999997</v>
      </c>
      <c r="N76">
        <v>0</v>
      </c>
      <c r="O76" s="115">
        <v>0.163268</v>
      </c>
      <c r="P76" s="115">
        <v>0.63124199999999997</v>
      </c>
    </row>
    <row r="77" spans="1:16">
      <c r="A77" s="96"/>
      <c r="B77" s="96"/>
      <c r="C77" s="96"/>
      <c r="D77" s="96"/>
      <c r="E77" s="96"/>
      <c r="F77" s="96"/>
      <c r="K77" s="96"/>
      <c r="P77" s="96"/>
    </row>
    <row r="78" spans="1:16">
      <c r="A78" s="96" t="s">
        <v>259</v>
      </c>
      <c r="B78" s="96">
        <v>0</v>
      </c>
      <c r="C78" s="96">
        <v>0</v>
      </c>
      <c r="D78" s="115">
        <v>5.0145000000000002E-2</v>
      </c>
      <c r="E78" s="96">
        <v>0</v>
      </c>
      <c r="F78" s="115">
        <v>0.49277500000000002</v>
      </c>
      <c r="I78" s="96">
        <v>0</v>
      </c>
      <c r="J78" s="115">
        <v>5.0145000000000002E-2</v>
      </c>
      <c r="K78" s="115">
        <v>0.49277500000000002</v>
      </c>
      <c r="N78" s="96">
        <v>0</v>
      </c>
      <c r="O78" s="115">
        <v>5.0145000000000002E-2</v>
      </c>
      <c r="P78" s="115">
        <v>0.49277500000000002</v>
      </c>
    </row>
    <row r="79" spans="1:16">
      <c r="A79" s="96"/>
      <c r="B79" s="96"/>
      <c r="C79" s="96"/>
      <c r="D79" s="96"/>
      <c r="E79" s="96"/>
      <c r="F79" s="96"/>
      <c r="K79" s="96"/>
      <c r="P79" s="96"/>
    </row>
    <row r="80" spans="1:16">
      <c r="A80" s="96" t="s">
        <v>192</v>
      </c>
      <c r="B80" s="115">
        <v>0.85747700000000004</v>
      </c>
      <c r="C80" s="115">
        <v>0.88154200000000005</v>
      </c>
      <c r="D80" s="115">
        <v>0.85747700000000004</v>
      </c>
      <c r="E80" s="115">
        <v>0.88014000000000003</v>
      </c>
      <c r="F80" s="115">
        <v>0.86892499999999995</v>
      </c>
      <c r="I80" s="115">
        <v>0.88154200000000005</v>
      </c>
      <c r="J80" s="115">
        <v>0.88014000000000003</v>
      </c>
      <c r="K80" s="115">
        <v>0.86892499999999995</v>
      </c>
      <c r="N80" s="115">
        <v>0.88154200000000005</v>
      </c>
      <c r="O80" s="115">
        <v>0.85747700000000004</v>
      </c>
      <c r="P80" s="115">
        <v>0.86892499999999995</v>
      </c>
    </row>
    <row r="81" spans="1:16">
      <c r="A81" s="96"/>
      <c r="B81" s="96"/>
      <c r="C81" s="96"/>
      <c r="D81" s="96"/>
      <c r="E81" s="96"/>
      <c r="F81" s="96"/>
      <c r="K81" s="96"/>
      <c r="P81" s="96"/>
    </row>
    <row r="82" spans="1:16">
      <c r="A82" s="96" t="s">
        <v>193</v>
      </c>
      <c r="B82" s="115">
        <v>0.73351100000000002</v>
      </c>
      <c r="C82" s="115">
        <v>0.60851100000000002</v>
      </c>
      <c r="D82" s="115">
        <v>0.42553200000000002</v>
      </c>
      <c r="E82" s="96">
        <v>0</v>
      </c>
      <c r="F82" s="115">
        <v>0.66805000000000003</v>
      </c>
      <c r="I82" s="115">
        <v>0.73351100000000002</v>
      </c>
      <c r="J82" s="115">
        <v>0.42553200000000002</v>
      </c>
      <c r="K82" s="115">
        <v>0.66805000000000003</v>
      </c>
      <c r="N82" s="115">
        <v>0.60851100000000002</v>
      </c>
      <c r="O82" s="115">
        <v>0.73351100000000002</v>
      </c>
      <c r="P82" s="115">
        <v>0.66805000000000003</v>
      </c>
    </row>
    <row r="83" spans="1:16">
      <c r="A83" s="96"/>
      <c r="B83" s="96"/>
      <c r="C83" s="96"/>
      <c r="D83" s="96"/>
      <c r="E83" s="96"/>
      <c r="F83" s="96"/>
      <c r="K83" s="96"/>
      <c r="P83" s="96"/>
    </row>
    <row r="84" spans="1:16">
      <c r="A84" s="96" t="s">
        <v>194</v>
      </c>
      <c r="B84" s="115">
        <v>0.59984999999999999</v>
      </c>
      <c r="C84" s="115">
        <v>0.76014599999999999</v>
      </c>
      <c r="D84" s="115">
        <v>0.85921999999999998</v>
      </c>
      <c r="E84" s="190">
        <v>0.86660499999999996</v>
      </c>
      <c r="F84" s="115">
        <v>0.83033900000000005</v>
      </c>
      <c r="I84" s="115">
        <v>0.76014599999999999</v>
      </c>
      <c r="J84" s="190">
        <v>0.86660499999999996</v>
      </c>
      <c r="K84" s="115">
        <v>0.83033900000000005</v>
      </c>
      <c r="N84" s="190">
        <v>0.86660499999999996</v>
      </c>
      <c r="O84" s="115">
        <v>0.85921999999999998</v>
      </c>
      <c r="P84" s="115">
        <v>0.83033900000000005</v>
      </c>
    </row>
    <row r="85" spans="1:16">
      <c r="A85" s="96"/>
      <c r="B85" s="96"/>
      <c r="C85" s="96"/>
      <c r="D85" s="96"/>
      <c r="E85" s="96"/>
      <c r="F85" s="96"/>
      <c r="K85" s="96"/>
      <c r="P85" s="96"/>
    </row>
    <row r="86" spans="1:16">
      <c r="A86" s="96" t="s">
        <v>257</v>
      </c>
      <c r="B86" s="115">
        <v>0.79452400000000001</v>
      </c>
      <c r="C86" s="115">
        <v>0.85045000000000004</v>
      </c>
      <c r="D86" s="115">
        <v>0.82521100000000003</v>
      </c>
      <c r="E86" s="115">
        <v>0.836588</v>
      </c>
      <c r="F86" s="115">
        <v>0.93360299999999996</v>
      </c>
      <c r="I86" s="115">
        <v>0.85045000000000004</v>
      </c>
      <c r="J86" s="115">
        <v>0.82521100000000003</v>
      </c>
      <c r="K86" s="115">
        <v>0.93360299999999996</v>
      </c>
      <c r="N86" s="115">
        <v>0.85045000000000004</v>
      </c>
      <c r="O86" s="115">
        <v>0.82521100000000003</v>
      </c>
      <c r="P86" s="115">
        <v>0.93360299999999996</v>
      </c>
    </row>
    <row r="87" spans="1:16">
      <c r="A87" s="96"/>
      <c r="B87" s="96"/>
      <c r="C87" s="96"/>
      <c r="D87" s="96"/>
      <c r="E87" s="96"/>
      <c r="F87" s="96"/>
      <c r="K87" s="96"/>
      <c r="P87" s="96"/>
    </row>
    <row r="88" spans="1:16">
      <c r="A88" s="96" t="s">
        <v>196</v>
      </c>
      <c r="B88" s="115">
        <v>0.72894700000000001</v>
      </c>
      <c r="C88" s="115">
        <v>0.85029200000000005</v>
      </c>
      <c r="D88" s="115">
        <v>0.74137399999999998</v>
      </c>
      <c r="E88" s="115">
        <v>0.76793400000000001</v>
      </c>
      <c r="F88" s="115">
        <v>0.67823100000000003</v>
      </c>
      <c r="I88" s="115">
        <v>0.85029200000000005</v>
      </c>
      <c r="J88" s="115">
        <v>0.76793400000000001</v>
      </c>
      <c r="K88" s="115">
        <v>0.67823100000000003</v>
      </c>
      <c r="N88" s="115">
        <v>0.85029200000000005</v>
      </c>
      <c r="O88" s="115">
        <v>0.74137399999999998</v>
      </c>
      <c r="P88" s="115">
        <v>0.67823100000000003</v>
      </c>
    </row>
    <row r="89" spans="1:16">
      <c r="A89" s="96"/>
      <c r="B89" s="96"/>
      <c r="C89" s="96"/>
      <c r="D89" s="96"/>
      <c r="E89" s="96"/>
      <c r="F89" s="96"/>
      <c r="K89" s="96"/>
      <c r="P89" s="96"/>
    </row>
    <row r="90" spans="1:16">
      <c r="A90" s="96" t="s">
        <v>197</v>
      </c>
      <c r="B90" s="115">
        <v>0.92580799999999996</v>
      </c>
      <c r="C90" s="96">
        <v>0</v>
      </c>
      <c r="D90" s="115">
        <v>0.90978000000000003</v>
      </c>
      <c r="E90" s="96">
        <v>0</v>
      </c>
      <c r="F90" s="115">
        <v>0.83937200000000001</v>
      </c>
      <c r="I90" s="115">
        <v>0.92580799999999996</v>
      </c>
      <c r="J90" s="115">
        <v>0.90978000000000003</v>
      </c>
      <c r="K90" s="115">
        <v>0.83937200000000001</v>
      </c>
      <c r="N90" s="96">
        <v>0</v>
      </c>
      <c r="O90" s="115">
        <v>0.92580799999999996</v>
      </c>
      <c r="P90" s="115">
        <v>0.83937200000000001</v>
      </c>
    </row>
    <row r="91" spans="1:16">
      <c r="A91" s="96"/>
      <c r="B91" s="96"/>
      <c r="C91" s="96"/>
      <c r="D91" s="96"/>
      <c r="E91" s="96"/>
      <c r="F91" s="96"/>
      <c r="K91" s="96"/>
      <c r="P91" s="96"/>
    </row>
    <row r="92" spans="1:16">
      <c r="A92" s="96" t="s">
        <v>260</v>
      </c>
      <c r="B92" s="115">
        <v>0.85386799999999996</v>
      </c>
      <c r="C92" s="190">
        <v>0.16097600000000001</v>
      </c>
      <c r="D92" s="115">
        <v>0.82085200000000003</v>
      </c>
      <c r="E92" s="115">
        <v>0.855464</v>
      </c>
      <c r="F92" s="115">
        <v>0.852213</v>
      </c>
      <c r="I92" s="115">
        <v>0.85386799999999996</v>
      </c>
      <c r="J92" s="115">
        <v>0.855464</v>
      </c>
      <c r="K92" s="115">
        <v>0.852213</v>
      </c>
      <c r="N92" s="115">
        <v>0.855464</v>
      </c>
      <c r="O92" s="115">
        <v>0.85386799999999996</v>
      </c>
      <c r="P92" s="115">
        <v>0.852213</v>
      </c>
    </row>
    <row r="93" spans="1:16">
      <c r="A93" s="96"/>
      <c r="B93" s="96"/>
      <c r="C93" s="96"/>
      <c r="D93" s="96"/>
      <c r="E93" s="96"/>
      <c r="F93" s="96"/>
      <c r="K93" s="96"/>
      <c r="P93" s="96"/>
    </row>
    <row r="94" spans="1:16">
      <c r="A94" s="96" t="s">
        <v>261</v>
      </c>
      <c r="B94" s="115">
        <v>0.85426400000000002</v>
      </c>
      <c r="C94" s="115">
        <v>8.5621000000000003E-2</v>
      </c>
      <c r="D94" s="115">
        <v>0.81623500000000004</v>
      </c>
      <c r="E94" s="190">
        <v>0.86146</v>
      </c>
      <c r="F94" s="115">
        <v>0.79198800000000003</v>
      </c>
      <c r="I94" s="115">
        <v>0.85426400000000002</v>
      </c>
      <c r="J94" s="190">
        <v>0.86146</v>
      </c>
      <c r="K94" s="115">
        <v>0.79198800000000003</v>
      </c>
      <c r="N94" s="190">
        <v>0.86146</v>
      </c>
      <c r="O94" s="115">
        <v>0.85426400000000002</v>
      </c>
      <c r="P94" s="115">
        <v>0.79198800000000003</v>
      </c>
    </row>
    <row r="95" spans="1:16">
      <c r="A95" s="96"/>
      <c r="B95" s="96"/>
      <c r="C95" s="96"/>
      <c r="D95" s="96"/>
      <c r="E95" s="96"/>
      <c r="F95" s="96"/>
      <c r="K95" s="96"/>
      <c r="P95" s="96"/>
    </row>
    <row r="96" spans="1:16">
      <c r="A96" s="96" t="s">
        <v>204</v>
      </c>
      <c r="B96" s="120"/>
      <c r="C96" s="120"/>
      <c r="D96" s="120"/>
      <c r="E96" s="120"/>
      <c r="F96" s="120"/>
      <c r="I96" s="120"/>
      <c r="J96" s="120"/>
      <c r="K96" s="120"/>
      <c r="N96" s="120"/>
      <c r="O96" s="120"/>
      <c r="P96" s="120"/>
    </row>
    <row r="97" spans="1:16">
      <c r="A97" s="96"/>
      <c r="B97" s="120"/>
      <c r="C97" s="120"/>
      <c r="D97" s="120"/>
      <c r="E97" s="120"/>
      <c r="F97" s="120"/>
      <c r="K97" s="120"/>
      <c r="P97" s="120"/>
    </row>
    <row r="98" spans="1:16">
      <c r="A98" t="s">
        <v>205</v>
      </c>
      <c r="B98" s="120"/>
      <c r="C98" s="120"/>
      <c r="D98" s="120"/>
      <c r="E98" s="120"/>
      <c r="F98" s="120"/>
      <c r="I98" s="120"/>
      <c r="J98" s="120"/>
      <c r="K98" s="120"/>
      <c r="N98" s="120"/>
      <c r="O98" s="120"/>
      <c r="P98" s="120"/>
    </row>
    <row r="133" spans="1:6">
      <c r="A133" s="119"/>
      <c r="B133" s="119"/>
      <c r="C133" s="119"/>
      <c r="D133" s="119"/>
      <c r="E133" s="119"/>
      <c r="F133" s="119"/>
    </row>
    <row r="134" spans="1:6">
      <c r="A134" s="96"/>
      <c r="B134" s="96"/>
      <c r="C134" s="96"/>
      <c r="D134" s="96"/>
      <c r="E134" s="96"/>
      <c r="F134" s="96"/>
    </row>
    <row r="135" spans="1:6">
      <c r="A135" s="96"/>
      <c r="B135" s="97"/>
      <c r="C135" s="97"/>
      <c r="D135" s="190"/>
      <c r="E135" s="190"/>
      <c r="F135" s="97"/>
    </row>
    <row r="136" spans="1:6">
      <c r="A136" s="96"/>
      <c r="B136" s="96"/>
      <c r="C136" s="96"/>
      <c r="D136" s="96"/>
      <c r="E136" s="96"/>
      <c r="F136" s="96"/>
    </row>
    <row r="137" spans="1:6">
      <c r="A137" s="96"/>
      <c r="B137" s="97"/>
      <c r="C137" s="97"/>
      <c r="D137" s="97"/>
      <c r="E137" s="190"/>
      <c r="F137" s="97"/>
    </row>
    <row r="138" spans="1:6">
      <c r="A138" s="96"/>
      <c r="B138" s="96"/>
      <c r="C138" s="96"/>
      <c r="D138" s="96"/>
      <c r="E138" s="96"/>
      <c r="F138" s="96"/>
    </row>
    <row r="139" spans="1:6">
      <c r="A139" s="96"/>
      <c r="B139" s="97"/>
      <c r="C139" s="97"/>
      <c r="D139" s="97"/>
      <c r="E139" s="97"/>
      <c r="F139" s="97"/>
    </row>
    <row r="140" spans="1:6">
      <c r="A140" s="96"/>
      <c r="B140" s="96"/>
      <c r="C140" s="96"/>
      <c r="D140" s="96"/>
      <c r="E140" s="96"/>
      <c r="F140" s="96"/>
    </row>
    <row r="141" spans="1:6">
      <c r="A141" s="96"/>
      <c r="B141" s="97"/>
      <c r="C141" s="97"/>
      <c r="D141" s="97"/>
      <c r="E141" s="97"/>
      <c r="F141" s="97"/>
    </row>
    <row r="142" spans="1:6">
      <c r="A142" s="96"/>
      <c r="B142" s="96"/>
      <c r="C142" s="96"/>
      <c r="D142" s="96"/>
      <c r="E142" s="96"/>
      <c r="F142" s="96"/>
    </row>
    <row r="143" spans="1:6">
      <c r="A143" s="96"/>
      <c r="B143" s="97"/>
      <c r="C143" s="96"/>
      <c r="D143" s="96"/>
      <c r="E143" s="96"/>
      <c r="F143" s="115"/>
    </row>
    <row r="144" spans="1:6">
      <c r="A144" s="96"/>
      <c r="B144" s="96"/>
      <c r="C144" s="96"/>
      <c r="D144" s="96"/>
      <c r="E144" s="96"/>
      <c r="F144" s="96"/>
    </row>
    <row r="145" spans="1:6">
      <c r="A145" s="96"/>
      <c r="B145" s="97"/>
      <c r="C145" s="96"/>
      <c r="D145" s="97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115"/>
      <c r="C147" s="115"/>
      <c r="D147" s="115"/>
      <c r="E147" s="115"/>
      <c r="F147" s="115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115"/>
      <c r="C149" s="115"/>
      <c r="D149" s="115"/>
      <c r="E149" s="96"/>
      <c r="F149" s="115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115"/>
      <c r="C151" s="115"/>
      <c r="D151" s="115"/>
      <c r="E151" s="190"/>
      <c r="F151" s="115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115"/>
      <c r="C153" s="115"/>
      <c r="D153" s="115"/>
      <c r="E153" s="115"/>
      <c r="F153" s="115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115"/>
      <c r="C155" s="115"/>
      <c r="D155" s="115"/>
      <c r="E155" s="115"/>
      <c r="F155" s="115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115"/>
      <c r="C157" s="96"/>
      <c r="D157" s="115"/>
      <c r="E157" s="96"/>
      <c r="F157" s="115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115"/>
      <c r="C159" s="190"/>
      <c r="D159" s="115"/>
      <c r="E159" s="115"/>
      <c r="F159" s="115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115"/>
      <c r="C161" s="115"/>
      <c r="D161" s="115"/>
      <c r="E161" s="190"/>
      <c r="F161" s="1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48"/>
  <sheetViews>
    <sheetView topLeftCell="A122" workbookViewId="0">
      <selection activeCell="F135" sqref="F135:F136"/>
    </sheetView>
  </sheetViews>
  <sheetFormatPr defaultRowHeight="15"/>
  <cols>
    <col min="1" max="1" width="20.140625" bestFit="1" customWidth="1"/>
    <col min="2" max="2" width="11.28515625" bestFit="1" customWidth="1"/>
    <col min="3" max="3" width="13.7109375" customWidth="1"/>
    <col min="4" max="4" width="19.85546875" customWidth="1"/>
    <col min="5" max="5" width="19.28515625" customWidth="1"/>
    <col min="6" max="6" width="20.85546875" customWidth="1"/>
    <col min="7" max="7" width="15.7109375" customWidth="1"/>
    <col min="8" max="8" width="13.140625" customWidth="1"/>
    <col min="9" max="9" width="11.28515625" customWidth="1"/>
    <col min="10" max="10" width="19.7109375" customWidth="1"/>
    <col min="11" max="11" width="13.85546875" customWidth="1"/>
    <col min="12" max="12" width="17.7109375" bestFit="1" customWidth="1"/>
    <col min="13" max="13" width="14.42578125" bestFit="1" customWidth="1"/>
    <col min="14" max="14" width="9" customWidth="1"/>
    <col min="15" max="15" width="14.42578125" customWidth="1"/>
    <col min="16" max="16" width="8.42578125" customWidth="1"/>
    <col min="17" max="17" width="9.7109375" bestFit="1" customWidth="1"/>
    <col min="18" max="18" width="10.28515625" bestFit="1" customWidth="1"/>
    <col min="19" max="19" width="8.7109375" bestFit="1" customWidth="1"/>
    <col min="20" max="20" width="8" bestFit="1" customWidth="1"/>
    <col min="21" max="21" width="9.28515625" customWidth="1"/>
    <col min="22" max="22" width="12.140625" customWidth="1"/>
    <col min="23" max="23" width="18.28515625" bestFit="1" customWidth="1"/>
    <col min="24" max="24" width="11.140625" bestFit="1" customWidth="1"/>
    <col min="25" max="25" width="18.28515625" bestFit="1" customWidth="1"/>
    <col min="26" max="26" width="11.140625" bestFit="1" customWidth="1"/>
    <col min="28" max="28" width="11.42578125" customWidth="1"/>
  </cols>
  <sheetData>
    <row r="1" spans="1:24" ht="15.75">
      <c r="A1" s="858" t="s">
        <v>1</v>
      </c>
      <c r="B1" s="858" t="s">
        <v>2</v>
      </c>
      <c r="C1" s="410"/>
      <c r="D1" s="849" t="s">
        <v>149</v>
      </c>
      <c r="E1" s="849"/>
      <c r="F1" s="849"/>
      <c r="G1" s="851" t="s">
        <v>3</v>
      </c>
      <c r="H1" s="412"/>
      <c r="I1" s="853" t="s">
        <v>4</v>
      </c>
      <c r="J1" s="853" t="s">
        <v>179</v>
      </c>
      <c r="K1" s="846" t="s">
        <v>5</v>
      </c>
      <c r="L1" s="847"/>
      <c r="M1" s="847"/>
      <c r="N1" s="847"/>
      <c r="O1" s="847"/>
      <c r="P1" s="847"/>
      <c r="Q1" s="847"/>
      <c r="R1" s="847"/>
      <c r="S1" s="847"/>
      <c r="T1" s="847"/>
      <c r="U1" s="847"/>
      <c r="V1" s="848"/>
      <c r="X1" s="2"/>
    </row>
    <row r="2" spans="1:24" ht="30.75">
      <c r="A2" s="849"/>
      <c r="B2" s="849"/>
      <c r="C2" s="411"/>
      <c r="D2" s="855"/>
      <c r="E2" s="850"/>
      <c r="F2" s="850"/>
      <c r="G2" s="852"/>
      <c r="H2" s="413"/>
      <c r="I2" s="852"/>
      <c r="J2" s="854"/>
      <c r="K2" s="410" t="s">
        <v>6</v>
      </c>
      <c r="L2" s="410" t="s">
        <v>7</v>
      </c>
      <c r="M2" s="410" t="s">
        <v>8</v>
      </c>
      <c r="N2" s="410" t="s">
        <v>9</v>
      </c>
      <c r="O2" s="410" t="s">
        <v>10</v>
      </c>
      <c r="P2" s="410" t="s">
        <v>11</v>
      </c>
      <c r="Q2" s="410" t="s">
        <v>12</v>
      </c>
      <c r="R2" s="410" t="s">
        <v>180</v>
      </c>
      <c r="S2" s="410" t="s">
        <v>14</v>
      </c>
      <c r="T2" s="409" t="s">
        <v>15</v>
      </c>
      <c r="U2" s="4" t="s">
        <v>16</v>
      </c>
      <c r="V2" s="4" t="s">
        <v>56</v>
      </c>
      <c r="X2" s="2"/>
    </row>
    <row r="3" spans="1:24" ht="15.75">
      <c r="A3" s="771" t="s">
        <v>17</v>
      </c>
      <c r="B3" s="394" t="s">
        <v>18</v>
      </c>
      <c r="C3" s="387"/>
      <c r="D3" s="735">
        <v>0.55831750000000002</v>
      </c>
      <c r="E3" s="408">
        <v>0.50347900000000001</v>
      </c>
      <c r="F3" s="387">
        <v>0.669879</v>
      </c>
      <c r="G3" s="387">
        <v>0.52081</v>
      </c>
      <c r="H3" s="387"/>
      <c r="I3" s="387">
        <v>0.37881999999999999</v>
      </c>
      <c r="J3" s="856" t="s">
        <v>181</v>
      </c>
      <c r="K3" s="407">
        <v>4</v>
      </c>
      <c r="L3" s="394">
        <v>0.1</v>
      </c>
      <c r="M3" s="394">
        <v>0.25</v>
      </c>
      <c r="N3" s="394">
        <v>200</v>
      </c>
      <c r="O3" s="394">
        <v>30</v>
      </c>
      <c r="P3" s="394">
        <v>4</v>
      </c>
      <c r="Q3" s="394">
        <v>16</v>
      </c>
      <c r="R3" s="394">
        <v>10</v>
      </c>
      <c r="S3" s="394">
        <v>160</v>
      </c>
      <c r="T3" s="394">
        <v>0.01</v>
      </c>
      <c r="U3" s="10">
        <v>10</v>
      </c>
      <c r="V3" s="394">
        <v>8</v>
      </c>
    </row>
    <row r="4" spans="1:24" ht="15.75">
      <c r="A4" s="771"/>
      <c r="B4" s="394" t="s">
        <v>19</v>
      </c>
      <c r="C4" s="389"/>
      <c r="D4" s="736"/>
      <c r="E4" s="408">
        <v>0.61315600000000003</v>
      </c>
      <c r="F4" s="387">
        <v>0.69358699999999995</v>
      </c>
      <c r="G4" s="355">
        <v>0.76785999999999999</v>
      </c>
      <c r="H4" s="355"/>
      <c r="I4" s="387">
        <v>0.63632999999999995</v>
      </c>
      <c r="J4" s="857"/>
      <c r="K4" s="396">
        <v>4</v>
      </c>
      <c r="L4" s="396">
        <v>0.6</v>
      </c>
      <c r="M4" s="396">
        <v>0.25</v>
      </c>
      <c r="N4" s="396">
        <v>200</v>
      </c>
      <c r="O4" s="396">
        <v>20</v>
      </c>
      <c r="P4" s="396">
        <v>4</v>
      </c>
      <c r="Q4" s="396">
        <v>16</v>
      </c>
      <c r="R4" s="396">
        <v>14</v>
      </c>
      <c r="S4" s="396">
        <v>200</v>
      </c>
      <c r="T4" s="396">
        <v>0.01</v>
      </c>
      <c r="U4" s="396">
        <v>10</v>
      </c>
      <c r="V4" s="396">
        <v>8</v>
      </c>
    </row>
    <row r="5" spans="1:24" ht="15.75">
      <c r="A5" s="771" t="s">
        <v>20</v>
      </c>
      <c r="B5" s="394" t="s">
        <v>21</v>
      </c>
      <c r="C5" s="387"/>
      <c r="D5" s="735">
        <v>0.86838649999999995</v>
      </c>
      <c r="E5" s="387">
        <v>0.862757</v>
      </c>
      <c r="F5" s="387">
        <v>0.90414899999999998</v>
      </c>
      <c r="G5" s="355">
        <v>0.22161</v>
      </c>
      <c r="H5" s="355"/>
      <c r="I5" s="394">
        <v>0.16807</v>
      </c>
      <c r="J5" s="771" t="s">
        <v>182</v>
      </c>
      <c r="K5" s="9">
        <v>1</v>
      </c>
      <c r="L5" s="398">
        <v>1.4999999999999999E-2</v>
      </c>
      <c r="M5" s="398">
        <v>0.1</v>
      </c>
      <c r="N5" s="398">
        <v>100</v>
      </c>
      <c r="O5" s="398">
        <v>55</v>
      </c>
      <c r="P5" s="398">
        <v>5</v>
      </c>
      <c r="Q5" s="398">
        <v>0.8</v>
      </c>
      <c r="R5" s="398">
        <v>1</v>
      </c>
      <c r="S5" s="398">
        <v>10</v>
      </c>
      <c r="T5" s="398">
        <v>1E-3</v>
      </c>
      <c r="U5" s="164">
        <v>5</v>
      </c>
      <c r="V5" s="389">
        <v>4</v>
      </c>
    </row>
    <row r="6" spans="1:24" ht="15.75">
      <c r="A6" s="771"/>
      <c r="B6" s="394" t="s">
        <v>26</v>
      </c>
      <c r="C6" s="389"/>
      <c r="D6" s="736"/>
      <c r="E6" s="387">
        <v>0.86920299999999995</v>
      </c>
      <c r="F6" s="387">
        <v>0.87050400000000006</v>
      </c>
      <c r="G6" s="355">
        <v>0.32462999999999997</v>
      </c>
      <c r="H6" s="355"/>
      <c r="I6" s="394">
        <v>0.24934999999999999</v>
      </c>
      <c r="J6" s="771"/>
      <c r="K6" s="152">
        <v>4</v>
      </c>
      <c r="L6" s="397">
        <v>0.01</v>
      </c>
      <c r="M6" s="397">
        <v>0.1</v>
      </c>
      <c r="N6" s="397">
        <v>11</v>
      </c>
      <c r="O6" s="397">
        <v>20</v>
      </c>
      <c r="P6" s="397">
        <v>5</v>
      </c>
      <c r="Q6" s="397">
        <v>1.5</v>
      </c>
      <c r="R6" s="397">
        <v>4</v>
      </c>
      <c r="S6" s="397">
        <v>20</v>
      </c>
      <c r="T6" s="397">
        <v>0.01</v>
      </c>
      <c r="U6" s="354">
        <v>50</v>
      </c>
      <c r="V6" s="387">
        <v>4</v>
      </c>
    </row>
    <row r="7" spans="1:24" ht="15.75">
      <c r="A7" s="771" t="s">
        <v>28</v>
      </c>
      <c r="B7" s="394" t="s">
        <v>29</v>
      </c>
      <c r="C7" s="387"/>
      <c r="D7" s="735">
        <v>0.68964449999999999</v>
      </c>
      <c r="E7" s="408">
        <v>0.66880499999999998</v>
      </c>
      <c r="F7" s="387">
        <v>0.74015600000000004</v>
      </c>
      <c r="G7" s="355">
        <v>0.21135999999999999</v>
      </c>
      <c r="H7" s="355"/>
      <c r="I7" s="394">
        <v>0.13972000000000001</v>
      </c>
      <c r="J7" s="771" t="s">
        <v>183</v>
      </c>
      <c r="K7" s="6">
        <v>1</v>
      </c>
      <c r="L7" s="396">
        <v>1.4999999999999999E-2</v>
      </c>
      <c r="M7" s="396">
        <v>0.1</v>
      </c>
      <c r="N7" s="396">
        <v>100</v>
      </c>
      <c r="O7" s="396">
        <v>5</v>
      </c>
      <c r="P7" s="396">
        <v>3</v>
      </c>
      <c r="Q7" s="396">
        <v>2</v>
      </c>
      <c r="R7" s="396">
        <v>12</v>
      </c>
      <c r="S7" s="396">
        <v>5</v>
      </c>
      <c r="T7" s="396">
        <v>0.1</v>
      </c>
      <c r="U7" s="396">
        <v>0.5</v>
      </c>
      <c r="V7" s="396">
        <v>4</v>
      </c>
    </row>
    <row r="8" spans="1:24" ht="15.75">
      <c r="A8" s="771"/>
      <c r="B8" s="394" t="s">
        <v>35</v>
      </c>
      <c r="C8" s="388"/>
      <c r="D8" s="859"/>
      <c r="E8" s="408">
        <v>0.710484</v>
      </c>
      <c r="F8" s="387">
        <v>0.625915</v>
      </c>
      <c r="G8" s="355">
        <v>0.33981</v>
      </c>
      <c r="H8" s="355"/>
      <c r="I8" s="387">
        <v>0.25855</v>
      </c>
      <c r="J8" s="735"/>
      <c r="K8" s="9">
        <v>4</v>
      </c>
      <c r="L8" s="398">
        <v>2.5000000000000001E-2</v>
      </c>
      <c r="M8" s="398">
        <v>0.1</v>
      </c>
      <c r="N8" s="398">
        <v>10</v>
      </c>
      <c r="O8" s="398">
        <v>40</v>
      </c>
      <c r="P8" s="398">
        <v>5</v>
      </c>
      <c r="Q8" s="398">
        <v>1</v>
      </c>
      <c r="R8" s="398">
        <v>10</v>
      </c>
      <c r="S8" s="398">
        <v>20</v>
      </c>
      <c r="T8" s="398">
        <v>0.1</v>
      </c>
      <c r="U8" s="164">
        <v>0.5</v>
      </c>
      <c r="V8" s="388">
        <v>4</v>
      </c>
    </row>
    <row r="9" spans="1:24" ht="15.75">
      <c r="A9" s="771" t="s">
        <v>46</v>
      </c>
      <c r="B9" s="10" t="s">
        <v>47</v>
      </c>
      <c r="C9" s="355"/>
      <c r="D9" s="735">
        <f>(E9+E10)/2</f>
        <v>0.53911500000000001</v>
      </c>
      <c r="E9" s="394">
        <v>0.62822999999999996</v>
      </c>
      <c r="F9" s="394" t="s">
        <v>51</v>
      </c>
      <c r="G9" s="394">
        <v>0.83784999999999998</v>
      </c>
      <c r="H9" s="394"/>
      <c r="I9" s="394">
        <v>0.72140000000000004</v>
      </c>
      <c r="J9" s="735" t="s">
        <v>184</v>
      </c>
      <c r="K9" s="396">
        <v>1</v>
      </c>
      <c r="L9" s="396">
        <v>2.5000000000000001E-2</v>
      </c>
      <c r="M9" s="396">
        <v>0.1</v>
      </c>
      <c r="N9" s="396">
        <v>10</v>
      </c>
      <c r="O9" s="396">
        <v>30</v>
      </c>
      <c r="P9" s="396">
        <v>2</v>
      </c>
      <c r="Q9" s="396">
        <v>1.4</v>
      </c>
      <c r="R9" s="396">
        <v>1</v>
      </c>
      <c r="S9" s="395">
        <v>5</v>
      </c>
      <c r="T9" s="396">
        <v>0.1</v>
      </c>
      <c r="U9" s="396">
        <v>1.5</v>
      </c>
      <c r="V9" s="396">
        <v>9</v>
      </c>
      <c r="W9" s="1"/>
    </row>
    <row r="10" spans="1:24" ht="15.75">
      <c r="A10" s="771"/>
      <c r="B10" s="10" t="s">
        <v>48</v>
      </c>
      <c r="C10" s="150"/>
      <c r="D10" s="859"/>
      <c r="E10" s="387">
        <v>0.45</v>
      </c>
      <c r="F10" s="387"/>
      <c r="G10" s="387"/>
      <c r="H10" s="387"/>
      <c r="I10" s="387"/>
      <c r="J10" s="736"/>
      <c r="K10" s="394"/>
      <c r="L10" s="394"/>
      <c r="M10" s="394"/>
      <c r="N10" s="394"/>
      <c r="O10" s="394"/>
      <c r="P10" s="394"/>
      <c r="Q10" s="394"/>
      <c r="R10" s="394"/>
      <c r="S10" s="394"/>
      <c r="T10" s="394"/>
      <c r="U10" s="394"/>
      <c r="V10" s="394"/>
      <c r="W10" s="1"/>
    </row>
    <row r="11" spans="1:24" ht="15.75">
      <c r="A11" s="860" t="s">
        <v>185</v>
      </c>
      <c r="B11" s="10" t="s">
        <v>37</v>
      </c>
      <c r="C11" s="10"/>
      <c r="D11" s="13"/>
      <c r="E11" s="196">
        <v>0.80144099999999996</v>
      </c>
      <c r="F11" s="13"/>
      <c r="G11" s="10">
        <v>0.90522000000000002</v>
      </c>
      <c r="H11" s="10"/>
      <c r="I11" s="394">
        <v>0.82701999999999998</v>
      </c>
      <c r="J11" s="21"/>
      <c r="K11" s="407">
        <v>1</v>
      </c>
      <c r="L11" s="394">
        <v>0.1</v>
      </c>
      <c r="M11" s="394">
        <v>0.1</v>
      </c>
      <c r="N11" s="394">
        <v>1000</v>
      </c>
      <c r="O11" s="394">
        <v>40</v>
      </c>
      <c r="P11" s="394">
        <v>4</v>
      </c>
      <c r="Q11" s="394">
        <v>1</v>
      </c>
      <c r="R11" s="394">
        <v>0</v>
      </c>
      <c r="S11" s="394">
        <v>100</v>
      </c>
      <c r="T11" s="394">
        <v>0.1</v>
      </c>
      <c r="U11" s="394">
        <v>5</v>
      </c>
      <c r="V11" s="394">
        <v>4</v>
      </c>
    </row>
    <row r="12" spans="1:24" ht="15.75">
      <c r="A12" s="861"/>
      <c r="B12" s="10" t="s">
        <v>38</v>
      </c>
      <c r="C12" s="10"/>
      <c r="D12" s="13"/>
      <c r="E12" s="394">
        <v>0.41989300000000002</v>
      </c>
      <c r="F12" s="13"/>
      <c r="G12" s="10">
        <v>0.72</v>
      </c>
      <c r="H12" s="10"/>
      <c r="I12" s="394">
        <v>0.56659000000000004</v>
      </c>
      <c r="J12" s="21"/>
      <c r="K12" s="407">
        <v>4</v>
      </c>
      <c r="L12" s="394">
        <v>2.5000000000000001E-2</v>
      </c>
      <c r="M12" s="394">
        <v>0.1</v>
      </c>
      <c r="N12" s="394">
        <v>30</v>
      </c>
      <c r="O12" s="394">
        <v>40</v>
      </c>
      <c r="P12" s="394">
        <v>3</v>
      </c>
      <c r="Q12" s="394">
        <v>1</v>
      </c>
      <c r="R12" s="394">
        <v>0</v>
      </c>
      <c r="S12" s="394">
        <v>10</v>
      </c>
      <c r="T12" s="394">
        <v>0.01</v>
      </c>
      <c r="U12" s="394">
        <v>500</v>
      </c>
      <c r="V12" s="394">
        <v>4</v>
      </c>
    </row>
    <row r="13" spans="1:24" ht="15.75">
      <c r="A13" s="860" t="s">
        <v>115</v>
      </c>
      <c r="B13" s="10" t="s">
        <v>116</v>
      </c>
      <c r="C13" s="10"/>
      <c r="D13" s="13"/>
      <c r="E13" s="394">
        <v>0.691805</v>
      </c>
      <c r="F13" s="13"/>
      <c r="G13" s="10">
        <v>0.76053000000000004</v>
      </c>
      <c r="H13" s="10"/>
      <c r="I13" s="394">
        <v>0.61494000000000004</v>
      </c>
      <c r="J13" s="21"/>
      <c r="K13" s="407">
        <v>1</v>
      </c>
      <c r="L13" s="394">
        <v>0.4</v>
      </c>
      <c r="M13" s="394">
        <v>0.1</v>
      </c>
      <c r="N13" s="394">
        <v>200</v>
      </c>
      <c r="O13" s="394">
        <v>40</v>
      </c>
      <c r="P13" s="394">
        <v>5</v>
      </c>
      <c r="Q13" s="394">
        <v>4</v>
      </c>
      <c r="R13" s="394">
        <v>0</v>
      </c>
      <c r="S13" s="394">
        <v>0</v>
      </c>
      <c r="T13" s="394">
        <v>0.1</v>
      </c>
      <c r="U13" s="394">
        <v>10</v>
      </c>
      <c r="V13" s="394">
        <v>8</v>
      </c>
    </row>
    <row r="14" spans="1:24" ht="15.75">
      <c r="A14" s="861"/>
      <c r="B14" s="355" t="s">
        <v>117</v>
      </c>
      <c r="C14" s="355"/>
      <c r="D14" s="13"/>
      <c r="E14" s="394">
        <v>0.60901799999999995</v>
      </c>
      <c r="F14" s="13"/>
      <c r="G14" s="10">
        <v>0.70752999999999999</v>
      </c>
      <c r="H14" s="10"/>
      <c r="I14" s="394">
        <v>0.55745999999999996</v>
      </c>
      <c r="J14" s="21"/>
      <c r="K14" s="408">
        <v>1</v>
      </c>
      <c r="L14" s="387">
        <v>0.38</v>
      </c>
      <c r="M14" s="387">
        <v>0.1</v>
      </c>
      <c r="N14" s="387">
        <v>25</v>
      </c>
      <c r="O14" s="387">
        <v>40</v>
      </c>
      <c r="P14" s="387">
        <v>5</v>
      </c>
      <c r="Q14" s="387">
        <v>4</v>
      </c>
      <c r="R14" s="387">
        <v>0</v>
      </c>
      <c r="S14" s="387">
        <v>5</v>
      </c>
      <c r="T14" s="387">
        <v>0.1</v>
      </c>
      <c r="U14" s="387">
        <v>5</v>
      </c>
      <c r="V14" s="387">
        <v>8</v>
      </c>
    </row>
    <row r="15" spans="1:24" ht="15.75">
      <c r="A15" s="860" t="s">
        <v>186</v>
      </c>
      <c r="B15" s="8" t="s">
        <v>78</v>
      </c>
      <c r="C15" s="8"/>
      <c r="D15" s="13"/>
      <c r="E15" s="7">
        <v>0.53220100000000004</v>
      </c>
      <c r="F15" s="13"/>
      <c r="G15" s="8">
        <v>0.68374999999999997</v>
      </c>
      <c r="H15" s="8"/>
      <c r="I15" s="394">
        <v>0.51956999999999998</v>
      </c>
      <c r="J15" s="21"/>
      <c r="K15" s="174">
        <v>1</v>
      </c>
      <c r="L15" s="7">
        <v>0.2</v>
      </c>
      <c r="M15" s="7">
        <v>0.1</v>
      </c>
      <c r="N15" s="7">
        <v>5</v>
      </c>
      <c r="O15" s="7">
        <v>40</v>
      </c>
      <c r="P15" s="7">
        <v>4</v>
      </c>
      <c r="Q15" s="7">
        <v>8</v>
      </c>
      <c r="R15" s="7">
        <v>2</v>
      </c>
      <c r="S15" s="7">
        <v>100</v>
      </c>
      <c r="T15" s="7">
        <v>0.01</v>
      </c>
      <c r="U15" s="7">
        <v>0.5</v>
      </c>
      <c r="V15" s="7">
        <v>8</v>
      </c>
    </row>
    <row r="16" spans="1:24" ht="15.75">
      <c r="A16" s="861"/>
      <c r="B16" s="8" t="s">
        <v>79</v>
      </c>
      <c r="C16" s="8"/>
      <c r="D16" s="13"/>
      <c r="E16" s="7">
        <v>0.43233500000000002</v>
      </c>
      <c r="F16" s="13"/>
      <c r="G16" s="8">
        <v>0.69389000000000001</v>
      </c>
      <c r="H16" s="8"/>
      <c r="I16" s="394">
        <v>0.53149000000000002</v>
      </c>
      <c r="J16" s="21"/>
      <c r="K16" s="174">
        <v>1</v>
      </c>
      <c r="L16" s="7">
        <v>0.2</v>
      </c>
      <c r="M16" s="7">
        <v>0.1</v>
      </c>
      <c r="N16" s="7">
        <v>5</v>
      </c>
      <c r="O16" s="7">
        <v>40</v>
      </c>
      <c r="P16" s="7">
        <v>4</v>
      </c>
      <c r="Q16" s="7">
        <v>4</v>
      </c>
      <c r="R16" s="7">
        <v>2</v>
      </c>
      <c r="S16" s="7">
        <v>100</v>
      </c>
      <c r="T16" s="7">
        <v>0.1</v>
      </c>
      <c r="U16" s="7">
        <v>0.5</v>
      </c>
      <c r="V16" s="7">
        <v>8</v>
      </c>
    </row>
    <row r="17" spans="1:22" ht="15.75">
      <c r="A17" s="860" t="s">
        <v>45</v>
      </c>
      <c r="B17" s="8" t="s">
        <v>29</v>
      </c>
      <c r="C17" s="8"/>
      <c r="D17" s="13"/>
      <c r="E17" s="7">
        <v>4.8807000000000003E-2</v>
      </c>
      <c r="F17" s="13"/>
      <c r="G17" s="8">
        <v>0.42008000000000001</v>
      </c>
      <c r="H17" s="8"/>
      <c r="I17" s="394">
        <v>0.27095000000000002</v>
      </c>
      <c r="J17" s="21"/>
      <c r="K17" s="174">
        <v>4</v>
      </c>
      <c r="L17" s="7">
        <v>0.4</v>
      </c>
      <c r="M17" s="7">
        <v>0.1</v>
      </c>
      <c r="N17" s="7">
        <v>5</v>
      </c>
      <c r="O17" s="7">
        <v>40</v>
      </c>
      <c r="P17" s="7">
        <v>4</v>
      </c>
      <c r="Q17" s="7">
        <v>4</v>
      </c>
      <c r="R17" s="7">
        <v>4</v>
      </c>
      <c r="S17" s="7">
        <v>500</v>
      </c>
      <c r="T17" s="7">
        <v>0.1</v>
      </c>
      <c r="U17" s="7">
        <v>5</v>
      </c>
      <c r="V17" s="7">
        <v>8</v>
      </c>
    </row>
    <row r="18" spans="1:22" ht="15.75">
      <c r="A18" s="861"/>
      <c r="B18" s="8" t="s">
        <v>35</v>
      </c>
      <c r="C18" s="8"/>
      <c r="D18" s="13"/>
      <c r="E18" s="7">
        <v>3.7448000000000002E-2</v>
      </c>
      <c r="F18" s="13"/>
      <c r="G18" s="8">
        <v>0.68076000000000003</v>
      </c>
      <c r="H18" s="8"/>
      <c r="I18" s="394">
        <v>0.51875000000000004</v>
      </c>
      <c r="J18" s="21"/>
      <c r="K18" s="174">
        <v>4</v>
      </c>
      <c r="L18" s="7">
        <v>2.5000000000000001E-3</v>
      </c>
      <c r="M18" s="7">
        <v>0.1</v>
      </c>
      <c r="N18" s="7">
        <v>10</v>
      </c>
      <c r="O18" s="7">
        <v>40</v>
      </c>
      <c r="P18" s="7">
        <v>4</v>
      </c>
      <c r="Q18" s="7">
        <v>6</v>
      </c>
      <c r="R18" s="7">
        <v>2</v>
      </c>
      <c r="S18" s="7">
        <v>500</v>
      </c>
      <c r="T18" s="7">
        <v>0.1</v>
      </c>
      <c r="U18" s="7">
        <v>50</v>
      </c>
      <c r="V18" s="7">
        <v>9</v>
      </c>
    </row>
    <row r="46" spans="1:27">
      <c r="A46" s="30" t="s">
        <v>187</v>
      </c>
    </row>
    <row r="47" spans="1:27" ht="30.75" customHeight="1">
      <c r="A47" s="124" t="s">
        <v>188</v>
      </c>
      <c r="B47" s="124"/>
      <c r="C47" s="124"/>
      <c r="D47" s="125" t="s">
        <v>189</v>
      </c>
      <c r="E47" s="125" t="s">
        <v>190</v>
      </c>
      <c r="F47" s="126" t="s">
        <v>191</v>
      </c>
      <c r="G47" s="126" t="s">
        <v>6</v>
      </c>
      <c r="H47" s="126" t="s">
        <v>7</v>
      </c>
      <c r="I47" s="126" t="s">
        <v>136</v>
      </c>
      <c r="J47" s="126" t="s">
        <v>9</v>
      </c>
      <c r="K47" s="126" t="s">
        <v>10</v>
      </c>
      <c r="L47" s="126" t="s">
        <v>11</v>
      </c>
      <c r="M47" s="126" t="s">
        <v>138</v>
      </c>
      <c r="N47" s="126" t="s">
        <v>13</v>
      </c>
      <c r="O47" s="126" t="s">
        <v>83</v>
      </c>
      <c r="P47" s="126" t="s">
        <v>84</v>
      </c>
      <c r="Q47" s="126" t="s">
        <v>85</v>
      </c>
      <c r="R47" s="126" t="s">
        <v>16</v>
      </c>
      <c r="S47" s="126" t="s">
        <v>140</v>
      </c>
      <c r="T47" s="126" t="s">
        <v>98</v>
      </c>
      <c r="U47" s="126" t="s">
        <v>99</v>
      </c>
      <c r="V47" s="123"/>
      <c r="W47" s="123"/>
      <c r="X47" s="123"/>
      <c r="Y47" s="123"/>
      <c r="Z47" s="123"/>
      <c r="AA47" s="123"/>
    </row>
    <row r="48" spans="1:27">
      <c r="A48" s="127" t="s">
        <v>192</v>
      </c>
      <c r="B48" s="127"/>
      <c r="C48" s="127"/>
      <c r="D48" s="128">
        <v>0.58985600000000005</v>
      </c>
      <c r="E48" s="129">
        <v>0.58265</v>
      </c>
      <c r="F48" s="129">
        <v>0.45090999999999998</v>
      </c>
      <c r="G48" s="130">
        <v>4</v>
      </c>
      <c r="H48" s="131">
        <v>3.0000000000000001E-5</v>
      </c>
      <c r="I48" s="130">
        <v>0.25</v>
      </c>
      <c r="J48" s="130">
        <v>5</v>
      </c>
      <c r="K48" s="132">
        <v>30</v>
      </c>
      <c r="L48" s="130">
        <v>4</v>
      </c>
      <c r="M48" s="132">
        <v>8</v>
      </c>
      <c r="N48" s="130">
        <v>20</v>
      </c>
      <c r="O48" s="130">
        <v>2</v>
      </c>
      <c r="P48" s="130">
        <v>120</v>
      </c>
      <c r="Q48" s="130">
        <v>0.01</v>
      </c>
      <c r="R48" s="130">
        <v>10</v>
      </c>
      <c r="S48" s="130">
        <v>8</v>
      </c>
      <c r="T48" s="127">
        <v>4</v>
      </c>
      <c r="U48" s="127">
        <v>10</v>
      </c>
    </row>
    <row r="49" spans="1:21">
      <c r="A49" s="127" t="s">
        <v>193</v>
      </c>
      <c r="B49" s="127"/>
      <c r="C49" s="127"/>
      <c r="D49" s="128">
        <v>0.60603399999999996</v>
      </c>
      <c r="E49" s="129">
        <v>0.77510999999999997</v>
      </c>
      <c r="F49" s="129">
        <v>0.64602000000000004</v>
      </c>
      <c r="G49" s="127">
        <v>4</v>
      </c>
      <c r="H49" s="133">
        <v>1.0000000000000001E-5</v>
      </c>
      <c r="I49" s="127">
        <v>0.25</v>
      </c>
      <c r="J49" s="127">
        <v>200</v>
      </c>
      <c r="K49" s="133">
        <v>20</v>
      </c>
      <c r="L49" s="127">
        <v>4</v>
      </c>
      <c r="M49" s="133">
        <v>24</v>
      </c>
      <c r="N49" s="127">
        <v>14</v>
      </c>
      <c r="O49" s="130">
        <v>1</v>
      </c>
      <c r="P49" s="133">
        <v>180</v>
      </c>
      <c r="Q49" s="127">
        <v>0.01</v>
      </c>
      <c r="R49" s="126">
        <v>12</v>
      </c>
      <c r="S49" s="127">
        <v>8</v>
      </c>
      <c r="T49" s="127">
        <v>4</v>
      </c>
      <c r="U49" s="127">
        <v>10</v>
      </c>
    </row>
    <row r="50" spans="1:21">
      <c r="A50" s="127" t="s">
        <v>194</v>
      </c>
      <c r="B50" s="127"/>
      <c r="C50" s="127"/>
      <c r="D50" s="178">
        <v>0.70779800000000004</v>
      </c>
      <c r="E50" s="13">
        <v>0.88649999999999995</v>
      </c>
      <c r="F50" s="13">
        <v>0.79805000000000004</v>
      </c>
      <c r="G50" s="130">
        <v>1</v>
      </c>
      <c r="H50" s="130">
        <v>9.9999999999999995E-8</v>
      </c>
      <c r="I50" s="130">
        <v>0.1</v>
      </c>
      <c r="J50" s="130">
        <v>100</v>
      </c>
      <c r="K50" s="132">
        <v>5</v>
      </c>
      <c r="L50" s="130">
        <v>3</v>
      </c>
      <c r="M50" s="132">
        <v>4</v>
      </c>
      <c r="N50" s="132">
        <v>10</v>
      </c>
      <c r="O50" s="130">
        <v>2</v>
      </c>
      <c r="P50" s="130">
        <v>10</v>
      </c>
      <c r="Q50" s="130">
        <v>0.01</v>
      </c>
      <c r="R50" s="130">
        <v>0.5</v>
      </c>
      <c r="S50" s="130">
        <v>9</v>
      </c>
      <c r="T50" s="133">
        <v>3</v>
      </c>
      <c r="U50" s="127">
        <v>10</v>
      </c>
    </row>
    <row r="51" spans="1:21">
      <c r="A51" s="127" t="s">
        <v>195</v>
      </c>
      <c r="B51" s="127"/>
      <c r="C51" s="127"/>
      <c r="D51" s="128">
        <v>0.73270199999999996</v>
      </c>
      <c r="E51" s="129">
        <v>33945</v>
      </c>
      <c r="F51" s="129">
        <v>0.26001000000000002</v>
      </c>
      <c r="G51" s="130">
        <v>1</v>
      </c>
      <c r="H51" s="130">
        <v>1E-4</v>
      </c>
      <c r="I51" s="130">
        <v>0.1</v>
      </c>
      <c r="J51" s="130">
        <v>10</v>
      </c>
      <c r="K51" s="132">
        <v>10</v>
      </c>
      <c r="L51" s="130">
        <v>5</v>
      </c>
      <c r="M51" s="130">
        <v>1</v>
      </c>
      <c r="N51" s="130">
        <v>10</v>
      </c>
      <c r="O51" s="130">
        <v>2</v>
      </c>
      <c r="P51" s="134">
        <v>100</v>
      </c>
      <c r="Q51" s="130">
        <v>0.01</v>
      </c>
      <c r="R51" s="130">
        <v>0.8</v>
      </c>
      <c r="S51" s="130">
        <v>8</v>
      </c>
      <c r="T51" s="127">
        <v>4</v>
      </c>
      <c r="U51" s="127">
        <v>10</v>
      </c>
    </row>
    <row r="52" spans="1:21">
      <c r="A52" s="127" t="s">
        <v>196</v>
      </c>
      <c r="B52" s="127"/>
      <c r="C52" s="127"/>
      <c r="D52" s="128">
        <v>0.51138399999999995</v>
      </c>
      <c r="E52" s="129">
        <v>0.12118</v>
      </c>
      <c r="F52" s="129">
        <v>0.10508000000000001</v>
      </c>
      <c r="G52" s="127">
        <v>1</v>
      </c>
      <c r="H52" s="127">
        <v>1.0000000000000001E-5</v>
      </c>
      <c r="I52" s="127">
        <v>0.1</v>
      </c>
      <c r="J52" s="127">
        <v>10</v>
      </c>
      <c r="K52" s="127">
        <v>25</v>
      </c>
      <c r="L52" s="127">
        <v>5</v>
      </c>
      <c r="M52" s="127">
        <v>20</v>
      </c>
      <c r="N52" s="133">
        <v>1</v>
      </c>
      <c r="O52" s="127">
        <v>2</v>
      </c>
      <c r="P52" s="127">
        <v>20</v>
      </c>
      <c r="Q52" s="133">
        <v>0.01</v>
      </c>
      <c r="R52" s="127">
        <v>2</v>
      </c>
      <c r="S52" s="127">
        <v>8</v>
      </c>
      <c r="T52" s="127">
        <v>4</v>
      </c>
      <c r="U52" s="133">
        <v>3</v>
      </c>
    </row>
    <row r="53" spans="1:21" ht="15.75">
      <c r="A53" s="127" t="s">
        <v>197</v>
      </c>
      <c r="B53" s="127"/>
      <c r="C53" s="123"/>
      <c r="D53" s="179">
        <v>0.85291899999999998</v>
      </c>
      <c r="E53" s="179">
        <v>0.32523999999999997</v>
      </c>
      <c r="F53" s="179">
        <v>0.2487</v>
      </c>
      <c r="G53" s="180">
        <v>4</v>
      </c>
      <c r="H53" s="181">
        <v>9.9999999999999995E-8</v>
      </c>
      <c r="I53" s="180">
        <v>0.1</v>
      </c>
      <c r="J53" s="180">
        <v>11</v>
      </c>
      <c r="K53" s="180">
        <v>25</v>
      </c>
      <c r="L53" s="180">
        <v>5</v>
      </c>
      <c r="M53" s="180">
        <v>3</v>
      </c>
      <c r="N53" s="180">
        <v>4</v>
      </c>
      <c r="O53" s="181">
        <v>1</v>
      </c>
      <c r="P53" s="179">
        <v>100</v>
      </c>
      <c r="Q53" s="180">
        <v>0.01</v>
      </c>
      <c r="R53" s="180">
        <v>10</v>
      </c>
      <c r="S53" s="180">
        <v>9</v>
      </c>
      <c r="T53" s="179">
        <v>3</v>
      </c>
      <c r="U53" s="179">
        <v>10</v>
      </c>
    </row>
    <row r="54" spans="1:21">
      <c r="A54" s="127" t="s">
        <v>198</v>
      </c>
      <c r="B54" s="127"/>
      <c r="C54" s="127"/>
      <c r="D54" s="128">
        <v>0.86080000000000001</v>
      </c>
      <c r="E54" s="129">
        <v>0.93283000000000005</v>
      </c>
      <c r="F54" s="129">
        <v>0.87419999999999998</v>
      </c>
      <c r="G54" s="127">
        <v>1</v>
      </c>
      <c r="H54" s="127">
        <v>9.9999999999999995E-8</v>
      </c>
      <c r="I54" s="127">
        <v>0.1</v>
      </c>
      <c r="J54" s="127">
        <v>1000</v>
      </c>
      <c r="K54" s="127">
        <v>40</v>
      </c>
      <c r="L54" s="127">
        <v>4</v>
      </c>
      <c r="M54" s="127">
        <v>1</v>
      </c>
      <c r="N54" s="127">
        <v>0</v>
      </c>
      <c r="O54" s="127">
        <v>1</v>
      </c>
      <c r="P54" s="127">
        <v>100</v>
      </c>
      <c r="Q54" s="127">
        <v>0.1</v>
      </c>
      <c r="R54" s="127">
        <v>5</v>
      </c>
      <c r="S54" s="127">
        <v>4</v>
      </c>
      <c r="T54" s="133">
        <v>3</v>
      </c>
      <c r="U54" s="127">
        <v>10</v>
      </c>
    </row>
    <row r="55" spans="1:21">
      <c r="A55" s="127" t="s">
        <v>199</v>
      </c>
      <c r="B55" s="127"/>
      <c r="C55" s="127"/>
      <c r="D55" s="128">
        <v>0.47150300000000001</v>
      </c>
      <c r="E55" s="129">
        <v>0.75719999999999998</v>
      </c>
      <c r="F55" s="129">
        <v>0.61190999999999995</v>
      </c>
      <c r="G55" s="127">
        <v>2</v>
      </c>
      <c r="H55" s="127">
        <v>9.9999999999999995E-8</v>
      </c>
      <c r="I55" s="127">
        <v>0.1</v>
      </c>
      <c r="J55" s="127">
        <v>30</v>
      </c>
      <c r="K55" s="127">
        <v>30</v>
      </c>
      <c r="L55" s="127">
        <v>3</v>
      </c>
      <c r="M55" s="127">
        <v>1</v>
      </c>
      <c r="N55" s="127">
        <v>0</v>
      </c>
      <c r="O55" s="127">
        <v>1</v>
      </c>
      <c r="P55" s="127">
        <v>50</v>
      </c>
      <c r="Q55" s="133">
        <v>0.01</v>
      </c>
      <c r="R55" s="127">
        <v>500</v>
      </c>
      <c r="S55" s="127">
        <v>9</v>
      </c>
      <c r="T55" s="133">
        <v>3</v>
      </c>
      <c r="U55" s="127">
        <v>10</v>
      </c>
    </row>
    <row r="56" spans="1:21">
      <c r="A56" s="127" t="s">
        <v>200</v>
      </c>
      <c r="B56" s="127"/>
      <c r="C56" s="127"/>
      <c r="D56" s="128">
        <v>0.691805</v>
      </c>
      <c r="E56" s="129">
        <v>0.61494000000000004</v>
      </c>
      <c r="F56" s="129">
        <v>0.76053000000000004</v>
      </c>
      <c r="G56" s="130">
        <v>1</v>
      </c>
      <c r="H56" s="135">
        <v>0.4</v>
      </c>
      <c r="I56" s="136">
        <v>0.1</v>
      </c>
      <c r="J56" s="136">
        <v>200</v>
      </c>
      <c r="K56" s="136">
        <v>40</v>
      </c>
      <c r="L56" s="136">
        <v>5</v>
      </c>
      <c r="M56" s="136">
        <v>4</v>
      </c>
      <c r="N56" s="136">
        <v>0</v>
      </c>
      <c r="O56" s="137">
        <v>2</v>
      </c>
      <c r="P56" s="135">
        <v>0</v>
      </c>
      <c r="Q56" s="136">
        <v>0.1</v>
      </c>
      <c r="R56" s="137">
        <v>10</v>
      </c>
      <c r="S56" s="136">
        <v>8</v>
      </c>
      <c r="T56" s="138">
        <v>1</v>
      </c>
      <c r="U56" s="138">
        <v>10</v>
      </c>
    </row>
    <row r="57" spans="1:21">
      <c r="A57" s="127" t="s">
        <v>201</v>
      </c>
      <c r="B57" s="127"/>
      <c r="C57" s="127"/>
      <c r="D57" s="128">
        <v>0.60901799999999995</v>
      </c>
      <c r="E57" s="129">
        <v>0.55745999999999996</v>
      </c>
      <c r="F57" s="129">
        <v>0.70752999999999999</v>
      </c>
      <c r="G57" s="127">
        <v>1</v>
      </c>
      <c r="H57" s="135">
        <v>0.38</v>
      </c>
      <c r="I57" s="139">
        <v>0.1</v>
      </c>
      <c r="J57" s="139">
        <v>25</v>
      </c>
      <c r="K57" s="139">
        <v>40</v>
      </c>
      <c r="L57" s="139">
        <v>5</v>
      </c>
      <c r="M57" s="139">
        <v>4</v>
      </c>
      <c r="N57" s="139">
        <v>0</v>
      </c>
      <c r="O57" s="138">
        <v>1</v>
      </c>
      <c r="P57" s="140">
        <v>5</v>
      </c>
      <c r="Q57" s="139">
        <v>0.1</v>
      </c>
      <c r="R57" s="138">
        <v>5</v>
      </c>
      <c r="S57" s="138">
        <v>8</v>
      </c>
      <c r="T57" s="138">
        <v>1</v>
      </c>
      <c r="U57" s="138">
        <v>10</v>
      </c>
    </row>
    <row r="58" spans="1:21">
      <c r="A58" s="127" t="s">
        <v>202</v>
      </c>
      <c r="B58" s="127"/>
      <c r="C58" s="127"/>
      <c r="D58" s="128">
        <v>0.597113</v>
      </c>
      <c r="E58" s="129">
        <v>0.72677000000000003</v>
      </c>
      <c r="F58" s="96">
        <v>0.57130000000000003</v>
      </c>
      <c r="G58" s="127">
        <v>1</v>
      </c>
      <c r="H58" s="127">
        <v>1E-4</v>
      </c>
      <c r="I58" s="127">
        <v>0.1</v>
      </c>
      <c r="J58" s="127">
        <v>5</v>
      </c>
      <c r="K58" s="127">
        <v>40</v>
      </c>
      <c r="L58" s="127">
        <v>4</v>
      </c>
      <c r="M58" s="127">
        <v>8</v>
      </c>
      <c r="N58" s="127">
        <v>2</v>
      </c>
      <c r="O58" s="127">
        <v>2</v>
      </c>
      <c r="P58" s="127">
        <v>100</v>
      </c>
      <c r="Q58" s="127">
        <v>0.01</v>
      </c>
      <c r="R58" s="127">
        <v>0.5</v>
      </c>
      <c r="S58" s="127">
        <v>8</v>
      </c>
      <c r="T58" s="127">
        <v>4</v>
      </c>
      <c r="U58" s="127">
        <v>10</v>
      </c>
    </row>
    <row r="59" spans="1:21">
      <c r="A59" s="127" t="s">
        <v>203</v>
      </c>
      <c r="B59" s="127"/>
      <c r="C59" s="127"/>
      <c r="D59" s="128">
        <v>0.58802600000000005</v>
      </c>
      <c r="E59" s="96">
        <v>0.73453999999999997</v>
      </c>
      <c r="F59" s="96">
        <v>0.58067000000000002</v>
      </c>
      <c r="G59" s="141">
        <v>1</v>
      </c>
      <c r="H59" s="142">
        <v>1E-4</v>
      </c>
      <c r="I59" s="127">
        <v>0.1</v>
      </c>
      <c r="J59" s="142">
        <v>5</v>
      </c>
      <c r="K59" s="127">
        <v>40</v>
      </c>
      <c r="L59" s="127">
        <v>4</v>
      </c>
      <c r="M59" s="127">
        <v>4</v>
      </c>
      <c r="N59" s="143">
        <v>2</v>
      </c>
      <c r="O59" s="127">
        <v>2</v>
      </c>
      <c r="P59" s="127">
        <v>100</v>
      </c>
      <c r="Q59" s="127">
        <v>0.1</v>
      </c>
      <c r="R59" s="127">
        <v>0.5</v>
      </c>
      <c r="S59" s="127">
        <v>8</v>
      </c>
      <c r="T59" s="133">
        <v>4</v>
      </c>
      <c r="U59" s="127">
        <v>10</v>
      </c>
    </row>
    <row r="60" spans="1:21">
      <c r="A60" s="127" t="s">
        <v>204</v>
      </c>
      <c r="B60" s="127"/>
      <c r="C60" s="127"/>
      <c r="D60" s="128">
        <v>0.154057</v>
      </c>
      <c r="E60" s="129">
        <v>0.59458</v>
      </c>
      <c r="F60" s="129">
        <v>0.44113999999999998</v>
      </c>
      <c r="G60" s="127">
        <v>4</v>
      </c>
      <c r="H60" s="127">
        <v>1E-4</v>
      </c>
      <c r="I60" s="127">
        <v>0.1</v>
      </c>
      <c r="J60" s="127">
        <v>5</v>
      </c>
      <c r="K60" s="127">
        <v>40</v>
      </c>
      <c r="L60" s="127">
        <v>4</v>
      </c>
      <c r="M60" s="127">
        <v>4</v>
      </c>
      <c r="N60" s="127">
        <v>4</v>
      </c>
      <c r="O60" s="127">
        <v>2</v>
      </c>
      <c r="P60" s="127">
        <v>500</v>
      </c>
      <c r="Q60" s="127">
        <v>0.1</v>
      </c>
      <c r="R60" s="127">
        <v>5</v>
      </c>
      <c r="S60" s="127">
        <v>8</v>
      </c>
      <c r="T60" s="127">
        <v>4</v>
      </c>
      <c r="U60" s="127">
        <v>10</v>
      </c>
    </row>
    <row r="61" spans="1:21">
      <c r="A61" s="127" t="s">
        <v>205</v>
      </c>
      <c r="B61" s="127"/>
      <c r="C61" s="127"/>
      <c r="D61" s="128">
        <v>0.107733</v>
      </c>
      <c r="E61" s="129">
        <v>0.78327000000000002</v>
      </c>
      <c r="F61" s="129">
        <v>0.64532</v>
      </c>
      <c r="G61" s="127">
        <v>4</v>
      </c>
      <c r="H61" s="127">
        <v>1E-4</v>
      </c>
      <c r="I61" s="127">
        <v>0.1</v>
      </c>
      <c r="J61" s="127">
        <v>10</v>
      </c>
      <c r="K61" s="127">
        <v>40</v>
      </c>
      <c r="L61" s="127">
        <v>4</v>
      </c>
      <c r="M61" s="127">
        <v>6</v>
      </c>
      <c r="N61" s="127">
        <v>2</v>
      </c>
      <c r="O61" s="127">
        <v>2</v>
      </c>
      <c r="P61" s="127">
        <v>500</v>
      </c>
      <c r="Q61" s="127">
        <v>0.1</v>
      </c>
      <c r="R61" s="127">
        <v>50</v>
      </c>
      <c r="S61" s="127">
        <v>9</v>
      </c>
      <c r="T61" s="127">
        <v>4</v>
      </c>
      <c r="U61" s="127">
        <v>10</v>
      </c>
    </row>
    <row r="62" spans="1:21">
      <c r="A62" s="127" t="s">
        <v>206</v>
      </c>
      <c r="B62" s="127"/>
      <c r="C62" s="127"/>
      <c r="D62" s="128">
        <v>0.62318899999999999</v>
      </c>
      <c r="E62" s="129">
        <v>0.84828999999999999</v>
      </c>
      <c r="F62" s="129">
        <v>0.73697000000000001</v>
      </c>
      <c r="G62" s="175">
        <v>1</v>
      </c>
      <c r="H62" s="176">
        <v>2.9999999999999999E-7</v>
      </c>
      <c r="I62" s="175">
        <v>0.1</v>
      </c>
      <c r="J62" s="175">
        <v>10</v>
      </c>
      <c r="K62" s="175">
        <v>30</v>
      </c>
      <c r="L62" s="175">
        <v>2</v>
      </c>
      <c r="M62" s="175">
        <v>1.4</v>
      </c>
      <c r="N62" s="175">
        <v>1</v>
      </c>
      <c r="O62" s="175">
        <v>1</v>
      </c>
      <c r="P62" s="175">
        <v>5</v>
      </c>
      <c r="Q62" s="175">
        <v>0.1</v>
      </c>
      <c r="R62" s="175">
        <v>1.5</v>
      </c>
      <c r="S62" s="175">
        <v>9</v>
      </c>
      <c r="T62" s="177">
        <v>3</v>
      </c>
      <c r="U62" s="175">
        <v>10</v>
      </c>
    </row>
    <row r="63" spans="1:21" ht="15.75">
      <c r="A63" s="127" t="s">
        <v>207</v>
      </c>
      <c r="B63" s="127"/>
      <c r="C63" s="123"/>
      <c r="D63" s="182">
        <v>0.47767399999999999</v>
      </c>
      <c r="E63" s="182">
        <v>0.78656000000000004</v>
      </c>
      <c r="F63" s="182">
        <v>0.64829999999999999</v>
      </c>
      <c r="G63" s="181">
        <v>1</v>
      </c>
      <c r="H63" s="182">
        <v>4.0000000000000002E-4</v>
      </c>
      <c r="I63" s="181">
        <v>0.1</v>
      </c>
      <c r="J63" s="182">
        <v>40</v>
      </c>
      <c r="K63" s="181">
        <v>40</v>
      </c>
      <c r="L63" s="181">
        <v>4</v>
      </c>
      <c r="M63" s="181">
        <v>4</v>
      </c>
      <c r="N63" s="181">
        <v>1</v>
      </c>
      <c r="O63" s="182">
        <v>2</v>
      </c>
      <c r="P63" s="182">
        <v>100</v>
      </c>
      <c r="Q63" s="181">
        <v>0.1</v>
      </c>
      <c r="R63" s="181">
        <v>8</v>
      </c>
      <c r="S63" s="182">
        <v>9</v>
      </c>
      <c r="T63" s="182">
        <v>4</v>
      </c>
      <c r="U63" s="183">
        <v>10</v>
      </c>
    </row>
    <row r="65" spans="1:25">
      <c r="A65" s="309" t="s">
        <v>95</v>
      </c>
    </row>
    <row r="66" spans="1:25" ht="15.75" customHeight="1">
      <c r="A66" s="758" t="s">
        <v>1</v>
      </c>
      <c r="B66" s="758" t="s">
        <v>2</v>
      </c>
      <c r="C66" s="821" t="s">
        <v>208</v>
      </c>
      <c r="D66" s="758"/>
      <c r="E66" s="758"/>
      <c r="F66" s="769" t="s">
        <v>3</v>
      </c>
      <c r="G66" s="769" t="s">
        <v>4</v>
      </c>
      <c r="H66" s="758" t="s">
        <v>5</v>
      </c>
      <c r="I66" s="758"/>
      <c r="J66" s="758"/>
      <c r="K66" s="758"/>
      <c r="L66" s="758"/>
      <c r="M66" s="758"/>
      <c r="N66" s="758"/>
      <c r="O66" s="758"/>
      <c r="P66" s="758"/>
      <c r="Q66" s="758"/>
      <c r="R66" s="758"/>
      <c r="S66" s="758"/>
      <c r="T66" s="758"/>
      <c r="U66" s="758"/>
      <c r="V66" s="758"/>
      <c r="W66" s="774"/>
      <c r="X66" s="774"/>
    </row>
    <row r="67" spans="1:25" ht="61.5">
      <c r="A67" s="774"/>
      <c r="B67" s="774"/>
      <c r="C67" s="812"/>
      <c r="D67" s="774"/>
      <c r="E67" s="774"/>
      <c r="F67" s="821"/>
      <c r="G67" s="821"/>
      <c r="H67" s="401" t="s">
        <v>6</v>
      </c>
      <c r="I67" s="401" t="s">
        <v>7</v>
      </c>
      <c r="J67" s="392" t="s">
        <v>8</v>
      </c>
      <c r="K67" s="392" t="s">
        <v>9</v>
      </c>
      <c r="L67" s="401" t="s">
        <v>10</v>
      </c>
      <c r="M67" s="392" t="s">
        <v>11</v>
      </c>
      <c r="N67" s="401" t="s">
        <v>71</v>
      </c>
      <c r="O67" s="392" t="s">
        <v>13</v>
      </c>
      <c r="P67" s="392" t="s">
        <v>83</v>
      </c>
      <c r="Q67" s="392" t="s">
        <v>84</v>
      </c>
      <c r="R67" s="392" t="s">
        <v>85</v>
      </c>
      <c r="S67" s="303" t="s">
        <v>16</v>
      </c>
      <c r="T67" s="303" t="s">
        <v>97</v>
      </c>
      <c r="U67" s="304" t="s">
        <v>98</v>
      </c>
      <c r="V67" s="306" t="s">
        <v>99</v>
      </c>
      <c r="W67" s="193" t="s">
        <v>100</v>
      </c>
      <c r="X67" s="193" t="s">
        <v>101</v>
      </c>
    </row>
    <row r="68" spans="1:25" ht="15.75">
      <c r="A68" s="745" t="s">
        <v>209</v>
      </c>
      <c r="B68" s="237" t="s">
        <v>210</v>
      </c>
      <c r="C68" s="742">
        <f>(D68+D69)/2</f>
        <v>0.61566450000000006</v>
      </c>
      <c r="D68" s="237">
        <v>0.58824799999999999</v>
      </c>
      <c r="E68" s="237">
        <v>0.76130900000000001</v>
      </c>
      <c r="F68" s="332">
        <v>0.58074999999999999</v>
      </c>
      <c r="G68" s="332">
        <v>0.44861000000000001</v>
      </c>
      <c r="H68" s="242">
        <v>4</v>
      </c>
      <c r="I68" s="242">
        <v>3.0000000000000001E-5</v>
      </c>
      <c r="J68" s="242">
        <v>0.25</v>
      </c>
      <c r="K68" s="242">
        <v>5</v>
      </c>
      <c r="L68" s="242">
        <v>30</v>
      </c>
      <c r="M68" s="242">
        <v>4</v>
      </c>
      <c r="N68" s="242">
        <v>8</v>
      </c>
      <c r="O68" s="242">
        <v>20</v>
      </c>
      <c r="P68" s="242">
        <v>2</v>
      </c>
      <c r="Q68" s="242">
        <v>120</v>
      </c>
      <c r="R68" s="242">
        <v>0.01</v>
      </c>
      <c r="S68" s="242">
        <v>10</v>
      </c>
      <c r="T68" s="242">
        <v>8</v>
      </c>
      <c r="U68" s="243">
        <v>4</v>
      </c>
      <c r="V68" s="243">
        <v>10</v>
      </c>
      <c r="W68" s="307"/>
      <c r="X68" s="307"/>
    </row>
    <row r="69" spans="1:25" ht="15.75">
      <c r="A69" s="745"/>
      <c r="B69" s="237" t="s">
        <v>104</v>
      </c>
      <c r="C69" s="836"/>
      <c r="D69" s="332">
        <v>0.64308100000000001</v>
      </c>
      <c r="E69" s="332">
        <v>0.76077099999999998</v>
      </c>
      <c r="F69" s="332">
        <v>0.76490999999999998</v>
      </c>
      <c r="G69" s="332">
        <v>0.63570000000000004</v>
      </c>
      <c r="H69" s="376">
        <v>1</v>
      </c>
      <c r="I69" s="376">
        <v>3.0000000000000001E-6</v>
      </c>
      <c r="J69" s="376">
        <v>0.25</v>
      </c>
      <c r="K69" s="376">
        <v>200</v>
      </c>
      <c r="L69" s="376">
        <v>20</v>
      </c>
      <c r="M69" s="376">
        <v>4</v>
      </c>
      <c r="N69" s="376">
        <v>24</v>
      </c>
      <c r="O69" s="376">
        <v>14</v>
      </c>
      <c r="P69" s="380">
        <v>2</v>
      </c>
      <c r="Q69" s="376">
        <v>180</v>
      </c>
      <c r="R69" s="376">
        <v>0.01</v>
      </c>
      <c r="S69" s="303">
        <v>12</v>
      </c>
      <c r="T69" s="376">
        <v>8</v>
      </c>
      <c r="U69" s="380">
        <v>4</v>
      </c>
      <c r="V69" s="380">
        <v>10</v>
      </c>
      <c r="W69" s="316"/>
      <c r="X69" s="316"/>
    </row>
    <row r="70" spans="1:25" ht="15.75">
      <c r="A70" s="746" t="s">
        <v>20</v>
      </c>
      <c r="B70" s="237" t="s">
        <v>21</v>
      </c>
      <c r="C70" s="742">
        <f>(D70+D71)/2</f>
        <v>0.66013100000000002</v>
      </c>
      <c r="D70" s="236">
        <v>0.45536799999999999</v>
      </c>
      <c r="E70" s="236">
        <v>0.70501000000000003</v>
      </c>
      <c r="F70" s="236">
        <v>0.11545999999999999</v>
      </c>
      <c r="G70" s="320">
        <v>9.6336000000000005E-2</v>
      </c>
      <c r="H70" s="318">
        <v>1</v>
      </c>
      <c r="I70" s="319">
        <v>1E-4</v>
      </c>
      <c r="J70" s="318">
        <v>0.1</v>
      </c>
      <c r="K70" s="318">
        <v>10</v>
      </c>
      <c r="L70" s="318">
        <v>18</v>
      </c>
      <c r="M70" s="318">
        <v>5</v>
      </c>
      <c r="N70" s="318">
        <v>18</v>
      </c>
      <c r="O70" s="318">
        <v>9</v>
      </c>
      <c r="P70" s="319">
        <v>2</v>
      </c>
      <c r="Q70" s="318">
        <v>20</v>
      </c>
      <c r="R70" s="318">
        <v>0.01</v>
      </c>
      <c r="S70" s="318">
        <v>5</v>
      </c>
      <c r="T70" s="318">
        <v>9</v>
      </c>
      <c r="U70" s="319">
        <v>4</v>
      </c>
      <c r="V70" s="319">
        <v>3</v>
      </c>
      <c r="W70" s="305"/>
      <c r="X70" s="305"/>
    </row>
    <row r="71" spans="1:25" ht="15.75">
      <c r="A71" s="746"/>
      <c r="B71" s="237" t="s">
        <v>26</v>
      </c>
      <c r="C71" s="836"/>
      <c r="D71" s="332">
        <v>0.86489400000000005</v>
      </c>
      <c r="E71" s="236">
        <v>0.86334599999999995</v>
      </c>
      <c r="F71" s="332">
        <v>0.32479000000000002</v>
      </c>
      <c r="G71" s="332">
        <v>0.249</v>
      </c>
      <c r="H71" s="311">
        <v>4</v>
      </c>
      <c r="I71" s="310">
        <v>1E-4</v>
      </c>
      <c r="J71" s="311">
        <v>0.1</v>
      </c>
      <c r="K71" s="311">
        <v>11</v>
      </c>
      <c r="L71" s="311">
        <v>20</v>
      </c>
      <c r="M71" s="311">
        <v>5</v>
      </c>
      <c r="N71" s="311">
        <v>1.5</v>
      </c>
      <c r="O71" s="311">
        <v>4</v>
      </c>
      <c r="P71" s="310">
        <v>1</v>
      </c>
      <c r="Q71" s="311">
        <v>15</v>
      </c>
      <c r="R71" s="311">
        <v>1E-3</v>
      </c>
      <c r="S71" s="311">
        <v>50</v>
      </c>
      <c r="T71" s="311">
        <v>4</v>
      </c>
      <c r="U71" s="310">
        <v>4</v>
      </c>
      <c r="V71" s="310">
        <v>10</v>
      </c>
      <c r="W71" s="307"/>
      <c r="X71" s="307"/>
    </row>
    <row r="72" spans="1:25" ht="15.75">
      <c r="A72" s="742" t="s">
        <v>28</v>
      </c>
      <c r="B72" s="237" t="s">
        <v>110</v>
      </c>
      <c r="C72" s="742">
        <f t="shared" ref="C72" si="0">(D72+D73)/2</f>
        <v>0.76097000000000004</v>
      </c>
      <c r="D72" s="332">
        <v>0.77185000000000004</v>
      </c>
      <c r="E72" s="332">
        <v>0.86031800000000003</v>
      </c>
      <c r="F72" s="332">
        <v>0.21343999999999999</v>
      </c>
      <c r="G72" s="332">
        <v>0.14263999999999999</v>
      </c>
      <c r="H72" s="378">
        <v>1</v>
      </c>
      <c r="I72" s="405">
        <v>9.9999999999999995E-8</v>
      </c>
      <c r="J72" s="378">
        <v>0.1</v>
      </c>
      <c r="K72" s="378">
        <v>100</v>
      </c>
      <c r="L72" s="378">
        <v>8</v>
      </c>
      <c r="M72" s="378">
        <v>3</v>
      </c>
      <c r="N72" s="378">
        <v>0.8</v>
      </c>
      <c r="O72" s="378">
        <v>4</v>
      </c>
      <c r="P72" s="405">
        <v>2</v>
      </c>
      <c r="Q72" s="378">
        <v>10</v>
      </c>
      <c r="R72" s="378">
        <v>0.01</v>
      </c>
      <c r="S72" s="378">
        <v>0.5</v>
      </c>
      <c r="T72" s="378">
        <v>9</v>
      </c>
      <c r="U72" s="305">
        <v>3</v>
      </c>
      <c r="V72" s="305">
        <v>10</v>
      </c>
      <c r="W72" s="305"/>
      <c r="X72" s="305"/>
    </row>
    <row r="73" spans="1:25" ht="15.75">
      <c r="A73" s="836"/>
      <c r="B73" s="237" t="s">
        <v>111</v>
      </c>
      <c r="C73" s="734"/>
      <c r="D73" s="334">
        <v>0.75009000000000003</v>
      </c>
      <c r="E73" s="236">
        <v>0.73985999999999996</v>
      </c>
      <c r="F73" s="236">
        <v>0.34300000000000003</v>
      </c>
      <c r="G73" s="236">
        <v>0.26539000000000001</v>
      </c>
      <c r="H73" s="378">
        <v>2</v>
      </c>
      <c r="I73" s="405">
        <v>5.0000000000000004E-6</v>
      </c>
      <c r="J73" s="378">
        <v>0.1</v>
      </c>
      <c r="K73" s="378">
        <v>20</v>
      </c>
      <c r="L73" s="378">
        <v>5</v>
      </c>
      <c r="M73" s="378">
        <v>5</v>
      </c>
      <c r="N73" s="378">
        <v>0.8</v>
      </c>
      <c r="O73" s="378">
        <v>5</v>
      </c>
      <c r="P73" s="378">
        <v>2</v>
      </c>
      <c r="Q73" s="405">
        <v>5</v>
      </c>
      <c r="R73" s="405">
        <v>0.01</v>
      </c>
      <c r="S73" s="405">
        <v>0.8</v>
      </c>
      <c r="T73" s="405">
        <v>4</v>
      </c>
      <c r="U73" s="405">
        <v>4</v>
      </c>
      <c r="V73" s="405">
        <v>10</v>
      </c>
      <c r="W73" s="305"/>
      <c r="X73" s="305"/>
    </row>
    <row r="74" spans="1:25" ht="15.75">
      <c r="A74" s="742" t="s">
        <v>46</v>
      </c>
      <c r="B74" s="246" t="s">
        <v>47</v>
      </c>
      <c r="C74" s="746">
        <f t="shared" ref="C74" si="1">(D74+D75)/2</f>
        <v>0.58737649999999997</v>
      </c>
      <c r="D74" s="237">
        <v>0.66528399999999999</v>
      </c>
      <c r="E74" s="522" t="s">
        <v>51</v>
      </c>
      <c r="F74" s="332">
        <v>0.84487000000000001</v>
      </c>
      <c r="G74" s="332">
        <v>0.73163</v>
      </c>
      <c r="H74" s="405">
        <v>1</v>
      </c>
      <c r="I74" s="405">
        <v>1.0000000000000001E-5</v>
      </c>
      <c r="J74" s="378">
        <v>0.1</v>
      </c>
      <c r="K74" s="378">
        <v>10</v>
      </c>
      <c r="L74" s="378">
        <v>20</v>
      </c>
      <c r="M74" s="378">
        <v>2</v>
      </c>
      <c r="N74" s="378">
        <v>1.4</v>
      </c>
      <c r="O74" s="378">
        <v>1</v>
      </c>
      <c r="P74" s="378">
        <v>1</v>
      </c>
      <c r="Q74" s="378">
        <v>5</v>
      </c>
      <c r="R74" s="378">
        <v>0.1</v>
      </c>
      <c r="S74" s="378">
        <v>1.5</v>
      </c>
      <c r="T74" s="378">
        <v>9</v>
      </c>
      <c r="U74" s="405">
        <v>4</v>
      </c>
      <c r="V74" s="405">
        <v>10</v>
      </c>
      <c r="W74" s="305"/>
      <c r="X74" s="305"/>
    </row>
    <row r="75" spans="1:25" ht="15.75">
      <c r="A75" s="734"/>
      <c r="B75" s="284" t="s">
        <v>48</v>
      </c>
      <c r="C75" s="746"/>
      <c r="D75" s="332">
        <v>0.50946899999999995</v>
      </c>
      <c r="E75" s="523" t="s">
        <v>51</v>
      </c>
      <c r="F75" s="334">
        <v>0.81601000000000001</v>
      </c>
      <c r="G75" s="334">
        <v>0.68942000000000003</v>
      </c>
      <c r="H75" s="405">
        <v>1</v>
      </c>
      <c r="I75" s="405">
        <v>8.0000000000000007E-5</v>
      </c>
      <c r="J75" s="405">
        <v>0.1</v>
      </c>
      <c r="K75" s="405">
        <v>100</v>
      </c>
      <c r="L75" s="405">
        <v>20</v>
      </c>
      <c r="M75" s="405">
        <v>4</v>
      </c>
      <c r="N75" s="405">
        <v>3</v>
      </c>
      <c r="O75" s="405">
        <v>1</v>
      </c>
      <c r="P75" s="405">
        <v>2</v>
      </c>
      <c r="Q75" s="405">
        <v>50</v>
      </c>
      <c r="R75" s="405">
        <v>0.1</v>
      </c>
      <c r="S75" s="405">
        <v>6</v>
      </c>
      <c r="T75" s="405">
        <v>9</v>
      </c>
      <c r="U75" s="405">
        <v>4</v>
      </c>
      <c r="V75" s="405">
        <v>10</v>
      </c>
      <c r="W75" s="286"/>
      <c r="X75" s="286"/>
    </row>
    <row r="76" spans="1:25" ht="15.75">
      <c r="A76" s="746" t="s">
        <v>185</v>
      </c>
      <c r="B76" s="237" t="s">
        <v>37</v>
      </c>
      <c r="C76" s="734">
        <f t="shared" ref="C76" si="2">(D76+D77)/2</f>
        <v>0.68459550000000002</v>
      </c>
      <c r="D76" s="363">
        <v>0.82339700000000005</v>
      </c>
      <c r="E76" s="524" t="s">
        <v>51</v>
      </c>
      <c r="F76" s="370">
        <v>0.91693000000000002</v>
      </c>
      <c r="G76" s="370">
        <v>0.84765999999999997</v>
      </c>
      <c r="H76" s="525">
        <v>1</v>
      </c>
      <c r="I76" s="311">
        <v>1.0000000000000001E-5</v>
      </c>
      <c r="J76" s="311">
        <v>0.1</v>
      </c>
      <c r="K76" s="311">
        <v>1000</v>
      </c>
      <c r="L76" s="311">
        <v>40</v>
      </c>
      <c r="M76" s="311">
        <v>4</v>
      </c>
      <c r="N76" s="310">
        <v>2</v>
      </c>
      <c r="O76" s="311">
        <v>0</v>
      </c>
      <c r="P76" s="310">
        <v>1</v>
      </c>
      <c r="Q76" s="311">
        <v>75</v>
      </c>
      <c r="R76" s="311">
        <v>0.1</v>
      </c>
      <c r="S76" s="311">
        <v>5</v>
      </c>
      <c r="T76" s="310">
        <v>9</v>
      </c>
      <c r="U76" s="310">
        <v>4</v>
      </c>
      <c r="V76" s="312">
        <v>10</v>
      </c>
      <c r="W76" s="314"/>
      <c r="X76" s="314"/>
    </row>
    <row r="77" spans="1:25" ht="15.75">
      <c r="A77" s="746"/>
      <c r="B77" s="237" t="s">
        <v>38</v>
      </c>
      <c r="C77" s="836"/>
      <c r="D77" s="405">
        <v>0.545794</v>
      </c>
      <c r="E77" s="316" t="s">
        <v>51</v>
      </c>
      <c r="F77" s="526">
        <v>0.79845999999999995</v>
      </c>
      <c r="G77" s="310">
        <v>0.66666999999999998</v>
      </c>
      <c r="H77" s="237">
        <v>2</v>
      </c>
      <c r="I77" s="237">
        <v>1E-4</v>
      </c>
      <c r="J77" s="237">
        <v>0.1</v>
      </c>
      <c r="K77" s="237">
        <v>20</v>
      </c>
      <c r="L77" s="237">
        <v>30</v>
      </c>
      <c r="M77" s="237">
        <v>3</v>
      </c>
      <c r="N77" s="237">
        <v>1</v>
      </c>
      <c r="O77" s="237">
        <v>0</v>
      </c>
      <c r="P77" s="237">
        <v>2</v>
      </c>
      <c r="Q77" s="237">
        <v>20</v>
      </c>
      <c r="R77" s="237">
        <v>0.01</v>
      </c>
      <c r="S77" s="237">
        <v>500</v>
      </c>
      <c r="T77" s="237">
        <v>9</v>
      </c>
      <c r="U77" s="237">
        <v>4</v>
      </c>
      <c r="V77" s="246">
        <v>10</v>
      </c>
      <c r="W77" s="237">
        <v>0.1</v>
      </c>
      <c r="X77" s="237" t="s">
        <v>122</v>
      </c>
      <c r="Y77" s="252" t="s">
        <v>123</v>
      </c>
    </row>
    <row r="78" spans="1:25" ht="15.75">
      <c r="A78" s="839" t="s">
        <v>115</v>
      </c>
      <c r="B78" s="237" t="s">
        <v>116</v>
      </c>
      <c r="C78" s="742">
        <f t="shared" ref="C78" si="3">(D78+D79)/2</f>
        <v>0.62554549999999998</v>
      </c>
      <c r="D78" s="237">
        <v>0.62547699999999995</v>
      </c>
      <c r="E78" s="237">
        <v>0.625664</v>
      </c>
      <c r="F78" s="252">
        <v>0.70513999999999999</v>
      </c>
      <c r="G78" s="237">
        <v>0.54564000000000001</v>
      </c>
      <c r="H78" s="313">
        <v>1</v>
      </c>
      <c r="I78" s="308">
        <v>1.0000000000000001E-5</v>
      </c>
      <c r="J78" s="308">
        <v>0.1</v>
      </c>
      <c r="K78" s="308">
        <v>200</v>
      </c>
      <c r="L78" s="308">
        <v>40</v>
      </c>
      <c r="M78" s="308">
        <v>5</v>
      </c>
      <c r="N78" s="308">
        <v>4</v>
      </c>
      <c r="O78" s="308">
        <v>2</v>
      </c>
      <c r="P78" s="308">
        <v>1</v>
      </c>
      <c r="Q78" s="308">
        <v>5</v>
      </c>
      <c r="R78" s="308">
        <v>0.1</v>
      </c>
      <c r="S78" s="308">
        <v>10</v>
      </c>
      <c r="T78" s="308">
        <v>8</v>
      </c>
      <c r="U78" s="308">
        <v>4</v>
      </c>
      <c r="V78" s="292">
        <v>10</v>
      </c>
      <c r="W78" s="314"/>
      <c r="X78" s="314"/>
    </row>
    <row r="79" spans="1:25" ht="15.75">
      <c r="A79" s="839"/>
      <c r="B79" s="237" t="s">
        <v>117</v>
      </c>
      <c r="C79" s="836"/>
      <c r="D79" s="237">
        <v>0.625614</v>
      </c>
      <c r="E79" s="237">
        <v>0.61790699999999998</v>
      </c>
      <c r="F79" s="315">
        <v>0.69516</v>
      </c>
      <c r="G79" s="405">
        <v>0.54222999999999999</v>
      </c>
      <c r="H79" s="237">
        <v>1</v>
      </c>
      <c r="I79" s="237">
        <v>9.0000000000000006E-5</v>
      </c>
      <c r="J79" s="237">
        <v>0.1</v>
      </c>
      <c r="K79" s="237">
        <v>250</v>
      </c>
      <c r="L79" s="237">
        <v>60</v>
      </c>
      <c r="M79" s="237">
        <v>5</v>
      </c>
      <c r="N79" s="237">
        <v>4</v>
      </c>
      <c r="O79" s="237">
        <v>2</v>
      </c>
      <c r="P79" s="237">
        <v>1</v>
      </c>
      <c r="Q79" s="237">
        <v>2</v>
      </c>
      <c r="R79" s="237">
        <v>0.1</v>
      </c>
      <c r="S79" s="237">
        <v>10</v>
      </c>
      <c r="T79" s="237">
        <v>9</v>
      </c>
      <c r="U79" s="237">
        <v>4</v>
      </c>
      <c r="V79" s="246">
        <v>10</v>
      </c>
      <c r="W79" s="314"/>
      <c r="X79" s="314"/>
    </row>
    <row r="80" spans="1:25" ht="15.75">
      <c r="A80" s="745" t="s">
        <v>211</v>
      </c>
      <c r="B80" s="237" t="s">
        <v>78</v>
      </c>
      <c r="C80" s="742">
        <f t="shared" ref="C80" si="4">(D80+D81)/2</f>
        <v>0.59857399999999994</v>
      </c>
      <c r="D80" s="237">
        <v>0.60853599999999997</v>
      </c>
      <c r="E80" s="237">
        <v>0.57918099999999995</v>
      </c>
      <c r="F80" s="252">
        <v>0.71538999999999997</v>
      </c>
      <c r="G80" s="237">
        <v>0.55728</v>
      </c>
      <c r="H80" s="237">
        <v>1</v>
      </c>
      <c r="I80" s="237">
        <v>1E-4</v>
      </c>
      <c r="J80" s="237">
        <v>0.1</v>
      </c>
      <c r="K80" s="237">
        <v>10</v>
      </c>
      <c r="L80" s="237">
        <v>40</v>
      </c>
      <c r="M80" s="237">
        <v>4</v>
      </c>
      <c r="N80" s="237">
        <v>8</v>
      </c>
      <c r="O80" s="237">
        <v>2</v>
      </c>
      <c r="P80" s="237">
        <v>2</v>
      </c>
      <c r="Q80" s="237">
        <v>100</v>
      </c>
      <c r="R80" s="237">
        <v>0.01</v>
      </c>
      <c r="S80" s="237">
        <v>0.5</v>
      </c>
      <c r="T80" s="237">
        <v>9</v>
      </c>
      <c r="U80" s="237">
        <v>4</v>
      </c>
      <c r="V80" s="246">
        <v>10</v>
      </c>
      <c r="W80" s="314"/>
      <c r="X80" s="314"/>
    </row>
    <row r="81" spans="1:26" ht="15.75">
      <c r="A81" s="745"/>
      <c r="B81" s="237" t="s">
        <v>79</v>
      </c>
      <c r="C81" s="836"/>
      <c r="D81" s="317">
        <v>0.58861200000000002</v>
      </c>
      <c r="E81" s="405">
        <v>0.61714100000000005</v>
      </c>
      <c r="F81" s="236">
        <v>0.73331999999999997</v>
      </c>
      <c r="G81" s="236">
        <v>0.57916999999999996</v>
      </c>
      <c r="H81" s="237">
        <v>1</v>
      </c>
      <c r="I81" s="237">
        <v>1E-4</v>
      </c>
      <c r="J81" s="237">
        <v>0.1</v>
      </c>
      <c r="K81" s="237">
        <v>10</v>
      </c>
      <c r="L81" s="237">
        <v>40</v>
      </c>
      <c r="M81" s="237">
        <v>4</v>
      </c>
      <c r="N81" s="237">
        <v>4</v>
      </c>
      <c r="O81" s="237">
        <v>2</v>
      </c>
      <c r="P81" s="237">
        <v>2</v>
      </c>
      <c r="Q81" s="237">
        <v>100</v>
      </c>
      <c r="R81" s="237">
        <v>0.1</v>
      </c>
      <c r="S81" s="237">
        <v>0.5</v>
      </c>
      <c r="T81" s="237">
        <v>9</v>
      </c>
      <c r="U81" s="237">
        <v>4</v>
      </c>
      <c r="V81" s="237">
        <v>10</v>
      </c>
      <c r="W81" s="314"/>
      <c r="X81" s="314"/>
    </row>
    <row r="82" spans="1:26" ht="15.75">
      <c r="A82" s="479"/>
      <c r="B82" s="281"/>
      <c r="C82" s="414"/>
      <c r="D82" s="480"/>
      <c r="E82" s="414"/>
      <c r="F82" s="480"/>
      <c r="G82" s="480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35"/>
      <c r="X82" s="235"/>
    </row>
    <row r="83" spans="1:26" ht="15.75">
      <c r="A83" s="499" t="s">
        <v>212</v>
      </c>
      <c r="B83" s="601" t="s">
        <v>213</v>
      </c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</row>
    <row r="84" spans="1:26" ht="15.75">
      <c r="A84" s="787" t="s">
        <v>1</v>
      </c>
      <c r="B84" s="758" t="s">
        <v>2</v>
      </c>
      <c r="C84" s="844" t="s">
        <v>208</v>
      </c>
      <c r="D84" s="843"/>
      <c r="E84" s="758"/>
      <c r="F84" s="769" t="s">
        <v>3</v>
      </c>
      <c r="G84" s="769" t="s">
        <v>4</v>
      </c>
      <c r="H84" s="843" t="s">
        <v>5</v>
      </c>
      <c r="I84" s="758"/>
      <c r="J84" s="758"/>
      <c r="K84" s="758"/>
      <c r="L84" s="758"/>
      <c r="M84" s="758"/>
      <c r="N84" s="758"/>
      <c r="O84" s="758"/>
      <c r="P84" s="758"/>
      <c r="Q84" s="758"/>
      <c r="R84" s="758"/>
      <c r="S84" s="758"/>
      <c r="T84" s="758"/>
      <c r="U84" s="758"/>
      <c r="V84" s="758"/>
      <c r="W84" s="758"/>
      <c r="X84" s="758"/>
      <c r="Y84" s="758"/>
      <c r="Z84" s="758"/>
    </row>
    <row r="85" spans="1:26" ht="28.5">
      <c r="A85" s="787"/>
      <c r="B85" s="758"/>
      <c r="C85" s="844"/>
      <c r="D85" s="843"/>
      <c r="E85" s="758"/>
      <c r="F85" s="769"/>
      <c r="G85" s="769"/>
      <c r="H85" s="474" t="s">
        <v>6</v>
      </c>
      <c r="I85" s="475" t="s">
        <v>133</v>
      </c>
      <c r="J85" s="475" t="s">
        <v>134</v>
      </c>
      <c r="K85" s="475" t="s">
        <v>135</v>
      </c>
      <c r="L85" s="475" t="s">
        <v>136</v>
      </c>
      <c r="M85" s="475" t="s">
        <v>9</v>
      </c>
      <c r="N85" s="476" t="s">
        <v>10</v>
      </c>
      <c r="O85" s="475" t="s">
        <v>11</v>
      </c>
      <c r="P85" s="475" t="s">
        <v>137</v>
      </c>
      <c r="Q85" s="476" t="s">
        <v>138</v>
      </c>
      <c r="R85" s="475" t="s">
        <v>13</v>
      </c>
      <c r="S85" s="475" t="s">
        <v>139</v>
      </c>
      <c r="T85" s="475" t="s">
        <v>83</v>
      </c>
      <c r="U85" s="475" t="s">
        <v>84</v>
      </c>
      <c r="V85" s="475" t="s">
        <v>85</v>
      </c>
      <c r="W85" s="475" t="s">
        <v>16</v>
      </c>
      <c r="X85" s="476" t="s">
        <v>140</v>
      </c>
      <c r="Y85" s="475" t="s">
        <v>98</v>
      </c>
      <c r="Z85" s="475" t="s">
        <v>99</v>
      </c>
    </row>
    <row r="86" spans="1:26" ht="15.75">
      <c r="A86" s="745" t="s">
        <v>209</v>
      </c>
      <c r="B86" s="308" t="s">
        <v>210</v>
      </c>
      <c r="C86" s="836">
        <f>AVERAGE(D86:D87)</f>
        <v>0.61980250000000003</v>
      </c>
      <c r="D86" s="454">
        <v>0.57225300000000001</v>
      </c>
      <c r="E86" s="405"/>
      <c r="F86" s="227">
        <v>0.54347999999999996</v>
      </c>
      <c r="G86" s="227">
        <v>0.40455000000000002</v>
      </c>
      <c r="H86" s="477">
        <v>4</v>
      </c>
      <c r="I86" s="194">
        <v>4</v>
      </c>
      <c r="J86" s="194">
        <v>0.05</v>
      </c>
      <c r="K86" s="194">
        <v>2</v>
      </c>
      <c r="L86" s="194">
        <v>0.1</v>
      </c>
      <c r="M86" s="194">
        <v>2</v>
      </c>
      <c r="N86" s="194">
        <v>30</v>
      </c>
      <c r="O86" s="194">
        <v>4</v>
      </c>
      <c r="P86" s="194">
        <v>1</v>
      </c>
      <c r="Q86" s="194">
        <v>6</v>
      </c>
      <c r="R86" s="194">
        <v>2</v>
      </c>
      <c r="S86" s="194">
        <v>0.05</v>
      </c>
      <c r="T86" s="194">
        <v>2</v>
      </c>
      <c r="U86" s="194">
        <v>120</v>
      </c>
      <c r="V86" s="194">
        <v>1</v>
      </c>
      <c r="W86" s="194">
        <v>10</v>
      </c>
      <c r="X86" s="194">
        <v>10</v>
      </c>
      <c r="Y86" s="194">
        <v>4</v>
      </c>
      <c r="Z86" s="194">
        <v>0.5</v>
      </c>
    </row>
    <row r="87" spans="1:26" ht="15.75">
      <c r="A87" s="745"/>
      <c r="B87" s="237" t="s">
        <v>104</v>
      </c>
      <c r="C87" s="746"/>
      <c r="D87" s="454">
        <v>0.66735199999999995</v>
      </c>
      <c r="E87" s="332"/>
      <c r="F87" s="227">
        <v>0.77264999999999995</v>
      </c>
      <c r="G87" s="227">
        <v>0.64375000000000004</v>
      </c>
      <c r="H87" s="477">
        <v>1</v>
      </c>
      <c r="I87" s="194">
        <v>8</v>
      </c>
      <c r="J87" s="194">
        <v>1.4999999999999999E-2</v>
      </c>
      <c r="K87" s="194">
        <v>2</v>
      </c>
      <c r="L87" s="194">
        <v>0.1</v>
      </c>
      <c r="M87" s="194">
        <v>200</v>
      </c>
      <c r="N87" s="194">
        <v>40</v>
      </c>
      <c r="O87" s="194">
        <v>5</v>
      </c>
      <c r="P87" s="194">
        <v>1</v>
      </c>
      <c r="Q87" s="194">
        <v>16</v>
      </c>
      <c r="R87" s="194">
        <v>4</v>
      </c>
      <c r="S87" s="194">
        <v>0.1</v>
      </c>
      <c r="T87" s="194">
        <v>2</v>
      </c>
      <c r="U87" s="194">
        <v>100</v>
      </c>
      <c r="V87" s="194">
        <v>1</v>
      </c>
      <c r="W87" s="194">
        <v>14</v>
      </c>
      <c r="X87" s="194">
        <v>8</v>
      </c>
      <c r="Y87" s="194">
        <v>4</v>
      </c>
      <c r="Z87" s="194">
        <v>0.5</v>
      </c>
    </row>
    <row r="88" spans="1:26" ht="15.75">
      <c r="A88" s="836" t="s">
        <v>20</v>
      </c>
      <c r="B88" s="292" t="s">
        <v>21</v>
      </c>
      <c r="C88" s="746">
        <f>AVERAGE(D88:D89)</f>
        <v>0.71455299999999999</v>
      </c>
      <c r="D88" s="481">
        <v>0.53481800000000002</v>
      </c>
      <c r="E88" s="335"/>
      <c r="F88" s="323">
        <v>0.12239</v>
      </c>
      <c r="G88" s="323">
        <v>0.10687000000000001</v>
      </c>
      <c r="H88" s="194">
        <v>1</v>
      </c>
      <c r="I88" s="194">
        <v>8</v>
      </c>
      <c r="J88" s="194">
        <v>2.5000000000000001E-2</v>
      </c>
      <c r="K88" s="194">
        <v>2</v>
      </c>
      <c r="L88" s="194">
        <v>0.1</v>
      </c>
      <c r="M88" s="194">
        <v>2</v>
      </c>
      <c r="N88" s="194">
        <v>30</v>
      </c>
      <c r="O88" s="194">
        <v>4</v>
      </c>
      <c r="P88" s="194">
        <v>1</v>
      </c>
      <c r="Q88" s="194">
        <v>6</v>
      </c>
      <c r="R88" s="194">
        <v>2</v>
      </c>
      <c r="S88" s="436">
        <v>0.01</v>
      </c>
      <c r="T88" s="194">
        <v>2</v>
      </c>
      <c r="U88" s="194">
        <v>20</v>
      </c>
      <c r="V88" s="194">
        <v>1</v>
      </c>
      <c r="W88" s="194">
        <v>5</v>
      </c>
      <c r="X88" s="194">
        <v>9</v>
      </c>
      <c r="Y88" s="194">
        <v>4</v>
      </c>
      <c r="Z88" s="194">
        <v>0.5</v>
      </c>
    </row>
    <row r="89" spans="1:26" ht="15.75">
      <c r="A89" s="746"/>
      <c r="B89" s="246" t="s">
        <v>26</v>
      </c>
      <c r="C89" s="746"/>
      <c r="D89" s="454">
        <v>0.89428799999999997</v>
      </c>
      <c r="E89" s="332"/>
      <c r="F89" s="227">
        <v>0.30708000000000002</v>
      </c>
      <c r="G89" s="227">
        <v>0.24002000000000001</v>
      </c>
      <c r="H89" s="43">
        <v>1</v>
      </c>
      <c r="I89" s="194">
        <v>4</v>
      </c>
      <c r="J89" s="194">
        <v>3.5000000000000003E-2</v>
      </c>
      <c r="K89" s="194">
        <v>2</v>
      </c>
      <c r="L89" s="43">
        <v>0.1</v>
      </c>
      <c r="M89" s="43">
        <v>11</v>
      </c>
      <c r="N89" s="43">
        <v>15</v>
      </c>
      <c r="O89" s="43">
        <v>5</v>
      </c>
      <c r="P89" s="194">
        <v>1</v>
      </c>
      <c r="Q89" s="43">
        <v>2</v>
      </c>
      <c r="R89" s="43">
        <v>3.5</v>
      </c>
      <c r="S89" s="194">
        <v>0.01</v>
      </c>
      <c r="T89" s="194">
        <v>2</v>
      </c>
      <c r="U89" s="471">
        <v>5</v>
      </c>
      <c r="V89" s="43">
        <v>1E-3</v>
      </c>
      <c r="W89" s="43">
        <v>50</v>
      </c>
      <c r="X89" s="43">
        <v>4</v>
      </c>
      <c r="Y89" s="194">
        <v>4</v>
      </c>
      <c r="Z89" s="194">
        <v>0.5</v>
      </c>
    </row>
    <row r="90" spans="1:26" ht="15.75">
      <c r="A90" s="742" t="s">
        <v>28</v>
      </c>
      <c r="B90" s="246" t="s">
        <v>110</v>
      </c>
      <c r="C90" s="746">
        <f t="shared" ref="C90" si="5">AVERAGE(D90:D91)</f>
        <v>0.77755200000000002</v>
      </c>
      <c r="D90" s="520">
        <v>0.76417500000000005</v>
      </c>
      <c r="E90" s="332"/>
      <c r="F90" s="439">
        <v>0.21606</v>
      </c>
      <c r="G90" s="446">
        <v>0.14474000000000001</v>
      </c>
      <c r="H90" s="194">
        <v>1</v>
      </c>
      <c r="I90" s="194">
        <v>8</v>
      </c>
      <c r="J90" s="194">
        <v>2.8000000000000001E-2</v>
      </c>
      <c r="K90" s="194">
        <v>2</v>
      </c>
      <c r="L90" s="194">
        <v>0.1</v>
      </c>
      <c r="M90" s="194">
        <v>100</v>
      </c>
      <c r="N90" s="194">
        <v>10</v>
      </c>
      <c r="O90" s="194">
        <v>3</v>
      </c>
      <c r="P90" s="194">
        <v>1</v>
      </c>
      <c r="Q90" s="194">
        <v>3.5</v>
      </c>
      <c r="R90" s="194">
        <v>2</v>
      </c>
      <c r="S90" s="436">
        <v>5.0000000000000001E-4</v>
      </c>
      <c r="T90" s="194">
        <v>2</v>
      </c>
      <c r="U90" s="194">
        <v>10</v>
      </c>
      <c r="V90" s="194">
        <v>1</v>
      </c>
      <c r="W90" s="194">
        <v>0.5</v>
      </c>
      <c r="X90" s="194">
        <v>8</v>
      </c>
      <c r="Y90" s="194">
        <v>3</v>
      </c>
      <c r="Z90" s="194">
        <v>0.5</v>
      </c>
    </row>
    <row r="91" spans="1:26" ht="15.75">
      <c r="A91" s="836"/>
      <c r="B91" s="246" t="s">
        <v>111</v>
      </c>
      <c r="C91" s="746"/>
      <c r="D91" s="503">
        <v>0.79092899999999999</v>
      </c>
      <c r="E91" s="332"/>
      <c r="F91" s="227">
        <v>0.33989999999999998</v>
      </c>
      <c r="G91" s="227">
        <v>0.26837</v>
      </c>
      <c r="H91" s="194">
        <v>1</v>
      </c>
      <c r="I91" s="194">
        <v>8</v>
      </c>
      <c r="J91" s="194">
        <v>2.5000000000000001E-2</v>
      </c>
      <c r="K91" s="194">
        <v>2</v>
      </c>
      <c r="L91" s="194">
        <v>0.1</v>
      </c>
      <c r="M91" s="194">
        <v>2</v>
      </c>
      <c r="N91" s="194">
        <v>5</v>
      </c>
      <c r="O91" s="194">
        <v>4</v>
      </c>
      <c r="P91" s="194">
        <v>1</v>
      </c>
      <c r="Q91" s="194">
        <v>3</v>
      </c>
      <c r="R91" s="194">
        <v>6</v>
      </c>
      <c r="S91" s="436">
        <v>5.0000000000000001E-4</v>
      </c>
      <c r="T91" s="194">
        <v>2</v>
      </c>
      <c r="U91" s="194">
        <v>10</v>
      </c>
      <c r="V91" s="194">
        <v>1</v>
      </c>
      <c r="W91" s="194">
        <v>0.5</v>
      </c>
      <c r="X91" s="194">
        <v>10</v>
      </c>
      <c r="Y91" s="194">
        <v>4</v>
      </c>
      <c r="Z91" s="194">
        <v>0.5</v>
      </c>
    </row>
    <row r="92" spans="1:26" ht="15.75">
      <c r="A92" s="742" t="s">
        <v>46</v>
      </c>
      <c r="B92" s="246" t="s">
        <v>47</v>
      </c>
      <c r="C92" s="837">
        <f>AVERAGE(D92:D93)</f>
        <v>0.60961100000000001</v>
      </c>
      <c r="D92" s="513">
        <v>0.65518100000000001</v>
      </c>
      <c r="E92" s="514"/>
      <c r="F92" s="437">
        <v>0.82374000000000003</v>
      </c>
      <c r="G92" s="438">
        <v>0.70160999999999996</v>
      </c>
      <c r="H92" s="194">
        <v>1</v>
      </c>
      <c r="I92" s="194">
        <v>8</v>
      </c>
      <c r="J92" s="194">
        <v>0.04</v>
      </c>
      <c r="K92" s="194">
        <v>2</v>
      </c>
      <c r="L92" s="194">
        <v>0.1</v>
      </c>
      <c r="M92" s="194">
        <v>10</v>
      </c>
      <c r="N92" s="194">
        <v>40</v>
      </c>
      <c r="O92" s="194">
        <v>4</v>
      </c>
      <c r="P92" s="194">
        <v>1</v>
      </c>
      <c r="Q92" s="194">
        <v>6.5</v>
      </c>
      <c r="R92" s="194">
        <v>8</v>
      </c>
      <c r="S92" s="436">
        <v>1.0000000000000001E-5</v>
      </c>
      <c r="T92" s="194">
        <v>2</v>
      </c>
      <c r="U92" s="194">
        <v>1</v>
      </c>
      <c r="V92" s="194">
        <v>0.1</v>
      </c>
      <c r="W92" s="194">
        <v>1.2</v>
      </c>
      <c r="X92" s="194">
        <v>9</v>
      </c>
      <c r="Y92" s="194">
        <v>4</v>
      </c>
      <c r="Z92" s="194">
        <v>0.5</v>
      </c>
    </row>
    <row r="93" spans="1:26" ht="15.75">
      <c r="A93" s="734"/>
      <c r="B93" s="284" t="s">
        <v>48</v>
      </c>
      <c r="C93" s="837"/>
      <c r="D93" s="513">
        <v>0.56404100000000001</v>
      </c>
      <c r="E93" s="515"/>
      <c r="F93" s="227">
        <v>0.72497999999999996</v>
      </c>
      <c r="G93" s="227">
        <v>0.56889000000000001</v>
      </c>
      <c r="H93" s="194">
        <v>1</v>
      </c>
      <c r="I93" s="194">
        <v>8</v>
      </c>
      <c r="J93" s="194">
        <v>2.8000000000000001E-2</v>
      </c>
      <c r="K93" s="194">
        <v>2</v>
      </c>
      <c r="L93" s="194">
        <v>0.1</v>
      </c>
      <c r="M93" s="194">
        <v>2</v>
      </c>
      <c r="N93" s="194">
        <v>40</v>
      </c>
      <c r="O93" s="194">
        <v>4</v>
      </c>
      <c r="P93" s="194">
        <v>1</v>
      </c>
      <c r="Q93" s="194">
        <v>19</v>
      </c>
      <c r="R93" s="194">
        <v>4</v>
      </c>
      <c r="S93" s="194">
        <v>8.0000000000000007E-5</v>
      </c>
      <c r="T93" s="194">
        <v>2</v>
      </c>
      <c r="U93" s="477">
        <v>50</v>
      </c>
      <c r="V93" s="194">
        <v>1</v>
      </c>
      <c r="W93" s="194">
        <v>5</v>
      </c>
      <c r="X93" s="194">
        <v>9</v>
      </c>
      <c r="Y93" s="194">
        <v>4</v>
      </c>
      <c r="Z93" s="194">
        <v>0.5</v>
      </c>
    </row>
    <row r="94" spans="1:26" ht="15.75">
      <c r="A94" s="746" t="s">
        <v>185</v>
      </c>
      <c r="B94" s="246" t="s">
        <v>37</v>
      </c>
      <c r="C94" s="837">
        <v>0.71617699999999995</v>
      </c>
      <c r="D94" s="439">
        <v>0.84918499999999997</v>
      </c>
      <c r="E94" s="305"/>
      <c r="F94" s="90">
        <v>0.92957999999999996</v>
      </c>
      <c r="G94" s="90">
        <v>0.86860000000000004</v>
      </c>
      <c r="H94" s="554">
        <v>4</v>
      </c>
      <c r="I94" s="433">
        <v>8</v>
      </c>
      <c r="J94" s="433">
        <v>2.5000000000000001E-2</v>
      </c>
      <c r="K94" s="433">
        <v>2</v>
      </c>
      <c r="L94" s="505">
        <v>0.1</v>
      </c>
      <c r="M94" s="505">
        <v>2</v>
      </c>
      <c r="N94" s="505">
        <v>40</v>
      </c>
      <c r="O94" s="433">
        <v>4</v>
      </c>
      <c r="P94" s="433">
        <v>1</v>
      </c>
      <c r="Q94" s="434">
        <v>2</v>
      </c>
      <c r="R94" s="505">
        <v>0</v>
      </c>
      <c r="S94" s="554">
        <v>1.0000000000000001E-5</v>
      </c>
      <c r="T94" s="434">
        <v>2</v>
      </c>
      <c r="U94" s="505">
        <v>100</v>
      </c>
      <c r="V94" s="505">
        <v>1</v>
      </c>
      <c r="W94" s="505">
        <v>5</v>
      </c>
      <c r="X94" s="434">
        <v>9</v>
      </c>
      <c r="Y94" s="434">
        <v>4</v>
      </c>
      <c r="Z94" s="433">
        <v>0.5</v>
      </c>
    </row>
    <row r="95" spans="1:26" ht="15.75">
      <c r="A95" s="746"/>
      <c r="B95" s="246" t="s">
        <v>38</v>
      </c>
      <c r="C95" s="743"/>
      <c r="D95" s="90">
        <v>0.58316900000000005</v>
      </c>
      <c r="E95" s="522"/>
      <c r="F95" s="439">
        <v>0.80069999999999997</v>
      </c>
      <c r="G95" s="439">
        <v>0.66959000000000002</v>
      </c>
      <c r="H95" s="441">
        <v>1</v>
      </c>
      <c r="I95" s="441">
        <v>4</v>
      </c>
      <c r="J95" s="441">
        <v>0.15</v>
      </c>
      <c r="K95" s="441">
        <v>2</v>
      </c>
      <c r="L95" s="442">
        <v>0.1</v>
      </c>
      <c r="M95" s="442">
        <v>8</v>
      </c>
      <c r="N95" s="442">
        <v>40</v>
      </c>
      <c r="O95" s="442">
        <v>4</v>
      </c>
      <c r="P95" s="441">
        <v>1</v>
      </c>
      <c r="Q95" s="442">
        <v>4</v>
      </c>
      <c r="R95" s="442">
        <v>1</v>
      </c>
      <c r="S95" s="441">
        <v>1E-3</v>
      </c>
      <c r="T95" s="442">
        <v>2</v>
      </c>
      <c r="U95" s="442">
        <v>15</v>
      </c>
      <c r="V95" s="442">
        <v>0.01</v>
      </c>
      <c r="W95" s="442">
        <v>150</v>
      </c>
      <c r="X95" s="442">
        <v>10</v>
      </c>
      <c r="Y95" s="442">
        <v>4</v>
      </c>
      <c r="Z95" s="441">
        <v>0.5</v>
      </c>
    </row>
    <row r="96" spans="1:26" ht="15.75">
      <c r="A96" s="839" t="s">
        <v>115</v>
      </c>
      <c r="B96" s="246" t="s">
        <v>116</v>
      </c>
      <c r="C96" s="746">
        <v>0.68286550000000001</v>
      </c>
      <c r="D96" s="443">
        <v>0.70874999999999999</v>
      </c>
      <c r="E96" s="237"/>
      <c r="F96" s="90">
        <v>0.79171000000000002</v>
      </c>
      <c r="G96" s="90">
        <v>0.65863000000000005</v>
      </c>
      <c r="H96" s="433">
        <v>1</v>
      </c>
      <c r="I96" s="433">
        <v>12</v>
      </c>
      <c r="J96" s="433">
        <v>0.01</v>
      </c>
      <c r="K96" s="433">
        <v>2</v>
      </c>
      <c r="L96" s="434">
        <v>0.1</v>
      </c>
      <c r="M96" s="434">
        <v>10</v>
      </c>
      <c r="N96" s="434">
        <v>30</v>
      </c>
      <c r="O96" s="434">
        <v>4</v>
      </c>
      <c r="P96" s="433">
        <v>1</v>
      </c>
      <c r="Q96" s="434">
        <v>14</v>
      </c>
      <c r="R96" s="434">
        <v>4</v>
      </c>
      <c r="S96" s="433">
        <v>9.0000000000000006E-5</v>
      </c>
      <c r="T96" s="434">
        <v>1</v>
      </c>
      <c r="U96" s="434">
        <v>10</v>
      </c>
      <c r="V96" s="434">
        <v>1</v>
      </c>
      <c r="W96" s="434">
        <v>100</v>
      </c>
      <c r="X96" s="434">
        <v>10</v>
      </c>
      <c r="Y96" s="434">
        <v>4</v>
      </c>
      <c r="Z96" s="433">
        <v>0.5</v>
      </c>
    </row>
    <row r="97" spans="1:26" ht="15.75">
      <c r="A97" s="839"/>
      <c r="B97" s="246" t="s">
        <v>117</v>
      </c>
      <c r="C97" s="746"/>
      <c r="D97" s="439">
        <v>0.65698100000000004</v>
      </c>
      <c r="E97" s="237"/>
      <c r="F97" s="439">
        <v>0.79320800000000002</v>
      </c>
      <c r="G97" s="439">
        <v>0.74089000000000005</v>
      </c>
      <c r="H97" s="441">
        <v>1</v>
      </c>
      <c r="I97" s="441">
        <v>12</v>
      </c>
      <c r="J97" s="441">
        <v>0.01</v>
      </c>
      <c r="K97" s="441">
        <v>2</v>
      </c>
      <c r="L97" s="442">
        <v>0.1</v>
      </c>
      <c r="M97" s="442">
        <v>10</v>
      </c>
      <c r="N97" s="442">
        <v>30</v>
      </c>
      <c r="O97" s="442">
        <v>4</v>
      </c>
      <c r="P97" s="441">
        <v>1</v>
      </c>
      <c r="Q97" s="442">
        <v>14</v>
      </c>
      <c r="R97" s="442">
        <v>4</v>
      </c>
      <c r="S97" s="441">
        <v>9.0000000000000006E-5</v>
      </c>
      <c r="T97" s="442">
        <v>1</v>
      </c>
      <c r="U97" s="442">
        <v>10</v>
      </c>
      <c r="V97" s="442">
        <v>1</v>
      </c>
      <c r="W97" s="442">
        <v>100</v>
      </c>
      <c r="X97" s="442">
        <v>10</v>
      </c>
      <c r="Y97" s="442">
        <v>4</v>
      </c>
      <c r="Z97" s="441">
        <v>0.5</v>
      </c>
    </row>
    <row r="98" spans="1:26" ht="15.75">
      <c r="A98" s="745" t="s">
        <v>211</v>
      </c>
      <c r="B98" s="237" t="s">
        <v>78</v>
      </c>
      <c r="C98" s="740">
        <v>0.60481949999999995</v>
      </c>
      <c r="D98" s="90">
        <v>0.60632600000000003</v>
      </c>
      <c r="E98" s="237"/>
      <c r="F98" s="90">
        <v>0.72058</v>
      </c>
      <c r="G98" s="90">
        <v>0.56335000000000002</v>
      </c>
      <c r="H98" s="432">
        <v>1</v>
      </c>
      <c r="I98" s="432">
        <v>8</v>
      </c>
      <c r="J98" s="432">
        <v>0.01</v>
      </c>
      <c r="K98" s="432">
        <v>2</v>
      </c>
      <c r="L98" s="434">
        <v>0.1</v>
      </c>
      <c r="M98" s="434">
        <v>5</v>
      </c>
      <c r="N98" s="434">
        <v>40</v>
      </c>
      <c r="O98" s="434">
        <v>4</v>
      </c>
      <c r="P98" s="432">
        <v>1</v>
      </c>
      <c r="Q98" s="434">
        <v>8</v>
      </c>
      <c r="R98" s="434">
        <v>2</v>
      </c>
      <c r="S98" s="432">
        <v>1E-4</v>
      </c>
      <c r="T98" s="434">
        <v>2</v>
      </c>
      <c r="U98" s="434">
        <v>100</v>
      </c>
      <c r="V98" s="434">
        <v>0.1</v>
      </c>
      <c r="W98" s="434">
        <v>0.5</v>
      </c>
      <c r="X98" s="434">
        <v>8</v>
      </c>
      <c r="Y98" s="434">
        <v>4</v>
      </c>
      <c r="Z98" s="432">
        <v>0.5</v>
      </c>
    </row>
    <row r="99" spans="1:26" ht="15.75">
      <c r="A99" s="750"/>
      <c r="B99" s="282" t="s">
        <v>79</v>
      </c>
      <c r="C99" s="740"/>
      <c r="D99" s="90">
        <v>0.60331299999999999</v>
      </c>
      <c r="E99" s="405"/>
      <c r="F99" s="439">
        <v>0.72958999999999996</v>
      </c>
      <c r="G99" s="439">
        <v>0.57438</v>
      </c>
      <c r="H99" s="511">
        <v>1</v>
      </c>
      <c r="I99" s="511">
        <v>8</v>
      </c>
      <c r="J99" s="511">
        <v>0.01</v>
      </c>
      <c r="K99" s="511">
        <v>2</v>
      </c>
      <c r="L99" s="442">
        <v>0.1</v>
      </c>
      <c r="M99" s="442">
        <v>5</v>
      </c>
      <c r="N99" s="442">
        <v>40</v>
      </c>
      <c r="O99" s="442">
        <v>4</v>
      </c>
      <c r="P99" s="511">
        <v>1</v>
      </c>
      <c r="Q99" s="442">
        <v>8</v>
      </c>
      <c r="R99" s="442">
        <v>2</v>
      </c>
      <c r="S99" s="511">
        <v>1E-4</v>
      </c>
      <c r="T99" s="442">
        <v>2</v>
      </c>
      <c r="U99" s="442">
        <v>100</v>
      </c>
      <c r="V99" s="442">
        <v>0.1</v>
      </c>
      <c r="W99" s="442">
        <v>0.5</v>
      </c>
      <c r="X99" s="442">
        <v>9</v>
      </c>
      <c r="Y99" s="442">
        <v>4</v>
      </c>
      <c r="Z99" s="511">
        <v>0.5</v>
      </c>
    </row>
    <row r="100" spans="1:26" ht="15.75" customHeight="1">
      <c r="A100" s="819" t="s">
        <v>166</v>
      </c>
      <c r="B100" s="93" t="s">
        <v>214</v>
      </c>
      <c r="C100" s="90"/>
      <c r="D100" s="443"/>
      <c r="E100" s="530"/>
      <c r="F100" s="90">
        <v>1.6315E-2</v>
      </c>
      <c r="G100" s="90">
        <v>8.2278999999999998E-3</v>
      </c>
      <c r="H100" s="531">
        <v>1</v>
      </c>
      <c r="I100" s="433">
        <v>20</v>
      </c>
      <c r="J100" s="433">
        <v>1E-4</v>
      </c>
      <c r="K100" s="433">
        <v>2</v>
      </c>
      <c r="L100" s="433">
        <v>0.1</v>
      </c>
      <c r="M100" s="433">
        <v>20</v>
      </c>
      <c r="N100" s="433">
        <v>30</v>
      </c>
      <c r="O100" s="433">
        <v>5</v>
      </c>
      <c r="P100" s="433">
        <v>1</v>
      </c>
      <c r="Q100" s="433">
        <v>50</v>
      </c>
      <c r="R100" s="433">
        <v>10</v>
      </c>
      <c r="S100" s="433">
        <v>1E-4</v>
      </c>
      <c r="T100" s="433">
        <v>2</v>
      </c>
      <c r="U100" s="433">
        <v>20</v>
      </c>
      <c r="V100" s="433">
        <v>1E-3</v>
      </c>
      <c r="W100" s="433">
        <v>10</v>
      </c>
      <c r="X100" s="433">
        <v>9</v>
      </c>
      <c r="Y100" s="433">
        <v>4</v>
      </c>
      <c r="Z100" s="433">
        <v>0.5</v>
      </c>
    </row>
    <row r="101" spans="1:26">
      <c r="A101" s="840"/>
      <c r="B101" s="93" t="s">
        <v>215</v>
      </c>
      <c r="C101" s="439"/>
      <c r="D101" s="90"/>
      <c r="E101" s="90"/>
      <c r="F101" s="443"/>
      <c r="G101" s="530"/>
      <c r="H101" s="433"/>
      <c r="I101" s="433"/>
      <c r="J101" s="433"/>
      <c r="K101" s="433"/>
      <c r="L101" s="433"/>
      <c r="M101" s="433"/>
      <c r="N101" s="433"/>
      <c r="O101" s="433"/>
      <c r="P101" s="433"/>
      <c r="Q101" s="433"/>
      <c r="R101" s="433"/>
      <c r="S101" s="433"/>
      <c r="T101" s="433"/>
      <c r="U101" s="433"/>
      <c r="V101" s="433"/>
      <c r="W101" s="433"/>
      <c r="X101" s="433"/>
      <c r="Y101" s="433"/>
      <c r="Z101" s="433"/>
    </row>
    <row r="102" spans="1:26" ht="15.75" customHeight="1">
      <c r="A102" s="819" t="s">
        <v>129</v>
      </c>
      <c r="B102" s="500" t="s">
        <v>216</v>
      </c>
      <c r="C102" s="795">
        <f>AVERAGE(D102:D103)</f>
        <v>0.41207199999999999</v>
      </c>
      <c r="D102" s="429">
        <v>0.60103399999999996</v>
      </c>
      <c r="E102" s="90"/>
      <c r="F102" s="227">
        <v>0.10095999999999999</v>
      </c>
      <c r="G102" s="227">
        <v>5.3268999999999997E-2</v>
      </c>
      <c r="H102" s="374">
        <v>1</v>
      </c>
      <c r="I102" s="374">
        <v>8</v>
      </c>
      <c r="J102" s="374">
        <v>0.01</v>
      </c>
      <c r="K102" s="374">
        <v>2</v>
      </c>
      <c r="L102" s="374">
        <v>0.1</v>
      </c>
      <c r="M102" s="374">
        <v>100</v>
      </c>
      <c r="N102" s="374">
        <v>40</v>
      </c>
      <c r="O102" s="374">
        <v>4</v>
      </c>
      <c r="P102" s="374">
        <v>1</v>
      </c>
      <c r="Q102" s="374">
        <v>26</v>
      </c>
      <c r="R102" s="374">
        <v>28</v>
      </c>
      <c r="S102" s="374">
        <v>0.2</v>
      </c>
      <c r="T102" s="374">
        <v>2</v>
      </c>
      <c r="U102" s="374">
        <v>5</v>
      </c>
      <c r="V102" s="374">
        <v>0.1</v>
      </c>
      <c r="W102" s="374">
        <v>50</v>
      </c>
      <c r="X102" s="374">
        <v>9</v>
      </c>
      <c r="Y102" s="374">
        <v>1</v>
      </c>
      <c r="Z102" s="374">
        <v>0.5</v>
      </c>
    </row>
    <row r="103" spans="1:26">
      <c r="A103" s="840"/>
      <c r="B103" s="500" t="s">
        <v>217</v>
      </c>
      <c r="C103" s="793"/>
      <c r="D103" s="90">
        <v>0.22311</v>
      </c>
      <c r="E103" s="90"/>
      <c r="F103" s="90">
        <v>6.2373999999999999E-2</v>
      </c>
      <c r="G103" s="90">
        <v>3.2412000000000003E-2</v>
      </c>
      <c r="H103" s="319">
        <v>1</v>
      </c>
      <c r="I103" s="319">
        <v>8</v>
      </c>
      <c r="J103" s="319">
        <v>2.5000000000000001E-2</v>
      </c>
      <c r="K103" s="319">
        <v>2</v>
      </c>
      <c r="L103" s="319">
        <v>0.1</v>
      </c>
      <c r="M103" s="319">
        <v>10</v>
      </c>
      <c r="N103" s="319">
        <v>40</v>
      </c>
      <c r="O103" s="319">
        <v>4</v>
      </c>
      <c r="P103" s="319">
        <v>1</v>
      </c>
      <c r="Q103" s="319">
        <v>20</v>
      </c>
      <c r="R103" s="319">
        <v>18</v>
      </c>
      <c r="S103" s="319">
        <v>1E-4</v>
      </c>
      <c r="T103" s="319">
        <v>2</v>
      </c>
      <c r="U103" s="319">
        <v>5</v>
      </c>
      <c r="V103" s="319">
        <v>0.1</v>
      </c>
      <c r="W103" s="319">
        <v>1</v>
      </c>
      <c r="X103" s="319">
        <v>9</v>
      </c>
      <c r="Y103" s="319">
        <v>1</v>
      </c>
      <c r="Z103" s="319">
        <v>0.5</v>
      </c>
    </row>
    <row r="105" spans="1:26" ht="28.5" customHeight="1">
      <c r="A105" s="838" t="s">
        <v>218</v>
      </c>
      <c r="B105" s="838"/>
      <c r="C105" s="838"/>
      <c r="D105" s="838"/>
      <c r="E105" s="838"/>
      <c r="F105" s="838"/>
      <c r="G105" s="838"/>
      <c r="H105" s="838"/>
      <c r="I105" s="838"/>
      <c r="J105" s="838"/>
      <c r="K105" s="838"/>
      <c r="L105" s="838"/>
      <c r="M105" s="838"/>
      <c r="N105" s="838"/>
      <c r="O105" s="838"/>
      <c r="P105" s="838"/>
      <c r="Q105" s="838"/>
      <c r="R105" s="838"/>
      <c r="S105" s="838"/>
      <c r="T105" s="838"/>
      <c r="U105" s="838"/>
      <c r="V105" s="838"/>
      <c r="W105" s="838"/>
      <c r="X105" s="838"/>
      <c r="Y105" s="838"/>
      <c r="Z105" s="838"/>
    </row>
    <row r="106" spans="1:26" ht="15.75">
      <c r="A106" s="813" t="s">
        <v>1</v>
      </c>
      <c r="B106" s="811" t="s">
        <v>2</v>
      </c>
      <c r="C106" s="862" t="s">
        <v>208</v>
      </c>
      <c r="D106" s="841"/>
      <c r="E106" s="811"/>
      <c r="F106" s="812" t="s">
        <v>3</v>
      </c>
      <c r="G106" s="812" t="s">
        <v>4</v>
      </c>
      <c r="H106" s="841" t="s">
        <v>5</v>
      </c>
      <c r="I106" s="811"/>
      <c r="J106" s="811"/>
      <c r="K106" s="811"/>
      <c r="L106" s="811"/>
      <c r="M106" s="811"/>
      <c r="N106" s="811"/>
      <c r="O106" s="811"/>
      <c r="P106" s="811"/>
      <c r="Q106" s="811"/>
      <c r="R106" s="811"/>
      <c r="S106" s="811"/>
      <c r="T106" s="811"/>
      <c r="U106" s="811"/>
      <c r="V106" s="811"/>
      <c r="W106" s="811"/>
      <c r="X106" s="811"/>
      <c r="Y106" s="811"/>
      <c r="Z106" s="811"/>
    </row>
    <row r="107" spans="1:26" ht="28.5">
      <c r="A107" s="787"/>
      <c r="B107" s="758"/>
      <c r="C107" s="863"/>
      <c r="D107" s="864"/>
      <c r="E107" s="774"/>
      <c r="F107" s="821"/>
      <c r="G107" s="821"/>
      <c r="H107" s="474" t="s">
        <v>6</v>
      </c>
      <c r="I107" s="475" t="s">
        <v>133</v>
      </c>
      <c r="J107" s="475" t="s">
        <v>134</v>
      </c>
      <c r="K107" s="475" t="s">
        <v>135</v>
      </c>
      <c r="L107" s="475" t="s">
        <v>136</v>
      </c>
      <c r="M107" s="475" t="s">
        <v>9</v>
      </c>
      <c r="N107" s="476" t="s">
        <v>10</v>
      </c>
      <c r="O107" s="475" t="s">
        <v>11</v>
      </c>
      <c r="P107" s="476" t="s">
        <v>137</v>
      </c>
      <c r="Q107" s="476" t="s">
        <v>138</v>
      </c>
      <c r="R107" s="475" t="s">
        <v>13</v>
      </c>
      <c r="S107" s="476" t="s">
        <v>139</v>
      </c>
      <c r="T107" s="475" t="s">
        <v>83</v>
      </c>
      <c r="U107" s="475" t="s">
        <v>84</v>
      </c>
      <c r="V107" s="475" t="s">
        <v>85</v>
      </c>
      <c r="W107" s="475" t="s">
        <v>16</v>
      </c>
      <c r="X107" s="476" t="s">
        <v>140</v>
      </c>
      <c r="Y107" s="475" t="s">
        <v>98</v>
      </c>
      <c r="Z107" s="475" t="s">
        <v>99</v>
      </c>
    </row>
    <row r="108" spans="1:26" ht="15.75">
      <c r="A108" s="745" t="s">
        <v>209</v>
      </c>
      <c r="B108" s="292" t="s">
        <v>210</v>
      </c>
      <c r="C108" s="746">
        <f>(D108+D109)/2</f>
        <v>0.63131950000000003</v>
      </c>
      <c r="D108" s="489">
        <v>0.58864300000000003</v>
      </c>
      <c r="E108" s="639">
        <v>0.67008400000000001</v>
      </c>
      <c r="F108" s="489">
        <v>0.52281999999999995</v>
      </c>
      <c r="G108" s="489">
        <v>0.38011</v>
      </c>
      <c r="H108" s="194">
        <v>1</v>
      </c>
      <c r="I108" s="194">
        <v>8</v>
      </c>
      <c r="J108" s="194">
        <v>4.4999999999999998E-2</v>
      </c>
      <c r="K108" s="194">
        <v>2</v>
      </c>
      <c r="L108" s="194">
        <v>0.1</v>
      </c>
      <c r="M108" s="194">
        <v>2</v>
      </c>
      <c r="N108" s="194">
        <v>30</v>
      </c>
      <c r="O108" s="194">
        <v>4.5</v>
      </c>
      <c r="P108" s="194">
        <v>1</v>
      </c>
      <c r="Q108" s="194">
        <v>4</v>
      </c>
      <c r="R108" s="194">
        <v>1.5</v>
      </c>
      <c r="S108" s="194">
        <v>0.05</v>
      </c>
      <c r="T108" s="194">
        <v>2</v>
      </c>
      <c r="U108" s="194">
        <v>50</v>
      </c>
      <c r="V108" s="194">
        <v>1</v>
      </c>
      <c r="W108" s="194">
        <v>10</v>
      </c>
      <c r="X108" s="194">
        <v>9</v>
      </c>
      <c r="Y108" s="194">
        <v>4</v>
      </c>
      <c r="Z108" s="194">
        <v>0.5</v>
      </c>
    </row>
    <row r="109" spans="1:26" ht="15.75">
      <c r="A109" s="745"/>
      <c r="B109" s="246" t="s">
        <v>104</v>
      </c>
      <c r="C109" s="746"/>
      <c r="D109" s="489">
        <v>0.67399600000000004</v>
      </c>
      <c r="E109" s="489">
        <v>0.70036600000000004</v>
      </c>
      <c r="F109" s="489">
        <v>0.79612000000000005</v>
      </c>
      <c r="G109" s="489">
        <v>0.67279999999999995</v>
      </c>
      <c r="H109" s="194">
        <v>1</v>
      </c>
      <c r="I109" s="194">
        <v>8</v>
      </c>
      <c r="J109" s="194">
        <v>1.2E-2</v>
      </c>
      <c r="K109" s="194">
        <v>2</v>
      </c>
      <c r="L109" s="194">
        <v>0.1</v>
      </c>
      <c r="M109" s="194">
        <v>1</v>
      </c>
      <c r="N109" s="194">
        <v>30</v>
      </c>
      <c r="O109" s="194">
        <v>5</v>
      </c>
      <c r="P109" s="194">
        <v>1</v>
      </c>
      <c r="Q109" s="194">
        <v>8</v>
      </c>
      <c r="R109" s="194">
        <v>4</v>
      </c>
      <c r="S109" s="194">
        <v>0.1</v>
      </c>
      <c r="T109" s="194">
        <v>2</v>
      </c>
      <c r="U109" s="194">
        <v>10</v>
      </c>
      <c r="V109" s="194">
        <v>1</v>
      </c>
      <c r="W109" s="194">
        <v>14</v>
      </c>
      <c r="X109" s="194">
        <v>8</v>
      </c>
      <c r="Y109" s="194">
        <v>4</v>
      </c>
      <c r="Z109" s="194">
        <v>0.5</v>
      </c>
    </row>
    <row r="110" spans="1:26" ht="15.75">
      <c r="A110" s="836" t="s">
        <v>20</v>
      </c>
      <c r="B110" s="292" t="s">
        <v>21</v>
      </c>
      <c r="C110" s="746">
        <f t="shared" ref="C110" si="6">(D110+D111)/2</f>
        <v>0.88522600000000007</v>
      </c>
      <c r="D110" s="640">
        <v>0.87616400000000005</v>
      </c>
      <c r="E110" s="489">
        <v>0.92158099999999998</v>
      </c>
      <c r="F110" s="489">
        <v>0.94596999999999998</v>
      </c>
      <c r="G110" s="489">
        <v>0.89778999999999998</v>
      </c>
      <c r="H110" s="194">
        <v>1</v>
      </c>
      <c r="I110" s="194">
        <v>8</v>
      </c>
      <c r="J110" s="194">
        <v>2.8000000000000001E-2</v>
      </c>
      <c r="K110" s="194">
        <v>2</v>
      </c>
      <c r="L110" s="194">
        <v>0.1</v>
      </c>
      <c r="M110" s="194">
        <v>100</v>
      </c>
      <c r="N110" s="194">
        <v>25</v>
      </c>
      <c r="O110" s="194">
        <v>4</v>
      </c>
      <c r="P110" s="194">
        <v>1</v>
      </c>
      <c r="Q110" s="194">
        <v>3</v>
      </c>
      <c r="R110" s="194">
        <v>1.5</v>
      </c>
      <c r="S110" s="194">
        <v>0.01</v>
      </c>
      <c r="T110" s="194">
        <v>2</v>
      </c>
      <c r="U110" s="194">
        <v>20</v>
      </c>
      <c r="V110" s="194">
        <v>1</v>
      </c>
      <c r="W110" s="194">
        <v>2</v>
      </c>
      <c r="X110" s="194">
        <v>9</v>
      </c>
      <c r="Y110" s="194">
        <v>4</v>
      </c>
      <c r="Z110" s="194">
        <v>0.5</v>
      </c>
    </row>
    <row r="111" spans="1:26" ht="15.75">
      <c r="A111" s="746"/>
      <c r="B111" s="246" t="s">
        <v>26</v>
      </c>
      <c r="C111" s="746"/>
      <c r="D111" s="489">
        <v>0.89428799999999997</v>
      </c>
      <c r="E111" s="489">
        <v>0.89732999999999996</v>
      </c>
      <c r="F111" s="489">
        <v>0.30708000000000002</v>
      </c>
      <c r="G111" s="489">
        <v>0.24002000000000001</v>
      </c>
      <c r="H111" s="43">
        <v>1</v>
      </c>
      <c r="I111" s="194">
        <v>4</v>
      </c>
      <c r="J111" s="194">
        <v>3.5000000000000003E-2</v>
      </c>
      <c r="K111" s="194">
        <v>2</v>
      </c>
      <c r="L111" s="43">
        <v>0.1</v>
      </c>
      <c r="M111" s="43">
        <v>11</v>
      </c>
      <c r="N111" s="43">
        <v>15</v>
      </c>
      <c r="O111" s="43">
        <v>5</v>
      </c>
      <c r="P111" s="194">
        <v>1</v>
      </c>
      <c r="Q111" s="43">
        <v>2</v>
      </c>
      <c r="R111" s="43">
        <v>3.5</v>
      </c>
      <c r="S111" s="194">
        <v>0.01</v>
      </c>
      <c r="T111" s="194">
        <v>2</v>
      </c>
      <c r="U111" s="471">
        <v>5</v>
      </c>
      <c r="V111" s="43">
        <v>1E-3</v>
      </c>
      <c r="W111" s="43">
        <v>50</v>
      </c>
      <c r="X111" s="43">
        <v>4</v>
      </c>
      <c r="Y111" s="194">
        <v>4</v>
      </c>
      <c r="Z111" s="194">
        <v>0.5</v>
      </c>
    </row>
    <row r="112" spans="1:26" ht="15.75">
      <c r="A112" s="742" t="s">
        <v>28</v>
      </c>
      <c r="B112" s="246" t="s">
        <v>110</v>
      </c>
      <c r="C112" s="746">
        <f t="shared" ref="C112" si="7">(D112+D113)/2</f>
        <v>0.78032000000000001</v>
      </c>
      <c r="D112" s="641">
        <v>0.76971100000000003</v>
      </c>
      <c r="E112" s="641">
        <v>0.83991400000000005</v>
      </c>
      <c r="F112" s="641"/>
      <c r="G112" s="641"/>
      <c r="H112" s="319">
        <v>1</v>
      </c>
      <c r="I112" s="319">
        <v>8</v>
      </c>
      <c r="J112" s="319">
        <v>0.02</v>
      </c>
      <c r="K112" s="319">
        <v>2</v>
      </c>
      <c r="L112" s="319">
        <v>0.1</v>
      </c>
      <c r="M112" s="319">
        <v>5</v>
      </c>
      <c r="N112" s="319">
        <v>10</v>
      </c>
      <c r="O112" s="319">
        <v>3</v>
      </c>
      <c r="P112" s="319">
        <v>1</v>
      </c>
      <c r="Q112" s="319">
        <v>3</v>
      </c>
      <c r="R112" s="319">
        <v>1.5</v>
      </c>
      <c r="S112" s="319">
        <v>5.0000000000000001E-4</v>
      </c>
      <c r="T112" s="319">
        <v>2</v>
      </c>
      <c r="U112" s="319">
        <v>10</v>
      </c>
      <c r="V112" s="319">
        <v>0.5</v>
      </c>
      <c r="W112" s="319">
        <v>0.3</v>
      </c>
      <c r="X112" s="319">
        <v>9</v>
      </c>
      <c r="Y112" s="319">
        <v>4</v>
      </c>
      <c r="Z112" s="319">
        <v>0.5</v>
      </c>
    </row>
    <row r="113" spans="1:26" ht="15.75">
      <c r="A113" s="734"/>
      <c r="B113" s="284" t="s">
        <v>111</v>
      </c>
      <c r="C113" s="746"/>
      <c r="D113" s="489">
        <v>0.79092899999999999</v>
      </c>
      <c r="E113" s="489">
        <v>0.84275699999999998</v>
      </c>
      <c r="F113" s="489">
        <v>0.33989999999999998</v>
      </c>
      <c r="G113" s="489">
        <v>0.26837</v>
      </c>
      <c r="H113" s="194">
        <v>1</v>
      </c>
      <c r="I113" s="194">
        <v>8</v>
      </c>
      <c r="J113" s="194">
        <v>2.5000000000000001E-2</v>
      </c>
      <c r="K113" s="194">
        <v>2</v>
      </c>
      <c r="L113" s="194">
        <v>0.1</v>
      </c>
      <c r="M113" s="194">
        <v>2</v>
      </c>
      <c r="N113" s="194">
        <v>5</v>
      </c>
      <c r="O113" s="194">
        <v>4</v>
      </c>
      <c r="P113" s="194">
        <v>1</v>
      </c>
      <c r="Q113" s="194">
        <v>3</v>
      </c>
      <c r="R113" s="194">
        <v>6</v>
      </c>
      <c r="S113" s="194">
        <v>5.0000000000000001E-4</v>
      </c>
      <c r="T113" s="194">
        <v>2</v>
      </c>
      <c r="U113" s="194">
        <v>10</v>
      </c>
      <c r="V113" s="194">
        <v>1</v>
      </c>
      <c r="W113" s="194">
        <v>0.5</v>
      </c>
      <c r="X113" s="194">
        <v>10</v>
      </c>
      <c r="Y113" s="194">
        <v>4</v>
      </c>
      <c r="Z113" s="194">
        <v>0.5</v>
      </c>
    </row>
    <row r="114" spans="1:26" ht="15.75">
      <c r="A114" s="746" t="s">
        <v>46</v>
      </c>
      <c r="B114" s="246" t="s">
        <v>47</v>
      </c>
      <c r="C114" s="746">
        <f>(D114+D115)/2</f>
        <v>0.60961100000000001</v>
      </c>
      <c r="D114" s="489">
        <v>0.65518100000000001</v>
      </c>
      <c r="E114" s="489" t="s">
        <v>49</v>
      </c>
      <c r="F114" s="489">
        <v>0.82374000000000003</v>
      </c>
      <c r="G114" s="489">
        <v>0.70160999999999996</v>
      </c>
      <c r="H114" s="194">
        <v>1</v>
      </c>
      <c r="I114" s="194">
        <v>8</v>
      </c>
      <c r="J114" s="194">
        <v>0.04</v>
      </c>
      <c r="K114" s="194">
        <v>2</v>
      </c>
      <c r="L114" s="194">
        <v>0.1</v>
      </c>
      <c r="M114" s="194">
        <v>10</v>
      </c>
      <c r="N114" s="194">
        <v>40</v>
      </c>
      <c r="O114" s="194">
        <v>4</v>
      </c>
      <c r="P114" s="194">
        <v>1</v>
      </c>
      <c r="Q114" s="194">
        <v>6.5</v>
      </c>
      <c r="R114" s="194">
        <v>8</v>
      </c>
      <c r="S114" s="194">
        <v>1.0000000000000001E-5</v>
      </c>
      <c r="T114" s="194">
        <v>2</v>
      </c>
      <c r="U114" s="194">
        <v>1</v>
      </c>
      <c r="V114" s="194">
        <v>0.1</v>
      </c>
      <c r="W114" s="194">
        <v>1.2</v>
      </c>
      <c r="X114" s="194">
        <v>9</v>
      </c>
      <c r="Y114" s="194">
        <v>4</v>
      </c>
      <c r="Z114" s="194">
        <v>0.5</v>
      </c>
    </row>
    <row r="115" spans="1:26" ht="15.75">
      <c r="A115" s="746"/>
      <c r="B115" s="284" t="s">
        <v>48</v>
      </c>
      <c r="C115" s="746"/>
      <c r="D115" s="489">
        <v>0.56404100000000001</v>
      </c>
      <c r="E115" s="489" t="s">
        <v>49</v>
      </c>
      <c r="F115" s="489">
        <v>0.72497999999999996</v>
      </c>
      <c r="G115" s="489">
        <v>0.56889000000000001</v>
      </c>
      <c r="H115" s="194">
        <v>1</v>
      </c>
      <c r="I115" s="194">
        <v>8</v>
      </c>
      <c r="J115" s="194">
        <v>2.8000000000000001E-2</v>
      </c>
      <c r="K115" s="194">
        <v>2</v>
      </c>
      <c r="L115" s="194">
        <v>0.1</v>
      </c>
      <c r="M115" s="194">
        <v>2</v>
      </c>
      <c r="N115" s="194">
        <v>40</v>
      </c>
      <c r="O115" s="194">
        <v>4</v>
      </c>
      <c r="P115" s="194">
        <v>1</v>
      </c>
      <c r="Q115" s="194">
        <v>19</v>
      </c>
      <c r="R115" s="194">
        <v>4</v>
      </c>
      <c r="S115" s="194">
        <v>8.0000000000000007E-5</v>
      </c>
      <c r="T115" s="194">
        <v>2</v>
      </c>
      <c r="U115" s="194">
        <v>50</v>
      </c>
      <c r="V115" s="194">
        <v>1</v>
      </c>
      <c r="W115" s="194">
        <v>5</v>
      </c>
      <c r="X115" s="194">
        <v>9</v>
      </c>
      <c r="Y115" s="194">
        <v>4</v>
      </c>
      <c r="Z115" s="194">
        <v>0.5</v>
      </c>
    </row>
    <row r="116" spans="1:26">
      <c r="A116" s="865" t="s">
        <v>129</v>
      </c>
      <c r="B116" s="438" t="s">
        <v>216</v>
      </c>
      <c r="C116" s="746">
        <f t="shared" ref="C116" si="8">(D116+D117)/2</f>
        <v>0.60819599999999996</v>
      </c>
      <c r="D116" s="489">
        <v>0.60103399999999996</v>
      </c>
      <c r="E116" s="489">
        <v>0.720244</v>
      </c>
      <c r="F116" s="489">
        <v>0.10095999999999999</v>
      </c>
      <c r="G116" s="489">
        <v>5.3268999999999997E-2</v>
      </c>
      <c r="H116" s="194">
        <v>1</v>
      </c>
      <c r="I116" s="194">
        <v>8</v>
      </c>
      <c r="J116" s="194">
        <v>0.01</v>
      </c>
      <c r="K116" s="194">
        <v>2</v>
      </c>
      <c r="L116" s="194">
        <v>0.1</v>
      </c>
      <c r="M116" s="194">
        <v>100</v>
      </c>
      <c r="N116" s="194">
        <v>40</v>
      </c>
      <c r="O116" s="194">
        <v>4</v>
      </c>
      <c r="P116" s="194">
        <v>1</v>
      </c>
      <c r="Q116" s="194">
        <v>26</v>
      </c>
      <c r="R116" s="194">
        <v>28</v>
      </c>
      <c r="S116" s="194">
        <v>0.2</v>
      </c>
      <c r="T116" s="194">
        <v>2</v>
      </c>
      <c r="U116" s="194">
        <v>5</v>
      </c>
      <c r="V116" s="194">
        <v>0.1</v>
      </c>
      <c r="W116" s="194">
        <v>50</v>
      </c>
      <c r="X116" s="194">
        <v>9</v>
      </c>
      <c r="Y116" s="194">
        <v>1</v>
      </c>
      <c r="Z116" s="194">
        <v>0.5</v>
      </c>
    </row>
    <row r="117" spans="1:26">
      <c r="A117" s="798"/>
      <c r="B117" s="438" t="s">
        <v>217</v>
      </c>
      <c r="C117" s="746"/>
      <c r="D117" s="227">
        <v>0.61535799999999996</v>
      </c>
      <c r="E117" s="227">
        <v>0.28849999999999998</v>
      </c>
      <c r="F117" s="227">
        <v>0.56847999999999999</v>
      </c>
      <c r="G117" s="227">
        <v>0.39711000000000002</v>
      </c>
      <c r="H117" s="194">
        <v>1</v>
      </c>
      <c r="I117" s="194">
        <v>8</v>
      </c>
      <c r="J117" s="194">
        <v>8.0000000000000002E-3</v>
      </c>
      <c r="K117" s="194">
        <v>2</v>
      </c>
      <c r="L117" s="194">
        <v>0.1</v>
      </c>
      <c r="M117" s="194">
        <v>100</v>
      </c>
      <c r="N117" s="194">
        <v>30</v>
      </c>
      <c r="O117" s="194">
        <v>4</v>
      </c>
      <c r="P117" s="194">
        <v>1</v>
      </c>
      <c r="Q117" s="194">
        <v>24</v>
      </c>
      <c r="R117" s="194">
        <v>24</v>
      </c>
      <c r="S117" s="194">
        <v>1E-4</v>
      </c>
      <c r="T117" s="194">
        <v>2</v>
      </c>
      <c r="U117" s="194">
        <v>5</v>
      </c>
      <c r="V117" s="194">
        <v>0.1</v>
      </c>
      <c r="W117" s="194">
        <v>0.2</v>
      </c>
      <c r="X117" s="194">
        <v>10</v>
      </c>
      <c r="Y117" s="194">
        <v>1</v>
      </c>
      <c r="Z117" s="194">
        <v>0.5</v>
      </c>
    </row>
    <row r="118" spans="1:26" ht="15.75">
      <c r="A118" s="746" t="s">
        <v>185</v>
      </c>
      <c r="B118" s="246" t="s">
        <v>37</v>
      </c>
      <c r="C118" s="837">
        <v>0.71617699999999995</v>
      </c>
      <c r="D118" s="439">
        <v>0.84918499999999997</v>
      </c>
      <c r="E118" s="305" t="s">
        <v>49</v>
      </c>
      <c r="F118" s="90">
        <v>0.92957999999999996</v>
      </c>
      <c r="G118" s="90">
        <v>0.86860000000000004</v>
      </c>
      <c r="H118" s="554">
        <v>4</v>
      </c>
      <c r="I118" s="433">
        <v>8</v>
      </c>
      <c r="J118" s="433">
        <v>2.5000000000000001E-2</v>
      </c>
      <c r="K118" s="433">
        <v>2</v>
      </c>
      <c r="L118" s="505">
        <v>0.1</v>
      </c>
      <c r="M118" s="505">
        <v>2</v>
      </c>
      <c r="N118" s="505">
        <v>40</v>
      </c>
      <c r="O118" s="433">
        <v>4</v>
      </c>
      <c r="P118" s="433">
        <v>1</v>
      </c>
      <c r="Q118" s="434">
        <v>2</v>
      </c>
      <c r="R118" s="505">
        <v>0</v>
      </c>
      <c r="S118" s="554">
        <v>1.0000000000000001E-5</v>
      </c>
      <c r="T118" s="434">
        <v>2</v>
      </c>
      <c r="U118" s="505">
        <v>100</v>
      </c>
      <c r="V118" s="505">
        <v>1</v>
      </c>
      <c r="W118" s="505">
        <v>5</v>
      </c>
      <c r="X118" s="434">
        <v>9</v>
      </c>
      <c r="Y118" s="434">
        <v>4</v>
      </c>
      <c r="Z118" s="433">
        <v>0.5</v>
      </c>
    </row>
    <row r="119" spans="1:26" ht="15.75">
      <c r="A119" s="746"/>
      <c r="B119" s="246" t="s">
        <v>38</v>
      </c>
      <c r="C119" s="743"/>
      <c r="D119" s="90">
        <v>0.58316900000000005</v>
      </c>
      <c r="E119" s="522" t="s">
        <v>49</v>
      </c>
      <c r="F119" s="439">
        <v>0.80069999999999997</v>
      </c>
      <c r="G119" s="439">
        <v>0.66959000000000002</v>
      </c>
      <c r="H119" s="441">
        <v>1</v>
      </c>
      <c r="I119" s="441">
        <v>4</v>
      </c>
      <c r="J119" s="441">
        <v>0.15</v>
      </c>
      <c r="K119" s="441">
        <v>2</v>
      </c>
      <c r="L119" s="442">
        <v>0.1</v>
      </c>
      <c r="M119" s="442">
        <v>8</v>
      </c>
      <c r="N119" s="442">
        <v>40</v>
      </c>
      <c r="O119" s="442">
        <v>4</v>
      </c>
      <c r="P119" s="441">
        <v>1</v>
      </c>
      <c r="Q119" s="442">
        <v>4</v>
      </c>
      <c r="R119" s="442">
        <v>1</v>
      </c>
      <c r="S119" s="441">
        <v>1E-3</v>
      </c>
      <c r="T119" s="442">
        <v>2</v>
      </c>
      <c r="U119" s="442">
        <v>15</v>
      </c>
      <c r="V119" s="442">
        <v>0.01</v>
      </c>
      <c r="W119" s="442">
        <v>150</v>
      </c>
      <c r="X119" s="442">
        <v>10</v>
      </c>
      <c r="Y119" s="442">
        <v>4</v>
      </c>
      <c r="Z119" s="441">
        <v>0.5</v>
      </c>
    </row>
    <row r="120" spans="1:26" ht="15.75">
      <c r="A120" s="839" t="s">
        <v>115</v>
      </c>
      <c r="B120" s="246" t="s">
        <v>116</v>
      </c>
      <c r="C120" s="746">
        <v>0.68286550000000001</v>
      </c>
      <c r="D120" s="443">
        <v>0.70874999999999999</v>
      </c>
      <c r="E120" s="432">
        <v>0.70870200000000005</v>
      </c>
      <c r="F120" s="90">
        <v>0.79171000000000002</v>
      </c>
      <c r="G120" s="90">
        <v>0.65863000000000005</v>
      </c>
      <c r="H120" s="433">
        <v>1</v>
      </c>
      <c r="I120" s="433">
        <v>12</v>
      </c>
      <c r="J120" s="433">
        <v>0.01</v>
      </c>
      <c r="K120" s="433">
        <v>2</v>
      </c>
      <c r="L120" s="434">
        <v>0.1</v>
      </c>
      <c r="M120" s="434">
        <v>10</v>
      </c>
      <c r="N120" s="434">
        <v>30</v>
      </c>
      <c r="O120" s="434">
        <v>4</v>
      </c>
      <c r="P120" s="433">
        <v>1</v>
      </c>
      <c r="Q120" s="434">
        <v>14</v>
      </c>
      <c r="R120" s="434">
        <v>4</v>
      </c>
      <c r="S120" s="433">
        <v>9.0000000000000006E-5</v>
      </c>
      <c r="T120" s="434">
        <v>1</v>
      </c>
      <c r="U120" s="434">
        <v>10</v>
      </c>
      <c r="V120" s="434">
        <v>1</v>
      </c>
      <c r="W120" s="434">
        <v>100</v>
      </c>
      <c r="X120" s="434">
        <v>10</v>
      </c>
      <c r="Y120" s="434">
        <v>4</v>
      </c>
      <c r="Z120" s="433">
        <v>0.5</v>
      </c>
    </row>
    <row r="121" spans="1:26" ht="15.75">
      <c r="A121" s="839"/>
      <c r="B121" s="246" t="s">
        <v>117</v>
      </c>
      <c r="C121" s="742"/>
      <c r="D121" s="439">
        <v>0.65698100000000004</v>
      </c>
      <c r="E121" s="511">
        <v>0.66131200000000001</v>
      </c>
      <c r="F121" s="439">
        <v>0.79320800000000002</v>
      </c>
      <c r="G121" s="439">
        <v>0.74089000000000005</v>
      </c>
      <c r="H121" s="441">
        <v>1</v>
      </c>
      <c r="I121" s="441">
        <v>12</v>
      </c>
      <c r="J121" s="441">
        <v>0.01</v>
      </c>
      <c r="K121" s="441">
        <v>2</v>
      </c>
      <c r="L121" s="442">
        <v>0.1</v>
      </c>
      <c r="M121" s="442">
        <v>10</v>
      </c>
      <c r="N121" s="442">
        <v>30</v>
      </c>
      <c r="O121" s="442">
        <v>4</v>
      </c>
      <c r="P121" s="441">
        <v>1</v>
      </c>
      <c r="Q121" s="442">
        <v>14</v>
      </c>
      <c r="R121" s="442">
        <v>4</v>
      </c>
      <c r="S121" s="441">
        <v>9.0000000000000006E-5</v>
      </c>
      <c r="T121" s="442">
        <v>1</v>
      </c>
      <c r="U121" s="442">
        <v>10</v>
      </c>
      <c r="V121" s="442">
        <v>1</v>
      </c>
      <c r="W121" s="442">
        <v>100</v>
      </c>
      <c r="X121" s="442">
        <v>10</v>
      </c>
      <c r="Y121" s="442">
        <v>4</v>
      </c>
      <c r="Z121" s="441">
        <v>0.5</v>
      </c>
    </row>
    <row r="122" spans="1:26" ht="15.75">
      <c r="A122" s="745" t="s">
        <v>211</v>
      </c>
      <c r="B122" s="246" t="s">
        <v>78</v>
      </c>
      <c r="C122" s="746">
        <v>0.60576149999999995</v>
      </c>
      <c r="D122" s="227">
        <v>0.60632600000000003</v>
      </c>
      <c r="E122" s="319">
        <v>0.60121400000000003</v>
      </c>
      <c r="F122" s="322">
        <v>0.72058</v>
      </c>
      <c r="G122" s="322">
        <v>0.56335000000000002</v>
      </c>
      <c r="H122" s="345">
        <v>1</v>
      </c>
      <c r="I122" s="345">
        <v>8</v>
      </c>
      <c r="J122" s="345">
        <v>0.01</v>
      </c>
      <c r="K122" s="345">
        <v>2</v>
      </c>
      <c r="L122" s="587">
        <v>0.1</v>
      </c>
      <c r="M122" s="587">
        <v>5</v>
      </c>
      <c r="N122" s="587">
        <v>40</v>
      </c>
      <c r="O122" s="587">
        <v>4</v>
      </c>
      <c r="P122" s="345">
        <v>1</v>
      </c>
      <c r="Q122" s="587">
        <v>8</v>
      </c>
      <c r="R122" s="587">
        <v>2</v>
      </c>
      <c r="S122" s="345">
        <v>1E-4</v>
      </c>
      <c r="T122" s="587">
        <v>2</v>
      </c>
      <c r="U122" s="587">
        <v>100</v>
      </c>
      <c r="V122" s="587">
        <v>0.1</v>
      </c>
      <c r="W122" s="587">
        <v>0.5</v>
      </c>
      <c r="X122" s="587">
        <v>8</v>
      </c>
      <c r="Y122" s="587">
        <v>4</v>
      </c>
      <c r="Z122" s="345">
        <v>0.5</v>
      </c>
    </row>
    <row r="123" spans="1:26" ht="15.75">
      <c r="A123" s="750"/>
      <c r="B123" s="284" t="s">
        <v>79</v>
      </c>
      <c r="C123" s="746"/>
      <c r="D123" s="227">
        <v>0.60519699999999998</v>
      </c>
      <c r="E123" s="649">
        <v>0.60818099999999997</v>
      </c>
      <c r="F123" s="227">
        <v>0.72826999999999997</v>
      </c>
      <c r="G123" s="227">
        <v>0.57276000000000005</v>
      </c>
      <c r="H123" s="194">
        <v>1</v>
      </c>
      <c r="I123" s="194">
        <v>8</v>
      </c>
      <c r="J123" s="194">
        <v>0.01</v>
      </c>
      <c r="K123" s="194">
        <v>2</v>
      </c>
      <c r="L123" s="147">
        <v>0.1</v>
      </c>
      <c r="M123" s="147">
        <v>5</v>
      </c>
      <c r="N123" s="147">
        <v>40</v>
      </c>
      <c r="O123" s="147">
        <v>3</v>
      </c>
      <c r="P123" s="194">
        <v>1</v>
      </c>
      <c r="Q123" s="147">
        <v>12</v>
      </c>
      <c r="R123" s="147">
        <v>2</v>
      </c>
      <c r="S123" s="194">
        <v>1E-4</v>
      </c>
      <c r="T123" s="147">
        <v>2</v>
      </c>
      <c r="U123" s="147">
        <v>75</v>
      </c>
      <c r="V123" s="147">
        <v>0.1</v>
      </c>
      <c r="W123" s="147">
        <v>0.25</v>
      </c>
      <c r="X123" s="147">
        <v>9</v>
      </c>
      <c r="Y123" s="147">
        <v>4</v>
      </c>
      <c r="Z123" s="194">
        <v>0.5</v>
      </c>
    </row>
    <row r="124" spans="1:26" ht="15.75">
      <c r="A124" s="750" t="s">
        <v>45</v>
      </c>
      <c r="B124" s="645" t="s">
        <v>29</v>
      </c>
      <c r="C124" s="734">
        <v>0.18591849999999999</v>
      </c>
      <c r="D124" s="443">
        <v>0.226885</v>
      </c>
      <c r="E124" s="648">
        <v>0.18431900000000001</v>
      </c>
      <c r="F124" s="323">
        <v>0.70760999999999996</v>
      </c>
      <c r="G124" s="323">
        <v>0.57206000000000001</v>
      </c>
      <c r="H124" s="333">
        <v>2</v>
      </c>
      <c r="I124" s="333">
        <v>20</v>
      </c>
      <c r="J124" s="333">
        <v>5.0000000000000002E-5</v>
      </c>
      <c r="K124" s="333">
        <v>2</v>
      </c>
      <c r="L124" s="333">
        <v>0.1</v>
      </c>
      <c r="M124" s="333">
        <v>5</v>
      </c>
      <c r="N124" s="333">
        <v>50</v>
      </c>
      <c r="O124" s="333">
        <v>4</v>
      </c>
      <c r="P124" s="333">
        <v>1</v>
      </c>
      <c r="Q124" s="333">
        <v>8</v>
      </c>
      <c r="R124" s="333">
        <v>4</v>
      </c>
      <c r="S124" s="468">
        <v>0.5</v>
      </c>
      <c r="T124" s="333">
        <v>2</v>
      </c>
      <c r="U124" s="333">
        <v>150</v>
      </c>
      <c r="V124" s="333">
        <v>9.9999999999999995E-7</v>
      </c>
      <c r="W124" s="333">
        <v>100</v>
      </c>
      <c r="X124" s="333">
        <v>9</v>
      </c>
      <c r="Y124" s="333">
        <v>4</v>
      </c>
      <c r="Z124" s="333">
        <v>0.5</v>
      </c>
    </row>
    <row r="125" spans="1:26" ht="15.75">
      <c r="A125" s="845"/>
      <c r="B125" s="645" t="s">
        <v>35</v>
      </c>
      <c r="C125" s="836"/>
      <c r="D125" s="90">
        <v>0.14435200000000001</v>
      </c>
      <c r="E125" s="648">
        <v>0.11776</v>
      </c>
      <c r="F125" s="227">
        <v>0.63287000000000004</v>
      </c>
      <c r="G125" s="227">
        <v>0.46699000000000002</v>
      </c>
      <c r="H125" s="194">
        <v>2</v>
      </c>
      <c r="I125" s="194">
        <v>20</v>
      </c>
      <c r="J125" s="194">
        <v>5.0000000000000001E-3</v>
      </c>
      <c r="K125" s="194">
        <v>2</v>
      </c>
      <c r="L125" s="194">
        <v>0.25</v>
      </c>
      <c r="M125" s="194">
        <v>10</v>
      </c>
      <c r="N125" s="194">
        <v>30</v>
      </c>
      <c r="O125" s="194">
        <v>3</v>
      </c>
      <c r="P125" s="194">
        <v>1</v>
      </c>
      <c r="Q125" s="194">
        <v>60</v>
      </c>
      <c r="R125" s="194">
        <v>10</v>
      </c>
      <c r="S125" s="436">
        <v>0.5</v>
      </c>
      <c r="T125" s="194">
        <v>2</v>
      </c>
      <c r="U125" s="194">
        <v>100</v>
      </c>
      <c r="V125" s="647">
        <v>9.9999999999999995E-7</v>
      </c>
      <c r="W125" s="194">
        <v>10</v>
      </c>
      <c r="X125" s="194">
        <v>9</v>
      </c>
      <c r="Y125" s="194">
        <v>1</v>
      </c>
      <c r="Z125" s="194">
        <v>0.5</v>
      </c>
    </row>
    <row r="126" spans="1:26">
      <c r="A126" s="819" t="s">
        <v>166</v>
      </c>
      <c r="B126" s="643" t="s">
        <v>214</v>
      </c>
      <c r="C126" s="795"/>
      <c r="D126" s="443">
        <v>0</v>
      </c>
      <c r="E126" s="646"/>
      <c r="F126" s="227">
        <v>1.6315E-2</v>
      </c>
      <c r="G126" s="227">
        <v>8.2278999999999998E-3</v>
      </c>
      <c r="H126" s="194">
        <v>1</v>
      </c>
      <c r="I126" s="194">
        <v>20</v>
      </c>
      <c r="J126" s="194">
        <v>1E-4</v>
      </c>
      <c r="K126" s="194">
        <v>2</v>
      </c>
      <c r="L126" s="194">
        <v>0.1</v>
      </c>
      <c r="M126" s="194">
        <v>20</v>
      </c>
      <c r="N126" s="194">
        <v>30</v>
      </c>
      <c r="O126" s="194">
        <v>5</v>
      </c>
      <c r="P126" s="194">
        <v>1</v>
      </c>
      <c r="Q126" s="194">
        <v>50</v>
      </c>
      <c r="R126" s="194">
        <v>10</v>
      </c>
      <c r="S126" s="194">
        <v>1E-4</v>
      </c>
      <c r="T126" s="194">
        <v>2</v>
      </c>
      <c r="U126" s="194">
        <v>20</v>
      </c>
      <c r="V126" s="194">
        <v>1E-3</v>
      </c>
      <c r="W126" s="194">
        <v>10</v>
      </c>
      <c r="X126" s="194">
        <v>9</v>
      </c>
      <c r="Y126" s="194">
        <v>4</v>
      </c>
      <c r="Z126" s="194">
        <v>0.5</v>
      </c>
    </row>
    <row r="127" spans="1:26">
      <c r="A127" s="796"/>
      <c r="B127" s="719" t="s">
        <v>215</v>
      </c>
      <c r="C127" s="800"/>
      <c r="D127" s="90">
        <v>0</v>
      </c>
      <c r="E127" s="500"/>
      <c r="F127" s="227">
        <v>0.15606</v>
      </c>
      <c r="G127" s="227">
        <v>8.9383000000000004E-2</v>
      </c>
      <c r="H127" s="194">
        <v>1</v>
      </c>
      <c r="I127" s="194">
        <v>8</v>
      </c>
      <c r="J127" s="194">
        <v>0.01</v>
      </c>
      <c r="K127" s="194">
        <v>2</v>
      </c>
      <c r="L127" s="194">
        <v>0.1</v>
      </c>
      <c r="M127" s="194">
        <v>100</v>
      </c>
      <c r="N127" s="194">
        <v>40</v>
      </c>
      <c r="O127" s="194">
        <v>4</v>
      </c>
      <c r="P127" s="194">
        <v>1</v>
      </c>
      <c r="Q127" s="194">
        <v>16</v>
      </c>
      <c r="R127" s="194">
        <v>32</v>
      </c>
      <c r="S127" s="194">
        <v>0.2</v>
      </c>
      <c r="T127" s="194">
        <v>2</v>
      </c>
      <c r="U127" s="194">
        <v>5</v>
      </c>
      <c r="V127" s="194">
        <v>0.1</v>
      </c>
      <c r="W127" s="194">
        <v>20</v>
      </c>
      <c r="X127" s="194">
        <v>9</v>
      </c>
      <c r="Y127" s="194">
        <v>1</v>
      </c>
      <c r="Z127" s="194">
        <v>0.5</v>
      </c>
    </row>
    <row r="128" spans="1:26" ht="15.75">
      <c r="A128" s="842" t="s">
        <v>129</v>
      </c>
      <c r="B128" s="320" t="s">
        <v>216</v>
      </c>
      <c r="C128" s="761">
        <v>0.514714</v>
      </c>
      <c r="D128" s="535">
        <v>0.60103399999999996</v>
      </c>
      <c r="E128" s="323">
        <v>0.720244</v>
      </c>
      <c r="F128" s="323">
        <v>0.10095999999999999</v>
      </c>
      <c r="G128" s="323">
        <v>5.3268999999999997E-2</v>
      </c>
      <c r="H128" s="333">
        <v>1</v>
      </c>
      <c r="I128" s="333">
        <v>8</v>
      </c>
      <c r="J128" s="333">
        <v>0.01</v>
      </c>
      <c r="K128" s="333">
        <v>2</v>
      </c>
      <c r="L128" s="333">
        <v>0.1</v>
      </c>
      <c r="M128" s="333">
        <v>100</v>
      </c>
      <c r="N128" s="333">
        <v>40</v>
      </c>
      <c r="O128" s="333">
        <v>4</v>
      </c>
      <c r="P128" s="333">
        <v>1</v>
      </c>
      <c r="Q128" s="333">
        <v>26</v>
      </c>
      <c r="R128" s="333">
        <v>28</v>
      </c>
      <c r="S128" s="333">
        <v>0.2</v>
      </c>
      <c r="T128" s="333">
        <v>2</v>
      </c>
      <c r="U128" s="333">
        <v>5</v>
      </c>
      <c r="V128" s="333">
        <v>0.1</v>
      </c>
      <c r="W128" s="333">
        <v>50</v>
      </c>
      <c r="X128" s="333">
        <v>9</v>
      </c>
      <c r="Y128" s="333">
        <v>1</v>
      </c>
      <c r="Z128" s="333">
        <v>0.5</v>
      </c>
    </row>
    <row r="129" spans="1:28" ht="15.75">
      <c r="A129" s="842"/>
      <c r="B129" s="320" t="s">
        <v>217</v>
      </c>
      <c r="C129" s="761"/>
      <c r="D129" s="429">
        <v>0.428448</v>
      </c>
      <c r="E129" s="227">
        <v>0.34742099999999998</v>
      </c>
      <c r="F129" s="227">
        <v>0.55273000000000005</v>
      </c>
      <c r="G129" s="227">
        <v>0.38191999999999998</v>
      </c>
      <c r="H129" s="194">
        <v>1</v>
      </c>
      <c r="I129" s="194">
        <v>8</v>
      </c>
      <c r="J129" s="194">
        <v>0.01</v>
      </c>
      <c r="K129" s="194">
        <v>2</v>
      </c>
      <c r="L129" s="194">
        <v>0.1</v>
      </c>
      <c r="M129" s="194">
        <v>100</v>
      </c>
      <c r="N129" s="194">
        <v>30</v>
      </c>
      <c r="O129" s="194">
        <v>4</v>
      </c>
      <c r="P129" s="194">
        <v>1</v>
      </c>
      <c r="Q129" s="194">
        <v>24</v>
      </c>
      <c r="R129" s="194">
        <v>22</v>
      </c>
      <c r="S129" s="194">
        <v>1E-4</v>
      </c>
      <c r="T129" s="194">
        <v>2</v>
      </c>
      <c r="U129" s="194">
        <v>5</v>
      </c>
      <c r="V129" s="194">
        <v>0.1</v>
      </c>
      <c r="W129" s="194">
        <v>0.5</v>
      </c>
      <c r="X129" s="194">
        <v>10</v>
      </c>
      <c r="Y129" s="194">
        <v>1</v>
      </c>
      <c r="Z129" s="194">
        <v>0.5</v>
      </c>
    </row>
    <row r="131" spans="1:28">
      <c r="A131" s="726" t="s">
        <v>219</v>
      </c>
      <c r="B131" s="726"/>
      <c r="C131" s="726"/>
      <c r="D131" s="726"/>
    </row>
    <row r="132" spans="1:28" ht="21">
      <c r="A132" s="831" t="s">
        <v>220</v>
      </c>
      <c r="B132" s="831"/>
      <c r="C132" s="831"/>
      <c r="D132" s="831"/>
      <c r="E132" s="831"/>
      <c r="F132" s="831"/>
      <c r="G132" s="831"/>
      <c r="H132" s="831"/>
      <c r="I132" s="831"/>
      <c r="J132" s="831"/>
      <c r="K132" s="831"/>
      <c r="L132" s="831"/>
      <c r="M132" s="831"/>
      <c r="N132" s="831"/>
      <c r="O132" s="831"/>
      <c r="P132" s="831"/>
      <c r="Q132" s="831"/>
      <c r="R132" s="831"/>
      <c r="S132" s="831"/>
      <c r="T132" s="831"/>
      <c r="U132" s="831"/>
      <c r="V132" s="831"/>
      <c r="W132" s="831"/>
      <c r="X132" s="831"/>
      <c r="Y132" s="831"/>
      <c r="Z132" s="831"/>
      <c r="AA132" s="831"/>
      <c r="AB132" s="831"/>
    </row>
    <row r="133" spans="1:28" ht="15.75" customHeight="1">
      <c r="A133" s="758" t="s">
        <v>1</v>
      </c>
      <c r="B133" s="758" t="s">
        <v>2</v>
      </c>
      <c r="C133" s="769" t="s">
        <v>208</v>
      </c>
      <c r="D133" s="610"/>
      <c r="E133" s="758"/>
      <c r="F133" s="758" t="s">
        <v>221</v>
      </c>
      <c r="G133" s="769" t="s">
        <v>222</v>
      </c>
      <c r="H133" s="769" t="s">
        <v>3</v>
      </c>
      <c r="I133" s="769" t="s">
        <v>4</v>
      </c>
      <c r="J133" s="830" t="s">
        <v>5</v>
      </c>
      <c r="K133" s="830"/>
      <c r="L133" s="830"/>
      <c r="M133" s="830"/>
      <c r="N133" s="830"/>
      <c r="O133" s="830"/>
      <c r="P133" s="830"/>
      <c r="Q133" s="830"/>
      <c r="R133" s="830"/>
      <c r="S133" s="830"/>
      <c r="T133" s="830"/>
      <c r="U133" s="830"/>
      <c r="V133" s="830"/>
      <c r="W133" s="830"/>
      <c r="X133" s="830"/>
      <c r="Y133" s="830"/>
      <c r="Z133" s="830"/>
      <c r="AA133" s="830"/>
      <c r="AB133" s="830"/>
    </row>
    <row r="134" spans="1:28" ht="26.25" customHeight="1">
      <c r="A134" s="758"/>
      <c r="B134" s="758"/>
      <c r="C134" s="769"/>
      <c r="D134" s="610"/>
      <c r="E134" s="758"/>
      <c r="F134" s="758"/>
      <c r="G134" s="769"/>
      <c r="H134" s="769"/>
      <c r="I134" s="769"/>
      <c r="J134" s="612" t="s">
        <v>6</v>
      </c>
      <c r="K134" s="612" t="s">
        <v>133</v>
      </c>
      <c r="L134" s="612" t="s">
        <v>134</v>
      </c>
      <c r="M134" s="612" t="s">
        <v>135</v>
      </c>
      <c r="N134" s="574" t="s">
        <v>136</v>
      </c>
      <c r="O134" s="612" t="s">
        <v>9</v>
      </c>
      <c r="P134" s="574" t="s">
        <v>10</v>
      </c>
      <c r="Q134" s="612" t="s">
        <v>11</v>
      </c>
      <c r="R134" s="574" t="s">
        <v>137</v>
      </c>
      <c r="S134" s="574" t="s">
        <v>138</v>
      </c>
      <c r="T134" s="612" t="s">
        <v>13</v>
      </c>
      <c r="U134" s="574" t="s">
        <v>139</v>
      </c>
      <c r="V134" s="612" t="s">
        <v>83</v>
      </c>
      <c r="W134" s="612" t="s">
        <v>84</v>
      </c>
      <c r="X134" s="612" t="s">
        <v>85</v>
      </c>
      <c r="Y134" s="612" t="s">
        <v>16</v>
      </c>
      <c r="Z134" s="574" t="s">
        <v>140</v>
      </c>
      <c r="AA134" s="612" t="s">
        <v>98</v>
      </c>
      <c r="AB134" s="612" t="s">
        <v>99</v>
      </c>
    </row>
    <row r="135" spans="1:28" ht="15.75">
      <c r="A135" s="745" t="s">
        <v>17</v>
      </c>
      <c r="B135" s="237" t="s">
        <v>210</v>
      </c>
      <c r="C135" s="746">
        <f>(D135+D136)/2</f>
        <v>0.61845400000000006</v>
      </c>
      <c r="D135" s="305">
        <v>0.57610600000000001</v>
      </c>
      <c r="E135" s="731"/>
      <c r="F135" s="832">
        <f>AVERAGE(G135:G136)</f>
        <v>0.64322900000000005</v>
      </c>
      <c r="G135" s="305">
        <v>0.83060699999999998</v>
      </c>
      <c r="H135" s="305">
        <v>0.52447999999999995</v>
      </c>
      <c r="I135" s="305">
        <v>0.38213999999999998</v>
      </c>
      <c r="J135" s="617">
        <v>1</v>
      </c>
      <c r="K135" s="617">
        <v>8</v>
      </c>
      <c r="L135" s="617">
        <v>0.05</v>
      </c>
      <c r="M135" s="617">
        <v>2</v>
      </c>
      <c r="N135" s="617">
        <v>0.1</v>
      </c>
      <c r="O135" s="617">
        <v>4</v>
      </c>
      <c r="P135" s="617">
        <v>60</v>
      </c>
      <c r="Q135" s="617">
        <v>5</v>
      </c>
      <c r="R135" s="617">
        <v>3</v>
      </c>
      <c r="S135" s="617">
        <v>3.5</v>
      </c>
      <c r="T135" s="617">
        <v>2</v>
      </c>
      <c r="U135" s="617">
        <v>0.05</v>
      </c>
      <c r="V135" s="617">
        <v>2</v>
      </c>
      <c r="W135" s="617">
        <v>40</v>
      </c>
      <c r="X135" s="617">
        <v>1</v>
      </c>
      <c r="Y135" s="617">
        <v>10</v>
      </c>
      <c r="Z135" s="617">
        <v>9</v>
      </c>
      <c r="AA135" s="617">
        <v>4</v>
      </c>
      <c r="AB135" s="617">
        <v>0.5</v>
      </c>
    </row>
    <row r="136" spans="1:28" ht="15.75">
      <c r="A136" s="745"/>
      <c r="B136" s="237" t="s">
        <v>104</v>
      </c>
      <c r="C136" s="746"/>
      <c r="D136" s="305">
        <v>0.660802</v>
      </c>
      <c r="E136" s="458"/>
      <c r="F136" s="832"/>
      <c r="G136" s="305">
        <v>0.45585100000000001</v>
      </c>
      <c r="H136" s="305">
        <v>0.79552</v>
      </c>
      <c r="I136" s="305">
        <v>0.67420000000000002</v>
      </c>
      <c r="J136" s="617">
        <v>1</v>
      </c>
      <c r="K136" s="617">
        <v>4</v>
      </c>
      <c r="L136" s="617">
        <v>1.2E-2</v>
      </c>
      <c r="M136" s="617">
        <v>2</v>
      </c>
      <c r="N136" s="617">
        <v>0.1</v>
      </c>
      <c r="O136" s="617">
        <v>1</v>
      </c>
      <c r="P136" s="617">
        <v>60</v>
      </c>
      <c r="Q136" s="617">
        <v>4</v>
      </c>
      <c r="R136" s="617">
        <v>1</v>
      </c>
      <c r="S136" s="617">
        <v>6</v>
      </c>
      <c r="T136" s="617">
        <v>5</v>
      </c>
      <c r="U136" s="617">
        <v>0.1</v>
      </c>
      <c r="V136" s="617">
        <v>2</v>
      </c>
      <c r="W136" s="617">
        <v>10</v>
      </c>
      <c r="X136" s="617">
        <v>1</v>
      </c>
      <c r="Y136" s="617">
        <v>14</v>
      </c>
      <c r="Z136" s="617">
        <v>8</v>
      </c>
      <c r="AA136" s="617">
        <v>4</v>
      </c>
      <c r="AB136" s="617">
        <v>0.5</v>
      </c>
    </row>
    <row r="137" spans="1:28" ht="15.75">
      <c r="A137" s="746" t="s">
        <v>20</v>
      </c>
      <c r="B137" s="237" t="s">
        <v>21</v>
      </c>
      <c r="C137" s="746">
        <f t="shared" ref="C137" si="9">(D137+D138)/2</f>
        <v>0.87178599999999995</v>
      </c>
      <c r="D137" s="305">
        <v>0.84946100000000002</v>
      </c>
      <c r="E137" s="458"/>
      <c r="F137" s="833">
        <f>AVERAGE(G137:G138)</f>
        <v>0.919794</v>
      </c>
      <c r="G137" s="305">
        <v>0.95957199999999998</v>
      </c>
      <c r="H137" s="305">
        <v>0.19181999999999999</v>
      </c>
      <c r="I137" s="305">
        <v>0.14668</v>
      </c>
      <c r="J137" s="617">
        <v>1</v>
      </c>
      <c r="K137" s="617">
        <v>8</v>
      </c>
      <c r="L137" s="617">
        <v>0.03</v>
      </c>
      <c r="M137" s="617">
        <v>2</v>
      </c>
      <c r="N137" s="617">
        <v>0.1</v>
      </c>
      <c r="O137" s="617">
        <v>120</v>
      </c>
      <c r="P137" s="617">
        <v>60</v>
      </c>
      <c r="Q137" s="617">
        <v>4</v>
      </c>
      <c r="R137" s="617">
        <v>3</v>
      </c>
      <c r="S137" s="617">
        <v>3</v>
      </c>
      <c r="T137" s="617">
        <v>1.5</v>
      </c>
      <c r="U137" s="717">
        <v>0.01</v>
      </c>
      <c r="V137" s="617">
        <v>2</v>
      </c>
      <c r="W137" s="617">
        <v>15</v>
      </c>
      <c r="X137" s="617">
        <v>1</v>
      </c>
      <c r="Y137" s="617">
        <v>2</v>
      </c>
      <c r="Z137" s="617">
        <v>9</v>
      </c>
      <c r="AA137" s="617">
        <v>4</v>
      </c>
      <c r="AB137" s="617">
        <v>0.5</v>
      </c>
    </row>
    <row r="138" spans="1:28" ht="15.75">
      <c r="A138" s="746"/>
      <c r="B138" s="237" t="s">
        <v>26</v>
      </c>
      <c r="C138" s="746"/>
      <c r="D138" s="305">
        <v>0.89411099999999999</v>
      </c>
      <c r="E138" s="458"/>
      <c r="F138" s="833"/>
      <c r="G138" s="305">
        <v>0.88001600000000002</v>
      </c>
      <c r="H138" s="305">
        <v>0.32995999999999998</v>
      </c>
      <c r="I138" s="305">
        <v>0.25551000000000001</v>
      </c>
      <c r="J138" s="728">
        <v>1</v>
      </c>
      <c r="K138" s="617">
        <v>4</v>
      </c>
      <c r="L138" s="617">
        <v>3.5000000000000003E-2</v>
      </c>
      <c r="M138" s="617">
        <v>2</v>
      </c>
      <c r="N138" s="728">
        <v>0.1</v>
      </c>
      <c r="O138" s="728">
        <v>11</v>
      </c>
      <c r="P138" s="728">
        <v>60</v>
      </c>
      <c r="Q138" s="728">
        <v>4</v>
      </c>
      <c r="R138" s="617">
        <v>3</v>
      </c>
      <c r="S138" s="728">
        <v>2</v>
      </c>
      <c r="T138" s="728">
        <v>3.5</v>
      </c>
      <c r="U138" s="617">
        <v>0.01</v>
      </c>
      <c r="V138" s="617">
        <v>2</v>
      </c>
      <c r="W138" s="617">
        <v>5</v>
      </c>
      <c r="X138" s="728">
        <v>1E-3</v>
      </c>
      <c r="Y138" s="728">
        <v>50</v>
      </c>
      <c r="Z138" s="728">
        <v>9</v>
      </c>
      <c r="AA138" s="617">
        <v>4</v>
      </c>
      <c r="AB138" s="617">
        <v>0.5</v>
      </c>
    </row>
    <row r="139" spans="1:28" ht="15.75">
      <c r="A139" s="746" t="s">
        <v>28</v>
      </c>
      <c r="B139" s="237" t="s">
        <v>110</v>
      </c>
      <c r="C139" s="746">
        <f t="shared" ref="C139" si="10">(D139+D140)/2</f>
        <v>0.78435199999999994</v>
      </c>
      <c r="D139" s="305">
        <v>0.76527800000000001</v>
      </c>
      <c r="E139" s="617"/>
      <c r="F139" s="834">
        <f>AVERAGE(G139:G140)</f>
        <v>0.95420050000000001</v>
      </c>
      <c r="G139" s="305">
        <v>0.944137</v>
      </c>
      <c r="H139" s="305">
        <v>0.21723000000000001</v>
      </c>
      <c r="I139" s="305">
        <v>0.14546000000000001</v>
      </c>
      <c r="J139" s="617">
        <v>1</v>
      </c>
      <c r="K139" s="617">
        <v>12</v>
      </c>
      <c r="L139" s="617">
        <v>2.1999999999999999E-2</v>
      </c>
      <c r="M139" s="617">
        <v>2</v>
      </c>
      <c r="N139" s="617">
        <v>0.1</v>
      </c>
      <c r="O139" s="617">
        <v>4</v>
      </c>
      <c r="P139" s="617">
        <v>10</v>
      </c>
      <c r="Q139" s="617">
        <v>3</v>
      </c>
      <c r="R139" s="617">
        <v>3</v>
      </c>
      <c r="S139" s="617">
        <v>3</v>
      </c>
      <c r="T139" s="617">
        <v>1.5</v>
      </c>
      <c r="U139" s="717">
        <v>5.0000000000000001E-4</v>
      </c>
      <c r="V139" s="617">
        <v>2</v>
      </c>
      <c r="W139" s="617">
        <v>10</v>
      </c>
      <c r="X139" s="617">
        <v>0.5</v>
      </c>
      <c r="Y139" s="617">
        <v>0.3</v>
      </c>
      <c r="Z139" s="617">
        <v>9</v>
      </c>
      <c r="AA139" s="617">
        <v>4</v>
      </c>
      <c r="AB139" s="617">
        <v>0.5</v>
      </c>
    </row>
    <row r="140" spans="1:28" ht="15.75">
      <c r="A140" s="746"/>
      <c r="B140" s="237" t="s">
        <v>111</v>
      </c>
      <c r="C140" s="746"/>
      <c r="D140" s="305">
        <v>0.80342599999999997</v>
      </c>
      <c r="E140" s="458"/>
      <c r="F140" s="834"/>
      <c r="G140" s="305">
        <v>0.96426400000000001</v>
      </c>
      <c r="H140" s="305">
        <v>0.33129999999999998</v>
      </c>
      <c r="I140" s="305">
        <v>0.25929000000000002</v>
      </c>
      <c r="J140" s="729">
        <v>1</v>
      </c>
      <c r="K140" s="729">
        <v>22</v>
      </c>
      <c r="L140" s="729">
        <v>8.2000000000000003E-2</v>
      </c>
      <c r="M140" s="729">
        <v>2</v>
      </c>
      <c r="N140" s="729">
        <v>0.1</v>
      </c>
      <c r="O140" s="729">
        <v>5</v>
      </c>
      <c r="P140" s="729">
        <v>60</v>
      </c>
      <c r="Q140" s="729">
        <v>4</v>
      </c>
      <c r="R140" s="729">
        <v>3</v>
      </c>
      <c r="S140" s="729">
        <v>2</v>
      </c>
      <c r="T140" s="729">
        <v>9</v>
      </c>
      <c r="U140" s="729">
        <v>5.0000000000000001E-4</v>
      </c>
      <c r="V140" s="729">
        <v>2</v>
      </c>
      <c r="W140" s="729">
        <v>15</v>
      </c>
      <c r="X140" s="729">
        <v>1</v>
      </c>
      <c r="Y140" s="729">
        <v>0.5</v>
      </c>
      <c r="Z140" s="729">
        <v>9</v>
      </c>
      <c r="AA140" s="729">
        <v>4</v>
      </c>
      <c r="AB140" s="729">
        <v>0.5</v>
      </c>
    </row>
    <row r="141" spans="1:28" ht="15.75">
      <c r="A141" s="746" t="s">
        <v>46</v>
      </c>
      <c r="B141" s="237" t="s">
        <v>47</v>
      </c>
      <c r="C141" s="746">
        <f>(D141+D142)/2</f>
        <v>0.60873099999999991</v>
      </c>
      <c r="D141" s="305">
        <v>0.65480499999999997</v>
      </c>
      <c r="E141" s="458" t="s">
        <v>49</v>
      </c>
      <c r="F141" s="833">
        <f>AVERAGE(G141:G142)</f>
        <v>0.8100695</v>
      </c>
      <c r="G141" s="305">
        <v>0.76519499999999996</v>
      </c>
      <c r="H141" s="305">
        <v>0.81503000000000003</v>
      </c>
      <c r="I141" s="305">
        <v>0.69113999999999998</v>
      </c>
      <c r="J141" s="617">
        <v>1</v>
      </c>
      <c r="K141" s="617">
        <v>8</v>
      </c>
      <c r="L141" s="617">
        <v>0.04</v>
      </c>
      <c r="M141" s="617">
        <v>2</v>
      </c>
      <c r="N141" s="617">
        <v>0.1</v>
      </c>
      <c r="O141" s="617">
        <v>10</v>
      </c>
      <c r="P141" s="617">
        <v>40</v>
      </c>
      <c r="Q141" s="617">
        <v>4</v>
      </c>
      <c r="R141" s="617">
        <v>3</v>
      </c>
      <c r="S141" s="617">
        <v>6.5</v>
      </c>
      <c r="T141" s="617">
        <v>8</v>
      </c>
      <c r="U141" s="717">
        <v>1.0000000000000001E-5</v>
      </c>
      <c r="V141" s="617">
        <v>2</v>
      </c>
      <c r="W141" s="617">
        <v>1</v>
      </c>
      <c r="X141" s="617">
        <v>0.1</v>
      </c>
      <c r="Y141" s="617">
        <v>1.2</v>
      </c>
      <c r="Z141" s="617">
        <v>7</v>
      </c>
      <c r="AA141" s="617">
        <v>4</v>
      </c>
      <c r="AB141" s="617">
        <v>0.5</v>
      </c>
    </row>
    <row r="142" spans="1:28" ht="15.75">
      <c r="A142" s="746"/>
      <c r="B142" s="237" t="s">
        <v>48</v>
      </c>
      <c r="C142" s="746"/>
      <c r="D142" s="305">
        <v>0.56265699999999996</v>
      </c>
      <c r="E142" s="458" t="s">
        <v>49</v>
      </c>
      <c r="F142" s="833"/>
      <c r="G142" s="305">
        <v>0.85494400000000004</v>
      </c>
      <c r="H142" s="305">
        <v>0.72511999999999999</v>
      </c>
      <c r="I142" s="305">
        <v>0.56906000000000001</v>
      </c>
      <c r="J142" s="617">
        <v>1</v>
      </c>
      <c r="K142" s="617">
        <v>8</v>
      </c>
      <c r="L142" s="617">
        <v>2.8000000000000001E-2</v>
      </c>
      <c r="M142" s="617">
        <v>2</v>
      </c>
      <c r="N142" s="617">
        <v>0.1</v>
      </c>
      <c r="O142" s="617">
        <v>2</v>
      </c>
      <c r="P142" s="617">
        <v>40</v>
      </c>
      <c r="Q142" s="617">
        <v>4</v>
      </c>
      <c r="R142" s="617">
        <v>3</v>
      </c>
      <c r="S142" s="617">
        <v>19</v>
      </c>
      <c r="T142" s="617">
        <v>4</v>
      </c>
      <c r="U142" s="617">
        <v>8.0000000000000007E-5</v>
      </c>
      <c r="V142" s="617">
        <v>2</v>
      </c>
      <c r="W142" s="617">
        <v>50</v>
      </c>
      <c r="X142" s="617">
        <v>1</v>
      </c>
      <c r="Y142" s="617">
        <v>5</v>
      </c>
      <c r="Z142" s="617">
        <v>9</v>
      </c>
      <c r="AA142" s="617">
        <v>4</v>
      </c>
      <c r="AB142" s="617">
        <v>0.5</v>
      </c>
    </row>
    <row r="143" spans="1:28" ht="15.75">
      <c r="A143" s="746" t="s">
        <v>185</v>
      </c>
      <c r="B143" s="237" t="s">
        <v>37</v>
      </c>
      <c r="C143" s="746">
        <f>AVERAGE(D143:D144)</f>
        <v>0.72145149999999991</v>
      </c>
      <c r="D143" s="305">
        <v>0.85784499999999997</v>
      </c>
      <c r="E143" s="305" t="s">
        <v>49</v>
      </c>
      <c r="F143" s="835">
        <f>AVERAGE(G143:G144)</f>
        <v>0.93478250000000007</v>
      </c>
      <c r="G143" s="305">
        <v>0.99044900000000002</v>
      </c>
      <c r="H143" s="305">
        <v>0.93367</v>
      </c>
      <c r="I143" s="305">
        <v>0.87572000000000005</v>
      </c>
      <c r="J143" s="728">
        <v>1</v>
      </c>
      <c r="K143" s="617">
        <v>8</v>
      </c>
      <c r="L143" s="617">
        <v>0.03</v>
      </c>
      <c r="M143" s="617">
        <v>2</v>
      </c>
      <c r="N143" s="728">
        <v>0.1</v>
      </c>
      <c r="O143" s="728">
        <v>5</v>
      </c>
      <c r="P143" s="728">
        <v>60</v>
      </c>
      <c r="Q143" s="617">
        <v>2.5</v>
      </c>
      <c r="R143" s="617">
        <v>3</v>
      </c>
      <c r="S143" s="617">
        <v>2.5</v>
      </c>
      <c r="T143" s="728">
        <v>2</v>
      </c>
      <c r="U143" s="730">
        <v>1.0000000000000001E-5</v>
      </c>
      <c r="V143" s="617">
        <v>2</v>
      </c>
      <c r="W143" s="728">
        <v>100</v>
      </c>
      <c r="X143" s="728">
        <v>1</v>
      </c>
      <c r="Y143" s="728">
        <v>5</v>
      </c>
      <c r="Z143" s="617">
        <v>9</v>
      </c>
      <c r="AA143" s="617">
        <v>4</v>
      </c>
      <c r="AB143" s="617">
        <v>0.5</v>
      </c>
    </row>
    <row r="144" spans="1:28" ht="15.75">
      <c r="A144" s="746"/>
      <c r="B144" s="237" t="s">
        <v>38</v>
      </c>
      <c r="C144" s="746"/>
      <c r="D144" s="305">
        <v>0.58505799999999997</v>
      </c>
      <c r="E144" s="305" t="s">
        <v>49</v>
      </c>
      <c r="F144" s="835"/>
      <c r="G144" s="305">
        <v>0.87911600000000001</v>
      </c>
      <c r="H144" s="305">
        <v>0.80467999999999995</v>
      </c>
      <c r="I144" s="305">
        <v>0.67459000000000002</v>
      </c>
      <c r="J144" s="617">
        <v>1</v>
      </c>
      <c r="K144" s="617">
        <v>4</v>
      </c>
      <c r="L144" s="617">
        <v>0.5</v>
      </c>
      <c r="M144" s="617">
        <v>1</v>
      </c>
      <c r="N144" s="617">
        <v>0.1</v>
      </c>
      <c r="O144" s="617">
        <v>1</v>
      </c>
      <c r="P144" s="617">
        <v>60</v>
      </c>
      <c r="Q144" s="617">
        <v>4</v>
      </c>
      <c r="R144" s="617">
        <v>3</v>
      </c>
      <c r="S144" s="617">
        <v>6</v>
      </c>
      <c r="T144" s="617">
        <v>6</v>
      </c>
      <c r="U144" s="617">
        <v>1E-3</v>
      </c>
      <c r="V144" s="617">
        <v>2</v>
      </c>
      <c r="W144" s="617">
        <v>15</v>
      </c>
      <c r="X144" s="617">
        <v>0.01</v>
      </c>
      <c r="Y144" s="617">
        <v>150</v>
      </c>
      <c r="Z144" s="617">
        <v>9</v>
      </c>
      <c r="AA144" s="617">
        <v>4</v>
      </c>
      <c r="AB144" s="617">
        <v>0.5</v>
      </c>
    </row>
    <row r="145" spans="1:28" ht="15.75">
      <c r="A145" s="746" t="s">
        <v>115</v>
      </c>
      <c r="B145" s="237" t="s">
        <v>116</v>
      </c>
      <c r="C145" s="746">
        <f>AVERAGE(D145:D146)</f>
        <v>0.70570899999999992</v>
      </c>
      <c r="D145" s="305">
        <v>0.72863599999999995</v>
      </c>
      <c r="E145" s="617"/>
      <c r="F145" s="833">
        <f>AVERAGE(G145:G146)</f>
        <v>0.8653035</v>
      </c>
      <c r="G145" s="305">
        <v>0.908497</v>
      </c>
      <c r="H145" s="305">
        <v>0.82113999999999998</v>
      </c>
      <c r="I145" s="305">
        <v>0.69916</v>
      </c>
      <c r="J145" s="617">
        <v>1</v>
      </c>
      <c r="K145" s="617">
        <v>12</v>
      </c>
      <c r="L145" s="617">
        <v>0.01</v>
      </c>
      <c r="M145" s="617">
        <v>2</v>
      </c>
      <c r="N145" s="617">
        <v>0.1</v>
      </c>
      <c r="O145" s="617">
        <v>10</v>
      </c>
      <c r="P145" s="617">
        <v>30</v>
      </c>
      <c r="Q145" s="617">
        <v>4</v>
      </c>
      <c r="R145" s="617">
        <v>1</v>
      </c>
      <c r="S145" s="617">
        <v>14</v>
      </c>
      <c r="T145" s="617">
        <v>4</v>
      </c>
      <c r="U145" s="617">
        <v>0.1</v>
      </c>
      <c r="V145" s="617">
        <v>1</v>
      </c>
      <c r="W145" s="617">
        <v>7</v>
      </c>
      <c r="X145" s="617">
        <v>1</v>
      </c>
      <c r="Y145" s="617">
        <v>100</v>
      </c>
      <c r="Z145" s="617">
        <v>10</v>
      </c>
      <c r="AA145" s="617">
        <v>1</v>
      </c>
      <c r="AB145" s="617">
        <v>0.5</v>
      </c>
    </row>
    <row r="146" spans="1:28" ht="15.75">
      <c r="A146" s="746"/>
      <c r="B146" s="237" t="s">
        <v>117</v>
      </c>
      <c r="C146" s="746"/>
      <c r="D146" s="305">
        <v>0.682782</v>
      </c>
      <c r="E146" s="617"/>
      <c r="F146" s="833"/>
      <c r="G146" s="305">
        <v>0.82211000000000001</v>
      </c>
      <c r="H146" s="305">
        <v>0.76990999999999998</v>
      </c>
      <c r="I146" s="305">
        <v>0.63783999999999996</v>
      </c>
      <c r="J146" s="617">
        <v>1</v>
      </c>
      <c r="K146" s="617">
        <v>12</v>
      </c>
      <c r="L146" s="617">
        <v>0.01</v>
      </c>
      <c r="M146" s="617">
        <v>2</v>
      </c>
      <c r="N146" s="617">
        <v>0.1</v>
      </c>
      <c r="O146" s="617">
        <v>10</v>
      </c>
      <c r="P146" s="617">
        <v>30</v>
      </c>
      <c r="Q146" s="617">
        <v>4</v>
      </c>
      <c r="R146" s="617">
        <v>1</v>
      </c>
      <c r="S146" s="617">
        <v>14</v>
      </c>
      <c r="T146" s="617">
        <v>4</v>
      </c>
      <c r="U146" s="617">
        <v>0.1</v>
      </c>
      <c r="V146" s="617">
        <v>1</v>
      </c>
      <c r="W146" s="617">
        <v>7</v>
      </c>
      <c r="X146" s="617">
        <v>1</v>
      </c>
      <c r="Y146" s="617">
        <v>100</v>
      </c>
      <c r="Z146" s="617">
        <v>10</v>
      </c>
      <c r="AA146" s="617">
        <v>1</v>
      </c>
      <c r="AB146" s="617">
        <v>0.5</v>
      </c>
    </row>
    <row r="147" spans="1:28" ht="15.75">
      <c r="A147" s="745" t="s">
        <v>211</v>
      </c>
      <c r="B147" s="237" t="s">
        <v>78</v>
      </c>
      <c r="C147" s="746">
        <v>0.60576149999999995</v>
      </c>
      <c r="D147" s="305">
        <v>0.60668800000000001</v>
      </c>
      <c r="E147" s="458"/>
      <c r="F147" s="833">
        <f>AVERAGE(G147:G148)</f>
        <v>0.89328099999999999</v>
      </c>
      <c r="G147" s="305">
        <v>0.89101600000000003</v>
      </c>
      <c r="H147" s="305">
        <v>0.72053999999999996</v>
      </c>
      <c r="I147" s="305">
        <v>0.56330999999999998</v>
      </c>
      <c r="J147" s="617">
        <v>1</v>
      </c>
      <c r="K147" s="617">
        <v>8</v>
      </c>
      <c r="L147" s="617">
        <v>0.01</v>
      </c>
      <c r="M147" s="617">
        <v>2</v>
      </c>
      <c r="N147" s="617">
        <v>0.1</v>
      </c>
      <c r="O147" s="617">
        <v>5</v>
      </c>
      <c r="P147" s="617">
        <v>60</v>
      </c>
      <c r="Q147" s="617">
        <v>4</v>
      </c>
      <c r="R147" s="617">
        <v>3</v>
      </c>
      <c r="S147" s="617">
        <v>8</v>
      </c>
      <c r="T147" s="617">
        <v>4</v>
      </c>
      <c r="U147" s="617">
        <v>1E-4</v>
      </c>
      <c r="V147" s="617">
        <v>2</v>
      </c>
      <c r="W147" s="617">
        <v>100</v>
      </c>
      <c r="X147" s="617">
        <v>0.1</v>
      </c>
      <c r="Y147" s="617">
        <v>0.5</v>
      </c>
      <c r="Z147" s="617">
        <v>9</v>
      </c>
      <c r="AA147" s="617">
        <v>4</v>
      </c>
      <c r="AB147" s="617">
        <v>0.5</v>
      </c>
    </row>
    <row r="148" spans="1:28" ht="15.75">
      <c r="A148" s="745"/>
      <c r="B148" s="237" t="s">
        <v>79</v>
      </c>
      <c r="C148" s="746"/>
      <c r="D148" s="305">
        <v>0.60647700000000004</v>
      </c>
      <c r="E148" s="458"/>
      <c r="F148" s="833"/>
      <c r="G148" s="305">
        <v>0.89554599999999995</v>
      </c>
      <c r="H148" s="305">
        <v>0.72714000000000001</v>
      </c>
      <c r="I148" s="305">
        <v>0.57142000000000004</v>
      </c>
      <c r="J148" s="617">
        <v>1</v>
      </c>
      <c r="K148" s="617">
        <v>8</v>
      </c>
      <c r="L148" s="617">
        <v>0.01</v>
      </c>
      <c r="M148" s="617">
        <v>2</v>
      </c>
      <c r="N148" s="617">
        <v>0.1</v>
      </c>
      <c r="O148" s="617">
        <v>5</v>
      </c>
      <c r="P148" s="617">
        <v>60</v>
      </c>
      <c r="Q148" s="617">
        <v>4</v>
      </c>
      <c r="R148" s="617">
        <v>3</v>
      </c>
      <c r="S148" s="617">
        <v>8</v>
      </c>
      <c r="T148" s="617">
        <v>4</v>
      </c>
      <c r="U148" s="617">
        <v>1E-4</v>
      </c>
      <c r="V148" s="617">
        <v>2</v>
      </c>
      <c r="W148" s="617">
        <v>100</v>
      </c>
      <c r="X148" s="617">
        <v>0.1</v>
      </c>
      <c r="Y148" s="617">
        <v>0.5</v>
      </c>
      <c r="Z148" s="617">
        <v>9</v>
      </c>
      <c r="AA148" s="617">
        <v>4</v>
      </c>
      <c r="AB148" s="617">
        <v>0.5</v>
      </c>
    </row>
  </sheetData>
  <mergeCells count="134">
    <mergeCell ref="C116:C117"/>
    <mergeCell ref="A110:A111"/>
    <mergeCell ref="C110:C111"/>
    <mergeCell ref="A112:A113"/>
    <mergeCell ref="C112:C113"/>
    <mergeCell ref="A114:A115"/>
    <mergeCell ref="J7:J8"/>
    <mergeCell ref="A9:A10"/>
    <mergeCell ref="D9:D10"/>
    <mergeCell ref="J9:J10"/>
    <mergeCell ref="D3:D4"/>
    <mergeCell ref="D5:D6"/>
    <mergeCell ref="D7:D8"/>
    <mergeCell ref="A7:A8"/>
    <mergeCell ref="H66:X66"/>
    <mergeCell ref="A66:A67"/>
    <mergeCell ref="B66:B67"/>
    <mergeCell ref="D66:D67"/>
    <mergeCell ref="E66:E67"/>
    <mergeCell ref="F66:F67"/>
    <mergeCell ref="G66:G67"/>
    <mergeCell ref="C66:C67"/>
    <mergeCell ref="A11:A12"/>
    <mergeCell ref="A13:A14"/>
    <mergeCell ref="A15:A16"/>
    <mergeCell ref="A17:A18"/>
    <mergeCell ref="K1:V1"/>
    <mergeCell ref="E1:E2"/>
    <mergeCell ref="F1:F2"/>
    <mergeCell ref="G1:G2"/>
    <mergeCell ref="I1:I2"/>
    <mergeCell ref="J1:J2"/>
    <mergeCell ref="D1:D2"/>
    <mergeCell ref="A3:A4"/>
    <mergeCell ref="A5:A6"/>
    <mergeCell ref="J3:J4"/>
    <mergeCell ref="J5:J6"/>
    <mergeCell ref="A1:A2"/>
    <mergeCell ref="B1:B2"/>
    <mergeCell ref="A122:A123"/>
    <mergeCell ref="C122:C123"/>
    <mergeCell ref="C108:C109"/>
    <mergeCell ref="A70:A71"/>
    <mergeCell ref="A72:A73"/>
    <mergeCell ref="A74:A75"/>
    <mergeCell ref="A68:A69"/>
    <mergeCell ref="F84:F85"/>
    <mergeCell ref="G84:G85"/>
    <mergeCell ref="C78:C79"/>
    <mergeCell ref="C80:C81"/>
    <mergeCell ref="A78:A79"/>
    <mergeCell ref="A80:A81"/>
    <mergeCell ref="A76:A77"/>
    <mergeCell ref="C68:C69"/>
    <mergeCell ref="C70:C71"/>
    <mergeCell ref="C72:C73"/>
    <mergeCell ref="C74:C75"/>
    <mergeCell ref="C76:C77"/>
    <mergeCell ref="B106:B107"/>
    <mergeCell ref="C106:C107"/>
    <mergeCell ref="D106:D107"/>
    <mergeCell ref="E106:E107"/>
    <mergeCell ref="A116:A117"/>
    <mergeCell ref="G106:G107"/>
    <mergeCell ref="H106:Z106"/>
    <mergeCell ref="A108:A109"/>
    <mergeCell ref="A128:A129"/>
    <mergeCell ref="C128:C129"/>
    <mergeCell ref="A106:A107"/>
    <mergeCell ref="A86:A87"/>
    <mergeCell ref="C86:C87"/>
    <mergeCell ref="H84:Z84"/>
    <mergeCell ref="A84:A85"/>
    <mergeCell ref="B84:B85"/>
    <mergeCell ref="C84:C85"/>
    <mergeCell ref="D84:D85"/>
    <mergeCell ref="E84:E85"/>
    <mergeCell ref="C114:C115"/>
    <mergeCell ref="F106:F107"/>
    <mergeCell ref="A126:A127"/>
    <mergeCell ref="A124:A125"/>
    <mergeCell ref="C124:C125"/>
    <mergeCell ref="C126:C127"/>
    <mergeCell ref="A118:A119"/>
    <mergeCell ref="C118:C119"/>
    <mergeCell ref="A120:A121"/>
    <mergeCell ref="C120:C121"/>
    <mergeCell ref="A88:A89"/>
    <mergeCell ref="C88:C89"/>
    <mergeCell ref="A90:A91"/>
    <mergeCell ref="C90:C91"/>
    <mergeCell ref="A92:A93"/>
    <mergeCell ref="C92:C93"/>
    <mergeCell ref="A105:Z105"/>
    <mergeCell ref="A94:A95"/>
    <mergeCell ref="C94:C95"/>
    <mergeCell ref="A96:A97"/>
    <mergeCell ref="C96:C97"/>
    <mergeCell ref="A98:A99"/>
    <mergeCell ref="C98:C99"/>
    <mergeCell ref="A100:A101"/>
    <mergeCell ref="A102:A103"/>
    <mergeCell ref="C102:C103"/>
    <mergeCell ref="F145:F146"/>
    <mergeCell ref="F147:F148"/>
    <mergeCell ref="A145:A146"/>
    <mergeCell ref="C145:C146"/>
    <mergeCell ref="A147:A148"/>
    <mergeCell ref="C147:C148"/>
    <mergeCell ref="A137:A138"/>
    <mergeCell ref="C137:C138"/>
    <mergeCell ref="A139:A140"/>
    <mergeCell ref="C139:C140"/>
    <mergeCell ref="A141:A142"/>
    <mergeCell ref="C141:C142"/>
    <mergeCell ref="A143:A144"/>
    <mergeCell ref="C143:C144"/>
    <mergeCell ref="H133:H134"/>
    <mergeCell ref="I133:I134"/>
    <mergeCell ref="J133:AB133"/>
    <mergeCell ref="A132:AB132"/>
    <mergeCell ref="F135:F136"/>
    <mergeCell ref="F137:F138"/>
    <mergeCell ref="F139:F140"/>
    <mergeCell ref="F141:F142"/>
    <mergeCell ref="F143:F144"/>
    <mergeCell ref="A133:A134"/>
    <mergeCell ref="B133:B134"/>
    <mergeCell ref="C133:C134"/>
    <mergeCell ref="E133:E134"/>
    <mergeCell ref="A135:A136"/>
    <mergeCell ref="C135:C136"/>
    <mergeCell ref="F133:F134"/>
    <mergeCell ref="G133:G13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E625-3FFA-4B5D-8669-F509F42D6F05}">
  <dimension ref="A1:Y192"/>
  <sheetViews>
    <sheetView topLeftCell="A89" workbookViewId="0">
      <selection activeCell="K88" sqref="K88"/>
    </sheetView>
  </sheetViews>
  <sheetFormatPr defaultRowHeight="15"/>
  <cols>
    <col min="1" max="1" width="21.28515625" customWidth="1"/>
    <col min="2" max="3" width="21.28515625" bestFit="1" customWidth="1"/>
    <col min="4" max="4" width="10.28515625" bestFit="1" customWidth="1"/>
    <col min="5" max="5" width="20.7109375" bestFit="1" customWidth="1"/>
    <col min="6" max="6" width="21.28515625" bestFit="1" customWidth="1"/>
    <col min="7" max="7" width="21.42578125" customWidth="1"/>
    <col min="8" max="8" width="6.7109375" customWidth="1"/>
    <col min="9" max="9" width="16.140625" customWidth="1"/>
    <col min="10" max="11" width="20.7109375" bestFit="1" customWidth="1"/>
    <col min="16" max="17" width="20.7109375" bestFit="1" customWidth="1"/>
    <col min="19" max="19" width="23.85546875" customWidth="1"/>
    <col min="20" max="20" width="21" customWidth="1"/>
    <col min="21" max="21" width="19.42578125" customWidth="1"/>
    <col min="23" max="23" width="22.140625" customWidth="1"/>
    <col min="24" max="24" width="22.42578125" customWidth="1"/>
    <col min="25" max="25" width="19.140625" customWidth="1"/>
  </cols>
  <sheetData>
    <row r="1" spans="1:25">
      <c r="A1" s="702" t="s">
        <v>223</v>
      </c>
      <c r="S1" s="702" t="s">
        <v>224</v>
      </c>
    </row>
    <row r="2" spans="1:25" ht="15.75">
      <c r="A2" s="334" t="s">
        <v>1</v>
      </c>
      <c r="B2" s="332" t="s">
        <v>225</v>
      </c>
      <c r="C2" s="332" t="s">
        <v>149</v>
      </c>
      <c r="E2" s="550" t="s">
        <v>1</v>
      </c>
      <c r="F2" s="239" t="s">
        <v>225</v>
      </c>
      <c r="G2" s="240" t="s">
        <v>149</v>
      </c>
      <c r="I2" s="870" t="s">
        <v>18</v>
      </c>
      <c r="J2" s="871"/>
      <c r="K2" s="872"/>
      <c r="S2" s="334" t="s">
        <v>1</v>
      </c>
      <c r="T2" s="332" t="s">
        <v>225</v>
      </c>
      <c r="U2" s="332" t="s">
        <v>150</v>
      </c>
      <c r="W2" s="550" t="s">
        <v>1</v>
      </c>
      <c r="X2" s="239" t="s">
        <v>225</v>
      </c>
      <c r="Y2" s="240" t="s">
        <v>150</v>
      </c>
    </row>
    <row r="3" spans="1:25" ht="15.75">
      <c r="A3" s="746" t="s">
        <v>209</v>
      </c>
      <c r="B3" s="260" t="s">
        <v>226</v>
      </c>
      <c r="C3" s="332">
        <v>0.448768</v>
      </c>
      <c r="E3" s="867" t="s">
        <v>227</v>
      </c>
      <c r="F3" s="549" t="s">
        <v>226</v>
      </c>
      <c r="G3" s="238">
        <v>0.54088499999999995</v>
      </c>
      <c r="I3" s="448" t="s">
        <v>228</v>
      </c>
      <c r="J3" s="457" t="s">
        <v>229</v>
      </c>
      <c r="K3" s="448" t="s">
        <v>230</v>
      </c>
      <c r="S3" s="746" t="s">
        <v>209</v>
      </c>
      <c r="T3" s="258" t="s">
        <v>231</v>
      </c>
      <c r="U3" s="553">
        <v>0.61518700000000004</v>
      </c>
      <c r="W3" s="867" t="s">
        <v>227</v>
      </c>
      <c r="X3" s="239" t="s">
        <v>231</v>
      </c>
      <c r="Y3" s="553">
        <v>0.288298</v>
      </c>
    </row>
    <row r="4" spans="1:25" ht="15.75" customHeight="1">
      <c r="A4" s="746"/>
      <c r="B4" s="258" t="s">
        <v>232</v>
      </c>
      <c r="C4" s="334">
        <v>0.50347900000000001</v>
      </c>
      <c r="E4" s="867"/>
      <c r="F4" s="707" t="s">
        <v>232</v>
      </c>
      <c r="G4" s="547">
        <v>0.61315600000000003</v>
      </c>
      <c r="I4" s="455">
        <v>5</v>
      </c>
      <c r="J4" s="458">
        <v>0.73449200000000003</v>
      </c>
      <c r="K4" s="456">
        <v>0.70223187499999995</v>
      </c>
      <c r="S4" s="746"/>
      <c r="T4" s="258" t="s">
        <v>233</v>
      </c>
      <c r="U4" s="305">
        <v>0.85186899999999999</v>
      </c>
      <c r="W4" s="867"/>
      <c r="X4" s="552" t="s">
        <v>233</v>
      </c>
      <c r="Y4" s="305">
        <v>0.39202100000000001</v>
      </c>
    </row>
    <row r="5" spans="1:25" ht="15.75">
      <c r="A5" s="746"/>
      <c r="B5" s="260" t="s">
        <v>231</v>
      </c>
      <c r="C5" s="420">
        <v>0.58824799999999999</v>
      </c>
      <c r="E5" s="867"/>
      <c r="F5" s="239" t="s">
        <v>231</v>
      </c>
      <c r="G5" s="241">
        <v>0.64308100000000001</v>
      </c>
      <c r="I5" s="455">
        <v>7</v>
      </c>
      <c r="J5" s="458">
        <v>0.661694</v>
      </c>
      <c r="K5" s="456">
        <v>0.72302374999999997</v>
      </c>
      <c r="S5" s="746"/>
      <c r="T5" s="260" t="s">
        <v>234</v>
      </c>
      <c r="U5" s="305">
        <v>0.83060699999999998</v>
      </c>
      <c r="W5" s="867"/>
      <c r="X5" s="260" t="s">
        <v>234</v>
      </c>
      <c r="Y5" s="305">
        <v>0.423404</v>
      </c>
    </row>
    <row r="6" spans="1:25" ht="15.75">
      <c r="A6" s="746"/>
      <c r="B6" s="260" t="s">
        <v>235</v>
      </c>
      <c r="C6" s="317">
        <v>0.58864300000000003</v>
      </c>
      <c r="E6" s="867"/>
      <c r="F6" s="260" t="s">
        <v>235</v>
      </c>
      <c r="G6" s="236">
        <v>0.67399600000000004</v>
      </c>
      <c r="I6" s="455">
        <v>19</v>
      </c>
      <c r="J6" s="458">
        <v>0.55177100000000001</v>
      </c>
      <c r="K6" s="456">
        <v>0.60907722200000003</v>
      </c>
      <c r="S6" s="414"/>
      <c r="T6" s="336"/>
      <c r="U6" s="703"/>
      <c r="W6" s="415"/>
      <c r="X6" s="336"/>
      <c r="Y6" s="703"/>
    </row>
    <row r="7" spans="1:25" ht="15.75">
      <c r="A7" s="746"/>
      <c r="B7" s="260" t="s">
        <v>234</v>
      </c>
      <c r="C7" s="317">
        <v>0.57610600000000001</v>
      </c>
      <c r="E7" s="867"/>
      <c r="F7" s="260" t="s">
        <v>234</v>
      </c>
      <c r="G7" s="236">
        <v>0.660802</v>
      </c>
      <c r="I7" s="455">
        <v>24</v>
      </c>
      <c r="J7" s="458">
        <v>0.68217899999999998</v>
      </c>
      <c r="K7" s="456">
        <v>0.63707475000000002</v>
      </c>
      <c r="S7" s="414"/>
      <c r="T7" s="336"/>
      <c r="U7" s="703"/>
      <c r="W7" s="415"/>
      <c r="X7" s="336"/>
      <c r="Y7" s="703"/>
    </row>
    <row r="8" spans="1:25" ht="15.75">
      <c r="A8" s="233"/>
      <c r="B8" s="233"/>
      <c r="C8" s="235"/>
      <c r="I8" s="455">
        <v>25</v>
      </c>
      <c r="J8" s="458">
        <v>0.54158399999999995</v>
      </c>
      <c r="K8" s="456">
        <v>0.59251074999999997</v>
      </c>
      <c r="S8" s="233"/>
      <c r="T8" s="233"/>
      <c r="U8" s="235"/>
    </row>
    <row r="9" spans="1:25">
      <c r="I9" s="455">
        <v>28</v>
      </c>
      <c r="J9" s="458">
        <v>0.357348</v>
      </c>
      <c r="K9" s="456">
        <v>0.3485335</v>
      </c>
    </row>
    <row r="10" spans="1:25">
      <c r="I10" s="455">
        <v>29</v>
      </c>
      <c r="J10" s="458">
        <v>0.46608300000000003</v>
      </c>
      <c r="K10" s="456">
        <v>0.50806779999999996</v>
      </c>
    </row>
    <row r="11" spans="1:25">
      <c r="I11" s="455">
        <v>30</v>
      </c>
      <c r="J11" s="458">
        <v>0.35442600000000002</v>
      </c>
      <c r="K11" s="456">
        <v>0.34943000000000002</v>
      </c>
    </row>
    <row r="12" spans="1:25">
      <c r="I12" s="455">
        <v>31</v>
      </c>
      <c r="J12" s="458">
        <v>0.35505799999999998</v>
      </c>
      <c r="K12" s="456">
        <v>0.34248400000000001</v>
      </c>
    </row>
    <row r="13" spans="1:25">
      <c r="I13" s="455">
        <v>33</v>
      </c>
      <c r="J13" s="458">
        <v>0.46803699999999998</v>
      </c>
      <c r="K13" s="456">
        <v>0.50732829999999995</v>
      </c>
    </row>
    <row r="14" spans="1:25">
      <c r="I14" s="455">
        <v>34</v>
      </c>
      <c r="J14" s="458">
        <v>0.54709700000000006</v>
      </c>
      <c r="K14" s="456">
        <v>0.56995419999999997</v>
      </c>
    </row>
    <row r="15" spans="1:25">
      <c r="I15" s="455">
        <v>35</v>
      </c>
      <c r="J15" s="458">
        <v>0.56824300000000005</v>
      </c>
      <c r="K15" s="456">
        <v>0.61511136399999999</v>
      </c>
    </row>
    <row r="16" spans="1:25">
      <c r="I16" s="455">
        <v>36</v>
      </c>
      <c r="J16" s="458">
        <v>0.73245099999999996</v>
      </c>
      <c r="K16" s="456">
        <v>0.74683600000000006</v>
      </c>
    </row>
    <row r="17" spans="1:25">
      <c r="I17" s="455">
        <v>45</v>
      </c>
      <c r="J17" s="458">
        <v>0.60728599999999999</v>
      </c>
      <c r="K17" s="456">
        <v>0.59706424999999996</v>
      </c>
    </row>
    <row r="18" spans="1:25">
      <c r="I18" s="704">
        <v>46</v>
      </c>
      <c r="J18" s="705">
        <v>0.76458599999999999</v>
      </c>
      <c r="K18" s="706">
        <v>0.40669050000000001</v>
      </c>
    </row>
    <row r="19" spans="1:25">
      <c r="I19" s="455">
        <v>47</v>
      </c>
      <c r="J19" s="458">
        <v>0.407669</v>
      </c>
      <c r="K19" s="456">
        <v>0.39843099999999998</v>
      </c>
    </row>
    <row r="20" spans="1:25">
      <c r="I20" s="695"/>
      <c r="J20" s="695"/>
      <c r="K20" s="695"/>
    </row>
    <row r="21" spans="1:25">
      <c r="I21" s="695"/>
      <c r="J21" s="695"/>
      <c r="K21" s="695"/>
    </row>
    <row r="22" spans="1:25">
      <c r="I22" s="695"/>
      <c r="J22" s="695"/>
      <c r="K22" s="695"/>
    </row>
    <row r="24" spans="1:25">
      <c r="I24">
        <f>(C3+G3+C26+G26+C49+G49+C72+G72+C95+G95+C121+G121+C145+G145)/14</f>
        <v>0.50884428571428575</v>
      </c>
    </row>
    <row r="25" spans="1:25" ht="15.75">
      <c r="A25" s="334" t="s">
        <v>1</v>
      </c>
      <c r="B25" s="334" t="s">
        <v>225</v>
      </c>
      <c r="C25" s="334" t="s">
        <v>149</v>
      </c>
      <c r="E25" s="334" t="s">
        <v>1</v>
      </c>
      <c r="F25" s="334" t="s">
        <v>225</v>
      </c>
      <c r="G25" s="334" t="s">
        <v>149</v>
      </c>
      <c r="S25" s="334" t="s">
        <v>1</v>
      </c>
      <c r="T25" s="334" t="s">
        <v>225</v>
      </c>
      <c r="U25" s="240" t="s">
        <v>150</v>
      </c>
      <c r="W25" s="334" t="s">
        <v>1</v>
      </c>
      <c r="X25" s="334" t="s">
        <v>225</v>
      </c>
      <c r="Y25" s="240" t="s">
        <v>150</v>
      </c>
    </row>
    <row r="26" spans="1:25" ht="15.75" customHeight="1">
      <c r="A26" s="745" t="s">
        <v>236</v>
      </c>
      <c r="B26" s="260" t="s">
        <v>226</v>
      </c>
      <c r="C26" s="332">
        <v>0.80864899999999995</v>
      </c>
      <c r="D26" s="490"/>
      <c r="E26" s="745" t="s">
        <v>237</v>
      </c>
      <c r="F26" s="260" t="s">
        <v>226</v>
      </c>
      <c r="G26" s="406">
        <v>0.84059499999999998</v>
      </c>
      <c r="S26" s="745" t="s">
        <v>236</v>
      </c>
      <c r="T26" s="332" t="s">
        <v>231</v>
      </c>
      <c r="U26" s="553"/>
      <c r="V26" s="490"/>
      <c r="W26" s="745" t="s">
        <v>237</v>
      </c>
      <c r="X26" s="332" t="s">
        <v>231</v>
      </c>
      <c r="Y26" s="553">
        <v>0.84930499999999998</v>
      </c>
    </row>
    <row r="27" spans="1:25" ht="15.75">
      <c r="A27" s="745"/>
      <c r="B27" s="260" t="s">
        <v>232</v>
      </c>
      <c r="C27" s="332">
        <v>0.862757</v>
      </c>
      <c r="D27" s="490"/>
      <c r="E27" s="745"/>
      <c r="F27" s="260" t="s">
        <v>232</v>
      </c>
      <c r="G27" s="332">
        <v>0.86920299999999995</v>
      </c>
      <c r="S27" s="745"/>
      <c r="T27" s="332" t="s">
        <v>233</v>
      </c>
      <c r="U27" s="316">
        <v>0.97847399999999995</v>
      </c>
      <c r="V27" s="490"/>
      <c r="W27" s="745"/>
      <c r="X27" s="332" t="s">
        <v>233</v>
      </c>
      <c r="Y27" s="305">
        <v>0.902424</v>
      </c>
    </row>
    <row r="28" spans="1:25" ht="15.75">
      <c r="A28" s="745"/>
      <c r="B28" s="260" t="s">
        <v>231</v>
      </c>
      <c r="C28" s="406">
        <v>0.45536799999999999</v>
      </c>
      <c r="D28" s="490"/>
      <c r="E28" s="745"/>
      <c r="F28" s="260" t="s">
        <v>231</v>
      </c>
      <c r="G28" s="406">
        <v>0.82190799999999997</v>
      </c>
      <c r="S28" s="745"/>
      <c r="T28" s="295" t="s">
        <v>234</v>
      </c>
      <c r="U28" s="305">
        <v>0.95957199999999998</v>
      </c>
      <c r="V28" s="490"/>
      <c r="W28" s="745"/>
      <c r="X28" s="332" t="s">
        <v>234</v>
      </c>
      <c r="Y28" s="305">
        <v>0.88001600000000002</v>
      </c>
    </row>
    <row r="29" spans="1:25" ht="15.75">
      <c r="A29" s="745"/>
      <c r="B29" s="260" t="s">
        <v>235</v>
      </c>
      <c r="C29" s="236">
        <v>0.87616400000000005</v>
      </c>
      <c r="D29" s="490"/>
      <c r="E29" s="745"/>
      <c r="F29" s="260" t="s">
        <v>235</v>
      </c>
      <c r="G29" s="236">
        <v>0.89428799999999997</v>
      </c>
      <c r="S29" s="479"/>
      <c r="T29" s="336"/>
      <c r="U29" s="703"/>
      <c r="V29" s="490"/>
      <c r="W29" s="479"/>
      <c r="X29" s="336"/>
      <c r="Y29" s="703"/>
    </row>
    <row r="30" spans="1:25" ht="15.75">
      <c r="A30" s="745"/>
      <c r="B30" s="260" t="s">
        <v>234</v>
      </c>
      <c r="C30" s="480">
        <v>0.84946100000000002</v>
      </c>
      <c r="D30" s="490"/>
      <c r="E30" s="745"/>
      <c r="F30" s="260" t="s">
        <v>234</v>
      </c>
      <c r="G30" s="236">
        <v>0.89411099999999999</v>
      </c>
      <c r="S30" s="479"/>
      <c r="T30" s="336"/>
      <c r="U30" s="703"/>
      <c r="V30" s="490"/>
      <c r="W30" s="479"/>
      <c r="X30" s="336"/>
      <c r="Y30" s="703"/>
    </row>
    <row r="48" spans="1:25" ht="15.75">
      <c r="A48" s="334" t="s">
        <v>1</v>
      </c>
      <c r="B48" s="334" t="s">
        <v>225</v>
      </c>
      <c r="C48" s="334" t="s">
        <v>149</v>
      </c>
      <c r="E48" s="334" t="s">
        <v>1</v>
      </c>
      <c r="F48" s="334" t="s">
        <v>225</v>
      </c>
      <c r="G48" s="334" t="s">
        <v>149</v>
      </c>
      <c r="S48" s="334" t="s">
        <v>1</v>
      </c>
      <c r="T48" s="334" t="s">
        <v>225</v>
      </c>
      <c r="U48" s="240" t="s">
        <v>150</v>
      </c>
      <c r="W48" s="334" t="s">
        <v>1</v>
      </c>
      <c r="X48" s="334" t="s">
        <v>225</v>
      </c>
      <c r="Y48" s="240" t="s">
        <v>150</v>
      </c>
    </row>
    <row r="49" spans="1:25" ht="15.75" customHeight="1">
      <c r="A49" s="745" t="s">
        <v>238</v>
      </c>
      <c r="B49" s="260" t="s">
        <v>226</v>
      </c>
      <c r="C49" s="332">
        <v>0.63714999999999999</v>
      </c>
      <c r="E49" s="745" t="s">
        <v>239</v>
      </c>
      <c r="F49" s="260" t="s">
        <v>226</v>
      </c>
      <c r="G49" s="332">
        <v>0.69765100000000002</v>
      </c>
      <c r="S49" s="745" t="s">
        <v>238</v>
      </c>
      <c r="T49" s="332" t="s">
        <v>231</v>
      </c>
      <c r="U49" s="553">
        <v>0.94880200000000003</v>
      </c>
      <c r="W49" s="745" t="s">
        <v>239</v>
      </c>
      <c r="X49" s="332" t="s">
        <v>231</v>
      </c>
      <c r="Y49" s="458"/>
    </row>
    <row r="50" spans="1:25" ht="15.75" customHeight="1">
      <c r="A50" s="745"/>
      <c r="B50" s="260" t="s">
        <v>232</v>
      </c>
      <c r="C50" s="332">
        <v>0.66880499999999998</v>
      </c>
      <c r="E50" s="745"/>
      <c r="F50" s="260" t="s">
        <v>232</v>
      </c>
      <c r="G50" s="332">
        <v>0.710484</v>
      </c>
      <c r="S50" s="745"/>
      <c r="T50" s="332" t="s">
        <v>233</v>
      </c>
      <c r="U50" s="316">
        <v>0.95210099999999998</v>
      </c>
      <c r="W50" s="745"/>
      <c r="X50" s="332" t="s">
        <v>233</v>
      </c>
      <c r="Y50" s="305">
        <v>0.93779299999999999</v>
      </c>
    </row>
    <row r="51" spans="1:25" ht="15.75">
      <c r="A51" s="745"/>
      <c r="B51" s="260" t="s">
        <v>231</v>
      </c>
      <c r="C51" s="405">
        <v>0.77185000000000004</v>
      </c>
      <c r="E51" s="745"/>
      <c r="F51" s="260" t="s">
        <v>231</v>
      </c>
      <c r="G51" s="380">
        <v>0.75009000000000003</v>
      </c>
      <c r="S51" s="745"/>
      <c r="T51" s="295" t="s">
        <v>234</v>
      </c>
      <c r="U51" s="305">
        <v>0.944137</v>
      </c>
      <c r="W51" s="745"/>
      <c r="X51" s="332" t="s">
        <v>234</v>
      </c>
      <c r="Y51" s="305">
        <v>0.96426400000000001</v>
      </c>
    </row>
    <row r="52" spans="1:25" ht="15.75">
      <c r="A52" s="745"/>
      <c r="B52" s="260" t="s">
        <v>235</v>
      </c>
      <c r="C52" s="286">
        <v>0.76971100000000003</v>
      </c>
      <c r="E52" s="745"/>
      <c r="F52" s="301" t="s">
        <v>235</v>
      </c>
      <c r="G52" s="236">
        <v>0.79092899999999999</v>
      </c>
      <c r="S52" s="479"/>
      <c r="T52" s="336"/>
      <c r="U52" s="703"/>
      <c r="W52" s="479"/>
      <c r="X52" s="336"/>
      <c r="Y52" s="703"/>
    </row>
    <row r="53" spans="1:25" ht="15.75">
      <c r="A53" s="745"/>
      <c r="B53" s="301" t="s">
        <v>234</v>
      </c>
      <c r="C53" s="236">
        <v>0.76527800000000001</v>
      </c>
      <c r="E53" s="745"/>
      <c r="F53" s="301" t="s">
        <v>234</v>
      </c>
      <c r="G53" s="708">
        <v>0.80342599999999997</v>
      </c>
      <c r="S53" s="479"/>
      <c r="T53" s="336"/>
      <c r="U53" s="694"/>
      <c r="W53" s="479"/>
      <c r="X53" s="336"/>
      <c r="Y53" s="694"/>
    </row>
    <row r="59" spans="1:25">
      <c r="I59" s="548"/>
      <c r="J59" s="548"/>
      <c r="K59" s="548"/>
    </row>
    <row r="60" spans="1:25">
      <c r="I60" s="548"/>
      <c r="J60" s="548"/>
      <c r="K60" s="548"/>
    </row>
    <row r="61" spans="1:25">
      <c r="I61" s="548"/>
      <c r="J61" s="548"/>
      <c r="K61" s="548"/>
    </row>
    <row r="62" spans="1:25">
      <c r="I62" s="548"/>
      <c r="J62" s="548"/>
      <c r="K62" s="548"/>
    </row>
    <row r="63" spans="1:25">
      <c r="I63" s="548"/>
      <c r="J63" s="548"/>
      <c r="K63" s="548"/>
    </row>
    <row r="64" spans="1:25">
      <c r="I64" s="548"/>
      <c r="J64" s="548"/>
      <c r="K64" s="548"/>
    </row>
    <row r="65" spans="1:25">
      <c r="I65" s="548"/>
      <c r="J65" s="548"/>
      <c r="K65" s="548"/>
    </row>
    <row r="66" spans="1:25">
      <c r="I66" s="548"/>
      <c r="J66" s="548"/>
      <c r="K66" s="548"/>
    </row>
    <row r="67" spans="1:25">
      <c r="I67" s="548"/>
      <c r="J67" s="548"/>
      <c r="K67" s="548"/>
    </row>
    <row r="71" spans="1:25" ht="15.75">
      <c r="A71" s="334" t="s">
        <v>1</v>
      </c>
      <c r="B71" s="334" t="s">
        <v>225</v>
      </c>
      <c r="C71" s="334" t="s">
        <v>149</v>
      </c>
      <c r="E71" s="334" t="s">
        <v>1</v>
      </c>
      <c r="F71" s="334" t="s">
        <v>225</v>
      </c>
      <c r="G71" s="334" t="s">
        <v>149</v>
      </c>
      <c r="S71" s="334" t="s">
        <v>1</v>
      </c>
      <c r="T71" s="334" t="s">
        <v>225</v>
      </c>
      <c r="U71" s="240" t="s">
        <v>150</v>
      </c>
      <c r="W71" s="334" t="s">
        <v>1</v>
      </c>
      <c r="X71" s="334" t="s">
        <v>225</v>
      </c>
      <c r="Y71" s="240" t="s">
        <v>150</v>
      </c>
    </row>
    <row r="72" spans="1:25" ht="15.75" customHeight="1">
      <c r="A72" s="745" t="s">
        <v>240</v>
      </c>
      <c r="B72" s="260" t="s">
        <v>226</v>
      </c>
      <c r="C72" s="332">
        <v>0.31717899999999999</v>
      </c>
      <c r="E72" s="745" t="s">
        <v>241</v>
      </c>
      <c r="F72" s="260" t="s">
        <v>226</v>
      </c>
      <c r="G72" s="332">
        <v>0.31601800000000002</v>
      </c>
      <c r="S72" s="745" t="s">
        <v>240</v>
      </c>
      <c r="T72" s="332" t="s">
        <v>231</v>
      </c>
      <c r="U72" s="553">
        <v>0.73091499999999998</v>
      </c>
      <c r="W72" s="745" t="s">
        <v>241</v>
      </c>
      <c r="X72" s="332" t="s">
        <v>231</v>
      </c>
      <c r="Y72" s="553">
        <v>0.76198999999999995</v>
      </c>
    </row>
    <row r="73" spans="1:25" ht="15.75" customHeight="1">
      <c r="A73" s="745"/>
      <c r="B73" s="260" t="s">
        <v>232</v>
      </c>
      <c r="C73" s="196">
        <v>0.545682</v>
      </c>
      <c r="E73" s="745"/>
      <c r="F73" s="260" t="s">
        <v>232</v>
      </c>
      <c r="G73" s="196">
        <v>0.36652200000000001</v>
      </c>
      <c r="S73" s="745"/>
      <c r="T73" s="332" t="s">
        <v>233</v>
      </c>
      <c r="U73" s="316">
        <v>0.77518399999999998</v>
      </c>
      <c r="W73" s="745"/>
      <c r="X73" s="332" t="s">
        <v>233</v>
      </c>
      <c r="Y73" s="316">
        <v>0.85519199999999995</v>
      </c>
    </row>
    <row r="74" spans="1:25" ht="15.75">
      <c r="A74" s="745"/>
      <c r="B74" s="260" t="s">
        <v>231</v>
      </c>
      <c r="C74" s="196">
        <v>0.66528399999999999</v>
      </c>
      <c r="E74" s="745"/>
      <c r="F74" s="260" t="s">
        <v>231</v>
      </c>
      <c r="G74" s="196">
        <v>0.49985600000000002</v>
      </c>
      <c r="S74" s="745"/>
      <c r="T74" s="295" t="s">
        <v>234</v>
      </c>
      <c r="U74" s="305">
        <v>0.76519499999999996</v>
      </c>
      <c r="W74" s="745"/>
      <c r="X74" s="295" t="s">
        <v>234</v>
      </c>
      <c r="Y74" s="305">
        <v>0.85494400000000004</v>
      </c>
    </row>
    <row r="75" spans="1:25" ht="15.75">
      <c r="A75" s="745"/>
      <c r="B75" s="260" t="s">
        <v>235</v>
      </c>
      <c r="C75" s="286">
        <v>0.65518100000000001</v>
      </c>
      <c r="E75" s="745"/>
      <c r="F75" s="260" t="s">
        <v>235</v>
      </c>
      <c r="G75" s="286">
        <v>0.56404100000000001</v>
      </c>
      <c r="S75" s="479"/>
      <c r="T75" s="336"/>
      <c r="U75" s="703"/>
      <c r="W75" s="479"/>
      <c r="X75" s="336"/>
      <c r="Y75" s="703"/>
    </row>
    <row r="76" spans="1:25" ht="15.75">
      <c r="A76" s="745"/>
      <c r="B76" s="301" t="s">
        <v>234</v>
      </c>
      <c r="C76" s="236">
        <v>0.65480499999999997</v>
      </c>
      <c r="E76" s="745"/>
      <c r="F76" s="301" t="s">
        <v>234</v>
      </c>
      <c r="G76" s="236">
        <v>0.56265699999999996</v>
      </c>
      <c r="S76" s="479"/>
      <c r="T76" s="336"/>
      <c r="U76" s="703"/>
      <c r="W76" s="479"/>
      <c r="X76" s="336"/>
      <c r="Y76" s="703"/>
    </row>
    <row r="77" spans="1:25" ht="15.75">
      <c r="A77" s="336"/>
      <c r="B77" s="336"/>
      <c r="C77" s="336"/>
      <c r="E77" s="269"/>
      <c r="F77" s="269"/>
      <c r="G77" s="269"/>
      <c r="S77" s="336"/>
      <c r="T77" s="336"/>
      <c r="U77" s="336"/>
      <c r="W77" s="269"/>
      <c r="X77" s="269"/>
      <c r="Y77" s="269"/>
    </row>
    <row r="78" spans="1:25" ht="15.75" customHeight="1"/>
    <row r="79" spans="1:25" ht="15.75" customHeight="1"/>
    <row r="80" spans="1:25" ht="15.75" customHeight="1"/>
    <row r="81" spans="1:25" ht="15.75" customHeight="1"/>
    <row r="82" spans="1:25" ht="15.75" customHeight="1"/>
    <row r="83" spans="1:25" ht="15.75" customHeight="1"/>
    <row r="84" spans="1:25" ht="15.75" customHeight="1"/>
    <row r="85" spans="1:25" ht="15.75" customHeight="1"/>
    <row r="86" spans="1:25" ht="15.75" customHeight="1"/>
    <row r="87" spans="1:25" ht="15.75" customHeight="1"/>
    <row r="94" spans="1:25" ht="15.75">
      <c r="A94" s="334" t="s">
        <v>1</v>
      </c>
      <c r="B94" s="334" t="s">
        <v>225</v>
      </c>
      <c r="C94" s="334" t="s">
        <v>149</v>
      </c>
      <c r="E94" s="334" t="s">
        <v>1</v>
      </c>
      <c r="F94" s="334" t="s">
        <v>225</v>
      </c>
      <c r="G94" s="334" t="s">
        <v>149</v>
      </c>
      <c r="S94" s="334" t="s">
        <v>1</v>
      </c>
      <c r="T94" s="334" t="s">
        <v>225</v>
      </c>
      <c r="U94" s="240" t="s">
        <v>150</v>
      </c>
      <c r="W94" s="334" t="s">
        <v>1</v>
      </c>
      <c r="X94" s="334" t="s">
        <v>225</v>
      </c>
      <c r="Y94" s="240" t="s">
        <v>150</v>
      </c>
    </row>
    <row r="95" spans="1:25" ht="31.5" customHeight="1">
      <c r="A95" s="745" t="s">
        <v>242</v>
      </c>
      <c r="B95" s="260" t="s">
        <v>226</v>
      </c>
      <c r="C95" s="332">
        <v>0.66197499999999998</v>
      </c>
      <c r="E95" s="745" t="s">
        <v>243</v>
      </c>
      <c r="F95" s="260" t="s">
        <v>226</v>
      </c>
      <c r="G95" s="332">
        <v>0.35233199999999998</v>
      </c>
      <c r="S95" s="745" t="s">
        <v>242</v>
      </c>
      <c r="T95" s="332" t="s">
        <v>231</v>
      </c>
      <c r="U95" s="553">
        <v>0.94936699999999996</v>
      </c>
      <c r="W95" s="745" t="s">
        <v>243</v>
      </c>
      <c r="X95" s="332" t="s">
        <v>231</v>
      </c>
      <c r="Y95" s="553">
        <v>0.82364300000000001</v>
      </c>
    </row>
    <row r="96" spans="1:25" ht="15.75" customHeight="1">
      <c r="A96" s="745"/>
      <c r="B96" s="260" t="s">
        <v>232</v>
      </c>
      <c r="C96" s="196">
        <v>0.80144099999999996</v>
      </c>
      <c r="E96" s="745"/>
      <c r="F96" s="260" t="s">
        <v>232</v>
      </c>
      <c r="G96" s="394">
        <v>0.41989300000000002</v>
      </c>
      <c r="S96" s="745"/>
      <c r="T96" s="332" t="s">
        <v>235</v>
      </c>
      <c r="U96" s="553">
        <v>0.98922100000000002</v>
      </c>
      <c r="W96" s="745"/>
      <c r="X96" s="332" t="s">
        <v>235</v>
      </c>
      <c r="Y96" s="305">
        <v>0.85921099999999995</v>
      </c>
    </row>
    <row r="97" spans="1:25" ht="15.75">
      <c r="A97" s="745"/>
      <c r="B97" s="260" t="s">
        <v>231</v>
      </c>
      <c r="C97" s="268">
        <v>0.82339700000000005</v>
      </c>
      <c r="E97" s="745"/>
      <c r="F97" s="260" t="s">
        <v>231</v>
      </c>
      <c r="G97" s="196">
        <v>0.545794</v>
      </c>
      <c r="S97" s="745"/>
      <c r="T97" s="332" t="s">
        <v>234</v>
      </c>
      <c r="U97" s="553">
        <v>0.99049900000000002</v>
      </c>
      <c r="W97" s="745"/>
      <c r="X97" s="332" t="s">
        <v>234</v>
      </c>
      <c r="Y97" s="703">
        <v>0.74446800000000002</v>
      </c>
    </row>
    <row r="98" spans="1:25" ht="15.75">
      <c r="A98" s="745"/>
      <c r="B98" s="301" t="s">
        <v>235</v>
      </c>
      <c r="C98" s="236">
        <v>0.84918499999999997</v>
      </c>
      <c r="E98" s="745"/>
      <c r="F98" s="260" t="s">
        <v>235</v>
      </c>
      <c r="G98" s="286">
        <v>0.58316900000000005</v>
      </c>
      <c r="S98" s="479"/>
      <c r="T98" s="336"/>
      <c r="U98" s="709"/>
      <c r="W98" s="479"/>
      <c r="X98" s="336"/>
      <c r="Y98" s="703"/>
    </row>
    <row r="99" spans="1:25" ht="15.75">
      <c r="A99" s="745"/>
      <c r="B99" s="301" t="s">
        <v>234</v>
      </c>
      <c r="C99" s="236">
        <v>0.85784499999999997</v>
      </c>
      <c r="E99" s="745"/>
      <c r="F99" s="301" t="s">
        <v>234</v>
      </c>
      <c r="G99" s="236">
        <v>0.57186000000000003</v>
      </c>
      <c r="S99" s="479"/>
      <c r="T99" s="336"/>
      <c r="U99" s="709"/>
      <c r="W99" s="479"/>
      <c r="X99" s="336"/>
      <c r="Y99" s="703"/>
    </row>
    <row r="104" spans="1:25" ht="15.75">
      <c r="A104" s="336"/>
      <c r="B104" s="336"/>
      <c r="C104" s="336"/>
      <c r="E104" s="269"/>
      <c r="F104" s="269"/>
      <c r="G104" s="269"/>
      <c r="S104" s="336"/>
      <c r="T104" s="336"/>
      <c r="U104" s="336"/>
      <c r="W104" s="269"/>
      <c r="X104" s="269"/>
      <c r="Y104" s="269"/>
    </row>
    <row r="105" spans="1:25" ht="15.75" customHeight="1">
      <c r="A105" s="868"/>
      <c r="B105" s="336"/>
      <c r="C105" s="336"/>
      <c r="E105" s="869"/>
      <c r="F105" s="269"/>
      <c r="G105" s="213"/>
      <c r="S105" s="868"/>
      <c r="T105" s="336"/>
      <c r="U105" s="336"/>
      <c r="W105" s="869"/>
      <c r="X105" s="269"/>
      <c r="Y105" s="213"/>
    </row>
    <row r="106" spans="1:25" ht="15.75" customHeight="1">
      <c r="A106" s="868"/>
      <c r="B106" s="336"/>
      <c r="C106" s="336"/>
      <c r="E106" s="869"/>
      <c r="F106" s="269"/>
      <c r="G106" s="415"/>
      <c r="S106" s="868"/>
      <c r="T106" s="336"/>
      <c r="U106" s="336"/>
      <c r="W106" s="869"/>
      <c r="X106" s="269"/>
      <c r="Y106" s="415"/>
    </row>
    <row r="107" spans="1:25" ht="15.75" customHeight="1">
      <c r="A107" s="868"/>
      <c r="B107" s="336"/>
      <c r="C107" s="414"/>
      <c r="E107" s="869"/>
      <c r="F107" s="269"/>
      <c r="G107" s="415"/>
      <c r="S107" s="868"/>
      <c r="T107" s="336"/>
      <c r="U107" s="414"/>
      <c r="W107" s="869"/>
      <c r="X107" s="269"/>
      <c r="Y107" s="415"/>
    </row>
    <row r="119" spans="1:25" ht="15.75">
      <c r="A119" s="336"/>
      <c r="B119" s="336"/>
      <c r="C119" s="336"/>
      <c r="E119" s="269"/>
      <c r="F119" s="269"/>
      <c r="G119" s="269"/>
      <c r="S119" s="336"/>
      <c r="T119" s="336"/>
      <c r="U119" s="336"/>
      <c r="W119" s="269"/>
      <c r="X119" s="269"/>
      <c r="Y119" s="269"/>
    </row>
    <row r="120" spans="1:25" ht="15.75" customHeight="1">
      <c r="A120" s="334" t="s">
        <v>1</v>
      </c>
      <c r="B120" s="334" t="s">
        <v>225</v>
      </c>
      <c r="C120" s="334" t="s">
        <v>149</v>
      </c>
      <c r="E120" s="334" t="s">
        <v>1</v>
      </c>
      <c r="F120" s="334" t="s">
        <v>225</v>
      </c>
      <c r="G120" s="334" t="s">
        <v>149</v>
      </c>
      <c r="S120" s="334" t="s">
        <v>1</v>
      </c>
      <c r="T120" s="334" t="s">
        <v>225</v>
      </c>
      <c r="U120" s="334" t="s">
        <v>150</v>
      </c>
      <c r="W120" s="334" t="s">
        <v>1</v>
      </c>
      <c r="X120" s="334" t="s">
        <v>225</v>
      </c>
      <c r="Y120" s="334" t="s">
        <v>150</v>
      </c>
    </row>
    <row r="121" spans="1:25" ht="15.75" customHeight="1">
      <c r="A121" s="745" t="s">
        <v>244</v>
      </c>
      <c r="B121" s="260" t="s">
        <v>226</v>
      </c>
      <c r="C121" s="332">
        <v>0.30190800000000001</v>
      </c>
      <c r="E121" s="745" t="s">
        <v>245</v>
      </c>
      <c r="F121" s="260" t="s">
        <v>226</v>
      </c>
      <c r="G121" s="332">
        <v>0.23080600000000001</v>
      </c>
      <c r="S121" s="745" t="s">
        <v>244</v>
      </c>
      <c r="T121" s="332" t="s">
        <v>231</v>
      </c>
      <c r="U121" s="305">
        <v>0.409804</v>
      </c>
      <c r="W121" s="745" t="s">
        <v>245</v>
      </c>
      <c r="X121" s="332" t="s">
        <v>231</v>
      </c>
      <c r="Y121" s="553">
        <v>0.58940400000000004</v>
      </c>
    </row>
    <row r="122" spans="1:25" ht="15.75" customHeight="1">
      <c r="A122" s="745"/>
      <c r="B122" s="260" t="s">
        <v>232</v>
      </c>
      <c r="C122" s="394">
        <v>0.691805</v>
      </c>
      <c r="E122" s="745"/>
      <c r="F122" s="260" t="s">
        <v>232</v>
      </c>
      <c r="G122" s="394">
        <v>0.60901799999999995</v>
      </c>
      <c r="S122" s="745"/>
      <c r="T122" s="90" t="s">
        <v>235</v>
      </c>
      <c r="U122" s="305">
        <v>0.90052299999999996</v>
      </c>
      <c r="W122" s="745"/>
      <c r="X122" s="90" t="s">
        <v>235</v>
      </c>
      <c r="Y122" s="90">
        <v>0.65698100000000004</v>
      </c>
    </row>
    <row r="123" spans="1:25" ht="15.75">
      <c r="A123" s="745"/>
      <c r="B123" s="260" t="s">
        <v>231</v>
      </c>
      <c r="C123" s="196">
        <v>0.658161</v>
      </c>
      <c r="E123" s="745"/>
      <c r="F123" s="260" t="s">
        <v>231</v>
      </c>
      <c r="G123" s="334">
        <v>0.58940400000000004</v>
      </c>
      <c r="S123" s="745"/>
      <c r="T123" s="332" t="s">
        <v>234</v>
      </c>
      <c r="U123" s="305">
        <v>0.90509799999999996</v>
      </c>
      <c r="W123" s="745"/>
      <c r="X123" s="332" t="s">
        <v>234</v>
      </c>
      <c r="Y123" s="90">
        <v>0.681782</v>
      </c>
    </row>
    <row r="124" spans="1:25" ht="15.75">
      <c r="A124" s="745"/>
      <c r="B124" s="301" t="s">
        <v>235</v>
      </c>
      <c r="C124" s="236">
        <v>0.70874999999999999</v>
      </c>
      <c r="E124" s="745"/>
      <c r="F124" s="301" t="s">
        <v>235</v>
      </c>
      <c r="G124" s="236">
        <v>0.65668899999999997</v>
      </c>
      <c r="S124" s="479"/>
      <c r="T124" s="336"/>
      <c r="U124" s="703"/>
      <c r="W124" s="479"/>
      <c r="X124" s="336"/>
      <c r="Y124" s="206"/>
    </row>
    <row r="125" spans="1:25" ht="15.75">
      <c r="A125" s="745"/>
      <c r="B125" s="301" t="s">
        <v>234</v>
      </c>
      <c r="C125" s="236">
        <v>0.72423199999999999</v>
      </c>
      <c r="E125" s="745"/>
      <c r="F125" s="301" t="s">
        <v>234</v>
      </c>
      <c r="G125" s="236">
        <v>0.67400800000000005</v>
      </c>
      <c r="S125" s="479"/>
      <c r="T125" s="336"/>
      <c r="U125" s="703"/>
      <c r="W125" s="479"/>
      <c r="X125" s="336"/>
      <c r="Y125" s="206"/>
    </row>
    <row r="144" spans="1:25" ht="15.75">
      <c r="A144" s="334" t="s">
        <v>1</v>
      </c>
      <c r="B144" s="334" t="s">
        <v>225</v>
      </c>
      <c r="C144" s="334" t="s">
        <v>149</v>
      </c>
      <c r="E144" s="334" t="s">
        <v>1</v>
      </c>
      <c r="F144" s="334" t="s">
        <v>225</v>
      </c>
      <c r="G144" s="334" t="s">
        <v>149</v>
      </c>
      <c r="S144" s="334" t="s">
        <v>1</v>
      </c>
      <c r="T144" s="334" t="s">
        <v>225</v>
      </c>
      <c r="U144" s="334" t="s">
        <v>150</v>
      </c>
      <c r="W144" s="334" t="s">
        <v>1</v>
      </c>
      <c r="X144" s="334" t="s">
        <v>225</v>
      </c>
      <c r="Y144" s="334" t="s">
        <v>150</v>
      </c>
    </row>
    <row r="145" spans="1:25" ht="15.75">
      <c r="A145" s="745" t="s">
        <v>246</v>
      </c>
      <c r="B145" s="258" t="s">
        <v>226</v>
      </c>
      <c r="C145" s="258">
        <v>0.53459400000000001</v>
      </c>
      <c r="E145" s="745" t="s">
        <v>247</v>
      </c>
      <c r="F145" s="258" t="s">
        <v>226</v>
      </c>
      <c r="G145" s="258">
        <v>0.43530999999999997</v>
      </c>
      <c r="S145" s="750" t="s">
        <v>246</v>
      </c>
      <c r="T145" s="260" t="s">
        <v>231</v>
      </c>
      <c r="U145" s="334">
        <v>0.85173500000000002</v>
      </c>
      <c r="W145" s="745" t="s">
        <v>247</v>
      </c>
      <c r="X145" s="260" t="s">
        <v>231</v>
      </c>
      <c r="Y145" s="305">
        <v>0.145954</v>
      </c>
    </row>
    <row r="146" spans="1:25" ht="15.75" customHeight="1">
      <c r="A146" s="745"/>
      <c r="B146" s="260" t="s">
        <v>232</v>
      </c>
      <c r="C146" s="7">
        <v>0.53220100000000004</v>
      </c>
      <c r="E146" s="745"/>
      <c r="F146" s="260" t="s">
        <v>232</v>
      </c>
      <c r="G146" s="7">
        <v>0.43233500000000002</v>
      </c>
      <c r="S146" s="748"/>
      <c r="T146" s="500" t="s">
        <v>235</v>
      </c>
      <c r="U146" s="332">
        <v>0.88930699999999996</v>
      </c>
      <c r="W146" s="745"/>
      <c r="X146" s="317" t="s">
        <v>233</v>
      </c>
      <c r="Y146" s="305">
        <v>0.79220800000000002</v>
      </c>
    </row>
    <row r="147" spans="1:25" ht="15.75">
      <c r="A147" s="745"/>
      <c r="B147" s="260" t="s">
        <v>231</v>
      </c>
      <c r="C147" s="236">
        <v>0.58726299999999998</v>
      </c>
      <c r="E147" s="745"/>
      <c r="F147" s="260" t="s">
        <v>231</v>
      </c>
      <c r="G147" s="240">
        <v>0.58792299999999997</v>
      </c>
      <c r="S147" s="845"/>
      <c r="T147" s="301" t="s">
        <v>234</v>
      </c>
      <c r="U147" s="332">
        <v>0.89101600000000003</v>
      </c>
      <c r="W147" s="745"/>
      <c r="X147" s="301" t="s">
        <v>234</v>
      </c>
      <c r="Y147" s="305">
        <v>0.81242800000000004</v>
      </c>
    </row>
    <row r="148" spans="1:25" ht="15.75">
      <c r="A148" s="745"/>
      <c r="B148" s="301" t="s">
        <v>235</v>
      </c>
      <c r="C148" s="236">
        <v>0.60632600000000003</v>
      </c>
      <c r="E148" s="745"/>
      <c r="F148" s="301" t="s">
        <v>235</v>
      </c>
      <c r="G148" s="236">
        <v>0.60519699999999998</v>
      </c>
      <c r="S148" s="479"/>
      <c r="T148" s="336"/>
      <c r="U148" s="710"/>
      <c r="W148" s="479"/>
      <c r="X148" s="336"/>
      <c r="Y148" s="703"/>
    </row>
    <row r="149" spans="1:25" ht="15.75">
      <c r="A149" s="745"/>
      <c r="B149" s="301" t="s">
        <v>234</v>
      </c>
      <c r="C149" s="480">
        <v>0.60668800000000001</v>
      </c>
      <c r="E149" s="745"/>
      <c r="F149" s="301" t="s">
        <v>234</v>
      </c>
      <c r="G149" s="236">
        <v>0.60647700000000004</v>
      </c>
      <c r="S149" s="479"/>
      <c r="T149" s="336"/>
      <c r="U149" s="710"/>
      <c r="W149" s="479"/>
      <c r="X149" s="336"/>
      <c r="Y149" s="703"/>
    </row>
    <row r="168" spans="1:25" ht="15.75">
      <c r="A168" s="334" t="s">
        <v>1</v>
      </c>
      <c r="B168" s="334" t="s">
        <v>225</v>
      </c>
      <c r="C168" s="334" t="s">
        <v>149</v>
      </c>
      <c r="E168" s="334" t="s">
        <v>1</v>
      </c>
      <c r="F168" s="334" t="s">
        <v>225</v>
      </c>
      <c r="G168" s="334" t="s">
        <v>149</v>
      </c>
      <c r="S168" s="336"/>
      <c r="T168" s="336"/>
      <c r="U168" s="336"/>
      <c r="W168" s="336"/>
      <c r="X168" s="336"/>
      <c r="Y168" s="336"/>
    </row>
    <row r="169" spans="1:25" ht="15.75">
      <c r="A169" s="750" t="s">
        <v>248</v>
      </c>
      <c r="B169" s="332" t="s">
        <v>226</v>
      </c>
      <c r="C169" s="260">
        <v>0</v>
      </c>
      <c r="D169" s="206"/>
      <c r="E169" s="750" t="s">
        <v>249</v>
      </c>
      <c r="F169" s="332" t="s">
        <v>226</v>
      </c>
      <c r="G169" s="260">
        <v>0</v>
      </c>
      <c r="S169" s="866"/>
      <c r="T169" s="336"/>
      <c r="U169" s="336"/>
      <c r="V169" s="206"/>
      <c r="W169" s="866"/>
      <c r="X169" s="336"/>
      <c r="Y169" s="336"/>
    </row>
    <row r="170" spans="1:25" ht="15.75" customHeight="1">
      <c r="A170" s="748"/>
      <c r="B170" s="332" t="s">
        <v>232</v>
      </c>
      <c r="C170" s="174">
        <v>5.2600000000000001E-2</v>
      </c>
      <c r="D170" s="206"/>
      <c r="E170" s="748"/>
      <c r="F170" s="332" t="s">
        <v>232</v>
      </c>
      <c r="G170" s="174">
        <v>0</v>
      </c>
      <c r="S170" s="866"/>
      <c r="T170" s="336"/>
      <c r="U170" s="199"/>
      <c r="V170" s="206"/>
      <c r="W170" s="866"/>
      <c r="X170" s="336"/>
      <c r="Y170" s="199"/>
    </row>
    <row r="171" spans="1:25" ht="15.75">
      <c r="A171" s="748"/>
      <c r="B171" s="332" t="s">
        <v>231</v>
      </c>
      <c r="C171" s="321">
        <v>6.7199999999999996E-2</v>
      </c>
      <c r="D171" s="206"/>
      <c r="E171" s="748"/>
      <c r="F171" s="332" t="s">
        <v>231</v>
      </c>
      <c r="G171" s="321">
        <v>0</v>
      </c>
      <c r="S171" s="866"/>
      <c r="T171" s="336"/>
      <c r="U171" s="480"/>
      <c r="V171" s="206"/>
      <c r="W171" s="866"/>
      <c r="X171" s="336"/>
      <c r="Y171" s="480"/>
    </row>
    <row r="172" spans="1:25" ht="15.75">
      <c r="A172" s="845"/>
      <c r="B172" s="529" t="s">
        <v>250</v>
      </c>
      <c r="C172" s="370">
        <v>0.221969</v>
      </c>
      <c r="D172" s="206"/>
      <c r="E172" s="845"/>
      <c r="F172" s="551" t="s">
        <v>233</v>
      </c>
      <c r="G172" s="370">
        <v>0.12325800000000001</v>
      </c>
      <c r="S172" s="866"/>
      <c r="T172" s="206"/>
      <c r="U172" s="363"/>
      <c r="V172" s="206"/>
      <c r="W172" s="866"/>
      <c r="X172" s="363"/>
      <c r="Y172" s="363"/>
    </row>
    <row r="173" spans="1:25" ht="15.75">
      <c r="B173" s="336" t="s">
        <v>234</v>
      </c>
      <c r="F173" s="336" t="s">
        <v>234</v>
      </c>
      <c r="T173" s="336"/>
      <c r="X173" s="336"/>
    </row>
    <row r="178" spans="1:25">
      <c r="C178" s="206"/>
      <c r="U178" s="206"/>
    </row>
    <row r="192" spans="1:25" ht="15.75">
      <c r="A192" s="336"/>
      <c r="B192" s="336"/>
      <c r="C192" s="336"/>
      <c r="E192" s="336"/>
      <c r="F192" s="336"/>
      <c r="G192" s="336"/>
      <c r="S192" s="336"/>
      <c r="T192" s="336"/>
      <c r="U192" s="336"/>
      <c r="W192" s="336"/>
      <c r="X192" s="336"/>
      <c r="Y192" s="336"/>
    </row>
  </sheetData>
  <mergeCells count="37">
    <mergeCell ref="E49:E53"/>
    <mergeCell ref="A72:A76"/>
    <mergeCell ref="E72:E76"/>
    <mergeCell ref="E95:E99"/>
    <mergeCell ref="A95:A99"/>
    <mergeCell ref="A49:A53"/>
    <mergeCell ref="I2:K2"/>
    <mergeCell ref="A3:A7"/>
    <mergeCell ref="E3:E7"/>
    <mergeCell ref="A26:A30"/>
    <mergeCell ref="E26:E30"/>
    <mergeCell ref="A169:A172"/>
    <mergeCell ref="E169:E172"/>
    <mergeCell ref="A105:A107"/>
    <mergeCell ref="E105:E107"/>
    <mergeCell ref="A121:A125"/>
    <mergeCell ref="E121:E125"/>
    <mergeCell ref="A145:A149"/>
    <mergeCell ref="E145:E149"/>
    <mergeCell ref="S72:S74"/>
    <mergeCell ref="W72:W74"/>
    <mergeCell ref="S95:S97"/>
    <mergeCell ref="W95:W97"/>
    <mergeCell ref="S105:S107"/>
    <mergeCell ref="W105:W107"/>
    <mergeCell ref="S3:S5"/>
    <mergeCell ref="W3:W5"/>
    <mergeCell ref="S26:S28"/>
    <mergeCell ref="W26:W28"/>
    <mergeCell ref="S49:S51"/>
    <mergeCell ref="W49:W51"/>
    <mergeCell ref="S121:S123"/>
    <mergeCell ref="W121:W123"/>
    <mergeCell ref="S145:S147"/>
    <mergeCell ref="W145:W147"/>
    <mergeCell ref="S169:S172"/>
    <mergeCell ref="W169:W172"/>
  </mergeCells>
  <dataValidations count="1">
    <dataValidation allowBlank="1" showInputMessage="1" showErrorMessage="1" sqref="G3 G105 Y105" xr:uid="{DDA6B339-6D6B-48A1-BB01-9A72C7D49313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01BF-F877-46B7-888C-762D5337AF90}">
  <dimension ref="A2:G87"/>
  <sheetViews>
    <sheetView tabSelected="1" topLeftCell="A52" workbookViewId="0">
      <selection activeCell="D101" sqref="D101"/>
    </sheetView>
  </sheetViews>
  <sheetFormatPr defaultRowHeight="15"/>
  <cols>
    <col min="2" max="2" width="27.140625" customWidth="1"/>
    <col min="3" max="3" width="31.28515625" customWidth="1"/>
    <col min="4" max="4" width="30.5703125" customWidth="1"/>
    <col min="5" max="5" width="16.28515625" customWidth="1"/>
    <col min="6" max="6" width="20.140625" customWidth="1"/>
    <col min="7" max="7" width="18.42578125" customWidth="1"/>
  </cols>
  <sheetData>
    <row r="2" spans="1:7">
      <c r="A2" s="873" t="s">
        <v>234</v>
      </c>
      <c r="G2" t="s">
        <v>251</v>
      </c>
    </row>
    <row r="3" spans="1:7" ht="18.75">
      <c r="A3" s="873"/>
      <c r="C3" s="712" t="s">
        <v>252</v>
      </c>
      <c r="D3" s="712" t="s">
        <v>253</v>
      </c>
    </row>
    <row r="4" spans="1:7" ht="15.75">
      <c r="B4" s="711" t="s">
        <v>254</v>
      </c>
      <c r="C4" s="721" t="s">
        <v>255</v>
      </c>
      <c r="D4" s="711" t="s">
        <v>256</v>
      </c>
    </row>
    <row r="5" spans="1:7">
      <c r="B5" s="530" t="s">
        <v>192</v>
      </c>
      <c r="C5" s="227">
        <v>0.57610600000000001</v>
      </c>
      <c r="D5" s="531">
        <v>0.57613700000000001</v>
      </c>
    </row>
    <row r="6" spans="1:7">
      <c r="B6" s="529" t="s">
        <v>193</v>
      </c>
      <c r="C6" s="227">
        <v>0.660802</v>
      </c>
      <c r="D6" s="531">
        <v>0.64724099999999996</v>
      </c>
    </row>
    <row r="7" spans="1:7">
      <c r="B7" s="529"/>
      <c r="C7" s="227"/>
      <c r="D7" s="93"/>
    </row>
    <row r="8" spans="1:7">
      <c r="B8" s="529" t="s">
        <v>194</v>
      </c>
      <c r="C8" s="227">
        <v>0.76527800000000001</v>
      </c>
      <c r="D8" s="531">
        <v>0.76254900000000003</v>
      </c>
    </row>
    <row r="9" spans="1:7">
      <c r="B9" s="529" t="s">
        <v>257</v>
      </c>
      <c r="C9" s="720">
        <v>0.80342599999999997</v>
      </c>
      <c r="D9" s="531">
        <v>0.80342599999999997</v>
      </c>
    </row>
    <row r="10" spans="1:7">
      <c r="B10" s="529"/>
      <c r="C10" s="227"/>
      <c r="D10" s="93"/>
    </row>
    <row r="11" spans="1:7">
      <c r="B11" s="529" t="s">
        <v>196</v>
      </c>
      <c r="C11" s="227">
        <v>0.84946100000000002</v>
      </c>
      <c r="D11" s="531">
        <v>0.84312500000000001</v>
      </c>
    </row>
    <row r="12" spans="1:7">
      <c r="B12" s="529" t="s">
        <v>197</v>
      </c>
      <c r="C12" s="227">
        <v>0.89411099999999999</v>
      </c>
      <c r="D12" s="531">
        <v>0.89411099999999999</v>
      </c>
    </row>
    <row r="13" spans="1:7">
      <c r="B13" s="529"/>
      <c r="C13" s="227"/>
      <c r="D13" s="93"/>
    </row>
    <row r="14" spans="1:7">
      <c r="B14" s="529" t="s">
        <v>206</v>
      </c>
      <c r="C14" s="227">
        <v>0.65480499999999997</v>
      </c>
      <c r="D14" s="531">
        <v>0.64834800000000004</v>
      </c>
    </row>
    <row r="15" spans="1:7">
      <c r="B15" s="529" t="s">
        <v>207</v>
      </c>
      <c r="C15" s="227">
        <v>0.56265699999999996</v>
      </c>
      <c r="D15" s="531">
        <v>0.56021500000000002</v>
      </c>
    </row>
    <row r="16" spans="1:7">
      <c r="B16" s="529"/>
      <c r="C16" s="227"/>
      <c r="D16" s="93"/>
    </row>
    <row r="17" spans="1:7">
      <c r="B17" s="529" t="s">
        <v>198</v>
      </c>
      <c r="C17" s="227">
        <v>0.85784499999999997</v>
      </c>
      <c r="D17" s="531">
        <v>0.85784300000000002</v>
      </c>
    </row>
    <row r="18" spans="1:7">
      <c r="B18" s="529" t="s">
        <v>199</v>
      </c>
      <c r="C18" s="227">
        <v>0.55515300000000001</v>
      </c>
      <c r="D18" s="531">
        <v>0.55510599999999999</v>
      </c>
    </row>
    <row r="19" spans="1:7">
      <c r="B19" s="446"/>
      <c r="C19" s="227"/>
      <c r="D19" s="93"/>
    </row>
    <row r="20" spans="1:7">
      <c r="B20" s="90" t="s">
        <v>258</v>
      </c>
      <c r="C20" s="531">
        <v>0.72863599999999995</v>
      </c>
      <c r="D20" s="531">
        <v>0.72863599999999995</v>
      </c>
    </row>
    <row r="21" spans="1:7">
      <c r="B21" s="90" t="s">
        <v>259</v>
      </c>
      <c r="C21" s="531">
        <v>0.682782</v>
      </c>
      <c r="D21" s="531">
        <v>0.682782</v>
      </c>
    </row>
    <row r="22" spans="1:7">
      <c r="B22" s="530"/>
      <c r="C22" s="227"/>
      <c r="D22" s="93"/>
    </row>
    <row r="23" spans="1:7">
      <c r="B23" s="529" t="s">
        <v>260</v>
      </c>
      <c r="C23" s="227">
        <v>0.60668800000000001</v>
      </c>
      <c r="D23" s="531">
        <v>0.60668800000000001</v>
      </c>
    </row>
    <row r="24" spans="1:7">
      <c r="B24" s="529" t="s">
        <v>261</v>
      </c>
      <c r="C24" s="227">
        <v>0.60647700000000004</v>
      </c>
      <c r="D24" s="531">
        <v>0.60647700000000004</v>
      </c>
    </row>
    <row r="27" spans="1:7">
      <c r="G27" t="s">
        <v>251</v>
      </c>
    </row>
    <row r="28" spans="1:7">
      <c r="A28" s="873" t="s">
        <v>234</v>
      </c>
    </row>
    <row r="29" spans="1:7" ht="18.75">
      <c r="A29" s="873"/>
      <c r="B29" s="714"/>
      <c r="C29" s="712" t="s">
        <v>252</v>
      </c>
      <c r="D29" s="712" t="s">
        <v>253</v>
      </c>
    </row>
    <row r="30" spans="1:7" ht="15.75">
      <c r="B30" s="711" t="s">
        <v>254</v>
      </c>
      <c r="C30" s="722" t="s">
        <v>262</v>
      </c>
      <c r="D30" s="713" t="s">
        <v>263</v>
      </c>
    </row>
    <row r="31" spans="1:7">
      <c r="B31" s="443" t="s">
        <v>192</v>
      </c>
      <c r="C31" s="90">
        <v>0.85186899999999999</v>
      </c>
      <c r="D31" s="433">
        <v>0.86121499999999995</v>
      </c>
    </row>
    <row r="32" spans="1:7">
      <c r="B32" s="90" t="s">
        <v>193</v>
      </c>
      <c r="C32" s="90">
        <v>0.39202100000000001</v>
      </c>
      <c r="D32" s="433">
        <v>0.70531900000000003</v>
      </c>
    </row>
    <row r="33" spans="2:4">
      <c r="B33" s="90"/>
      <c r="C33" s="90"/>
      <c r="D33" s="90"/>
    </row>
    <row r="34" spans="2:4">
      <c r="B34" s="90" t="s">
        <v>194</v>
      </c>
      <c r="C34" s="206">
        <v>0.944137</v>
      </c>
      <c r="D34" s="433">
        <v>0.94872100000000004</v>
      </c>
    </row>
    <row r="35" spans="2:4">
      <c r="B35" s="90" t="s">
        <v>257</v>
      </c>
      <c r="C35" s="90">
        <v>0.93779299999999999</v>
      </c>
      <c r="D35" s="433">
        <v>0.96466600000000002</v>
      </c>
    </row>
    <row r="36" spans="2:4">
      <c r="B36" s="90"/>
      <c r="C36" s="90"/>
      <c r="D36" s="90"/>
    </row>
    <row r="37" spans="2:4">
      <c r="B37" s="90" t="s">
        <v>196</v>
      </c>
      <c r="C37" s="206">
        <v>0.95957199999999998</v>
      </c>
      <c r="D37" s="433">
        <v>0.96710399999999996</v>
      </c>
    </row>
    <row r="38" spans="2:4">
      <c r="B38" s="90" t="s">
        <v>197</v>
      </c>
      <c r="C38" s="90">
        <v>0.902424</v>
      </c>
      <c r="D38" s="433">
        <v>0.88351199999999996</v>
      </c>
    </row>
    <row r="39" spans="2:4">
      <c r="B39" s="90"/>
      <c r="C39" s="90"/>
      <c r="D39" s="90"/>
    </row>
    <row r="40" spans="2:4">
      <c r="B40" s="90" t="s">
        <v>206</v>
      </c>
      <c r="C40" s="206">
        <v>0.76519499999999996</v>
      </c>
      <c r="D40" s="433">
        <v>0.82954799999999995</v>
      </c>
    </row>
    <row r="41" spans="2:4">
      <c r="B41" s="90" t="s">
        <v>207</v>
      </c>
      <c r="C41" s="206">
        <v>0.85494400000000004</v>
      </c>
      <c r="D41" s="433">
        <v>0.87317699999999998</v>
      </c>
    </row>
    <row r="42" spans="2:4">
      <c r="B42" s="90"/>
      <c r="C42" s="439"/>
      <c r="D42" s="90"/>
    </row>
    <row r="43" spans="2:4">
      <c r="B43" s="529" t="s">
        <v>198</v>
      </c>
      <c r="C43" s="90">
        <v>0.99049900000000002</v>
      </c>
      <c r="D43" s="531">
        <v>0.990564</v>
      </c>
    </row>
    <row r="44" spans="2:4">
      <c r="B44" s="90" t="s">
        <v>199</v>
      </c>
      <c r="C44" s="206">
        <v>0.74446800000000002</v>
      </c>
      <c r="D44" s="433">
        <v>0.82361300000000004</v>
      </c>
    </row>
    <row r="45" spans="2:4">
      <c r="B45" s="90"/>
      <c r="C45" s="90"/>
      <c r="D45" s="90"/>
    </row>
    <row r="46" spans="2:4">
      <c r="B46" s="90" t="s">
        <v>258</v>
      </c>
      <c r="C46" s="90">
        <v>0.90052299999999996</v>
      </c>
      <c r="D46" s="433">
        <v>0.93372500000000003</v>
      </c>
    </row>
    <row r="47" spans="2:4">
      <c r="B47" s="90" t="s">
        <v>259</v>
      </c>
      <c r="C47" s="90">
        <v>0.79220800000000002</v>
      </c>
      <c r="D47" s="433">
        <v>0.85780299999999998</v>
      </c>
    </row>
    <row r="48" spans="2:4">
      <c r="B48" s="90"/>
      <c r="C48" s="90"/>
      <c r="D48" s="90"/>
    </row>
    <row r="49" spans="1:7">
      <c r="B49" s="90" t="s">
        <v>260</v>
      </c>
      <c r="C49" s="206">
        <v>0.89101600000000003</v>
      </c>
      <c r="D49" s="433">
        <v>0.89230100000000001</v>
      </c>
    </row>
    <row r="50" spans="1:7">
      <c r="B50" s="90" t="s">
        <v>261</v>
      </c>
      <c r="C50" s="90">
        <v>0.89610599999999996</v>
      </c>
      <c r="D50" s="433">
        <v>0.89728399999999997</v>
      </c>
    </row>
    <row r="54" spans="1:7">
      <c r="A54" s="905" t="s">
        <v>264</v>
      </c>
      <c r="B54" s="905"/>
    </row>
    <row r="55" spans="1:7">
      <c r="A55" s="910" t="s">
        <v>265</v>
      </c>
      <c r="B55" s="910"/>
    </row>
    <row r="56" spans="1:7" ht="18.75">
      <c r="A56" s="905" t="s">
        <v>234</v>
      </c>
      <c r="C56" s="712" t="s">
        <v>252</v>
      </c>
      <c r="D56" s="901" t="s">
        <v>253</v>
      </c>
    </row>
    <row r="57" spans="1:7" ht="16.5">
      <c r="A57" s="905"/>
      <c r="B57" s="713" t="s">
        <v>254</v>
      </c>
      <c r="C57" s="906" t="s">
        <v>255</v>
      </c>
      <c r="D57" s="907" t="s">
        <v>266</v>
      </c>
      <c r="E57" s="908" t="s">
        <v>267</v>
      </c>
      <c r="F57" s="909" t="s">
        <v>268</v>
      </c>
      <c r="G57" s="908" t="s">
        <v>269</v>
      </c>
    </row>
    <row r="58" spans="1:7" ht="15.75">
      <c r="B58" s="90" t="s">
        <v>17</v>
      </c>
      <c r="C58" s="90">
        <v>0.61845399999999995</v>
      </c>
      <c r="D58" s="911">
        <v>0.61168900000000004</v>
      </c>
      <c r="E58" s="370">
        <v>0.68700000000000006</v>
      </c>
      <c r="F58" s="911">
        <v>0.65500000000000003</v>
      </c>
      <c r="G58" s="370">
        <v>0.64500000000000002</v>
      </c>
    </row>
    <row r="59" spans="1:7" ht="15.75">
      <c r="B59" s="90" t="s">
        <v>28</v>
      </c>
      <c r="C59" s="90">
        <v>0.87178599999999995</v>
      </c>
      <c r="D59" s="911">
        <v>0.78298699999999999</v>
      </c>
      <c r="E59" s="370">
        <v>0.92300000000000004</v>
      </c>
      <c r="F59" s="911">
        <v>0.92300000000000004</v>
      </c>
      <c r="G59" s="370">
        <v>0.92200000000000004</v>
      </c>
    </row>
    <row r="60" spans="1:7" ht="15.75">
      <c r="B60" s="90" t="s">
        <v>20</v>
      </c>
      <c r="C60" s="90">
        <v>0.78435200000000005</v>
      </c>
      <c r="D60" s="911">
        <v>0.868618</v>
      </c>
      <c r="E60" s="370">
        <v>0.93799999999999994</v>
      </c>
      <c r="F60" s="911">
        <v>0.93300000000000005</v>
      </c>
      <c r="G60" s="370">
        <v>0.93100000000000005</v>
      </c>
    </row>
    <row r="61" spans="1:7" ht="15.75">
      <c r="B61" s="90" t="s">
        <v>46</v>
      </c>
      <c r="C61" s="90">
        <v>0.60873100000000002</v>
      </c>
      <c r="D61" s="911">
        <v>0.60428099999999996</v>
      </c>
      <c r="E61" s="370">
        <v>0.81100000000000005</v>
      </c>
      <c r="F61" s="911">
        <v>0.79200000000000004</v>
      </c>
      <c r="G61" s="370">
        <v>0.78200000000000003</v>
      </c>
    </row>
    <row r="62" spans="1:7" ht="15.75">
      <c r="B62" s="90" t="s">
        <v>36</v>
      </c>
      <c r="C62" s="90">
        <v>0.72145099999999995</v>
      </c>
      <c r="D62" s="370">
        <v>0.72145099999999995</v>
      </c>
      <c r="E62" s="370">
        <v>0.83199999999999996</v>
      </c>
      <c r="F62" s="911">
        <v>0.83</v>
      </c>
      <c r="G62" s="370">
        <v>0.82699999999999996</v>
      </c>
    </row>
    <row r="63" spans="1:7" ht="15.75">
      <c r="B63" s="90" t="s">
        <v>115</v>
      </c>
      <c r="C63" s="90">
        <v>0.70506999999999997</v>
      </c>
      <c r="D63" s="911">
        <v>0.70570900000000003</v>
      </c>
      <c r="E63" s="370">
        <v>0.93100000000000005</v>
      </c>
      <c r="F63" s="911">
        <v>0.92900000000000005</v>
      </c>
      <c r="G63" s="370">
        <v>0.92700000000000005</v>
      </c>
    </row>
    <row r="64" spans="1:7" ht="15.75">
      <c r="B64" s="90" t="s">
        <v>77</v>
      </c>
      <c r="C64" s="90">
        <v>0.60576099999999999</v>
      </c>
      <c r="D64" s="911">
        <v>0.60658199999999995</v>
      </c>
      <c r="E64" s="370">
        <v>0.90600000000000003</v>
      </c>
      <c r="F64" s="911">
        <v>0.78600000000000003</v>
      </c>
      <c r="G64" s="370">
        <v>0.75900000000000001</v>
      </c>
    </row>
    <row r="65" spans="1:7" ht="15.75">
      <c r="B65" s="711" t="s">
        <v>270</v>
      </c>
      <c r="C65" s="90">
        <f>AVERAGE(C58:C64)</f>
        <v>0.70222928571428578</v>
      </c>
      <c r="D65" s="911">
        <f>AVERAGE(D58:D64)</f>
        <v>0.70018814285714293</v>
      </c>
      <c r="E65" s="711">
        <f>AVERAGE(E57:E64)</f>
        <v>0.8611428571428571</v>
      </c>
      <c r="F65" s="912">
        <f>AVERAGE(F57:F64)</f>
        <v>0.83542857142857152</v>
      </c>
      <c r="G65" s="711">
        <f>AVERAGE(G57:G64)</f>
        <v>0.82757142857142874</v>
      </c>
    </row>
    <row r="66" spans="1:7" ht="15.75">
      <c r="B66" s="914"/>
      <c r="C66" s="915"/>
      <c r="D66" s="916"/>
      <c r="E66" s="914"/>
      <c r="F66" s="917"/>
      <c r="G66" s="914"/>
    </row>
    <row r="67" spans="1:7" ht="15.75">
      <c r="B67" s="914"/>
      <c r="C67" s="915"/>
      <c r="D67" s="916"/>
      <c r="E67" s="914"/>
      <c r="F67" s="917"/>
      <c r="G67" s="914"/>
    </row>
    <row r="68" spans="1:7" ht="15.75">
      <c r="B68" s="914"/>
      <c r="C68" s="915"/>
      <c r="D68" s="916"/>
      <c r="E68" s="914"/>
      <c r="F68" s="917"/>
      <c r="G68" s="914"/>
    </row>
    <row r="69" spans="1:7" ht="15.75">
      <c r="B69" s="914"/>
      <c r="C69" s="915"/>
      <c r="D69" s="916"/>
      <c r="E69" s="914"/>
      <c r="F69" s="917"/>
      <c r="G69" s="914"/>
    </row>
    <row r="70" spans="1:7" ht="15.75">
      <c r="B70" s="914"/>
      <c r="C70" s="915"/>
      <c r="D70" s="916"/>
      <c r="E70" s="914"/>
      <c r="F70" s="917"/>
      <c r="G70" s="914"/>
    </row>
    <row r="71" spans="1:7" ht="15.75">
      <c r="B71" s="914"/>
      <c r="C71" s="915"/>
      <c r="D71" s="916"/>
      <c r="E71" s="914"/>
      <c r="F71" s="917"/>
      <c r="G71" s="914"/>
    </row>
    <row r="72" spans="1:7" ht="15.75">
      <c r="B72" s="914"/>
      <c r="C72" s="915"/>
      <c r="D72" s="916"/>
      <c r="E72" s="914"/>
      <c r="F72" s="917"/>
      <c r="G72" s="914"/>
    </row>
    <row r="73" spans="1:7" ht="15.75">
      <c r="B73" s="914"/>
      <c r="C73" s="915"/>
      <c r="D73" s="916"/>
      <c r="E73" s="914"/>
      <c r="F73" s="917"/>
      <c r="G73" s="914"/>
    </row>
    <row r="74" spans="1:7" ht="18.75">
      <c r="D74" s="902"/>
      <c r="E74" s="653"/>
      <c r="F74" s="653"/>
      <c r="G74" s="653"/>
    </row>
    <row r="75" spans="1:7" ht="18.75">
      <c r="D75" s="902"/>
      <c r="E75" s="653"/>
      <c r="F75" s="653"/>
      <c r="G75" s="653"/>
    </row>
    <row r="76" spans="1:7" ht="18.75">
      <c r="D76" s="902"/>
      <c r="E76" s="712"/>
      <c r="F76" s="712"/>
    </row>
    <row r="77" spans="1:7" ht="18.75">
      <c r="A77" t="s">
        <v>271</v>
      </c>
      <c r="C77" s="712" t="s">
        <v>252</v>
      </c>
      <c r="D77" s="901" t="s">
        <v>253</v>
      </c>
      <c r="E77" s="712"/>
      <c r="F77" s="712"/>
    </row>
    <row r="78" spans="1:7" ht="16.5">
      <c r="B78" s="711" t="s">
        <v>254</v>
      </c>
      <c r="C78" s="904" t="s">
        <v>262</v>
      </c>
      <c r="D78" s="903" t="s">
        <v>272</v>
      </c>
      <c r="E78" s="903" t="s">
        <v>267</v>
      </c>
      <c r="F78" s="903" t="s">
        <v>268</v>
      </c>
      <c r="G78" s="903" t="s">
        <v>269</v>
      </c>
    </row>
    <row r="79" spans="1:7" ht="15.75">
      <c r="B79" s="90" t="s">
        <v>17</v>
      </c>
      <c r="C79" s="90">
        <v>0.64322900000000005</v>
      </c>
      <c r="D79" s="911">
        <v>0.78326700000000005</v>
      </c>
      <c r="E79" s="370">
        <v>0.876</v>
      </c>
      <c r="F79" s="370">
        <v>0.85099999999999998</v>
      </c>
      <c r="G79" s="370">
        <v>0.83199999999999996</v>
      </c>
    </row>
    <row r="80" spans="1:7" ht="15.75">
      <c r="B80" s="90" t="s">
        <v>28</v>
      </c>
      <c r="C80" s="90">
        <v>0.919794</v>
      </c>
      <c r="D80" s="911">
        <v>0.91611600000000004</v>
      </c>
      <c r="E80" s="370">
        <v>0.99399999999999999</v>
      </c>
      <c r="F80" s="370">
        <v>0.99199999999999999</v>
      </c>
      <c r="G80" s="370">
        <v>0.99199999999999999</v>
      </c>
    </row>
    <row r="81" spans="2:7" ht="15.75">
      <c r="B81" s="90" t="s">
        <v>20</v>
      </c>
      <c r="C81" s="90">
        <v>0.95420000000000005</v>
      </c>
      <c r="D81" s="911">
        <v>0.92530800000000002</v>
      </c>
      <c r="E81" s="370">
        <v>0.98</v>
      </c>
      <c r="F81" s="370">
        <v>0.97599999999999998</v>
      </c>
      <c r="G81" s="370">
        <v>0.97</v>
      </c>
    </row>
    <row r="82" spans="2:7" ht="15.75">
      <c r="B82" s="90" t="s">
        <v>46</v>
      </c>
      <c r="C82" s="90">
        <v>0.81006900000000004</v>
      </c>
      <c r="D82" s="911">
        <v>0.86136199999999996</v>
      </c>
      <c r="E82" s="370">
        <v>0.96799999999999997</v>
      </c>
      <c r="F82" s="370">
        <v>0.95899999999999996</v>
      </c>
      <c r="G82" s="370">
        <v>0.95699999999999996</v>
      </c>
    </row>
    <row r="83" spans="2:7" ht="15.75">
      <c r="B83" s="90" t="s">
        <v>36</v>
      </c>
      <c r="C83" s="90">
        <v>0.93472500000000003</v>
      </c>
      <c r="D83" s="911">
        <v>0.90708800000000001</v>
      </c>
      <c r="E83" s="370">
        <v>0.99199999999999999</v>
      </c>
      <c r="F83" s="370">
        <v>0.98399999999999999</v>
      </c>
      <c r="G83" s="370">
        <v>0.97399999999999998</v>
      </c>
    </row>
    <row r="84" spans="2:7" ht="15.75">
      <c r="B84" s="90" t="s">
        <v>115</v>
      </c>
      <c r="C84" s="90">
        <v>0.86530300000000004</v>
      </c>
      <c r="D84" s="911">
        <v>0.895764</v>
      </c>
      <c r="E84" s="370">
        <v>0.99</v>
      </c>
      <c r="F84" s="370">
        <v>0.99</v>
      </c>
      <c r="G84" s="370">
        <v>0.98799999999999999</v>
      </c>
    </row>
    <row r="85" spans="2:7" ht="15.75">
      <c r="B85" s="90" t="s">
        <v>77</v>
      </c>
      <c r="C85" s="90">
        <v>0.89328099999999999</v>
      </c>
      <c r="D85" s="911">
        <v>0.89479200000000003</v>
      </c>
      <c r="E85" s="370">
        <v>0.97499999999999998</v>
      </c>
      <c r="F85" s="370">
        <v>0.97199999999999998</v>
      </c>
      <c r="G85" s="370">
        <v>0.97199999999999998</v>
      </c>
    </row>
    <row r="86" spans="2:7" ht="15.75">
      <c r="B86" s="711" t="s">
        <v>270</v>
      </c>
      <c r="C86" s="913">
        <f>AVERAGE(C79:C85)</f>
        <v>0.86008585714285712</v>
      </c>
      <c r="D86" s="911">
        <f>AVERAGE(D79:D85)</f>
        <v>0.88338528571428565</v>
      </c>
      <c r="E86" s="711">
        <f>AVERAGE(E79:E85)</f>
        <v>0.96785714285714286</v>
      </c>
      <c r="F86" s="711">
        <f>AVERAGE(F79:F85)</f>
        <v>0.96057142857142863</v>
      </c>
      <c r="G86" s="711">
        <f>AVERAGE(G79:G85)</f>
        <v>0.95499999999999985</v>
      </c>
    </row>
    <row r="87" spans="2:7" ht="18.75">
      <c r="D87" s="902"/>
      <c r="E87" s="653"/>
      <c r="F87" s="653"/>
      <c r="G87" s="653"/>
    </row>
  </sheetData>
  <mergeCells count="2">
    <mergeCell ref="A2:A3"/>
    <mergeCell ref="A28:A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F5A6-6A06-4A7A-B630-23E79420A3FD}">
  <dimension ref="A1:Y19"/>
  <sheetViews>
    <sheetView workbookViewId="0">
      <selection activeCell="D4" sqref="D4"/>
    </sheetView>
  </sheetViews>
  <sheetFormatPr defaultRowHeight="15"/>
  <cols>
    <col min="1" max="1" width="17.85546875" bestFit="1" customWidth="1"/>
    <col min="3" max="4" width="29.42578125" customWidth="1"/>
    <col min="5" max="5" width="11.7109375" customWidth="1"/>
    <col min="25" max="25" width="10.7109375" customWidth="1"/>
  </cols>
  <sheetData>
    <row r="1" spans="1:25" ht="15.75" customHeight="1">
      <c r="A1" s="758" t="s">
        <v>1</v>
      </c>
      <c r="B1" s="758" t="s">
        <v>2</v>
      </c>
      <c r="C1" s="758"/>
      <c r="D1" s="774" t="s">
        <v>150</v>
      </c>
      <c r="E1" s="769" t="s">
        <v>3</v>
      </c>
      <c r="F1" s="769" t="s">
        <v>4</v>
      </c>
      <c r="G1" s="758" t="s">
        <v>5</v>
      </c>
      <c r="H1" s="758"/>
      <c r="I1" s="758"/>
      <c r="J1" s="758"/>
      <c r="K1" s="758"/>
      <c r="L1" s="758"/>
      <c r="M1" s="758"/>
      <c r="N1" s="758"/>
      <c r="O1" s="758"/>
      <c r="P1" s="758"/>
      <c r="Q1" s="758"/>
      <c r="R1" s="758"/>
      <c r="S1" s="758"/>
      <c r="T1" s="758"/>
      <c r="U1" s="758"/>
      <c r="V1" s="758"/>
      <c r="W1" s="758"/>
      <c r="X1" s="758"/>
      <c r="Y1" s="758"/>
    </row>
    <row r="2" spans="1:25" ht="42.75">
      <c r="A2" s="774"/>
      <c r="B2" s="774"/>
      <c r="C2" s="774"/>
      <c r="D2" s="811"/>
      <c r="E2" s="821"/>
      <c r="F2" s="821"/>
      <c r="G2" s="476" t="s">
        <v>6</v>
      </c>
      <c r="H2" s="476" t="s">
        <v>133</v>
      </c>
      <c r="I2" s="476" t="s">
        <v>134</v>
      </c>
      <c r="J2" s="476" t="s">
        <v>135</v>
      </c>
      <c r="K2" s="476" t="s">
        <v>136</v>
      </c>
      <c r="L2" s="476" t="s">
        <v>9</v>
      </c>
      <c r="M2" s="476" t="s">
        <v>10</v>
      </c>
      <c r="N2" s="476" t="s">
        <v>11</v>
      </c>
      <c r="O2" s="476" t="s">
        <v>137</v>
      </c>
      <c r="P2" s="476" t="s">
        <v>138</v>
      </c>
      <c r="Q2" s="476" t="s">
        <v>13</v>
      </c>
      <c r="R2" s="476" t="s">
        <v>139</v>
      </c>
      <c r="S2" s="476" t="s">
        <v>83</v>
      </c>
      <c r="T2" s="476" t="s">
        <v>84</v>
      </c>
      <c r="U2" s="476" t="s">
        <v>85</v>
      </c>
      <c r="V2" s="476" t="s">
        <v>16</v>
      </c>
      <c r="W2" s="476" t="s">
        <v>140</v>
      </c>
      <c r="X2" s="476" t="s">
        <v>98</v>
      </c>
      <c r="Y2" s="476" t="s">
        <v>99</v>
      </c>
    </row>
    <row r="3" spans="1:25" ht="15.75" customHeight="1">
      <c r="A3" s="865" t="s">
        <v>46</v>
      </c>
      <c r="B3" s="874" t="s">
        <v>47</v>
      </c>
      <c r="C3" s="227">
        <v>0.56271300000000002</v>
      </c>
      <c r="D3" s="227"/>
      <c r="E3" s="227">
        <v>0.77510000000000001</v>
      </c>
      <c r="F3" s="438">
        <v>0.63444</v>
      </c>
      <c r="G3" s="194">
        <v>1</v>
      </c>
      <c r="H3" s="194">
        <v>32</v>
      </c>
      <c r="I3" s="194">
        <v>0.04</v>
      </c>
      <c r="J3" s="194">
        <v>2</v>
      </c>
      <c r="K3" s="194">
        <v>0.1</v>
      </c>
      <c r="L3" s="194">
        <v>10</v>
      </c>
      <c r="M3" s="194">
        <v>40</v>
      </c>
      <c r="N3" s="194">
        <v>4</v>
      </c>
      <c r="O3" s="194">
        <v>1</v>
      </c>
      <c r="P3" s="194">
        <v>6.5</v>
      </c>
      <c r="Q3" s="194">
        <v>8</v>
      </c>
      <c r="R3" s="436">
        <v>1.0000000000000001E-5</v>
      </c>
      <c r="S3" s="194">
        <v>2</v>
      </c>
      <c r="T3" s="194">
        <v>1</v>
      </c>
      <c r="U3" s="194">
        <v>0.1</v>
      </c>
      <c r="V3" s="194">
        <v>1.2</v>
      </c>
      <c r="W3" s="194">
        <v>9</v>
      </c>
      <c r="X3" s="194">
        <v>4</v>
      </c>
      <c r="Y3" s="194">
        <v>0.5</v>
      </c>
    </row>
    <row r="4" spans="1:25" ht="15.75" customHeight="1">
      <c r="A4" s="797"/>
      <c r="B4" s="875"/>
      <c r="C4" s="489">
        <v>0.631409</v>
      </c>
      <c r="D4" s="489"/>
      <c r="E4" s="227">
        <v>0.80166000000000004</v>
      </c>
      <c r="F4" s="438">
        <v>0.66949000000000003</v>
      </c>
      <c r="G4" s="13"/>
      <c r="H4" s="90">
        <v>16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.75" customHeight="1">
      <c r="A5" s="797"/>
      <c r="B5" s="875"/>
      <c r="C5" s="489">
        <v>0.65518100000000001</v>
      </c>
      <c r="D5" s="489"/>
      <c r="E5" s="227">
        <v>0.82374000000000003</v>
      </c>
      <c r="F5" s="438">
        <v>0.70160999999999996</v>
      </c>
      <c r="G5" s="90"/>
      <c r="H5" s="90">
        <v>8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ht="15.75" customHeight="1">
      <c r="A6" s="797"/>
      <c r="B6" s="875"/>
      <c r="C6" s="489">
        <v>0.64946099999999996</v>
      </c>
      <c r="D6" s="489"/>
      <c r="E6" s="227">
        <v>0.82842000000000005</v>
      </c>
      <c r="F6" s="438">
        <v>0.70896999999999999</v>
      </c>
      <c r="G6" s="194"/>
      <c r="H6" s="194">
        <v>4</v>
      </c>
      <c r="I6" s="194"/>
      <c r="J6" s="194"/>
      <c r="K6" s="194"/>
      <c r="L6" s="194"/>
      <c r="M6" s="194"/>
      <c r="N6" s="194"/>
      <c r="O6" s="194"/>
      <c r="P6" s="194"/>
      <c r="Q6" s="194"/>
      <c r="R6" s="436"/>
      <c r="S6" s="194"/>
      <c r="T6" s="194"/>
      <c r="U6" s="194"/>
      <c r="V6" s="194"/>
      <c r="W6" s="194"/>
      <c r="X6" s="194"/>
      <c r="Y6" s="194"/>
    </row>
    <row r="7" spans="1:25" ht="15.75" customHeight="1">
      <c r="A7" s="797"/>
      <c r="B7" s="875"/>
      <c r="C7" s="489">
        <v>0.64619199999999999</v>
      </c>
      <c r="D7" s="489"/>
      <c r="E7" s="227">
        <v>0.80923999999999996</v>
      </c>
      <c r="F7" s="438">
        <v>0.68249000000000004</v>
      </c>
      <c r="G7" s="194"/>
      <c r="H7" s="194">
        <v>2</v>
      </c>
      <c r="I7" s="194"/>
      <c r="J7" s="194"/>
      <c r="K7" s="194"/>
      <c r="L7" s="194"/>
      <c r="M7" s="194"/>
      <c r="N7" s="194"/>
      <c r="O7" s="194"/>
      <c r="P7" s="194"/>
      <c r="Q7" s="194"/>
      <c r="R7" s="436"/>
      <c r="S7" s="194"/>
      <c r="T7" s="194"/>
      <c r="U7" s="194"/>
      <c r="V7" s="194"/>
      <c r="W7" s="194"/>
      <c r="X7" s="194"/>
      <c r="Y7" s="194"/>
    </row>
    <row r="8" spans="1:25" ht="15.75" customHeight="1">
      <c r="A8" s="797"/>
      <c r="B8" s="875"/>
      <c r="C8" s="489"/>
      <c r="D8" s="609"/>
      <c r="E8" s="490"/>
      <c r="F8" s="490"/>
      <c r="G8" s="449"/>
      <c r="H8" s="449"/>
      <c r="I8" s="449"/>
      <c r="J8" s="449"/>
      <c r="K8" s="449"/>
      <c r="L8" s="449"/>
      <c r="M8" s="449"/>
      <c r="N8" s="449"/>
      <c r="O8" s="449"/>
      <c r="P8" s="449"/>
      <c r="Q8" s="449"/>
      <c r="R8" s="491"/>
      <c r="S8" s="449"/>
      <c r="T8" s="449"/>
      <c r="U8" s="449"/>
      <c r="V8" s="449"/>
      <c r="W8" s="449"/>
      <c r="X8" s="449"/>
      <c r="Y8" s="449"/>
    </row>
    <row r="9" spans="1:25" ht="15" customHeight="1">
      <c r="A9" s="797"/>
      <c r="B9" s="875"/>
      <c r="C9" s="227">
        <v>0.17686299999999999</v>
      </c>
      <c r="D9" s="227"/>
      <c r="E9" s="227">
        <v>0.57664000000000004</v>
      </c>
      <c r="F9" s="227">
        <v>0.40536</v>
      </c>
      <c r="G9" s="194">
        <v>1</v>
      </c>
      <c r="H9" s="194">
        <v>8</v>
      </c>
      <c r="I9" s="194">
        <v>0.01</v>
      </c>
      <c r="J9" s="194">
        <v>2</v>
      </c>
      <c r="K9" s="194">
        <v>0.1</v>
      </c>
      <c r="L9" s="194">
        <v>10</v>
      </c>
      <c r="M9" s="194">
        <v>40</v>
      </c>
      <c r="N9" s="194">
        <v>4</v>
      </c>
      <c r="O9" s="194">
        <v>1</v>
      </c>
      <c r="P9" s="194">
        <v>6.5</v>
      </c>
      <c r="Q9" s="194">
        <v>8</v>
      </c>
      <c r="R9" s="436">
        <v>1.0000000000000001E-5</v>
      </c>
      <c r="S9" s="194">
        <v>2</v>
      </c>
      <c r="T9" s="194">
        <v>1</v>
      </c>
      <c r="U9" s="194">
        <v>0.1</v>
      </c>
      <c r="V9" s="194">
        <v>1.2</v>
      </c>
      <c r="W9" s="194">
        <v>9</v>
      </c>
      <c r="X9" s="194">
        <v>4</v>
      </c>
      <c r="Y9" s="194">
        <v>0.5</v>
      </c>
    </row>
    <row r="10" spans="1:25" ht="15" customHeight="1">
      <c r="A10" s="797"/>
      <c r="B10" s="875"/>
      <c r="C10" s="227">
        <v>0.40706900000000001</v>
      </c>
      <c r="D10" s="227"/>
      <c r="E10" s="227">
        <v>0.72858999999999996</v>
      </c>
      <c r="F10" s="227">
        <v>0.57350000000000001</v>
      </c>
      <c r="G10" s="227"/>
      <c r="H10" s="227"/>
      <c r="I10" s="227">
        <v>2.5000000000000001E-2</v>
      </c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</row>
    <row r="11" spans="1:25" ht="15" customHeight="1">
      <c r="A11" s="797"/>
      <c r="B11" s="875"/>
      <c r="C11" s="227" t="s">
        <v>273</v>
      </c>
      <c r="D11" s="322"/>
      <c r="E11" s="322">
        <v>0.40434999999999999</v>
      </c>
      <c r="F11" s="322">
        <v>0.25424000000000002</v>
      </c>
      <c r="G11" s="322"/>
      <c r="H11" s="322"/>
      <c r="I11" s="322">
        <v>0.05</v>
      </c>
      <c r="J11" s="322"/>
      <c r="K11" s="322"/>
      <c r="L11" s="322"/>
      <c r="M11" s="322"/>
      <c r="N11" s="322"/>
      <c r="O11" s="322"/>
      <c r="P11" s="322"/>
      <c r="Q11" s="322"/>
      <c r="R11" s="322"/>
      <c r="S11" s="322"/>
      <c r="T11" s="322"/>
      <c r="U11" s="322"/>
      <c r="V11" s="322"/>
      <c r="W11" s="322"/>
      <c r="X11" s="322"/>
      <c r="Y11" s="322"/>
    </row>
    <row r="12" spans="1:25" ht="15" customHeight="1">
      <c r="A12" s="797"/>
      <c r="B12" s="875"/>
      <c r="C12" s="227">
        <v>0.17396400000000001</v>
      </c>
      <c r="D12" s="227"/>
      <c r="E12" s="227">
        <v>0.57572000000000001</v>
      </c>
      <c r="F12" s="227">
        <v>0.40536</v>
      </c>
      <c r="G12" s="227"/>
      <c r="H12" s="227">
        <v>16</v>
      </c>
      <c r="I12" s="227">
        <v>0.01</v>
      </c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</row>
    <row r="13" spans="1:25" ht="15" customHeight="1">
      <c r="A13" s="797"/>
      <c r="B13" s="875"/>
      <c r="C13" s="227">
        <v>0.369537</v>
      </c>
      <c r="D13" s="322"/>
      <c r="E13" s="322">
        <v>0.70682</v>
      </c>
      <c r="F13" s="322">
        <v>0.54683000000000004</v>
      </c>
      <c r="G13" s="322"/>
      <c r="H13" s="322"/>
      <c r="I13" s="322">
        <v>2.5000000000000001E-2</v>
      </c>
      <c r="J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</row>
    <row r="14" spans="1:25" ht="15" customHeight="1">
      <c r="A14" s="798"/>
      <c r="B14" s="876"/>
      <c r="C14" s="227" t="s">
        <v>274</v>
      </c>
      <c r="D14" s="227"/>
      <c r="E14" s="227"/>
      <c r="F14" s="227"/>
      <c r="G14" s="227"/>
      <c r="H14" s="227"/>
      <c r="I14" s="227">
        <v>0.05</v>
      </c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</row>
    <row r="16" spans="1:25">
      <c r="B16" t="s">
        <v>87</v>
      </c>
      <c r="C16">
        <v>0.615398</v>
      </c>
      <c r="D16">
        <v>0.41223399999999999</v>
      </c>
      <c r="E16">
        <v>0.75036000000000003</v>
      </c>
      <c r="F16">
        <v>0.62126000000000003</v>
      </c>
      <c r="G16" s="190">
        <v>1</v>
      </c>
      <c r="H16" s="190">
        <v>2</v>
      </c>
      <c r="I16" s="190">
        <v>7.0000000000000001E-3</v>
      </c>
      <c r="J16" s="190">
        <v>2</v>
      </c>
      <c r="K16" s="190">
        <v>0.1</v>
      </c>
      <c r="L16" s="190">
        <v>2</v>
      </c>
      <c r="M16" s="190">
        <v>30</v>
      </c>
      <c r="N16" s="190">
        <v>5</v>
      </c>
      <c r="O16" s="190">
        <v>1</v>
      </c>
      <c r="P16" s="190">
        <v>4</v>
      </c>
      <c r="Q16" s="190">
        <v>5.5</v>
      </c>
      <c r="R16" s="190">
        <v>0.1</v>
      </c>
      <c r="S16" s="190">
        <v>2</v>
      </c>
      <c r="T16" s="190">
        <v>10</v>
      </c>
      <c r="U16" s="190">
        <v>1</v>
      </c>
      <c r="V16" s="190">
        <v>16</v>
      </c>
      <c r="W16" s="190">
        <v>8</v>
      </c>
      <c r="X16" s="190">
        <v>4</v>
      </c>
      <c r="Y16" s="190">
        <v>0.5</v>
      </c>
    </row>
    <row r="17" spans="2:25">
      <c r="C17">
        <v>0.61388600000000004</v>
      </c>
      <c r="D17">
        <v>0.41010600000000003</v>
      </c>
      <c r="E17">
        <v>0.77468999999999999</v>
      </c>
      <c r="F17">
        <v>0.64654</v>
      </c>
      <c r="P17">
        <v>5</v>
      </c>
    </row>
    <row r="19" spans="2:25">
      <c r="B19" t="s">
        <v>47</v>
      </c>
      <c r="C19">
        <v>0.63812500000000005</v>
      </c>
      <c r="D19">
        <v>0.83049399999999995</v>
      </c>
      <c r="E19">
        <v>0.82371000000000005</v>
      </c>
      <c r="F19">
        <v>0.70047000000000004</v>
      </c>
      <c r="G19" s="190">
        <v>1</v>
      </c>
      <c r="H19" s="190">
        <v>10</v>
      </c>
      <c r="I19" s="190">
        <v>3.6999999999999998E-2</v>
      </c>
      <c r="J19" s="190">
        <v>2</v>
      </c>
      <c r="K19" s="190">
        <v>0.1</v>
      </c>
      <c r="L19" s="190">
        <v>10</v>
      </c>
      <c r="M19" s="190">
        <v>40</v>
      </c>
      <c r="N19" s="190">
        <v>4</v>
      </c>
      <c r="O19" s="190">
        <v>1</v>
      </c>
      <c r="P19" s="190">
        <v>6</v>
      </c>
      <c r="Q19" s="190">
        <v>7</v>
      </c>
      <c r="R19" s="616">
        <v>1.0000000000000001E-5</v>
      </c>
      <c r="S19" s="190">
        <v>2</v>
      </c>
      <c r="T19" s="190">
        <v>1</v>
      </c>
      <c r="U19" s="190">
        <v>0.1</v>
      </c>
      <c r="V19" s="190">
        <v>1.2</v>
      </c>
      <c r="W19" s="190">
        <v>9</v>
      </c>
      <c r="X19" s="190">
        <v>4</v>
      </c>
      <c r="Y19" s="190">
        <v>0.5</v>
      </c>
    </row>
  </sheetData>
  <mergeCells count="9">
    <mergeCell ref="F1:F2"/>
    <mergeCell ref="G1:Y1"/>
    <mergeCell ref="A3:A14"/>
    <mergeCell ref="B3:B14"/>
    <mergeCell ref="A1:A2"/>
    <mergeCell ref="B1:B2"/>
    <mergeCell ref="C1:C2"/>
    <mergeCell ref="E1:E2"/>
    <mergeCell ref="D1:D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87DC-629F-498D-B859-D3DBC3DA8B1D}">
  <dimension ref="A1:X14"/>
  <sheetViews>
    <sheetView workbookViewId="0">
      <selection activeCell="A3" sqref="A3"/>
    </sheetView>
  </sheetViews>
  <sheetFormatPr defaultRowHeight="15"/>
  <cols>
    <col min="6" max="6" width="15.5703125" bestFit="1" customWidth="1"/>
    <col min="7" max="7" width="18.140625" bestFit="1" customWidth="1"/>
    <col min="8" max="8" width="17.42578125" bestFit="1" customWidth="1"/>
    <col min="9" max="9" width="14.140625" bestFit="1" customWidth="1"/>
    <col min="10" max="10" width="16.5703125" bestFit="1" customWidth="1"/>
    <col min="24" max="24" width="10.7109375" bestFit="1" customWidth="1"/>
  </cols>
  <sheetData>
    <row r="1" spans="1:24" ht="15.75">
      <c r="A1" s="227"/>
      <c r="B1" s="227"/>
      <c r="C1" s="227"/>
      <c r="D1" s="227"/>
      <c r="E1" s="227"/>
      <c r="F1" s="843" t="s">
        <v>5</v>
      </c>
      <c r="G1" s="758"/>
      <c r="H1" s="758"/>
      <c r="I1" s="758"/>
      <c r="J1" s="758"/>
      <c r="K1" s="758"/>
      <c r="L1" s="758"/>
      <c r="M1" s="758"/>
      <c r="N1" s="758"/>
      <c r="O1" s="758"/>
      <c r="P1" s="758"/>
      <c r="Q1" s="758"/>
      <c r="R1" s="758"/>
      <c r="S1" s="758"/>
      <c r="T1" s="758"/>
      <c r="U1" s="758"/>
      <c r="V1" s="758"/>
      <c r="W1" s="758"/>
      <c r="X1" s="758"/>
    </row>
    <row r="2" spans="1:24" ht="28.5">
      <c r="A2" s="322" t="s">
        <v>2</v>
      </c>
      <c r="B2" s="322" t="s">
        <v>149</v>
      </c>
      <c r="C2" s="322" t="s">
        <v>150</v>
      </c>
      <c r="D2" s="322" t="s">
        <v>275</v>
      </c>
      <c r="E2" s="322" t="s">
        <v>276</v>
      </c>
      <c r="F2" s="474" t="s">
        <v>6</v>
      </c>
      <c r="G2" s="475" t="s">
        <v>133</v>
      </c>
      <c r="H2" s="475" t="s">
        <v>134</v>
      </c>
      <c r="I2" s="475" t="s">
        <v>135</v>
      </c>
      <c r="J2" s="475" t="s">
        <v>136</v>
      </c>
      <c r="K2" s="475" t="s">
        <v>9</v>
      </c>
      <c r="L2" s="476" t="s">
        <v>10</v>
      </c>
      <c r="M2" s="475" t="s">
        <v>11</v>
      </c>
      <c r="N2" s="475" t="s">
        <v>137</v>
      </c>
      <c r="O2" s="476" t="s">
        <v>138</v>
      </c>
      <c r="P2" s="475" t="s">
        <v>13</v>
      </c>
      <c r="Q2" s="475" t="s">
        <v>139</v>
      </c>
      <c r="R2" s="475" t="s">
        <v>83</v>
      </c>
      <c r="S2" s="475" t="s">
        <v>84</v>
      </c>
      <c r="T2" s="475" t="s">
        <v>85</v>
      </c>
      <c r="U2" s="475" t="s">
        <v>16</v>
      </c>
      <c r="V2" s="475" t="s">
        <v>140</v>
      </c>
      <c r="W2" s="475" t="s">
        <v>98</v>
      </c>
      <c r="X2" s="475" t="s">
        <v>99</v>
      </c>
    </row>
    <row r="3" spans="1:24">
      <c r="A3" s="794" t="s">
        <v>87</v>
      </c>
      <c r="B3" s="644">
        <v>0.65785000000000005</v>
      </c>
      <c r="C3" s="227">
        <v>0.14946799999999999</v>
      </c>
      <c r="D3" s="227">
        <v>0.76926000000000005</v>
      </c>
      <c r="E3" s="227">
        <v>0.64263999999999999</v>
      </c>
      <c r="F3" s="194">
        <v>1</v>
      </c>
      <c r="G3" s="194">
        <v>2</v>
      </c>
      <c r="H3" s="194">
        <v>1.2E-2</v>
      </c>
      <c r="I3" s="194">
        <v>2</v>
      </c>
      <c r="J3" s="194">
        <v>0.1</v>
      </c>
      <c r="K3" s="194">
        <v>1</v>
      </c>
      <c r="L3" s="194">
        <v>30</v>
      </c>
      <c r="M3" s="194">
        <v>5</v>
      </c>
      <c r="N3" s="194">
        <v>1</v>
      </c>
      <c r="O3" s="194">
        <v>8</v>
      </c>
      <c r="P3" s="194">
        <v>4</v>
      </c>
      <c r="Q3" s="194">
        <v>0.1</v>
      </c>
      <c r="R3" s="194">
        <v>2</v>
      </c>
      <c r="S3" s="194">
        <v>10</v>
      </c>
      <c r="T3" s="194">
        <v>1</v>
      </c>
      <c r="U3" s="194">
        <v>14</v>
      </c>
      <c r="V3" s="194">
        <v>8</v>
      </c>
      <c r="W3" s="194">
        <v>4</v>
      </c>
      <c r="X3" s="194">
        <v>0.5</v>
      </c>
    </row>
    <row r="4" spans="1:24">
      <c r="A4" s="794"/>
      <c r="B4" s="644">
        <v>0.66871700000000001</v>
      </c>
      <c r="C4" s="227">
        <v>0.28297899999999998</v>
      </c>
      <c r="D4" s="227">
        <v>0.77471000000000001</v>
      </c>
      <c r="E4" s="227">
        <v>0.64834000000000003</v>
      </c>
      <c r="F4" s="194">
        <v>1</v>
      </c>
      <c r="G4" s="194">
        <v>2</v>
      </c>
      <c r="H4" s="194">
        <v>1.0999999999999999E-2</v>
      </c>
      <c r="I4" s="194">
        <v>2</v>
      </c>
      <c r="J4" s="194">
        <v>0.1</v>
      </c>
      <c r="K4" s="194">
        <v>1</v>
      </c>
      <c r="L4" s="194">
        <v>30</v>
      </c>
      <c r="M4" s="194">
        <v>5</v>
      </c>
      <c r="N4" s="194">
        <v>1</v>
      </c>
      <c r="O4" s="194">
        <v>8</v>
      </c>
      <c r="P4" s="194">
        <v>3</v>
      </c>
      <c r="Q4" s="194">
        <v>0.1</v>
      </c>
      <c r="R4" s="194">
        <v>2</v>
      </c>
      <c r="S4" s="194">
        <v>10</v>
      </c>
      <c r="T4" s="194">
        <v>1</v>
      </c>
      <c r="U4" s="194">
        <v>14</v>
      </c>
      <c r="V4" s="194">
        <v>8</v>
      </c>
      <c r="W4" s="194">
        <v>4</v>
      </c>
      <c r="X4" s="194">
        <v>0.5</v>
      </c>
    </row>
    <row r="5" spans="1:24">
      <c r="A5" s="794"/>
      <c r="B5" s="644">
        <v>0.66741399999999995</v>
      </c>
      <c r="C5" s="227">
        <v>0.30265999999999998</v>
      </c>
      <c r="D5" s="227">
        <v>0.77680000000000005</v>
      </c>
      <c r="E5" s="227">
        <v>0.65058000000000005</v>
      </c>
      <c r="F5" s="194">
        <v>1</v>
      </c>
      <c r="G5" s="194">
        <v>2</v>
      </c>
      <c r="H5" s="194">
        <v>1.0999999999999999E-2</v>
      </c>
      <c r="I5" s="194">
        <v>2</v>
      </c>
      <c r="J5" s="194">
        <v>0.1</v>
      </c>
      <c r="K5" s="194">
        <v>1</v>
      </c>
      <c r="L5" s="194">
        <v>30</v>
      </c>
      <c r="M5" s="194">
        <v>5</v>
      </c>
      <c r="N5" s="194">
        <v>1</v>
      </c>
      <c r="O5" s="194">
        <v>8.5</v>
      </c>
      <c r="P5" s="194">
        <v>3</v>
      </c>
      <c r="Q5" s="194">
        <v>0.1</v>
      </c>
      <c r="R5" s="194">
        <v>2</v>
      </c>
      <c r="S5" s="194">
        <v>10</v>
      </c>
      <c r="T5" s="194">
        <v>1</v>
      </c>
      <c r="U5" s="194">
        <v>14</v>
      </c>
      <c r="V5" s="194">
        <v>8</v>
      </c>
      <c r="W5" s="194">
        <v>4</v>
      </c>
      <c r="X5" s="194">
        <v>0.5</v>
      </c>
    </row>
    <row r="6" spans="1:24">
      <c r="A6" s="794"/>
      <c r="B6" s="644">
        <v>0.66777299999999995</v>
      </c>
      <c r="C6" s="227">
        <v>0.31808500000000001</v>
      </c>
      <c r="D6" s="227">
        <v>0.77797000000000005</v>
      </c>
      <c r="E6" s="227">
        <v>0.65188999999999997</v>
      </c>
      <c r="F6" s="194">
        <v>1</v>
      </c>
      <c r="G6" s="194">
        <v>2</v>
      </c>
      <c r="H6" s="194">
        <v>1.0999999999999999E-2</v>
      </c>
      <c r="I6" s="194">
        <v>2</v>
      </c>
      <c r="J6" s="194">
        <v>0.1</v>
      </c>
      <c r="K6" s="194">
        <v>1</v>
      </c>
      <c r="L6" s="194">
        <v>30</v>
      </c>
      <c r="M6" s="194">
        <v>5</v>
      </c>
      <c r="N6" s="194">
        <v>1</v>
      </c>
      <c r="O6" s="194">
        <v>9</v>
      </c>
      <c r="P6" s="194">
        <v>3</v>
      </c>
      <c r="Q6" s="194">
        <v>0.1</v>
      </c>
      <c r="R6" s="194">
        <v>2</v>
      </c>
      <c r="S6" s="194">
        <v>10</v>
      </c>
      <c r="T6" s="194">
        <v>1</v>
      </c>
      <c r="U6" s="194">
        <v>14</v>
      </c>
      <c r="V6" s="194">
        <v>8</v>
      </c>
      <c r="W6" s="194">
        <v>4</v>
      </c>
      <c r="X6" s="194">
        <v>0.5</v>
      </c>
    </row>
    <row r="7" spans="1:24">
      <c r="A7" s="794"/>
      <c r="B7" s="644">
        <v>0.65642199999999995</v>
      </c>
      <c r="C7" s="227">
        <v>0.37127700000000002</v>
      </c>
      <c r="D7" s="227">
        <v>0.76676999999999995</v>
      </c>
      <c r="E7" s="227">
        <v>0.63943000000000005</v>
      </c>
      <c r="F7" s="194">
        <v>1</v>
      </c>
      <c r="G7" s="194">
        <v>2</v>
      </c>
      <c r="H7" s="194">
        <v>0.01</v>
      </c>
      <c r="I7" s="194">
        <v>2</v>
      </c>
      <c r="J7" s="194">
        <v>0.1</v>
      </c>
      <c r="K7" s="194">
        <v>1</v>
      </c>
      <c r="L7" s="194">
        <v>30</v>
      </c>
      <c r="M7" s="194">
        <v>5</v>
      </c>
      <c r="N7" s="194">
        <v>1</v>
      </c>
      <c r="O7" s="194">
        <v>9</v>
      </c>
      <c r="P7" s="194">
        <v>3</v>
      </c>
      <c r="Q7" s="194">
        <v>0.1</v>
      </c>
      <c r="R7" s="194">
        <v>2</v>
      </c>
      <c r="S7" s="194">
        <v>10</v>
      </c>
      <c r="T7" s="194">
        <v>1</v>
      </c>
      <c r="U7" s="194">
        <v>14</v>
      </c>
      <c r="V7" s="194">
        <v>8</v>
      </c>
      <c r="W7" s="194">
        <v>4</v>
      </c>
      <c r="X7" s="194">
        <v>0.5</v>
      </c>
    </row>
    <row r="8" spans="1:24">
      <c r="A8" s="794"/>
      <c r="B8" s="644">
        <v>0.64705199999999996</v>
      </c>
      <c r="C8" s="227">
        <v>0.42499999999999999</v>
      </c>
      <c r="D8" s="227">
        <v>0.75158000000000003</v>
      </c>
      <c r="E8" s="227">
        <v>0.62207999999999997</v>
      </c>
      <c r="F8" s="194">
        <v>1</v>
      </c>
      <c r="G8" s="194">
        <v>2</v>
      </c>
      <c r="H8" s="194">
        <v>0.01</v>
      </c>
      <c r="I8" s="194">
        <v>2</v>
      </c>
      <c r="J8" s="194">
        <v>0.1</v>
      </c>
      <c r="K8" s="194">
        <v>0.8</v>
      </c>
      <c r="L8" s="194">
        <v>30</v>
      </c>
      <c r="M8" s="194">
        <v>5</v>
      </c>
      <c r="N8" s="194">
        <v>1</v>
      </c>
      <c r="O8" s="194">
        <v>8</v>
      </c>
      <c r="P8" s="194">
        <v>4</v>
      </c>
      <c r="Q8" s="194">
        <v>0.1</v>
      </c>
      <c r="R8" s="194">
        <v>2</v>
      </c>
      <c r="S8" s="194">
        <v>10</v>
      </c>
      <c r="T8" s="194">
        <v>1</v>
      </c>
      <c r="U8" s="194">
        <v>14</v>
      </c>
      <c r="V8" s="194">
        <v>8</v>
      </c>
      <c r="W8" s="194">
        <v>4</v>
      </c>
      <c r="X8" s="194">
        <v>0.5</v>
      </c>
    </row>
    <row r="9" spans="1:24">
      <c r="A9" s="794"/>
      <c r="B9" s="644">
        <v>0.65632199999999996</v>
      </c>
      <c r="C9" s="227">
        <v>0</v>
      </c>
      <c r="D9" s="227">
        <v>0.72552000000000005</v>
      </c>
      <c r="E9" s="227">
        <v>0.59767000000000003</v>
      </c>
      <c r="F9" s="194">
        <v>1</v>
      </c>
      <c r="G9" s="194">
        <v>2</v>
      </c>
      <c r="H9" s="493">
        <v>1.4999999999999999E-2</v>
      </c>
      <c r="I9" s="194">
        <v>2</v>
      </c>
      <c r="J9" s="194">
        <v>0.1</v>
      </c>
      <c r="K9" s="194">
        <v>0.8</v>
      </c>
      <c r="L9" s="194">
        <v>30</v>
      </c>
      <c r="M9" s="194">
        <v>5</v>
      </c>
      <c r="N9" s="194">
        <v>1</v>
      </c>
      <c r="O9" s="194">
        <v>8</v>
      </c>
      <c r="P9" s="194">
        <v>3</v>
      </c>
      <c r="Q9" s="194">
        <v>0.1</v>
      </c>
      <c r="R9" s="194">
        <v>2</v>
      </c>
      <c r="S9" s="194">
        <v>10</v>
      </c>
      <c r="T9" s="194">
        <v>1</v>
      </c>
      <c r="U9" s="194">
        <v>14</v>
      </c>
      <c r="V9" s="194">
        <v>8</v>
      </c>
      <c r="W9" s="194">
        <v>4</v>
      </c>
      <c r="X9" s="194">
        <v>0.5</v>
      </c>
    </row>
    <row r="10" spans="1:24">
      <c r="A10" s="794"/>
      <c r="B10" s="644">
        <v>0.64771599999999996</v>
      </c>
      <c r="C10" s="227">
        <v>0</v>
      </c>
      <c r="D10" s="227">
        <v>0.74173999999999995</v>
      </c>
      <c r="E10" s="227">
        <v>0.61402999999999996</v>
      </c>
      <c r="F10" s="194">
        <v>1</v>
      </c>
      <c r="G10" s="194">
        <v>2</v>
      </c>
      <c r="H10" s="493">
        <v>1.4E-2</v>
      </c>
      <c r="I10" s="194">
        <v>2</v>
      </c>
      <c r="J10" s="194">
        <v>0.1</v>
      </c>
      <c r="K10" s="194">
        <v>0.8</v>
      </c>
      <c r="L10" s="194">
        <v>30</v>
      </c>
      <c r="M10" s="194">
        <v>5</v>
      </c>
      <c r="N10" s="194">
        <v>1</v>
      </c>
      <c r="O10" s="194">
        <v>8</v>
      </c>
      <c r="P10" s="194">
        <v>3</v>
      </c>
      <c r="Q10" s="194">
        <v>0.1</v>
      </c>
      <c r="R10" s="194">
        <v>2</v>
      </c>
      <c r="S10" s="194">
        <v>10</v>
      </c>
      <c r="T10" s="194">
        <v>1</v>
      </c>
      <c r="U10" s="194">
        <v>14</v>
      </c>
      <c r="V10" s="194">
        <v>8</v>
      </c>
      <c r="W10" s="194">
        <v>4</v>
      </c>
      <c r="X10" s="194">
        <v>0.5</v>
      </c>
    </row>
    <row r="11" spans="1:24">
      <c r="A11" s="794"/>
      <c r="B11" s="644">
        <v>0.66840999999999995</v>
      </c>
      <c r="C11" s="227">
        <v>6.1170000000000002E-2</v>
      </c>
      <c r="D11" s="227">
        <v>0.76627999999999996</v>
      </c>
      <c r="E11" s="227">
        <v>0.63834000000000002</v>
      </c>
      <c r="F11" s="194">
        <v>1</v>
      </c>
      <c r="G11" s="194">
        <v>2</v>
      </c>
      <c r="H11" s="493">
        <v>1.2999999999999999E-2</v>
      </c>
      <c r="I11" s="194">
        <v>2</v>
      </c>
      <c r="J11" s="194">
        <v>0.1</v>
      </c>
      <c r="K11" s="194">
        <v>0.8</v>
      </c>
      <c r="L11" s="194">
        <v>30</v>
      </c>
      <c r="M11" s="194">
        <v>5</v>
      </c>
      <c r="N11" s="194">
        <v>1</v>
      </c>
      <c r="O11" s="194">
        <v>8</v>
      </c>
      <c r="P11" s="194">
        <v>3</v>
      </c>
      <c r="Q11" s="194">
        <v>0.1</v>
      </c>
      <c r="R11" s="194">
        <v>2</v>
      </c>
      <c r="S11" s="194">
        <v>10</v>
      </c>
      <c r="T11" s="194">
        <v>1</v>
      </c>
      <c r="U11" s="194">
        <v>14</v>
      </c>
      <c r="V11" s="194">
        <v>8</v>
      </c>
      <c r="W11" s="194">
        <v>4</v>
      </c>
      <c r="X11" s="194">
        <v>0.5</v>
      </c>
    </row>
    <row r="12" spans="1:24">
      <c r="A12" s="794"/>
      <c r="B12" s="644">
        <v>0.67253399999999997</v>
      </c>
      <c r="C12" s="227">
        <v>0.189362</v>
      </c>
      <c r="D12" s="227">
        <v>0.76865000000000006</v>
      </c>
      <c r="E12" s="227">
        <v>0.64181999999999995</v>
      </c>
      <c r="F12" s="194">
        <v>1</v>
      </c>
      <c r="G12" s="194">
        <v>2</v>
      </c>
      <c r="H12" s="493">
        <v>1.2E-2</v>
      </c>
      <c r="I12" s="194">
        <v>2</v>
      </c>
      <c r="J12" s="194">
        <v>0.1</v>
      </c>
      <c r="K12" s="194">
        <v>0.8</v>
      </c>
      <c r="L12" s="194">
        <v>30</v>
      </c>
      <c r="M12" s="194">
        <v>5</v>
      </c>
      <c r="N12" s="194">
        <v>1</v>
      </c>
      <c r="O12" s="194">
        <v>8</v>
      </c>
      <c r="P12" s="194">
        <v>3</v>
      </c>
      <c r="Q12" s="194">
        <v>0.1</v>
      </c>
      <c r="R12" s="194">
        <v>2</v>
      </c>
      <c r="S12" s="194">
        <v>10</v>
      </c>
      <c r="T12" s="194">
        <v>1</v>
      </c>
      <c r="U12" s="194">
        <v>14</v>
      </c>
      <c r="V12" s="194">
        <v>8</v>
      </c>
      <c r="W12" s="194">
        <v>4</v>
      </c>
      <c r="X12" s="194">
        <v>0.5</v>
      </c>
    </row>
    <row r="13" spans="1:24">
      <c r="A13" s="794"/>
      <c r="B13" s="13">
        <v>0.65212099999999995</v>
      </c>
      <c r="C13" s="90">
        <v>0.40266000000000002</v>
      </c>
      <c r="D13" s="90">
        <v>0.76434000000000002</v>
      </c>
      <c r="E13" s="90">
        <v>0.63632</v>
      </c>
      <c r="F13" s="433">
        <v>1</v>
      </c>
      <c r="G13" s="433">
        <v>2</v>
      </c>
      <c r="H13" s="642">
        <v>0.01</v>
      </c>
      <c r="I13" s="433">
        <v>2</v>
      </c>
      <c r="J13" s="433">
        <v>0.1</v>
      </c>
      <c r="K13" s="433">
        <v>0.8</v>
      </c>
      <c r="L13" s="433">
        <v>30</v>
      </c>
      <c r="M13" s="433">
        <v>5</v>
      </c>
      <c r="N13" s="433">
        <v>1</v>
      </c>
      <c r="O13" s="433">
        <v>8</v>
      </c>
      <c r="P13" s="433">
        <v>3</v>
      </c>
      <c r="Q13" s="433">
        <v>0.1</v>
      </c>
      <c r="R13" s="433">
        <v>2</v>
      </c>
      <c r="S13" s="433">
        <v>10</v>
      </c>
      <c r="T13" s="433">
        <v>1</v>
      </c>
      <c r="U13" s="433">
        <v>14</v>
      </c>
      <c r="V13" s="433">
        <v>8</v>
      </c>
      <c r="W13" s="433">
        <v>4</v>
      </c>
      <c r="X13" s="433">
        <v>0.5</v>
      </c>
    </row>
    <row r="14" spans="1:24">
      <c r="A14" s="794"/>
      <c r="B14" s="13">
        <v>0.64221899999999998</v>
      </c>
      <c r="C14" s="13">
        <v>0.46063799999999999</v>
      </c>
      <c r="D14" s="13">
        <v>0.75319000000000003</v>
      </c>
      <c r="E14" s="13">
        <v>0.62429000000000001</v>
      </c>
      <c r="F14" s="194">
        <v>1</v>
      </c>
      <c r="G14" s="194">
        <v>2</v>
      </c>
      <c r="H14" s="194">
        <v>0.01</v>
      </c>
      <c r="I14" s="194">
        <v>2</v>
      </c>
      <c r="J14" s="194">
        <v>0.1</v>
      </c>
      <c r="K14" s="194">
        <v>0.8</v>
      </c>
      <c r="L14" s="194">
        <v>35</v>
      </c>
      <c r="M14" s="194">
        <v>5</v>
      </c>
      <c r="N14" s="194">
        <v>1</v>
      </c>
      <c r="O14" s="194">
        <v>7.5</v>
      </c>
      <c r="P14" s="194">
        <v>3</v>
      </c>
      <c r="Q14" s="194">
        <v>0.1</v>
      </c>
      <c r="R14" s="194">
        <v>2</v>
      </c>
      <c r="S14" s="194">
        <v>10</v>
      </c>
      <c r="T14" s="194">
        <v>1</v>
      </c>
      <c r="U14" s="194">
        <v>14</v>
      </c>
      <c r="V14" s="194">
        <v>8</v>
      </c>
      <c r="W14" s="194">
        <v>4</v>
      </c>
      <c r="X14" s="194">
        <v>0.5</v>
      </c>
    </row>
  </sheetData>
  <mergeCells count="2">
    <mergeCell ref="F1:X1"/>
    <mergeCell ref="A3:A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316B-C157-4AED-9D8A-6D670F27807A}">
  <dimension ref="A1:G35"/>
  <sheetViews>
    <sheetView workbookViewId="0">
      <selection activeCell="C14" sqref="C14"/>
    </sheetView>
  </sheetViews>
  <sheetFormatPr defaultRowHeight="15"/>
  <cols>
    <col min="1" max="2" width="21.28515625" customWidth="1"/>
    <col min="3" max="3" width="12.42578125" customWidth="1"/>
    <col min="4" max="4" width="12.140625" customWidth="1"/>
    <col min="5" max="5" width="9.28515625" bestFit="1" customWidth="1"/>
  </cols>
  <sheetData>
    <row r="1" spans="1:7" ht="18.75">
      <c r="A1" s="877" t="s">
        <v>277</v>
      </c>
      <c r="B1" s="877"/>
      <c r="C1" s="877"/>
      <c r="D1" s="877"/>
      <c r="E1" s="877"/>
      <c r="F1" s="877"/>
    </row>
    <row r="2" spans="1:7" ht="15.75" customHeight="1">
      <c r="A2" s="764" t="s">
        <v>1</v>
      </c>
      <c r="B2" s="764" t="s">
        <v>278</v>
      </c>
      <c r="C2" s="793" t="s">
        <v>149</v>
      </c>
      <c r="D2" s="793"/>
      <c r="E2" s="793" t="s">
        <v>279</v>
      </c>
      <c r="F2" s="793"/>
      <c r="G2" s="490"/>
    </row>
    <row r="3" spans="1:7" ht="15.75">
      <c r="A3" s="788"/>
      <c r="B3" s="788"/>
      <c r="C3" s="332" t="s">
        <v>280</v>
      </c>
      <c r="D3" s="332" t="s">
        <v>281</v>
      </c>
      <c r="E3" s="406" t="s">
        <v>280</v>
      </c>
      <c r="F3" s="406" t="s">
        <v>281</v>
      </c>
      <c r="G3" s="490"/>
    </row>
    <row r="4" spans="1:7" ht="15.75">
      <c r="A4" s="745" t="s">
        <v>46</v>
      </c>
      <c r="B4" s="378" t="s">
        <v>174</v>
      </c>
      <c r="C4" s="332">
        <v>0.58506899999999995</v>
      </c>
      <c r="D4" s="405">
        <v>0.61992400000000003</v>
      </c>
      <c r="E4" s="878" t="s">
        <v>282</v>
      </c>
      <c r="F4" s="794" t="s">
        <v>283</v>
      </c>
      <c r="G4" s="527" t="s">
        <v>284</v>
      </c>
    </row>
    <row r="5" spans="1:7" ht="15.75">
      <c r="A5" s="745"/>
      <c r="B5" s="378" t="s">
        <v>176</v>
      </c>
      <c r="C5" s="332">
        <v>0.24405299999999999</v>
      </c>
      <c r="D5" s="196">
        <v>0.33224399999999998</v>
      </c>
      <c r="E5" s="794"/>
      <c r="F5" s="794"/>
      <c r="G5" s="527" t="s">
        <v>284</v>
      </c>
    </row>
    <row r="6" spans="1:7" ht="15.75">
      <c r="A6" s="479"/>
      <c r="B6" s="479"/>
      <c r="C6" s="336"/>
      <c r="D6" s="213"/>
      <c r="E6" s="490"/>
      <c r="F6" s="490"/>
      <c r="G6" s="490"/>
    </row>
    <row r="7" spans="1:7">
      <c r="A7" s="761" t="s">
        <v>1</v>
      </c>
      <c r="B7" s="761" t="s">
        <v>278</v>
      </c>
      <c r="C7" s="828" t="s">
        <v>149</v>
      </c>
      <c r="D7" s="794"/>
      <c r="E7" s="794" t="s">
        <v>279</v>
      </c>
      <c r="F7" s="794"/>
      <c r="G7" s="490"/>
    </row>
    <row r="8" spans="1:7" ht="15.75">
      <c r="A8" s="761"/>
      <c r="B8" s="761"/>
      <c r="C8" s="260" t="s">
        <v>285</v>
      </c>
      <c r="D8" s="332" t="s">
        <v>286</v>
      </c>
      <c r="E8" s="406" t="s">
        <v>280</v>
      </c>
      <c r="F8" s="406" t="s">
        <v>281</v>
      </c>
      <c r="G8" s="490"/>
    </row>
    <row r="9" spans="1:7" ht="15.75">
      <c r="A9" s="845" t="s">
        <v>17</v>
      </c>
      <c r="B9" s="525" t="s">
        <v>86</v>
      </c>
      <c r="C9" s="332">
        <v>0.54637599999999997</v>
      </c>
      <c r="D9" s="332">
        <v>0.65131600000000001</v>
      </c>
      <c r="E9" s="795" t="s">
        <v>287</v>
      </c>
      <c r="F9" s="795" t="s">
        <v>288</v>
      </c>
      <c r="G9" s="527" t="s">
        <v>284</v>
      </c>
    </row>
    <row r="10" spans="1:7" ht="15.75">
      <c r="A10" s="745"/>
      <c r="B10" s="366" t="s">
        <v>87</v>
      </c>
      <c r="C10" s="332">
        <v>0.58196000000000003</v>
      </c>
      <c r="D10" s="196">
        <v>0.645922</v>
      </c>
      <c r="E10" s="793"/>
      <c r="F10" s="793"/>
      <c r="G10" s="527" t="s">
        <v>284</v>
      </c>
    </row>
    <row r="11" spans="1:7">
      <c r="G11" s="490"/>
    </row>
    <row r="12" spans="1:7">
      <c r="A12" s="761" t="s">
        <v>1</v>
      </c>
      <c r="B12" s="761" t="s">
        <v>278</v>
      </c>
      <c r="C12" s="828" t="s">
        <v>149</v>
      </c>
      <c r="D12" s="794"/>
      <c r="E12" s="794" t="s">
        <v>279</v>
      </c>
      <c r="F12" s="794"/>
      <c r="G12" s="490"/>
    </row>
    <row r="13" spans="1:7" ht="15.75">
      <c r="A13" s="761"/>
      <c r="B13" s="761"/>
      <c r="C13" s="260" t="s">
        <v>285</v>
      </c>
      <c r="D13" s="332" t="s">
        <v>286</v>
      </c>
      <c r="E13" s="406" t="s">
        <v>280</v>
      </c>
      <c r="F13" s="406" t="s">
        <v>281</v>
      </c>
      <c r="G13" s="490"/>
    </row>
    <row r="14" spans="1:7" ht="15.75">
      <c r="A14" s="845" t="s">
        <v>20</v>
      </c>
      <c r="B14" s="525" t="s">
        <v>289</v>
      </c>
      <c r="C14" s="332">
        <v>0.78668499999999997</v>
      </c>
      <c r="D14" s="332">
        <v>0.78173400000000004</v>
      </c>
      <c r="E14" s="795" t="s">
        <v>290</v>
      </c>
      <c r="F14" s="795" t="s">
        <v>291</v>
      </c>
      <c r="G14" s="490" t="s">
        <v>292</v>
      </c>
    </row>
    <row r="15" spans="1:7" ht="15.75">
      <c r="A15" s="745"/>
      <c r="B15" s="366" t="s">
        <v>293</v>
      </c>
      <c r="C15" s="332">
        <v>0.85983600000000004</v>
      </c>
      <c r="D15" s="196">
        <v>0.85917100000000002</v>
      </c>
      <c r="E15" s="793"/>
      <c r="F15" s="793"/>
      <c r="G15" s="490" t="s">
        <v>292</v>
      </c>
    </row>
    <row r="16" spans="1:7">
      <c r="G16" s="490"/>
    </row>
    <row r="17" spans="1:7">
      <c r="A17" s="761" t="s">
        <v>1</v>
      </c>
      <c r="B17" s="761" t="s">
        <v>278</v>
      </c>
      <c r="C17" s="828" t="s">
        <v>149</v>
      </c>
      <c r="D17" s="794"/>
      <c r="E17" s="794" t="s">
        <v>279</v>
      </c>
      <c r="F17" s="794"/>
      <c r="G17" s="490"/>
    </row>
    <row r="18" spans="1:7" ht="15.75">
      <c r="A18" s="761"/>
      <c r="B18" s="761"/>
      <c r="C18" s="260" t="s">
        <v>285</v>
      </c>
      <c r="D18" s="332" t="s">
        <v>286</v>
      </c>
      <c r="E18" s="406" t="s">
        <v>280</v>
      </c>
      <c r="F18" s="406" t="s">
        <v>281</v>
      </c>
      <c r="G18" s="490"/>
    </row>
    <row r="19" spans="1:7" ht="15.75">
      <c r="A19" s="845" t="s">
        <v>28</v>
      </c>
      <c r="B19" s="525" t="s">
        <v>157</v>
      </c>
      <c r="C19" s="332">
        <v>0.70004500000000003</v>
      </c>
      <c r="D19" s="332">
        <v>0.87570800000000004</v>
      </c>
      <c r="E19" s="795" t="s">
        <v>294</v>
      </c>
      <c r="F19" s="795" t="s">
        <v>295</v>
      </c>
      <c r="G19" s="527" t="s">
        <v>284</v>
      </c>
    </row>
    <row r="20" spans="1:7" ht="15.75">
      <c r="A20" s="745"/>
      <c r="B20" s="366" t="s">
        <v>162</v>
      </c>
      <c r="C20" s="332">
        <v>0.75666100000000003</v>
      </c>
      <c r="D20" s="196">
        <v>0.78854599999999997</v>
      </c>
      <c r="E20" s="793"/>
      <c r="F20" s="793"/>
      <c r="G20" s="527" t="s">
        <v>284</v>
      </c>
    </row>
    <row r="21" spans="1:7">
      <c r="G21" s="490"/>
    </row>
    <row r="22" spans="1:7">
      <c r="A22" s="761" t="s">
        <v>1</v>
      </c>
      <c r="B22" s="761" t="s">
        <v>278</v>
      </c>
      <c r="C22" s="828" t="s">
        <v>149</v>
      </c>
      <c r="D22" s="794"/>
      <c r="E22" s="794" t="s">
        <v>279</v>
      </c>
      <c r="F22" s="794"/>
      <c r="G22" s="490"/>
    </row>
    <row r="23" spans="1:7" ht="15.75">
      <c r="A23" s="761"/>
      <c r="B23" s="761"/>
      <c r="C23" s="260" t="s">
        <v>285</v>
      </c>
      <c r="D23" s="332" t="s">
        <v>286</v>
      </c>
      <c r="E23" s="406" t="s">
        <v>280</v>
      </c>
      <c r="F23" s="406" t="s">
        <v>281</v>
      </c>
      <c r="G23" s="490"/>
    </row>
    <row r="24" spans="1:7" ht="15.75">
      <c r="A24" s="845" t="s">
        <v>115</v>
      </c>
      <c r="B24" s="525" t="s">
        <v>177</v>
      </c>
      <c r="C24" s="405">
        <v>0.68417099999999997</v>
      </c>
      <c r="D24" s="332">
        <v>0.63804400000000006</v>
      </c>
      <c r="E24" s="795" t="s">
        <v>296</v>
      </c>
      <c r="F24" s="795" t="s">
        <v>297</v>
      </c>
      <c r="G24" s="528" t="s">
        <v>298</v>
      </c>
    </row>
    <row r="25" spans="1:7" ht="15.75">
      <c r="A25" s="745"/>
      <c r="B25" s="366" t="s">
        <v>178</v>
      </c>
      <c r="C25" s="332">
        <v>0.56497299999999995</v>
      </c>
      <c r="D25" s="196">
        <v>0.55387600000000003</v>
      </c>
      <c r="E25" s="793"/>
      <c r="F25" s="793"/>
      <c r="G25" s="528" t="s">
        <v>298</v>
      </c>
    </row>
    <row r="26" spans="1:7">
      <c r="G26" s="490"/>
    </row>
    <row r="27" spans="1:7">
      <c r="A27" s="761" t="s">
        <v>1</v>
      </c>
      <c r="B27" s="761" t="s">
        <v>278</v>
      </c>
      <c r="C27" s="828" t="s">
        <v>149</v>
      </c>
      <c r="D27" s="794"/>
      <c r="E27" s="794" t="s">
        <v>279</v>
      </c>
      <c r="F27" s="794"/>
      <c r="G27" s="490"/>
    </row>
    <row r="28" spans="1:7" ht="15.75">
      <c r="A28" s="761"/>
      <c r="B28" s="761"/>
      <c r="C28" s="260" t="s">
        <v>285</v>
      </c>
      <c r="D28" s="332" t="s">
        <v>286</v>
      </c>
      <c r="E28" s="406" t="s">
        <v>280</v>
      </c>
      <c r="F28" s="406" t="s">
        <v>281</v>
      </c>
      <c r="G28" s="490"/>
    </row>
    <row r="29" spans="1:7" ht="15.75">
      <c r="A29" s="845" t="s">
        <v>77</v>
      </c>
      <c r="B29" s="525" t="s">
        <v>127</v>
      </c>
      <c r="C29" s="332">
        <v>0.478464</v>
      </c>
      <c r="D29" s="332">
        <v>0.54670799999999997</v>
      </c>
      <c r="E29" s="795" t="s">
        <v>299</v>
      </c>
      <c r="F29" s="795" t="s">
        <v>300</v>
      </c>
      <c r="G29" s="527" t="s">
        <v>284</v>
      </c>
    </row>
    <row r="30" spans="1:7" ht="15.75">
      <c r="A30" s="745"/>
      <c r="B30" s="366" t="s">
        <v>128</v>
      </c>
      <c r="C30" s="332">
        <v>0.40751199999999999</v>
      </c>
      <c r="D30" s="196">
        <v>0.52804099999999998</v>
      </c>
      <c r="E30" s="793"/>
      <c r="F30" s="793"/>
      <c r="G30" s="527" t="s">
        <v>284</v>
      </c>
    </row>
    <row r="31" spans="1:7">
      <c r="G31" s="490"/>
    </row>
    <row r="32" spans="1:7">
      <c r="A32" s="761" t="s">
        <v>1</v>
      </c>
      <c r="B32" s="761" t="s">
        <v>278</v>
      </c>
      <c r="C32" s="828" t="s">
        <v>149</v>
      </c>
      <c r="D32" s="794"/>
      <c r="E32" s="794" t="s">
        <v>279</v>
      </c>
      <c r="F32" s="794"/>
      <c r="G32" s="490"/>
    </row>
    <row r="33" spans="1:7" ht="15.75">
      <c r="A33" s="761"/>
      <c r="B33" s="761"/>
      <c r="C33" s="260" t="s">
        <v>285</v>
      </c>
      <c r="D33" s="332" t="s">
        <v>286</v>
      </c>
      <c r="E33" s="406" t="s">
        <v>280</v>
      </c>
      <c r="F33" s="406" t="s">
        <v>281</v>
      </c>
      <c r="G33" s="490"/>
    </row>
    <row r="34" spans="1:7" ht="15.75">
      <c r="A34" s="845" t="s">
        <v>36</v>
      </c>
      <c r="B34" s="525" t="s">
        <v>118</v>
      </c>
      <c r="C34" s="332">
        <v>0.831372</v>
      </c>
      <c r="D34" s="332">
        <v>0.85927200000000004</v>
      </c>
      <c r="E34" s="795" t="s">
        <v>301</v>
      </c>
      <c r="F34" s="795" t="s">
        <v>302</v>
      </c>
      <c r="G34" s="527" t="s">
        <v>284</v>
      </c>
    </row>
    <row r="35" spans="1:7" ht="15.75">
      <c r="A35" s="745"/>
      <c r="B35" s="366" t="s">
        <v>119</v>
      </c>
      <c r="C35" s="332">
        <v>0.44878499999999999</v>
      </c>
      <c r="D35" s="196">
        <v>0.57059099999999996</v>
      </c>
      <c r="E35" s="793"/>
      <c r="F35" s="793"/>
      <c r="G35" s="527" t="s">
        <v>284</v>
      </c>
    </row>
  </sheetData>
  <mergeCells count="50">
    <mergeCell ref="A34:A35"/>
    <mergeCell ref="C2:D2"/>
    <mergeCell ref="E2:F2"/>
    <mergeCell ref="E7:F7"/>
    <mergeCell ref="E12:F12"/>
    <mergeCell ref="E17:F17"/>
    <mergeCell ref="E22:F22"/>
    <mergeCell ref="E27:F27"/>
    <mergeCell ref="E32:F32"/>
    <mergeCell ref="A4:A5"/>
    <mergeCell ref="A9:A10"/>
    <mergeCell ref="A14:A15"/>
    <mergeCell ref="A19:A20"/>
    <mergeCell ref="A24:A25"/>
    <mergeCell ref="A29:A30"/>
    <mergeCell ref="A17:A18"/>
    <mergeCell ref="F19:F20"/>
    <mergeCell ref="F24:F25"/>
    <mergeCell ref="F29:F30"/>
    <mergeCell ref="F34:F35"/>
    <mergeCell ref="E4:E5"/>
    <mergeCell ref="F4:F5"/>
    <mergeCell ref="E9:E10"/>
    <mergeCell ref="E14:E15"/>
    <mergeCell ref="E19:E20"/>
    <mergeCell ref="E24:E25"/>
    <mergeCell ref="C22:D22"/>
    <mergeCell ref="C27:D27"/>
    <mergeCell ref="C32:D32"/>
    <mergeCell ref="E29:E30"/>
    <mergeCell ref="E34:E35"/>
    <mergeCell ref="A32:A33"/>
    <mergeCell ref="B32:B33"/>
    <mergeCell ref="A27:A28"/>
    <mergeCell ref="B27:B28"/>
    <mergeCell ref="A22:A23"/>
    <mergeCell ref="B22:B23"/>
    <mergeCell ref="A1:F1"/>
    <mergeCell ref="B17:B18"/>
    <mergeCell ref="B12:B13"/>
    <mergeCell ref="A12:A13"/>
    <mergeCell ref="B7:B8"/>
    <mergeCell ref="A7:A8"/>
    <mergeCell ref="A2:A3"/>
    <mergeCell ref="B2:B3"/>
    <mergeCell ref="C7:D7"/>
    <mergeCell ref="C12:D12"/>
    <mergeCell ref="C17:D17"/>
    <mergeCell ref="F9:F10"/>
    <mergeCell ref="F14:F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5A27-6F05-4F75-A05D-05126553BD15}">
  <dimension ref="A1:Y35"/>
  <sheetViews>
    <sheetView workbookViewId="0">
      <selection activeCell="E26" sqref="E26"/>
    </sheetView>
  </sheetViews>
  <sheetFormatPr defaultRowHeight="15"/>
  <cols>
    <col min="1" max="1" width="21.28515625" bestFit="1" customWidth="1"/>
    <col min="2" max="2" width="12" bestFit="1" customWidth="1"/>
    <col min="3" max="3" width="20" customWidth="1"/>
    <col min="4" max="4" width="13.140625" customWidth="1"/>
    <col min="5" max="5" width="13.28515625" customWidth="1"/>
    <col min="6" max="6" width="13.42578125" customWidth="1"/>
    <col min="7" max="7" width="11.42578125" bestFit="1" customWidth="1"/>
    <col min="8" max="8" width="8.140625" customWidth="1"/>
    <col min="12" max="12" width="8.140625" customWidth="1"/>
    <col min="13" max="13" width="9.7109375" bestFit="1" customWidth="1"/>
    <col min="18" max="18" width="12" customWidth="1"/>
    <col min="20" max="20" width="9.7109375" customWidth="1"/>
    <col min="22" max="22" width="11.140625" bestFit="1" customWidth="1"/>
  </cols>
  <sheetData>
    <row r="1" spans="1:25" ht="33" customHeight="1">
      <c r="A1" s="882" t="s">
        <v>303</v>
      </c>
      <c r="B1" s="882"/>
      <c r="C1" s="882"/>
      <c r="D1" s="882"/>
      <c r="E1" s="882"/>
      <c r="F1" s="882"/>
      <c r="G1" s="882"/>
      <c r="H1" s="882"/>
      <c r="I1" s="882"/>
      <c r="J1" s="882"/>
      <c r="K1" s="882"/>
      <c r="L1" s="882"/>
      <c r="M1" s="882"/>
      <c r="N1" s="882"/>
      <c r="O1" s="882"/>
      <c r="P1" s="882"/>
      <c r="Q1" s="882"/>
      <c r="R1" s="882"/>
      <c r="S1" s="882"/>
      <c r="T1" s="882"/>
      <c r="U1" s="882"/>
      <c r="V1" s="882"/>
    </row>
    <row r="2" spans="1:25" ht="15.75" customHeight="1">
      <c r="A2" s="881" t="s">
        <v>1</v>
      </c>
      <c r="B2" s="881" t="s">
        <v>2</v>
      </c>
      <c r="C2" s="881"/>
      <c r="D2" s="883" t="s">
        <v>3</v>
      </c>
      <c r="E2" s="883" t="s">
        <v>4</v>
      </c>
      <c r="F2" s="813" t="s">
        <v>5</v>
      </c>
      <c r="G2" s="884"/>
      <c r="H2" s="884"/>
      <c r="I2" s="884"/>
      <c r="J2" s="884"/>
      <c r="K2" s="884"/>
      <c r="L2" s="884"/>
      <c r="M2" s="884"/>
      <c r="N2" s="884"/>
      <c r="O2" s="884"/>
      <c r="P2" s="884"/>
      <c r="Q2" s="884"/>
      <c r="R2" s="884"/>
      <c r="S2" s="884"/>
      <c r="T2" s="884"/>
      <c r="U2" s="884"/>
      <c r="V2" s="841"/>
    </row>
    <row r="3" spans="1:25" ht="47.25">
      <c r="A3" s="811"/>
      <c r="B3" s="811"/>
      <c r="C3" s="811"/>
      <c r="D3" s="812"/>
      <c r="E3" s="812"/>
      <c r="F3" s="401" t="s">
        <v>6</v>
      </c>
      <c r="G3" s="401" t="s">
        <v>7</v>
      </c>
      <c r="H3" s="401" t="s">
        <v>8</v>
      </c>
      <c r="I3" s="392" t="s">
        <v>9</v>
      </c>
      <c r="J3" s="401" t="s">
        <v>10</v>
      </c>
      <c r="K3" s="392" t="s">
        <v>11</v>
      </c>
      <c r="L3" s="401" t="s">
        <v>71</v>
      </c>
      <c r="M3" s="392" t="s">
        <v>13</v>
      </c>
      <c r="N3" s="392" t="s">
        <v>83</v>
      </c>
      <c r="O3" s="392" t="s">
        <v>84</v>
      </c>
      <c r="P3" s="392" t="s">
        <v>85</v>
      </c>
      <c r="Q3" s="303" t="s">
        <v>16</v>
      </c>
      <c r="R3" s="303" t="s">
        <v>97</v>
      </c>
      <c r="S3" s="304" t="s">
        <v>98</v>
      </c>
      <c r="T3" s="304" t="s">
        <v>99</v>
      </c>
      <c r="U3" s="365" t="s">
        <v>100</v>
      </c>
      <c r="V3" s="304" t="s">
        <v>101</v>
      </c>
    </row>
    <row r="4" spans="1:25" ht="15.75">
      <c r="A4" s="824" t="s">
        <v>17</v>
      </c>
      <c r="B4" s="364" t="s">
        <v>18</v>
      </c>
      <c r="C4" s="332">
        <v>0.58824799999999999</v>
      </c>
      <c r="D4" s="332">
        <v>0.58074999999999999</v>
      </c>
      <c r="E4" s="332">
        <v>0.44861000000000001</v>
      </c>
      <c r="F4" s="242">
        <v>4</v>
      </c>
      <c r="G4" s="242">
        <v>3.0000000000000001E-5</v>
      </c>
      <c r="H4" s="242">
        <v>0.25</v>
      </c>
      <c r="I4" s="242">
        <v>5</v>
      </c>
      <c r="J4" s="242">
        <v>30</v>
      </c>
      <c r="K4" s="242">
        <v>4</v>
      </c>
      <c r="L4" s="242">
        <v>8</v>
      </c>
      <c r="M4" s="242">
        <v>20</v>
      </c>
      <c r="N4" s="242">
        <v>2</v>
      </c>
      <c r="O4" s="242">
        <v>120</v>
      </c>
      <c r="P4" s="242">
        <v>0.01</v>
      </c>
      <c r="Q4" s="242">
        <v>10</v>
      </c>
      <c r="R4" s="242">
        <v>8</v>
      </c>
      <c r="S4" s="243">
        <v>4</v>
      </c>
      <c r="T4" s="244">
        <v>10</v>
      </c>
      <c r="U4" s="13"/>
      <c r="V4" s="13"/>
    </row>
    <row r="5" spans="1:25" ht="15.75">
      <c r="A5" s="824"/>
      <c r="B5" s="364" t="s">
        <v>19</v>
      </c>
      <c r="C5" s="227">
        <v>0.63079499999999999</v>
      </c>
      <c r="D5" s="227">
        <v>0.76493</v>
      </c>
      <c r="E5" s="227">
        <v>0.63578999999999997</v>
      </c>
      <c r="F5" s="376">
        <v>1</v>
      </c>
      <c r="G5" s="376">
        <v>3.0000000000000001E-6</v>
      </c>
      <c r="H5" s="376">
        <v>0.25</v>
      </c>
      <c r="I5" s="376">
        <v>200</v>
      </c>
      <c r="J5" s="376">
        <v>20</v>
      </c>
      <c r="K5" s="376">
        <v>4</v>
      </c>
      <c r="L5" s="376">
        <v>24</v>
      </c>
      <c r="M5" s="376">
        <v>14</v>
      </c>
      <c r="N5" s="380">
        <v>2</v>
      </c>
      <c r="O5" s="376">
        <v>180</v>
      </c>
      <c r="P5" s="376">
        <v>0.01</v>
      </c>
      <c r="Q5" s="376">
        <v>14</v>
      </c>
      <c r="R5" s="376">
        <v>8</v>
      </c>
      <c r="S5" s="380">
        <v>4</v>
      </c>
      <c r="T5" s="380">
        <v>10</v>
      </c>
      <c r="U5" s="13"/>
      <c r="V5" s="13"/>
    </row>
    <row r="6" spans="1:25" ht="15.75">
      <c r="A6" s="824" t="s">
        <v>20</v>
      </c>
      <c r="B6" s="364" t="s">
        <v>304</v>
      </c>
      <c r="C6" s="332">
        <v>0.45536799999999999</v>
      </c>
      <c r="D6" s="332">
        <v>0.12130000000000001</v>
      </c>
      <c r="E6" s="332">
        <v>0.10527</v>
      </c>
      <c r="F6" s="378">
        <v>1</v>
      </c>
      <c r="G6" s="405">
        <v>1E-4</v>
      </c>
      <c r="H6" s="378">
        <v>0.1</v>
      </c>
      <c r="I6" s="378">
        <v>10</v>
      </c>
      <c r="J6" s="378">
        <v>18</v>
      </c>
      <c r="K6" s="378">
        <v>5</v>
      </c>
      <c r="L6" s="378">
        <v>18</v>
      </c>
      <c r="M6" s="378">
        <v>9</v>
      </c>
      <c r="N6" s="405">
        <v>2</v>
      </c>
      <c r="O6" s="378">
        <v>20</v>
      </c>
      <c r="P6" s="378">
        <v>0.01</v>
      </c>
      <c r="Q6" s="378">
        <v>5</v>
      </c>
      <c r="R6" s="378">
        <v>9</v>
      </c>
      <c r="S6" s="405">
        <v>4</v>
      </c>
      <c r="T6" s="405">
        <v>3</v>
      </c>
      <c r="U6" s="13"/>
      <c r="V6" s="13"/>
    </row>
    <row r="7" spans="1:25" ht="15.75">
      <c r="A7" s="824"/>
      <c r="B7" s="364" t="s">
        <v>305</v>
      </c>
      <c r="C7" s="367">
        <v>0.84479400000000004</v>
      </c>
      <c r="D7" s="367">
        <v>0.32590999999999998</v>
      </c>
      <c r="E7" s="367">
        <v>0.24878</v>
      </c>
      <c r="F7" s="366">
        <v>4</v>
      </c>
      <c r="G7" s="405">
        <v>1E-4</v>
      </c>
      <c r="H7" s="378">
        <v>0.1</v>
      </c>
      <c r="I7" s="378">
        <v>11</v>
      </c>
      <c r="J7" s="378">
        <v>15</v>
      </c>
      <c r="K7" s="378">
        <v>5</v>
      </c>
      <c r="L7" s="378">
        <v>3</v>
      </c>
      <c r="M7" s="378">
        <v>6</v>
      </c>
      <c r="N7" s="405">
        <v>1</v>
      </c>
      <c r="O7" s="378">
        <v>15</v>
      </c>
      <c r="P7" s="378">
        <v>1E-3</v>
      </c>
      <c r="Q7" s="378">
        <v>10</v>
      </c>
      <c r="R7" s="378">
        <v>4</v>
      </c>
      <c r="S7" s="405">
        <v>4</v>
      </c>
      <c r="T7" s="405">
        <v>10</v>
      </c>
      <c r="U7" s="13"/>
      <c r="V7" s="13"/>
    </row>
    <row r="8" spans="1:25" ht="15.75">
      <c r="A8" s="824" t="s">
        <v>28</v>
      </c>
      <c r="B8" s="364" t="s">
        <v>110</v>
      </c>
      <c r="C8" s="332">
        <v>0.77185000000000004</v>
      </c>
      <c r="D8" s="332">
        <v>0.21343999999999999</v>
      </c>
      <c r="E8" s="332">
        <v>0.14263999999999999</v>
      </c>
      <c r="F8" s="379">
        <v>1</v>
      </c>
      <c r="G8" s="381">
        <v>9.9999999999999995E-8</v>
      </c>
      <c r="H8" s="377">
        <v>0.1</v>
      </c>
      <c r="I8" s="377">
        <v>100</v>
      </c>
      <c r="J8" s="377">
        <v>8</v>
      </c>
      <c r="K8" s="377">
        <v>3</v>
      </c>
      <c r="L8" s="377">
        <v>0.8</v>
      </c>
      <c r="M8" s="377">
        <v>4</v>
      </c>
      <c r="N8" s="381">
        <v>2</v>
      </c>
      <c r="O8" s="377">
        <v>10</v>
      </c>
      <c r="P8" s="377">
        <v>0.01</v>
      </c>
      <c r="Q8" s="377">
        <v>0.5</v>
      </c>
      <c r="R8" s="377">
        <v>9</v>
      </c>
      <c r="S8" s="332">
        <v>3</v>
      </c>
      <c r="T8" s="332">
        <v>10</v>
      </c>
      <c r="U8" s="13"/>
      <c r="V8" s="13"/>
    </row>
    <row r="9" spans="1:25" ht="15.75">
      <c r="A9" s="824"/>
      <c r="B9" s="364" t="s">
        <v>111</v>
      </c>
      <c r="C9" s="260">
        <v>0.74226700000000001</v>
      </c>
      <c r="D9" s="334">
        <v>0.34198000000000001</v>
      </c>
      <c r="E9" s="334">
        <v>0.26345000000000002</v>
      </c>
      <c r="F9" s="378">
        <v>1</v>
      </c>
      <c r="G9" s="405">
        <v>3.9999999999999998E-6</v>
      </c>
      <c r="H9" s="378">
        <v>0.1</v>
      </c>
      <c r="I9" s="378">
        <v>100</v>
      </c>
      <c r="J9" s="378">
        <v>4</v>
      </c>
      <c r="K9" s="378">
        <v>5</v>
      </c>
      <c r="L9" s="378">
        <v>0.8</v>
      </c>
      <c r="M9" s="378">
        <v>8</v>
      </c>
      <c r="N9" s="378">
        <v>2</v>
      </c>
      <c r="O9" s="405">
        <v>5</v>
      </c>
      <c r="P9" s="405">
        <v>0.01</v>
      </c>
      <c r="Q9" s="405">
        <v>0.5</v>
      </c>
      <c r="R9" s="405">
        <v>8</v>
      </c>
      <c r="S9" s="405">
        <v>4</v>
      </c>
      <c r="T9" s="405">
        <v>10</v>
      </c>
      <c r="U9" s="13"/>
      <c r="V9" s="13"/>
    </row>
    <row r="10" spans="1:25" ht="15.75">
      <c r="A10" s="824" t="s">
        <v>46</v>
      </c>
      <c r="B10" s="364" t="s">
        <v>47</v>
      </c>
      <c r="C10" s="260">
        <v>0.65144299999999999</v>
      </c>
      <c r="D10" s="332">
        <v>0.84360999999999997</v>
      </c>
      <c r="E10" s="332">
        <v>0.72989000000000004</v>
      </c>
      <c r="F10" s="405">
        <v>1</v>
      </c>
      <c r="G10" s="405">
        <v>1.5E-5</v>
      </c>
      <c r="H10" s="378">
        <v>0.1</v>
      </c>
      <c r="I10" s="378">
        <v>100</v>
      </c>
      <c r="J10" s="378">
        <v>10</v>
      </c>
      <c r="K10" s="378">
        <v>4</v>
      </c>
      <c r="L10" s="378">
        <v>1.2</v>
      </c>
      <c r="M10" s="378">
        <v>2</v>
      </c>
      <c r="N10" s="378">
        <v>1</v>
      </c>
      <c r="O10" s="378">
        <v>10</v>
      </c>
      <c r="P10" s="378">
        <v>0.1</v>
      </c>
      <c r="Q10" s="378">
        <v>2</v>
      </c>
      <c r="R10" s="378">
        <v>9</v>
      </c>
      <c r="S10" s="405">
        <v>4</v>
      </c>
      <c r="T10" s="405">
        <v>10</v>
      </c>
      <c r="U10" s="13"/>
      <c r="V10" s="13"/>
    </row>
    <row r="11" spans="1:25" ht="15.75">
      <c r="A11" s="824"/>
      <c r="B11" s="364" t="s">
        <v>48</v>
      </c>
      <c r="C11" s="258">
        <v>0.50559500000000002</v>
      </c>
      <c r="D11" s="334">
        <v>0.81577999999999995</v>
      </c>
      <c r="E11" s="334">
        <v>0.68908999999999998</v>
      </c>
      <c r="F11" s="380">
        <v>1</v>
      </c>
      <c r="G11" s="380">
        <v>8.0000000000000007E-5</v>
      </c>
      <c r="H11" s="380">
        <v>0.1</v>
      </c>
      <c r="I11" s="380">
        <v>100</v>
      </c>
      <c r="J11" s="380">
        <v>20</v>
      </c>
      <c r="K11" s="380">
        <v>4</v>
      </c>
      <c r="L11" s="380">
        <v>3</v>
      </c>
      <c r="M11" s="380">
        <v>1</v>
      </c>
      <c r="N11" s="380">
        <v>2</v>
      </c>
      <c r="O11" s="380">
        <v>50</v>
      </c>
      <c r="P11" s="380">
        <v>0.1</v>
      </c>
      <c r="Q11" s="380">
        <v>4</v>
      </c>
      <c r="R11" s="380">
        <v>9</v>
      </c>
      <c r="S11" s="380">
        <v>4</v>
      </c>
      <c r="T11" s="380">
        <v>10</v>
      </c>
      <c r="U11" s="3"/>
      <c r="V11" s="3"/>
    </row>
    <row r="12" spans="1:25" ht="15.75">
      <c r="A12" s="746" t="s">
        <v>185</v>
      </c>
      <c r="B12" s="246" t="s">
        <v>37</v>
      </c>
      <c r="C12" s="236">
        <v>0.82339700000000005</v>
      </c>
      <c r="D12" s="236">
        <v>0.91693000000000002</v>
      </c>
      <c r="E12" s="236">
        <v>0.84765999999999997</v>
      </c>
      <c r="F12" s="368">
        <v>1</v>
      </c>
      <c r="G12" s="368">
        <v>1.0000000000000001E-5</v>
      </c>
      <c r="H12" s="368">
        <v>0.1</v>
      </c>
      <c r="I12" s="368">
        <v>1000</v>
      </c>
      <c r="J12" s="368">
        <v>40</v>
      </c>
      <c r="K12" s="368">
        <v>4</v>
      </c>
      <c r="L12" s="237">
        <v>2</v>
      </c>
      <c r="M12" s="368">
        <v>0</v>
      </c>
      <c r="N12" s="237">
        <v>2</v>
      </c>
      <c r="O12" s="368">
        <v>75</v>
      </c>
      <c r="P12" s="368">
        <v>0.1</v>
      </c>
      <c r="Q12" s="368">
        <v>5</v>
      </c>
      <c r="R12" s="237">
        <v>9</v>
      </c>
      <c r="S12" s="237">
        <v>4</v>
      </c>
      <c r="T12" s="282">
        <v>10</v>
      </c>
      <c r="U12" s="382"/>
      <c r="V12" s="380"/>
      <c r="W12" s="282"/>
      <c r="X12" s="235"/>
    </row>
    <row r="13" spans="1:25" ht="15.75">
      <c r="A13" s="746"/>
      <c r="B13" s="246" t="s">
        <v>38</v>
      </c>
      <c r="C13" s="236">
        <v>0.54518999999999995</v>
      </c>
      <c r="D13" s="405">
        <v>0.78</v>
      </c>
      <c r="E13" s="405">
        <v>0.66561000000000003</v>
      </c>
      <c r="F13" s="237">
        <v>2</v>
      </c>
      <c r="G13" s="237">
        <v>1E-4</v>
      </c>
      <c r="H13" s="237">
        <v>0.1</v>
      </c>
      <c r="I13" s="237">
        <v>20</v>
      </c>
      <c r="J13" s="237">
        <v>30</v>
      </c>
      <c r="K13" s="237">
        <v>3</v>
      </c>
      <c r="L13" s="237">
        <v>1</v>
      </c>
      <c r="M13" s="237">
        <v>0</v>
      </c>
      <c r="N13" s="237">
        <v>2</v>
      </c>
      <c r="O13" s="237">
        <v>20</v>
      </c>
      <c r="P13" s="237">
        <v>0.01</v>
      </c>
      <c r="Q13" s="237">
        <v>500</v>
      </c>
      <c r="R13" s="369">
        <v>9</v>
      </c>
      <c r="S13" s="371">
        <v>4</v>
      </c>
      <c r="T13" s="371">
        <v>10</v>
      </c>
      <c r="U13" s="370">
        <v>0.1</v>
      </c>
      <c r="V13" s="370" t="s">
        <v>122</v>
      </c>
      <c r="W13" s="370" t="s">
        <v>306</v>
      </c>
      <c r="X13" s="281"/>
      <c r="Y13" s="281"/>
    </row>
    <row r="14" spans="1:25" ht="15.75">
      <c r="A14" s="746" t="s">
        <v>115</v>
      </c>
      <c r="B14" s="246" t="s">
        <v>116</v>
      </c>
      <c r="C14" s="308">
        <v>0.62547699999999995</v>
      </c>
      <c r="D14" s="313">
        <v>0.70513999999999999</v>
      </c>
      <c r="E14" s="308">
        <v>0.54564000000000001</v>
      </c>
      <c r="F14" s="313">
        <v>1</v>
      </c>
      <c r="G14" s="308">
        <v>1.0000000000000001E-5</v>
      </c>
      <c r="H14" s="308">
        <v>0.1</v>
      </c>
      <c r="I14" s="308">
        <v>200</v>
      </c>
      <c r="J14" s="308">
        <v>40</v>
      </c>
      <c r="K14" s="308">
        <v>5</v>
      </c>
      <c r="L14" s="308">
        <v>4</v>
      </c>
      <c r="M14" s="308">
        <v>2</v>
      </c>
      <c r="N14" s="308">
        <v>1</v>
      </c>
      <c r="O14" s="308">
        <v>5</v>
      </c>
      <c r="P14" s="308">
        <v>0.1</v>
      </c>
      <c r="Q14" s="308">
        <v>10</v>
      </c>
      <c r="R14" s="308">
        <v>8</v>
      </c>
      <c r="S14" s="308">
        <v>4</v>
      </c>
      <c r="T14" s="292">
        <v>10</v>
      </c>
      <c r="U14" s="237"/>
      <c r="V14" s="237"/>
      <c r="W14" s="314"/>
      <c r="X14" s="235"/>
    </row>
    <row r="15" spans="1:25" ht="15.75">
      <c r="A15" s="746"/>
      <c r="B15" s="246" t="s">
        <v>117</v>
      </c>
      <c r="C15" s="282">
        <v>0.625614</v>
      </c>
      <c r="D15" s="420">
        <v>0.69516</v>
      </c>
      <c r="E15" s="380">
        <v>0.54222999999999999</v>
      </c>
      <c r="F15" s="237">
        <v>1</v>
      </c>
      <c r="G15" s="237">
        <v>9.0000000000000006E-5</v>
      </c>
      <c r="H15" s="237">
        <v>0.1</v>
      </c>
      <c r="I15" s="237">
        <v>250</v>
      </c>
      <c r="J15" s="237">
        <v>60</v>
      </c>
      <c r="K15" s="237">
        <v>5</v>
      </c>
      <c r="L15" s="237">
        <v>4</v>
      </c>
      <c r="M15" s="237">
        <v>2</v>
      </c>
      <c r="N15" s="237">
        <v>1</v>
      </c>
      <c r="O15" s="237">
        <v>2</v>
      </c>
      <c r="P15" s="237">
        <v>0.1</v>
      </c>
      <c r="Q15" s="237">
        <v>10</v>
      </c>
      <c r="R15" s="237">
        <v>9</v>
      </c>
      <c r="S15" s="237">
        <v>4</v>
      </c>
      <c r="T15" s="246">
        <v>10</v>
      </c>
      <c r="U15" s="237"/>
      <c r="V15" s="237"/>
      <c r="W15" s="314"/>
      <c r="X15" s="235"/>
    </row>
    <row r="16" spans="1:25" ht="15.75">
      <c r="A16" s="745" t="s">
        <v>211</v>
      </c>
      <c r="B16" s="284" t="s">
        <v>78</v>
      </c>
      <c r="C16" s="370">
        <v>0.60853599999999997</v>
      </c>
      <c r="D16" s="370">
        <f>0.73046</f>
        <v>0.73046</v>
      </c>
      <c r="E16" s="370">
        <v>0.57577</v>
      </c>
      <c r="F16" s="252">
        <v>1</v>
      </c>
      <c r="G16" s="237">
        <v>1E-4</v>
      </c>
      <c r="H16" s="237">
        <v>0.1</v>
      </c>
      <c r="I16" s="237">
        <v>10</v>
      </c>
      <c r="J16" s="237">
        <v>40</v>
      </c>
      <c r="K16" s="237">
        <v>4</v>
      </c>
      <c r="L16" s="237">
        <v>8</v>
      </c>
      <c r="M16" s="237">
        <v>2</v>
      </c>
      <c r="N16" s="237">
        <v>2</v>
      </c>
      <c r="O16" s="237">
        <v>100</v>
      </c>
      <c r="P16" s="237">
        <v>0.01</v>
      </c>
      <c r="Q16" s="237">
        <v>0.5</v>
      </c>
      <c r="R16" s="237">
        <v>9</v>
      </c>
      <c r="S16" s="237">
        <v>4</v>
      </c>
      <c r="T16" s="246">
        <v>10</v>
      </c>
      <c r="U16" s="237"/>
      <c r="V16" s="237"/>
      <c r="W16" s="314"/>
      <c r="X16" s="235"/>
    </row>
    <row r="17" spans="1:25" ht="15.75">
      <c r="A17" s="879"/>
      <c r="B17" s="237" t="s">
        <v>79</v>
      </c>
      <c r="C17" s="291">
        <v>0.58861200000000002</v>
      </c>
      <c r="D17" s="291">
        <f>0.73332</f>
        <v>0.73331999999999997</v>
      </c>
      <c r="E17" s="421">
        <v>0.57916999999999996</v>
      </c>
      <c r="F17" s="237">
        <v>1</v>
      </c>
      <c r="G17" s="237">
        <v>1E-4</v>
      </c>
      <c r="H17" s="237">
        <v>0.1</v>
      </c>
      <c r="I17" s="237">
        <v>10</v>
      </c>
      <c r="J17" s="237">
        <v>40</v>
      </c>
      <c r="K17" s="237">
        <v>4</v>
      </c>
      <c r="L17" s="237">
        <v>4</v>
      </c>
      <c r="M17" s="237">
        <v>2</v>
      </c>
      <c r="N17" s="237">
        <v>2</v>
      </c>
      <c r="O17" s="237">
        <v>100</v>
      </c>
      <c r="P17" s="237">
        <v>0.1</v>
      </c>
      <c r="Q17" s="237">
        <v>0.5</v>
      </c>
      <c r="R17" s="237">
        <v>9</v>
      </c>
      <c r="S17" s="237">
        <v>4</v>
      </c>
      <c r="T17" s="246">
        <v>10</v>
      </c>
      <c r="U17" s="237"/>
      <c r="V17" s="237"/>
      <c r="W17" s="314"/>
      <c r="X17" s="235"/>
    </row>
    <row r="18" spans="1:25">
      <c r="F18" s="419"/>
      <c r="G18" s="419"/>
      <c r="H18" s="419"/>
      <c r="I18" s="190"/>
      <c r="J18" s="419"/>
      <c r="K18" s="419"/>
      <c r="L18" s="419"/>
      <c r="M18" s="419"/>
      <c r="N18" s="419"/>
      <c r="O18" s="419"/>
      <c r="P18" s="419"/>
      <c r="Q18" s="419"/>
      <c r="R18" s="419"/>
      <c r="S18" s="419"/>
      <c r="T18" s="419"/>
    </row>
    <row r="19" spans="1:25" ht="26.25">
      <c r="A19" s="882" t="s">
        <v>307</v>
      </c>
      <c r="B19" s="882"/>
      <c r="C19" s="882"/>
      <c r="D19" s="882"/>
      <c r="E19" s="882"/>
      <c r="F19" s="882"/>
      <c r="G19" s="882"/>
      <c r="H19" s="882"/>
      <c r="I19" s="882"/>
      <c r="J19" s="882"/>
      <c r="K19" s="882"/>
      <c r="L19" s="882"/>
      <c r="M19" s="882"/>
      <c r="N19" s="882"/>
      <c r="O19" s="882"/>
      <c r="P19" s="882"/>
      <c r="Q19" s="882"/>
      <c r="R19" s="882"/>
      <c r="S19" s="882"/>
      <c r="T19" s="882"/>
      <c r="U19" s="882"/>
      <c r="V19" s="882"/>
      <c r="W19" s="882"/>
      <c r="X19" s="882"/>
      <c r="Y19" s="882"/>
    </row>
    <row r="20" spans="1:25" ht="15" customHeight="1">
      <c r="A20" s="811" t="s">
        <v>1</v>
      </c>
      <c r="B20" s="811" t="s">
        <v>2</v>
      </c>
      <c r="C20" s="811"/>
      <c r="D20" s="812" t="s">
        <v>82</v>
      </c>
      <c r="E20" s="812" t="s">
        <v>3</v>
      </c>
      <c r="F20" s="812" t="s">
        <v>4</v>
      </c>
      <c r="G20" s="881" t="s">
        <v>5</v>
      </c>
      <c r="H20" s="881"/>
      <c r="I20" s="881"/>
      <c r="J20" s="881"/>
      <c r="K20" s="881"/>
      <c r="L20" s="881"/>
      <c r="M20" s="881"/>
      <c r="N20" s="881"/>
      <c r="O20" s="881"/>
      <c r="P20" s="881"/>
      <c r="Q20" s="881"/>
      <c r="R20" s="881"/>
      <c r="S20" s="881"/>
      <c r="T20" s="881"/>
      <c r="U20" s="881"/>
      <c r="V20" s="881"/>
      <c r="W20" s="881"/>
      <c r="X20" s="881"/>
      <c r="Y20" s="881"/>
    </row>
    <row r="21" spans="1:25" ht="42.75">
      <c r="A21" s="758"/>
      <c r="B21" s="758"/>
      <c r="C21" s="758"/>
      <c r="D21" s="769"/>
      <c r="E21" s="769"/>
      <c r="F21" s="880"/>
      <c r="G21" s="574" t="s">
        <v>6</v>
      </c>
      <c r="H21" s="574" t="s">
        <v>133</v>
      </c>
      <c r="I21" s="574" t="s">
        <v>134</v>
      </c>
      <c r="J21" s="574" t="s">
        <v>135</v>
      </c>
      <c r="K21" s="574" t="s">
        <v>136</v>
      </c>
      <c r="L21" s="574" t="s">
        <v>9</v>
      </c>
      <c r="M21" s="574" t="s">
        <v>10</v>
      </c>
      <c r="N21" s="574" t="s">
        <v>11</v>
      </c>
      <c r="O21" s="574" t="s">
        <v>137</v>
      </c>
      <c r="P21" s="574" t="s">
        <v>138</v>
      </c>
      <c r="Q21" s="574" t="s">
        <v>13</v>
      </c>
      <c r="R21" s="574" t="s">
        <v>139</v>
      </c>
      <c r="S21" s="574" t="s">
        <v>83</v>
      </c>
      <c r="T21" s="574" t="s">
        <v>84</v>
      </c>
      <c r="U21" s="574" t="s">
        <v>85</v>
      </c>
      <c r="V21" s="574" t="s">
        <v>16</v>
      </c>
      <c r="W21" s="574" t="s">
        <v>140</v>
      </c>
      <c r="X21" s="574" t="s">
        <v>98</v>
      </c>
      <c r="Y21" s="574" t="s">
        <v>99</v>
      </c>
    </row>
    <row r="22" spans="1:25" ht="15.75">
      <c r="A22" s="824" t="s">
        <v>17</v>
      </c>
      <c r="B22" s="364" t="s">
        <v>18</v>
      </c>
    </row>
    <row r="23" spans="1:25" ht="15.75">
      <c r="A23" s="824"/>
      <c r="B23" s="364" t="s">
        <v>19</v>
      </c>
    </row>
    <row r="24" spans="1:25" ht="15.75">
      <c r="A24" s="824" t="s">
        <v>20</v>
      </c>
      <c r="B24" s="364" t="s">
        <v>304</v>
      </c>
    </row>
    <row r="25" spans="1:25" ht="15.75">
      <c r="A25" s="824"/>
      <c r="B25" s="364" t="s">
        <v>305</v>
      </c>
    </row>
    <row r="26" spans="1:25" ht="15.75">
      <c r="A26" s="824" t="s">
        <v>28</v>
      </c>
      <c r="B26" s="364" t="s">
        <v>110</v>
      </c>
    </row>
    <row r="27" spans="1:25" ht="15.75">
      <c r="A27" s="824"/>
      <c r="B27" s="364" t="s">
        <v>111</v>
      </c>
    </row>
    <row r="28" spans="1:25" ht="15.75">
      <c r="A28" s="824" t="s">
        <v>46</v>
      </c>
      <c r="B28" s="364" t="s">
        <v>47</v>
      </c>
    </row>
    <row r="29" spans="1:25" ht="15.75">
      <c r="A29" s="824"/>
      <c r="B29" s="575" t="s">
        <v>48</v>
      </c>
    </row>
    <row r="30" spans="1:25" ht="15.75">
      <c r="A30" s="837" t="s">
        <v>185</v>
      </c>
      <c r="B30" s="237" t="s">
        <v>37</v>
      </c>
    </row>
    <row r="31" spans="1:25" ht="15.75">
      <c r="A31" s="837"/>
      <c r="B31" s="237" t="s">
        <v>38</v>
      </c>
    </row>
    <row r="32" spans="1:25" ht="15.75">
      <c r="A32" s="837" t="s">
        <v>115</v>
      </c>
      <c r="B32" s="237" t="s">
        <v>116</v>
      </c>
    </row>
    <row r="33" spans="1:2" ht="15.75">
      <c r="A33" s="743"/>
      <c r="B33" s="237" t="s">
        <v>117</v>
      </c>
    </row>
    <row r="34" spans="1:2" ht="15.75">
      <c r="A34" s="879" t="s">
        <v>211</v>
      </c>
      <c r="B34" s="237" t="s">
        <v>78</v>
      </c>
    </row>
    <row r="35" spans="1:2" ht="15.75">
      <c r="A35" s="879"/>
      <c r="B35" s="237" t="s">
        <v>79</v>
      </c>
    </row>
  </sheetData>
  <mergeCells count="29">
    <mergeCell ref="A19:Y19"/>
    <mergeCell ref="E2:E3"/>
    <mergeCell ref="F2:V2"/>
    <mergeCell ref="A1:V1"/>
    <mergeCell ref="A4:A5"/>
    <mergeCell ref="A6:A7"/>
    <mergeCell ref="A2:A3"/>
    <mergeCell ref="B2:B3"/>
    <mergeCell ref="C2:C3"/>
    <mergeCell ref="D2:D3"/>
    <mergeCell ref="A12:A13"/>
    <mergeCell ref="A14:A15"/>
    <mergeCell ref="A16:A17"/>
    <mergeCell ref="A8:A9"/>
    <mergeCell ref="A10:A11"/>
    <mergeCell ref="C20:C21"/>
    <mergeCell ref="D20:D21"/>
    <mergeCell ref="E20:E21"/>
    <mergeCell ref="F20:F21"/>
    <mergeCell ref="G20:Y20"/>
    <mergeCell ref="A28:A29"/>
    <mergeCell ref="A30:A31"/>
    <mergeCell ref="A32:A33"/>
    <mergeCell ref="A34:A35"/>
    <mergeCell ref="B20:B21"/>
    <mergeCell ref="A20:A21"/>
    <mergeCell ref="A22:A23"/>
    <mergeCell ref="A24:A25"/>
    <mergeCell ref="A26:A2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72A7-DF2B-4853-ACE4-304936B4EB70}">
  <dimension ref="A1:F20"/>
  <sheetViews>
    <sheetView topLeftCell="A13" workbookViewId="0">
      <selection activeCell="J13" sqref="J13"/>
    </sheetView>
  </sheetViews>
  <sheetFormatPr defaultRowHeight="15"/>
  <cols>
    <col min="1" max="1" width="21.28515625" bestFit="1" customWidth="1"/>
    <col min="2" max="2" width="12" bestFit="1" customWidth="1"/>
    <col min="3" max="3" width="33.7109375" customWidth="1"/>
    <col min="4" max="4" width="39.85546875" bestFit="1" customWidth="1"/>
    <col min="5" max="5" width="22.28515625" bestFit="1" customWidth="1"/>
    <col min="6" max="6" width="27.42578125" customWidth="1"/>
  </cols>
  <sheetData>
    <row r="1" spans="1:6">
      <c r="A1" s="835" t="s">
        <v>1</v>
      </c>
      <c r="B1" s="835" t="s">
        <v>2</v>
      </c>
      <c r="C1" s="885" t="s">
        <v>308</v>
      </c>
      <c r="D1" s="870"/>
      <c r="E1" s="885" t="s">
        <v>309</v>
      </c>
      <c r="F1" s="885"/>
    </row>
    <row r="2" spans="1:6" ht="30">
      <c r="A2" s="835"/>
      <c r="B2" s="835"/>
      <c r="C2" s="305" t="s">
        <v>310</v>
      </c>
      <c r="D2" s="555" t="s">
        <v>311</v>
      </c>
      <c r="E2" s="560" t="s">
        <v>312</v>
      </c>
      <c r="F2" s="561" t="s">
        <v>313</v>
      </c>
    </row>
    <row r="3" spans="1:6" ht="66.75" customHeight="1">
      <c r="A3" s="745" t="s">
        <v>209</v>
      </c>
      <c r="B3" s="405" t="s">
        <v>210</v>
      </c>
      <c r="C3" s="554" t="s">
        <v>314</v>
      </c>
      <c r="D3" s="562">
        <v>0.57225300000000001</v>
      </c>
      <c r="E3" s="556" t="s">
        <v>315</v>
      </c>
      <c r="F3" s="561" t="s">
        <v>316</v>
      </c>
    </row>
    <row r="4" spans="1:6" ht="69.75" customHeight="1">
      <c r="A4" s="745"/>
      <c r="B4" s="405" t="s">
        <v>104</v>
      </c>
      <c r="C4" s="305" t="s">
        <v>317</v>
      </c>
      <c r="D4" s="562">
        <v>0.66735199999999995</v>
      </c>
      <c r="E4" s="13"/>
      <c r="F4" s="561" t="s">
        <v>318</v>
      </c>
    </row>
    <row r="5" spans="1:6" ht="59.25" customHeight="1">
      <c r="A5" s="746" t="s">
        <v>20</v>
      </c>
      <c r="B5" s="405" t="s">
        <v>21</v>
      </c>
      <c r="C5" s="305" t="s">
        <v>317</v>
      </c>
      <c r="D5" s="562">
        <v>0.53481800000000002</v>
      </c>
      <c r="E5" s="13"/>
      <c r="F5" s="561" t="s">
        <v>319</v>
      </c>
    </row>
    <row r="6" spans="1:6" ht="15.75">
      <c r="A6" s="746"/>
      <c r="B6" s="405" t="s">
        <v>26</v>
      </c>
      <c r="C6" s="305" t="s">
        <v>317</v>
      </c>
      <c r="D6" s="562">
        <v>0.89428799999999997</v>
      </c>
      <c r="E6" s="13"/>
      <c r="F6" s="553" t="s">
        <v>320</v>
      </c>
    </row>
    <row r="7" spans="1:6" ht="42" customHeight="1">
      <c r="A7" s="746" t="s">
        <v>28</v>
      </c>
      <c r="B7" s="405" t="s">
        <v>110</v>
      </c>
      <c r="C7" s="305" t="s">
        <v>317</v>
      </c>
      <c r="D7" s="562">
        <v>0.76417500000000005</v>
      </c>
      <c r="E7" s="13"/>
      <c r="F7" s="561" t="s">
        <v>321</v>
      </c>
    </row>
    <row r="8" spans="1:6" ht="15.75">
      <c r="A8" s="746"/>
      <c r="B8" s="405" t="s">
        <v>111</v>
      </c>
      <c r="C8" s="305" t="s">
        <v>317</v>
      </c>
      <c r="D8" s="562">
        <v>0.79092899999999999</v>
      </c>
      <c r="E8" s="13"/>
      <c r="F8" s="553" t="s">
        <v>322</v>
      </c>
    </row>
    <row r="9" spans="1:6" ht="45">
      <c r="A9" s="746" t="s">
        <v>46</v>
      </c>
      <c r="B9" s="405" t="s">
        <v>47</v>
      </c>
      <c r="C9" s="305" t="s">
        <v>317</v>
      </c>
      <c r="D9" s="562">
        <v>0.65518100000000001</v>
      </c>
      <c r="E9" s="13"/>
      <c r="F9" s="561" t="s">
        <v>323</v>
      </c>
    </row>
    <row r="10" spans="1:6" ht="45">
      <c r="A10" s="746"/>
      <c r="B10" s="405" t="s">
        <v>48</v>
      </c>
      <c r="C10" s="305" t="s">
        <v>317</v>
      </c>
      <c r="D10" s="562">
        <v>0.56404100000000001</v>
      </c>
      <c r="E10" s="13"/>
      <c r="F10" s="563" t="s">
        <v>324</v>
      </c>
    </row>
    <row r="11" spans="1:6" ht="60">
      <c r="A11" s="746" t="s">
        <v>185</v>
      </c>
      <c r="B11" s="405" t="s">
        <v>37</v>
      </c>
      <c r="C11" s="305" t="s">
        <v>317</v>
      </c>
      <c r="D11" s="558">
        <v>0.83424299999999996</v>
      </c>
      <c r="E11" s="13"/>
      <c r="F11" s="561" t="s">
        <v>325</v>
      </c>
    </row>
    <row r="12" spans="1:6" ht="75">
      <c r="A12" s="746"/>
      <c r="B12" s="405" t="s">
        <v>38</v>
      </c>
      <c r="C12" s="305" t="s">
        <v>317</v>
      </c>
      <c r="D12" s="558">
        <v>0.55193199999999998</v>
      </c>
      <c r="E12" s="13"/>
      <c r="F12" s="561" t="s">
        <v>326</v>
      </c>
    </row>
    <row r="13" spans="1:6" ht="90">
      <c r="A13" s="746" t="s">
        <v>115</v>
      </c>
      <c r="B13" s="405" t="s">
        <v>116</v>
      </c>
      <c r="C13" s="305" t="s">
        <v>317</v>
      </c>
      <c r="D13" s="558">
        <v>0.66692700000000005</v>
      </c>
      <c r="E13" s="13"/>
      <c r="F13" s="561" t="s">
        <v>327</v>
      </c>
    </row>
    <row r="14" spans="1:6" ht="60">
      <c r="A14" s="746"/>
      <c r="B14" s="405" t="s">
        <v>117</v>
      </c>
      <c r="C14" s="305" t="s">
        <v>317</v>
      </c>
      <c r="D14" s="558">
        <v>0.61241800000000002</v>
      </c>
      <c r="E14" s="13"/>
      <c r="F14" s="561" t="s">
        <v>328</v>
      </c>
    </row>
    <row r="15" spans="1:6" ht="45">
      <c r="A15" s="745" t="s">
        <v>211</v>
      </c>
      <c r="B15" s="405" t="s">
        <v>78</v>
      </c>
      <c r="C15" s="305" t="s">
        <v>317</v>
      </c>
      <c r="D15" s="558">
        <v>0.60632600000000003</v>
      </c>
      <c r="E15" s="13"/>
      <c r="F15" s="561" t="s">
        <v>329</v>
      </c>
    </row>
    <row r="16" spans="1:6" ht="45">
      <c r="A16" s="745"/>
      <c r="B16" s="405" t="s">
        <v>79</v>
      </c>
      <c r="C16" s="305" t="s">
        <v>317</v>
      </c>
      <c r="D16" s="558">
        <v>0.60462700000000003</v>
      </c>
      <c r="E16" s="13"/>
      <c r="F16" s="561" t="s">
        <v>330</v>
      </c>
    </row>
    <row r="17" spans="1:6" ht="90">
      <c r="A17" s="750" t="s">
        <v>45</v>
      </c>
      <c r="B17" s="405" t="s">
        <v>29</v>
      </c>
      <c r="C17" s="888" t="s">
        <v>331</v>
      </c>
      <c r="D17" s="558">
        <v>0.221969</v>
      </c>
      <c r="E17" s="561" t="s">
        <v>332</v>
      </c>
      <c r="F17" s="559" t="s">
        <v>333</v>
      </c>
    </row>
    <row r="18" spans="1:6" ht="117.75" customHeight="1">
      <c r="A18" s="845"/>
      <c r="B18" s="405" t="s">
        <v>35</v>
      </c>
      <c r="C18" s="889"/>
      <c r="D18" s="558">
        <v>0.12325800000000001</v>
      </c>
      <c r="E18" s="557" t="s">
        <v>334</v>
      </c>
      <c r="F18" s="568" t="s">
        <v>333</v>
      </c>
    </row>
    <row r="19" spans="1:6" ht="27" customHeight="1">
      <c r="A19" s="824" t="s">
        <v>129</v>
      </c>
      <c r="B19" s="227" t="s">
        <v>216</v>
      </c>
      <c r="C19" s="886" t="s">
        <v>335</v>
      </c>
      <c r="D19" s="562">
        <v>0.60103399999999996</v>
      </c>
      <c r="E19" s="887"/>
      <c r="F19" s="886" t="s">
        <v>336</v>
      </c>
    </row>
    <row r="20" spans="1:6" ht="34.5" customHeight="1">
      <c r="A20" s="824"/>
      <c r="B20" s="227" t="s">
        <v>217</v>
      </c>
      <c r="C20" s="886"/>
      <c r="D20" s="438">
        <v>0.56905300000000003</v>
      </c>
      <c r="E20" s="887"/>
      <c r="F20" s="886"/>
    </row>
  </sheetData>
  <mergeCells count="17">
    <mergeCell ref="A17:A18"/>
    <mergeCell ref="E1:F1"/>
    <mergeCell ref="F19:F20"/>
    <mergeCell ref="E19:E20"/>
    <mergeCell ref="A15:A16"/>
    <mergeCell ref="C1:D1"/>
    <mergeCell ref="B1:B2"/>
    <mergeCell ref="A1:A2"/>
    <mergeCell ref="A19:A20"/>
    <mergeCell ref="C19:C20"/>
    <mergeCell ref="A3:A4"/>
    <mergeCell ref="A5:A6"/>
    <mergeCell ref="A7:A8"/>
    <mergeCell ref="A9:A10"/>
    <mergeCell ref="A11:A12"/>
    <mergeCell ref="A13:A14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Hong wu</dc:creator>
  <cp:keywords/>
  <dc:description/>
  <cp:lastModifiedBy>Nagasoujanya V Annasamudram</cp:lastModifiedBy>
  <cp:revision/>
  <dcterms:created xsi:type="dcterms:W3CDTF">2021-01-14T23:08:58Z</dcterms:created>
  <dcterms:modified xsi:type="dcterms:W3CDTF">2023-01-27T17:36:06Z</dcterms:modified>
  <cp:category/>
  <cp:contentStatus/>
</cp:coreProperties>
</file>