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686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<sst xmlns="http://schemas.openxmlformats.org/spreadsheetml/2006/main" count="24" uniqueCount="20">
  <si>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X</t>
  </si>
  <si>
    <t>Y</t>
  </si>
  <si>
    <t>\hat{Y}</t>
  </si>
  <si>
    <t>Error</t>
  </si>
  <si>
    <t>Error^2</t>
  </si>
  <si>
    <t>\hat{Y}-Y</t>
  </si>
  <si>
    <t>(\hat{Y}-Y)*X</t>
  </si>
  <si>
    <t>\hat{Y} using new theta</t>
  </si>
  <si>
    <t>theta1</t>
  </si>
  <si>
    <t>Yestimated=X+2</t>
  </si>
  <si>
    <t>Yestimated=X+3</t>
  </si>
  <si>
    <t>Yestimated=0.5X+3</t>
  </si>
  <si>
    <t>Yestimated=1.5X+2</t>
  </si>
  <si>
    <t>theta0</t>
  </si>
  <si>
    <t>learning rate</t>
  </si>
  <si>
    <t>J(theta)</t>
  </si>
  <si>
    <t>gradient theta0</t>
  </si>
  <si>
    <t>gradient theta1</t>
  </si>
  <si>
    <t>new theta0</t>
  </si>
  <si>
    <t>new theta1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</si>
</sst>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1"/>
      <color rgb="FF000000"/>
      <name val="Monospace"/>
      <charset val="134"/>
    </font>
    <font>
      <b/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000000"/>
      <name val="Monospace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E"/>
        <bgColor rgb="FFFFFFFE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marker>
            <c:symbol val="circle"/>
            <c:size val="7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delete val="1"/>
          </c:dLbls>
          <c:trendline>
            <c:spPr>
              <a:ln w="19050" cap="rnd" cmpd="sng" algn="ctr">
                <a:solidFill>
                  <a:srgbClr val="000000"/>
                </a:solidFill>
                <a:prstDash val="solid"/>
                <a:round/>
              </a:ln>
            </c:spPr>
            <c:trendlineType val="linear"/>
            <c:dispRSqr val="0"/>
            <c:dispEq val="0"/>
          </c:trendline>
          <c:xVal>
            <c:numRef>
              <c:f>Sheet1!$A$2:$A$10</c:f>
              <c:numCache>
                <c:formatCode>General</c:formatCode>
                <c:ptCount val="9"/>
                <c:pt idx="0">
                  <c:v>1</c:v>
                </c:pt>
                <c:pt idx="1">
                  <c:v>-2</c:v>
                </c:pt>
                <c:pt idx="2">
                  <c:v>3</c:v>
                </c:pt>
                <c:pt idx="3">
                  <c:v>4.5</c:v>
                </c:pt>
                <c:pt idx="4">
                  <c:v>0</c:v>
                </c:pt>
                <c:pt idx="5">
                  <c:v>-4</c:v>
                </c:pt>
                <c:pt idx="6">
                  <c:v>-1</c:v>
                </c:pt>
                <c:pt idx="7">
                  <c:v>4</c:v>
                </c:pt>
                <c:pt idx="8">
                  <c:v>-1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4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2</c:v>
                </c:pt>
                <c:pt idx="5">
                  <c:v>-3</c:v>
                </c:pt>
                <c:pt idx="6">
                  <c:v>-2</c:v>
                </c:pt>
                <c:pt idx="7">
                  <c:v>7</c:v>
                </c:pt>
                <c:pt idx="8">
                  <c:v>2.5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"\hat{Y}"</c:f>
              <c:strCache>
                <c:ptCount val="1"/>
                <c:pt idx="0">
                  <c:v>\hat{Y}</c:v>
                </c:pt>
              </c:strCache>
            </c:strRef>
          </c:tx>
          <c:spPr>
            <a:ln w="19050" cap="rnd" cmpd="sng" algn="ctr">
              <a:solidFill>
                <a:srgbClr val="FF0000"/>
              </a:solidFill>
              <a:prstDash val="solid"/>
              <a:round/>
            </a:ln>
          </c:spPr>
          <c:dLbls>
            <c:delete val="1"/>
          </c:dLbls>
          <c:xVal>
            <c:numRef>
              <c:f>Sheet1!$A$2:$A$10</c:f>
              <c:numCache>
                <c:formatCode>General</c:formatCode>
                <c:ptCount val="9"/>
                <c:pt idx="0">
                  <c:v>1</c:v>
                </c:pt>
                <c:pt idx="1">
                  <c:v>-2</c:v>
                </c:pt>
                <c:pt idx="2">
                  <c:v>3</c:v>
                </c:pt>
                <c:pt idx="3">
                  <c:v>4.5</c:v>
                </c:pt>
                <c:pt idx="4">
                  <c:v>0</c:v>
                </c:pt>
                <c:pt idx="5">
                  <c:v>-4</c:v>
                </c:pt>
                <c:pt idx="6">
                  <c:v>-1</c:v>
                </c:pt>
                <c:pt idx="7">
                  <c:v>4</c:v>
                </c:pt>
                <c:pt idx="8">
                  <c:v>-1</c:v>
                </c:pt>
              </c:numCache>
            </c:numRef>
          </c:xVal>
          <c:yVal>
            <c:numRef>
              <c:f>Sheet1!$H$2:$H$10</c:f>
              <c:numCache>
                <c:formatCode>General</c:formatCode>
                <c:ptCount val="9"/>
                <c:pt idx="0">
                  <c:v>4.03785957150636</c:v>
                </c:pt>
                <c:pt idx="1">
                  <c:v>0.770044673375302</c:v>
                </c:pt>
                <c:pt idx="2">
                  <c:v>6.21640283692707</c:v>
                </c:pt>
                <c:pt idx="3">
                  <c:v>7.8503102859926</c:v>
                </c:pt>
                <c:pt idx="4">
                  <c:v>2.94858793879601</c:v>
                </c:pt>
                <c:pt idx="5">
                  <c:v>-1.40849859204541</c:v>
                </c:pt>
                <c:pt idx="6">
                  <c:v>1.85931630608566</c:v>
                </c:pt>
                <c:pt idx="7">
                  <c:v>7.30567446963742</c:v>
                </c:pt>
                <c:pt idx="8">
                  <c:v>1.85931630608566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3375651"/>
        <c:axId val="1068299520"/>
      </c:scatterChart>
      <c:valAx>
        <c:axId val="1043375651"/>
        <c:scaling>
          <c:orientation val="minMax"/>
        </c:scaling>
        <c:delete val="0"/>
        <c:axPos val="b"/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X</a:t>
                </a:r>
                <a:endParaRPr lang="en-US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68299520"/>
        <c:crosses val="autoZero"/>
        <c:crossBetween val="midCat"/>
      </c:valAx>
      <c:valAx>
        <c:axId val="1068299520"/>
        <c:scaling>
          <c:orientation val="minMax"/>
          <c:max val="10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Y</a:t>
                </a:r>
                <a:endParaRPr lang="en-US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rgbClr val="FFFFFF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43375651"/>
        <c:crosses val="autoZero"/>
        <c:crossBetween val="midCat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1"/>
    <c:extLst>
      <c:ext uri="{0b15fc19-7d7d-44ad-8c2d-2c3a37ce22c3}">
        <chartProps xmlns="https://web.wps.cn/et/2018/main" chartId="{8b82d848-befc-4eaf-9b3f-ba2d1e646e2d}"/>
      </c:ext>
    </c:extLst>
  </c:chart>
  <c:spPr>
    <a:ln w="6350" cap="flat" cmpd="sng" algn="ctr">
      <a:solidFill>
        <a:schemeClr val="accent1"/>
      </a:solidFill>
      <a:prstDash val="solid"/>
      <a:round/>
    </a:ln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611505</xdr:colOff>
      <xdr:row>15</xdr:row>
      <xdr:rowOff>146050</xdr:rowOff>
    </xdr:from>
    <xdr:ext cx="5715000" cy="3533775"/>
    <xdr:graphicFrame>
      <xdr:nvGraphicFramePr>
        <xdr:cNvPr id="2" name="Chart 1" title="Chart"/>
        <xdr:cNvGraphicFramePr/>
      </xdr:nvGraphicFramePr>
      <xdr:xfrm>
        <a:off x="3314065" y="3146425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15"/>
  <sheetViews>
    <sheetView tabSelected="1" workbookViewId="0">
      <selection activeCell="J20" sqref="J20"/>
    </sheetView>
  </sheetViews>
  <sheetFormatPr defaultColWidth="12.5714285714286" defaultRowHeight="15.75" customHeight="1"/>
  <cols>
    <col min="3" max="3" width="12.8571428571429"/>
    <col min="4" max="7" width="17.1160714285714" customWidth="1"/>
    <col min="8" max="8" width="20.0803571428571" customWidth="1"/>
    <col min="9" max="9" width="17.1160714285714" customWidth="1"/>
    <col min="10" max="10" width="13.8303571428571" customWidth="1"/>
    <col min="11" max="11" width="10.5625" customWidth="1"/>
    <col min="12" max="13" width="17.1160714285714" customWidth="1"/>
    <col min="14" max="14" width="11.6071428571429" customWidth="1"/>
    <col min="16" max="16" width="15.3303571428571" customWidth="1"/>
    <col min="17" max="17" width="9.67857142857143" customWidth="1"/>
    <col min="19" max="19" width="17.5625" customWidth="1"/>
    <col min="20" max="20" width="12.5" customWidth="1"/>
    <col min="22" max="22" width="16.5178571428571" customWidth="1"/>
    <col min="23" max="23" width="12.7857142857143"/>
  </cols>
  <sheetData>
    <row r="1" customHeight="1" spans="1:2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J1" s="3" t="s">
        <v>8</v>
      </c>
      <c r="K1">
        <v>1.07785548541182</v>
      </c>
      <c r="M1" s="3" t="s">
        <v>9</v>
      </c>
      <c r="N1" s="3" t="s">
        <v>4</v>
      </c>
      <c r="P1" s="3" t="s">
        <v>10</v>
      </c>
      <c r="Q1" s="3" t="s">
        <v>4</v>
      </c>
      <c r="S1" s="3" t="s">
        <v>11</v>
      </c>
      <c r="T1" s="3" t="s">
        <v>4</v>
      </c>
      <c r="V1" s="3" t="s">
        <v>12</v>
      </c>
      <c r="W1" s="3" t="s">
        <v>4</v>
      </c>
    </row>
    <row r="2" customHeight="1" spans="1:23">
      <c r="A2" s="4">
        <v>1</v>
      </c>
      <c r="B2" s="4">
        <v>4</v>
      </c>
      <c r="C2" s="5">
        <f>K1*A2+K2</f>
        <v>4.03626069979752</v>
      </c>
      <c r="D2">
        <f>C2-B2</f>
        <v>0.0362606997975154</v>
      </c>
      <c r="E2">
        <f>D2^2</f>
        <v>0.00131483834980554</v>
      </c>
      <c r="F2">
        <f>C2-B2</f>
        <v>0.0362606997975154</v>
      </c>
      <c r="G2">
        <f>F2*A2</f>
        <v>0.0362606997975154</v>
      </c>
      <c r="H2">
        <f>I15*A2+H15</f>
        <v>4.03785957150636</v>
      </c>
      <c r="J2" s="3" t="s">
        <v>13</v>
      </c>
      <c r="K2">
        <v>2.9584052143857</v>
      </c>
      <c r="M2">
        <f>A2+2</f>
        <v>3</v>
      </c>
      <c r="N2">
        <f>(M2-B2)^2</f>
        <v>1</v>
      </c>
      <c r="P2">
        <f>A2+3</f>
        <v>4</v>
      </c>
      <c r="Q2">
        <f>(P2-B2)^2</f>
        <v>0</v>
      </c>
      <c r="S2">
        <f>0.5*A2+3</f>
        <v>3.5</v>
      </c>
      <c r="T2" s="6">
        <f>(S2-B2)^2</f>
        <v>0.25</v>
      </c>
      <c r="V2">
        <f>1.5*A2+2</f>
        <v>3.5</v>
      </c>
      <c r="W2">
        <f>(V2-B2)^2</f>
        <v>0.25</v>
      </c>
    </row>
    <row r="3" customHeight="1" spans="1:23">
      <c r="A3" s="4">
        <v>-2</v>
      </c>
      <c r="B3" s="4">
        <v>3</v>
      </c>
      <c r="C3" s="5">
        <f>K1*A3+K2</f>
        <v>0.802694243562069</v>
      </c>
      <c r="D3">
        <f t="shared" ref="D3:D10" si="0">C3-B3</f>
        <v>-2.19730575643793</v>
      </c>
      <c r="E3">
        <f t="shared" ref="E3:E10" si="1">D3^2</f>
        <v>4.82815258727527</v>
      </c>
      <c r="F3">
        <f t="shared" ref="F3:F10" si="2">C3-B3</f>
        <v>-2.19730575643793</v>
      </c>
      <c r="G3">
        <f t="shared" ref="G3:G10" si="3">F3*A3</f>
        <v>4.39461151287586</v>
      </c>
      <c r="H3">
        <f>I15*A3+H15</f>
        <v>0.770044673375302</v>
      </c>
      <c r="J3" s="3" t="s">
        <v>14</v>
      </c>
      <c r="K3">
        <v>0.1</v>
      </c>
      <c r="M3">
        <f t="shared" ref="M3:M10" si="4">A3+2</f>
        <v>0</v>
      </c>
      <c r="N3">
        <f t="shared" ref="N3:N10" si="5">(M3-B3)^2</f>
        <v>9</v>
      </c>
      <c r="P3">
        <f t="shared" ref="P3:P10" si="6">A3+3</f>
        <v>1</v>
      </c>
      <c r="Q3">
        <f t="shared" ref="Q3:Q10" si="7">(P3-B3)^2</f>
        <v>4</v>
      </c>
      <c r="S3">
        <f t="shared" ref="S3:S10" si="8">0.5*A3+3</f>
        <v>2</v>
      </c>
      <c r="T3" s="6">
        <f t="shared" ref="T3:T10" si="9">(S3-B3)^2</f>
        <v>1</v>
      </c>
      <c r="V3">
        <f t="shared" ref="V3:V10" si="10">1.5*A3+2</f>
        <v>-1</v>
      </c>
      <c r="W3">
        <f t="shared" ref="W3:W10" si="11">(V3-B3)^2</f>
        <v>16</v>
      </c>
    </row>
    <row r="4" customHeight="1" spans="1:23">
      <c r="A4" s="4">
        <v>3</v>
      </c>
      <c r="B4" s="4">
        <v>6</v>
      </c>
      <c r="C4" s="5">
        <f>K1*A4+K2</f>
        <v>6.19197167062115</v>
      </c>
      <c r="D4">
        <f t="shared" si="0"/>
        <v>0.191971670621147</v>
      </c>
      <c r="E4">
        <f t="shared" si="1"/>
        <v>0.0368531223210741</v>
      </c>
      <c r="F4">
        <f t="shared" si="2"/>
        <v>0.191971670621147</v>
      </c>
      <c r="G4">
        <f t="shared" si="3"/>
        <v>0.57591501186344</v>
      </c>
      <c r="H4">
        <f>I15*A4+H15</f>
        <v>6.21640283692707</v>
      </c>
      <c r="M4">
        <f t="shared" si="4"/>
        <v>5</v>
      </c>
      <c r="N4">
        <f t="shared" si="5"/>
        <v>1</v>
      </c>
      <c r="P4">
        <f t="shared" si="6"/>
        <v>6</v>
      </c>
      <c r="Q4">
        <f t="shared" si="7"/>
        <v>0</v>
      </c>
      <c r="S4">
        <f t="shared" si="8"/>
        <v>4.5</v>
      </c>
      <c r="T4" s="6">
        <f t="shared" si="9"/>
        <v>2.25</v>
      </c>
      <c r="V4">
        <f t="shared" si="10"/>
        <v>6.5</v>
      </c>
      <c r="W4">
        <f t="shared" si="11"/>
        <v>0.25</v>
      </c>
    </row>
    <row r="5" customHeight="1" spans="1:23">
      <c r="A5" s="4">
        <v>4.5</v>
      </c>
      <c r="B5" s="4">
        <v>8</v>
      </c>
      <c r="C5" s="5">
        <f>K1*A5+K2</f>
        <v>7.80875489873887</v>
      </c>
      <c r="D5">
        <f t="shared" si="0"/>
        <v>-0.19124510126113</v>
      </c>
      <c r="E5">
        <f t="shared" si="1"/>
        <v>0.0365746887563797</v>
      </c>
      <c r="F5">
        <f t="shared" si="2"/>
        <v>-0.19124510126113</v>
      </c>
      <c r="G5">
        <f t="shared" si="3"/>
        <v>-0.860602955675083</v>
      </c>
      <c r="H5">
        <f>I15*A5+H15</f>
        <v>7.8503102859926</v>
      </c>
      <c r="M5">
        <f t="shared" si="4"/>
        <v>6.5</v>
      </c>
      <c r="N5">
        <f t="shared" si="5"/>
        <v>2.25</v>
      </c>
      <c r="P5">
        <f t="shared" si="6"/>
        <v>7.5</v>
      </c>
      <c r="Q5">
        <f t="shared" si="7"/>
        <v>0.25</v>
      </c>
      <c r="S5">
        <f t="shared" si="8"/>
        <v>5.25</v>
      </c>
      <c r="T5" s="6">
        <f t="shared" si="9"/>
        <v>7.5625</v>
      </c>
      <c r="V5">
        <f t="shared" si="10"/>
        <v>8.75</v>
      </c>
      <c r="W5">
        <f t="shared" si="11"/>
        <v>0.5625</v>
      </c>
    </row>
    <row r="6" customHeight="1" spans="1:23">
      <c r="A6" s="4">
        <v>0</v>
      </c>
      <c r="B6" s="4">
        <v>2</v>
      </c>
      <c r="C6" s="5">
        <f>K1*A6+K2</f>
        <v>2.9584052143857</v>
      </c>
      <c r="D6">
        <f t="shared" si="0"/>
        <v>0.9584052143857</v>
      </c>
      <c r="E6">
        <f t="shared" si="1"/>
        <v>0.918540554961699</v>
      </c>
      <c r="F6">
        <f t="shared" si="2"/>
        <v>0.9584052143857</v>
      </c>
      <c r="G6">
        <f t="shared" si="3"/>
        <v>0</v>
      </c>
      <c r="H6">
        <f>I15*A6+H15</f>
        <v>2.94858793879601</v>
      </c>
      <c r="M6">
        <f t="shared" si="4"/>
        <v>2</v>
      </c>
      <c r="N6">
        <f t="shared" si="5"/>
        <v>0</v>
      </c>
      <c r="P6">
        <f t="shared" si="6"/>
        <v>3</v>
      </c>
      <c r="Q6">
        <f t="shared" si="7"/>
        <v>1</v>
      </c>
      <c r="S6">
        <f t="shared" si="8"/>
        <v>3</v>
      </c>
      <c r="T6" s="6">
        <f t="shared" si="9"/>
        <v>1</v>
      </c>
      <c r="V6">
        <f t="shared" si="10"/>
        <v>2</v>
      </c>
      <c r="W6">
        <f t="shared" si="11"/>
        <v>0</v>
      </c>
    </row>
    <row r="7" customHeight="1" spans="1:23">
      <c r="A7" s="4">
        <v>-4</v>
      </c>
      <c r="B7" s="4">
        <v>-3</v>
      </c>
      <c r="C7" s="5">
        <f>K1*A7+K2</f>
        <v>-1.35301672726156</v>
      </c>
      <c r="D7">
        <f t="shared" si="0"/>
        <v>1.64698327273844</v>
      </c>
      <c r="E7">
        <f t="shared" si="1"/>
        <v>2.71255390068021</v>
      </c>
      <c r="F7">
        <f t="shared" si="2"/>
        <v>1.64698327273844</v>
      </c>
      <c r="G7">
        <f t="shared" si="3"/>
        <v>-6.58793309095375</v>
      </c>
      <c r="H7">
        <f>I15*A7+H15</f>
        <v>-1.40849859204541</v>
      </c>
      <c r="M7">
        <f t="shared" si="4"/>
        <v>-2</v>
      </c>
      <c r="N7">
        <f t="shared" si="5"/>
        <v>1</v>
      </c>
      <c r="P7">
        <f t="shared" si="6"/>
        <v>-1</v>
      </c>
      <c r="Q7">
        <f t="shared" si="7"/>
        <v>4</v>
      </c>
      <c r="S7">
        <f t="shared" si="8"/>
        <v>1</v>
      </c>
      <c r="T7" s="6">
        <f t="shared" si="9"/>
        <v>16</v>
      </c>
      <c r="V7">
        <f t="shared" si="10"/>
        <v>-4</v>
      </c>
      <c r="W7">
        <f t="shared" si="11"/>
        <v>1</v>
      </c>
    </row>
    <row r="8" customHeight="1" spans="1:23">
      <c r="A8" s="4">
        <v>-1</v>
      </c>
      <c r="B8" s="4">
        <v>-2</v>
      </c>
      <c r="C8" s="5">
        <f>K1*A8+K2</f>
        <v>1.88054972897388</v>
      </c>
      <c r="D8">
        <f t="shared" si="0"/>
        <v>3.88054972897388</v>
      </c>
      <c r="E8">
        <f t="shared" si="1"/>
        <v>15.0586661990393</v>
      </c>
      <c r="F8">
        <f t="shared" si="2"/>
        <v>3.88054972897388</v>
      </c>
      <c r="G8">
        <f t="shared" si="3"/>
        <v>-3.88054972897388</v>
      </c>
      <c r="H8">
        <f>I15*A8+H15</f>
        <v>1.85931630608566</v>
      </c>
      <c r="M8">
        <f t="shared" si="4"/>
        <v>1</v>
      </c>
      <c r="N8">
        <f t="shared" si="5"/>
        <v>9</v>
      </c>
      <c r="P8">
        <f t="shared" si="6"/>
        <v>2</v>
      </c>
      <c r="Q8">
        <f t="shared" si="7"/>
        <v>16</v>
      </c>
      <c r="S8">
        <f t="shared" si="8"/>
        <v>2.5</v>
      </c>
      <c r="T8" s="6">
        <f t="shared" si="9"/>
        <v>20.25</v>
      </c>
      <c r="V8">
        <f t="shared" si="10"/>
        <v>0.5</v>
      </c>
      <c r="W8">
        <f t="shared" si="11"/>
        <v>6.25</v>
      </c>
    </row>
    <row r="9" customHeight="1" spans="1:23">
      <c r="A9" s="4">
        <v>4</v>
      </c>
      <c r="B9" s="4">
        <v>7</v>
      </c>
      <c r="C9" s="5">
        <f>K1*A9+K2</f>
        <v>7.26982715603296</v>
      </c>
      <c r="D9">
        <f t="shared" si="0"/>
        <v>0.269827156032962</v>
      </c>
      <c r="E9">
        <f t="shared" si="1"/>
        <v>0.0728066941328364</v>
      </c>
      <c r="F9">
        <f t="shared" si="2"/>
        <v>0.269827156032962</v>
      </c>
      <c r="G9">
        <f t="shared" si="3"/>
        <v>1.07930862413185</v>
      </c>
      <c r="H9">
        <f>I15*A9+H15</f>
        <v>7.30567446963742</v>
      </c>
      <c r="M9">
        <f t="shared" si="4"/>
        <v>6</v>
      </c>
      <c r="N9">
        <f t="shared" si="5"/>
        <v>1</v>
      </c>
      <c r="P9">
        <f t="shared" si="6"/>
        <v>7</v>
      </c>
      <c r="Q9">
        <f t="shared" si="7"/>
        <v>0</v>
      </c>
      <c r="S9">
        <f t="shared" si="8"/>
        <v>5</v>
      </c>
      <c r="T9" s="6">
        <f t="shared" si="9"/>
        <v>4</v>
      </c>
      <c r="V9">
        <f t="shared" si="10"/>
        <v>8</v>
      </c>
      <c r="W9">
        <f t="shared" si="11"/>
        <v>1</v>
      </c>
    </row>
    <row r="10" customHeight="1" spans="1:23">
      <c r="A10" s="4">
        <v>-1</v>
      </c>
      <c r="B10" s="4">
        <v>2.5</v>
      </c>
      <c r="C10" s="5">
        <f>K1*A10+K2</f>
        <v>1.88054972897388</v>
      </c>
      <c r="D10">
        <f t="shared" si="0"/>
        <v>-0.619450271026116</v>
      </c>
      <c r="E10">
        <f t="shared" si="1"/>
        <v>0.383718638274328</v>
      </c>
      <c r="F10">
        <f t="shared" si="2"/>
        <v>-0.619450271026116</v>
      </c>
      <c r="G10">
        <f t="shared" si="3"/>
        <v>0.619450271026116</v>
      </c>
      <c r="H10">
        <f>I15*A10+H15</f>
        <v>1.85931630608566</v>
      </c>
      <c r="M10">
        <f t="shared" si="4"/>
        <v>1</v>
      </c>
      <c r="N10">
        <f t="shared" si="5"/>
        <v>2.25</v>
      </c>
      <c r="P10">
        <f t="shared" si="6"/>
        <v>2</v>
      </c>
      <c r="Q10">
        <f t="shared" si="7"/>
        <v>0.25</v>
      </c>
      <c r="S10">
        <f t="shared" si="8"/>
        <v>2.5</v>
      </c>
      <c r="T10" s="6">
        <f t="shared" si="9"/>
        <v>0</v>
      </c>
      <c r="V10">
        <f t="shared" si="10"/>
        <v>0.5</v>
      </c>
      <c r="W10">
        <f t="shared" si="11"/>
        <v>4</v>
      </c>
    </row>
    <row r="12" customHeight="1" spans="4:23">
      <c r="D12" s="3" t="s">
        <v>15</v>
      </c>
      <c r="E12">
        <f>SUM(E2:E10)/COUNT(A2:A10)</f>
        <v>2.67213124708788</v>
      </c>
      <c r="N12">
        <f>SUM(N2:N10)/9</f>
        <v>2.94444444444444</v>
      </c>
      <c r="Q12">
        <f>SUM(Q2:Q10)/9</f>
        <v>2.83333333333333</v>
      </c>
      <c r="T12">
        <f>SUM(T2:T10)/9</f>
        <v>5.8125</v>
      </c>
      <c r="W12">
        <f>SUM(W2:W10)/9</f>
        <v>3.25694444444444</v>
      </c>
    </row>
    <row r="14" customHeight="1" spans="6:9">
      <c r="F14" s="3" t="s">
        <v>16</v>
      </c>
      <c r="G14" s="3" t="s">
        <v>17</v>
      </c>
      <c r="H14" s="3" t="s">
        <v>18</v>
      </c>
      <c r="I14" s="3" t="s">
        <v>19</v>
      </c>
    </row>
    <row r="15" customHeight="1" spans="6:9">
      <c r="F15">
        <f>(2/COUNT(A2:A10))*AVERAGE(F2:F10)</f>
        <v>0.0981727558969005</v>
      </c>
      <c r="G15">
        <f>(2/COUNT(A2:A10))*AVERAGE(G2:G10)</f>
        <v>-0.114161472985381</v>
      </c>
      <c r="H15">
        <f>K2-K3*F15</f>
        <v>2.94858793879601</v>
      </c>
      <c r="I15">
        <f>K1-K3*G15</f>
        <v>1.08927163271035</v>
      </c>
    </row>
  </sheetData>
  <pageMargins left="0" right="0" top="0" bottom="0" header="0" footer="0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8654E93D-4A4A-4519-9EDD-3D9C893F21B0}">
  <ds:schemaRefs/>
</ds:datastoreItem>
</file>

<file path=customXml/itemProps2.xml><?xml version="1.0" encoding="utf-8"?>
<ds:datastoreItem xmlns:ds="http://schemas.openxmlformats.org/officeDocument/2006/customXml" ds:itemID="{FA892D9F-A800-4F19-BFE6-9585D77F9E59}">
  <ds:schemaRefs/>
</ds:datastoreItem>
</file>

<file path=customXml/itemProps3.xml><?xml version="1.0" encoding="utf-8"?>
<ds:datastoreItem xmlns:ds="http://schemas.openxmlformats.org/officeDocument/2006/customXml" ds:itemID="{EB37EC7B-776C-4C84-A3C4-CF857326486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peijia</cp:lastModifiedBy>
  <dcterms:created xsi:type="dcterms:W3CDTF">2022-06-08T20:16:00Z</dcterms:created>
  <dcterms:modified xsi:type="dcterms:W3CDTF">2025-06-29T23:43:08Z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0x010100EE735A4F9ACE4D45BFA6D9FE3A8AEAD3</vt:lpwstr>
  </property>
  <property fmtid="{D5CDD505-2E9C-101B-9397-08002B2CF9AE}" pid="3" name="MediaServiceImageTags">
    <vt:lpwstr/>
  </property>
  <property fmtid="{D5CDD505-2E9C-101B-9397-08002B2CF9AE}" pid="4" name="ICV">
    <vt:lpwstr>FD6BABED4D747A493C136168C81C7544_42</vt:lpwstr>
  </property>
  <property fmtid="{D5CDD505-2E9C-101B-9397-08002B2CF9AE}" pid="5" name="KSOProductBuildVer">
    <vt:lpwstr>1033-12.1.21861.21861</vt:lpwstr>
  </property>
</Properties>
</file>