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租金" sheetId="1" state="visible" r:id="rId1"/>
    <sheet xmlns:r="http://schemas.openxmlformats.org/officeDocument/2006/relationships" name="现金流水" sheetId="2" state="visible" r:id="rId2"/>
    <sheet xmlns:r="http://schemas.openxmlformats.org/officeDocument/2006/relationships" name="出租流水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9">
    <numFmt numFmtId="164" formatCode="m&quot;月&quot;d&quot;日&quot;;@"/>
    <numFmt numFmtId="165" formatCode="yyyy/m/d;@"/>
    <numFmt numFmtId="166" formatCode="0.00_ ;[Red]\-0.00\ "/>
    <numFmt numFmtId="167" formatCode="0.00_ "/>
    <numFmt numFmtId="168" formatCode="0_ ;[Red]\-0\ "/>
    <numFmt numFmtId="169" formatCode="0_);[Red]\(0\)"/>
    <numFmt numFmtId="170" formatCode="0.0_ "/>
    <numFmt numFmtId="171" formatCode="0.00000%"/>
    <numFmt numFmtId="172" formatCode="0_ "/>
  </numFmts>
  <fonts count="25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1"/>
      <sz val="11"/>
      <scheme val="minor"/>
    </font>
    <font>
      <name val="等线"/>
      <charset val="134"/>
      <family val="3"/>
      <b val="1"/>
      <sz val="16"/>
    </font>
    <font>
      <name val="等线"/>
      <charset val="134"/>
      <family val="3"/>
      <sz val="10"/>
    </font>
    <font>
      <name val="等线"/>
      <charset val="134"/>
      <family val="3"/>
      <color indexed="10"/>
      <sz val="10"/>
    </font>
    <font>
      <name val="等线"/>
      <charset val="134"/>
      <family val="3"/>
      <color indexed="8"/>
      <sz val="10"/>
    </font>
    <font>
      <name val="等线"/>
      <charset val="134"/>
      <family val="3"/>
      <b val="1"/>
      <color indexed="10"/>
      <sz val="10"/>
    </font>
    <font>
      <name val="等线"/>
      <charset val="134"/>
      <family val="3"/>
      <b val="1"/>
      <sz val="10"/>
    </font>
    <font>
      <name val="等线"/>
      <charset val="134"/>
      <family val="3"/>
      <b val="1"/>
      <i val="1"/>
      <color indexed="8"/>
      <sz val="10"/>
    </font>
    <font>
      <name val="等线"/>
      <charset val="134"/>
      <family val="3"/>
      <color rgb="FFFF0000"/>
      <sz val="10"/>
      <u val="single"/>
    </font>
    <font>
      <name val="等线"/>
      <charset val="134"/>
      <family val="3"/>
      <color indexed="10"/>
      <sz val="10"/>
      <u val="single"/>
    </font>
    <font>
      <name val="等线"/>
      <charset val="134"/>
      <family val="3"/>
      <color rgb="FFFF0000"/>
      <sz val="10"/>
    </font>
    <font>
      <name val="等线"/>
      <charset val="134"/>
      <family val="3"/>
      <sz val="11"/>
    </font>
    <font>
      <name val="等线"/>
      <charset val="134"/>
      <family val="3"/>
      <b val="1"/>
      <sz val="12"/>
    </font>
    <font>
      <name val="等线"/>
      <charset val="134"/>
      <family val="3"/>
      <b val="1"/>
      <i val="1"/>
      <sz val="11"/>
    </font>
    <font>
      <name val="等线"/>
      <charset val="134"/>
      <family val="3"/>
      <color indexed="8"/>
      <sz val="14"/>
    </font>
    <font>
      <name val="等线"/>
      <charset val="134"/>
      <family val="3"/>
      <b val="1"/>
      <color indexed="8"/>
      <sz val="14"/>
    </font>
    <font>
      <name val="等线"/>
      <charset val="134"/>
      <family val="3"/>
      <b val="1"/>
      <color rgb="FF000000"/>
      <sz val="14"/>
    </font>
    <font>
      <name val="等线"/>
      <charset val="134"/>
      <family val="3"/>
      <sz val="14"/>
    </font>
    <font>
      <name val="等线"/>
      <charset val="134"/>
      <family val="3"/>
      <b val="1"/>
      <color indexed="8"/>
      <sz val="16"/>
    </font>
    <font>
      <name val="等线"/>
      <charset val="134"/>
      <family val="3"/>
      <b val="1"/>
      <color indexed="10"/>
      <sz val="16"/>
    </font>
    <font>
      <name val="Arial"/>
      <family val="2"/>
      <b val="1"/>
      <color rgb="FFFF0000"/>
      <sz val="16"/>
    </font>
    <font>
      <name val="等线"/>
      <charset val="134"/>
      <family val="3"/>
      <b val="1"/>
      <color rgb="FFFF0000"/>
      <sz val="16"/>
    </font>
    <font>
      <name val="Arial"/>
      <family val="2"/>
      <b val="1"/>
      <color indexed="8"/>
      <sz val="16"/>
    </font>
  </fonts>
  <fills count="7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2" tint="-0.09997863704336681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2" fillId="0" borderId="0"/>
    <xf numFmtId="9" fontId="2" fillId="0" borderId="0" applyAlignment="1">
      <alignment vertical="center"/>
    </xf>
  </cellStyleXfs>
  <cellXfs count="181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8" fillId="2" borderId="2" applyAlignment="1" pivotButton="0" quotePrefix="0" xfId="0">
      <alignment horizontal="center" vertical="center"/>
    </xf>
    <xf numFmtId="164" fontId="8" fillId="2" borderId="3" applyAlignment="1" pivotButton="0" quotePrefix="0" xfId="0">
      <alignment horizontal="center" vertical="center"/>
    </xf>
    <xf numFmtId="0" fontId="8" fillId="2" borderId="3" applyAlignment="1" pivotButton="0" quotePrefix="0" xfId="0">
      <alignment horizontal="center" vertical="center"/>
    </xf>
    <xf numFmtId="0" fontId="8" fillId="2" borderId="4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5" fontId="4" fillId="0" borderId="6" applyAlignment="1" pivotButton="0" quotePrefix="0" xfId="0">
      <alignment horizontal="center" vertical="center"/>
    </xf>
    <xf numFmtId="166" fontId="4" fillId="0" borderId="5" applyAlignment="1" pivotButton="0" quotePrefix="0" xfId="0">
      <alignment horizontal="center" vertical="center"/>
    </xf>
    <xf numFmtId="166" fontId="5" fillId="0" borderId="5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166" fontId="4" fillId="0" borderId="6" applyAlignment="1" pivotButton="0" quotePrefix="0" xfId="0">
      <alignment horizontal="center" vertical="center"/>
    </xf>
    <xf numFmtId="166" fontId="5" fillId="0" borderId="6" applyAlignment="1" pivotButton="0" quotePrefix="0" xfId="0">
      <alignment horizontal="center" vertical="center"/>
    </xf>
    <xf numFmtId="165" fontId="4" fillId="0" borderId="5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166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166" fontId="4" fillId="3" borderId="5" applyAlignment="1" pivotButton="0" quotePrefix="0" xfId="0">
      <alignment horizontal="center" vertical="center"/>
    </xf>
    <xf numFmtId="166" fontId="4" fillId="0" borderId="0" applyAlignment="1" pivotButton="0" quotePrefix="0" xfId="0">
      <alignment horizontal="center" vertical="center"/>
    </xf>
    <xf numFmtId="0" fontId="12" fillId="0" borderId="5" applyAlignment="1" pivotButton="0" quotePrefix="0" xfId="0">
      <alignment horizontal="center" vertical="center"/>
    </xf>
    <xf numFmtId="166" fontId="12" fillId="0" borderId="5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164" fontId="8" fillId="0" borderId="1" applyAlignment="1" pivotButton="0" quotePrefix="0" xfId="0">
      <alignment horizontal="center" vertical="center"/>
    </xf>
    <xf numFmtId="167" fontId="4" fillId="0" borderId="7" applyAlignment="1" pivotButton="0" quotePrefix="0" xfId="0">
      <alignment horizontal="center" vertical="center"/>
    </xf>
    <xf numFmtId="0" fontId="14" fillId="2" borderId="2" applyAlignment="1" pivotButton="0" quotePrefix="0" xfId="0">
      <alignment horizontal="center" vertical="center"/>
    </xf>
    <xf numFmtId="0" fontId="14" fillId="2" borderId="3" applyAlignment="1" pivotButton="0" quotePrefix="0" xfId="0">
      <alignment horizontal="center" vertical="center"/>
    </xf>
    <xf numFmtId="0" fontId="14" fillId="2" borderId="8" applyAlignment="1" pivotButton="0" quotePrefix="0" xfId="0">
      <alignment horizontal="center" vertical="center"/>
    </xf>
    <xf numFmtId="0" fontId="14" fillId="2" borderId="4" applyAlignment="1" pivotButton="0" quotePrefix="0" xfId="0">
      <alignment horizontal="center" vertical="center"/>
    </xf>
    <xf numFmtId="0" fontId="14" fillId="2" borderId="9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168" fontId="4" fillId="0" borderId="5" applyAlignment="1" pivotButton="0" quotePrefix="0" xfId="0">
      <alignment horizontal="center" vertical="center"/>
    </xf>
    <xf numFmtId="0" fontId="4" fillId="0" borderId="11" applyAlignment="1" pivotButton="0" quotePrefix="0" xfId="0">
      <alignment vertical="center"/>
    </xf>
    <xf numFmtId="0" fontId="4" fillId="0" borderId="0" pivotButton="0" quotePrefix="0" xfId="0"/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0">
      <alignment horizontal="center" vertical="center"/>
    </xf>
    <xf numFmtId="169" fontId="16" fillId="0" borderId="0" applyAlignment="1" pivotButton="0" quotePrefix="0" xfId="0">
      <alignment horizontal="center" vertical="center"/>
    </xf>
    <xf numFmtId="170" fontId="16" fillId="0" borderId="0" applyAlignment="1" pivotButton="0" quotePrefix="0" xfId="0">
      <alignment horizontal="center" vertical="center"/>
    </xf>
    <xf numFmtId="0" fontId="17" fillId="4" borderId="2" applyAlignment="1" pivotButton="0" quotePrefix="0" xfId="0">
      <alignment horizontal="center" vertical="center"/>
    </xf>
    <xf numFmtId="0" fontId="17" fillId="4" borderId="3" applyAlignment="1" pivotButton="0" quotePrefix="0" xfId="0">
      <alignment horizontal="center" vertical="center"/>
    </xf>
    <xf numFmtId="0" fontId="17" fillId="4" borderId="3" applyAlignment="1" pivotButton="0" quotePrefix="0" xfId="0">
      <alignment horizontal="center" vertical="center" wrapText="1"/>
    </xf>
    <xf numFmtId="167" fontId="17" fillId="4" borderId="4" applyAlignment="1" pivotButton="0" quotePrefix="0" xfId="0">
      <alignment horizontal="center" vertical="center" wrapText="1"/>
    </xf>
    <xf numFmtId="169" fontId="17" fillId="2" borderId="12" applyAlignment="1" pivotButton="0" quotePrefix="0" xfId="0">
      <alignment horizontal="center" vertical="center" wrapText="1"/>
    </xf>
    <xf numFmtId="169" fontId="17" fillId="2" borderId="3" applyAlignment="1" pivotButton="0" quotePrefix="0" xfId="0">
      <alignment horizontal="center" vertical="center" wrapText="1"/>
    </xf>
    <xf numFmtId="169" fontId="17" fillId="5" borderId="3" applyAlignment="1" pivotButton="0" quotePrefix="0" xfId="0">
      <alignment horizontal="center" vertical="center" wrapText="1"/>
    </xf>
    <xf numFmtId="0" fontId="18" fillId="5" borderId="3" applyAlignment="1" pivotButton="0" quotePrefix="0" xfId="0">
      <alignment horizontal="center" vertical="center" wrapText="1"/>
    </xf>
    <xf numFmtId="0" fontId="17" fillId="2" borderId="3" applyAlignment="1" pivotButton="0" quotePrefix="0" xfId="0">
      <alignment horizontal="center" vertical="center" wrapText="1"/>
    </xf>
    <xf numFmtId="170" fontId="17" fillId="2" borderId="3" applyAlignment="1" pivotButton="0" quotePrefix="0" xfId="0">
      <alignment horizontal="center" vertical="center" wrapText="1"/>
    </xf>
    <xf numFmtId="0" fontId="17" fillId="2" borderId="4" applyAlignment="1" pivotButton="0" quotePrefix="0" xfId="0">
      <alignment horizontal="center" vertical="center" wrapText="1"/>
    </xf>
    <xf numFmtId="0" fontId="16" fillId="0" borderId="13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67" fontId="19" fillId="0" borderId="6" applyAlignment="1" pivotButton="0" quotePrefix="0" xfId="0">
      <alignment horizontal="center" vertical="center"/>
    </xf>
    <xf numFmtId="169" fontId="16" fillId="0" borderId="6" applyAlignment="1" pivotButton="0" quotePrefix="0" xfId="0">
      <alignment horizontal="center" vertical="center"/>
    </xf>
    <xf numFmtId="171" fontId="16" fillId="0" borderId="6" applyAlignment="1" pivotButton="0" quotePrefix="0" xfId="0">
      <alignment horizontal="center" vertical="center"/>
    </xf>
    <xf numFmtId="9" fontId="16" fillId="0" borderId="6" applyAlignment="1" pivotButton="0" quotePrefix="0" xfId="0">
      <alignment horizontal="center" vertical="center"/>
    </xf>
    <xf numFmtId="170" fontId="16" fillId="0" borderId="6" applyAlignment="1" pivotButton="0" quotePrefix="0" xfId="0">
      <alignment horizontal="center" vertical="center"/>
    </xf>
    <xf numFmtId="10" fontId="16" fillId="0" borderId="6" applyAlignment="1" pivotButton="0" quotePrefix="0" xfId="0">
      <alignment horizontal="center" vertical="center"/>
    </xf>
    <xf numFmtId="10" fontId="16" fillId="0" borderId="14" applyAlignment="1" pivotButton="0" quotePrefix="0" xfId="0">
      <alignment horizontal="center" vertical="center"/>
    </xf>
    <xf numFmtId="0" fontId="16" fillId="0" borderId="15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167" fontId="19" fillId="0" borderId="5" applyAlignment="1" pivotButton="0" quotePrefix="0" xfId="0">
      <alignment horizontal="center" vertical="center"/>
    </xf>
    <xf numFmtId="169" fontId="16" fillId="0" borderId="5" applyAlignment="1" pivotButton="0" quotePrefix="0" xfId="0">
      <alignment horizontal="center" vertical="center"/>
    </xf>
    <xf numFmtId="171" fontId="16" fillId="0" borderId="5" applyAlignment="1" pivotButton="0" quotePrefix="0" xfId="0">
      <alignment horizontal="center" vertical="center"/>
    </xf>
    <xf numFmtId="9" fontId="16" fillId="0" borderId="5" applyAlignment="1" pivotButton="0" quotePrefix="0" xfId="0">
      <alignment horizontal="center" vertical="center"/>
    </xf>
    <xf numFmtId="170" fontId="16" fillId="0" borderId="5" applyAlignment="1" pivotButton="0" quotePrefix="0" xfId="0">
      <alignment horizontal="center" vertical="center"/>
    </xf>
    <xf numFmtId="10" fontId="16" fillId="0" borderId="5" applyAlignment="1" pivotButton="0" quotePrefix="0" xfId="0">
      <alignment horizontal="center" vertical="center"/>
    </xf>
    <xf numFmtId="10" fontId="16" fillId="0" borderId="16" applyAlignment="1" pivotButton="0" quotePrefix="0" xfId="0">
      <alignment horizontal="center" vertical="center"/>
    </xf>
    <xf numFmtId="167" fontId="16" fillId="0" borderId="5" applyAlignment="1" pivotButton="0" quotePrefix="0" xfId="0">
      <alignment horizontal="center" vertical="center"/>
    </xf>
    <xf numFmtId="0" fontId="16" fillId="6" borderId="15" applyAlignment="1" pivotButton="0" quotePrefix="0" xfId="0">
      <alignment horizontal="center" vertical="center"/>
    </xf>
    <xf numFmtId="0" fontId="19" fillId="6" borderId="5" applyAlignment="1" pivotButton="0" quotePrefix="0" xfId="0">
      <alignment horizontal="center" vertical="center"/>
    </xf>
    <xf numFmtId="0" fontId="16" fillId="6" borderId="5" applyAlignment="1" pivotButton="0" quotePrefix="0" xfId="0">
      <alignment horizontal="center" vertical="center"/>
    </xf>
    <xf numFmtId="167" fontId="16" fillId="6" borderId="5" applyAlignment="1" pivotButton="0" quotePrefix="0" xfId="0">
      <alignment horizontal="center" vertical="center"/>
    </xf>
    <xf numFmtId="169" fontId="16" fillId="6" borderId="5" applyAlignment="1" pivotButton="0" quotePrefix="0" xfId="0">
      <alignment horizontal="center" vertical="center"/>
    </xf>
    <xf numFmtId="171" fontId="16" fillId="6" borderId="6" applyAlignment="1" pivotButton="0" quotePrefix="0" xfId="0">
      <alignment horizontal="center" vertical="center"/>
    </xf>
    <xf numFmtId="171" fontId="16" fillId="6" borderId="5" applyAlignment="1" pivotButton="0" quotePrefix="0" xfId="0">
      <alignment horizontal="center" vertical="center"/>
    </xf>
    <xf numFmtId="9" fontId="16" fillId="6" borderId="5" applyAlignment="1" pivotButton="0" quotePrefix="0" xfId="0">
      <alignment horizontal="center" vertical="center"/>
    </xf>
    <xf numFmtId="170" fontId="16" fillId="6" borderId="5" applyAlignment="1" pivotButton="0" quotePrefix="0" xfId="0">
      <alignment horizontal="center" vertical="center"/>
    </xf>
    <xf numFmtId="10" fontId="16" fillId="6" borderId="5" applyAlignment="1" pivotButton="0" quotePrefix="0" xfId="0">
      <alignment horizontal="center" vertical="center"/>
    </xf>
    <xf numFmtId="10" fontId="16" fillId="6" borderId="16" applyAlignment="1" pivotButton="0" quotePrefix="0" xfId="0">
      <alignment horizontal="center" vertical="center"/>
    </xf>
    <xf numFmtId="0" fontId="16" fillId="6" borderId="0" applyAlignment="1" pivotButton="0" quotePrefix="0" xfId="0">
      <alignment horizontal="center" vertical="center"/>
    </xf>
    <xf numFmtId="172" fontId="16" fillId="0" borderId="5" applyAlignment="1" pivotButton="0" quotePrefix="0" xfId="0">
      <alignment horizontal="center" vertical="center"/>
    </xf>
    <xf numFmtId="0" fontId="16" fillId="0" borderId="16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/>
    </xf>
    <xf numFmtId="167" fontId="17" fillId="0" borderId="5" applyAlignment="1" pivotButton="0" quotePrefix="0" xfId="0">
      <alignment horizontal="center" vertical="center"/>
    </xf>
    <xf numFmtId="169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0" fontId="17" fillId="0" borderId="16" applyAlignment="1" pivotButton="0" quotePrefix="0" xfId="0">
      <alignment horizontal="center" vertical="center"/>
    </xf>
    <xf numFmtId="0" fontId="16" fillId="0" borderId="17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167" fontId="16" fillId="0" borderId="7" applyAlignment="1" pivotButton="0" quotePrefix="0" xfId="0">
      <alignment horizontal="center" vertical="center"/>
    </xf>
    <xf numFmtId="169" fontId="16" fillId="0" borderId="7" applyAlignment="1" pivotButton="0" quotePrefix="0" xfId="0">
      <alignment horizontal="center" vertical="center"/>
    </xf>
    <xf numFmtId="170" fontId="16" fillId="0" borderId="7" applyAlignment="1" pivotButton="0" quotePrefix="0" xfId="0">
      <alignment horizontal="center" vertical="center"/>
    </xf>
    <xf numFmtId="0" fontId="16" fillId="0" borderId="18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6" fillId="0" borderId="19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20" fillId="2" borderId="20" applyAlignment="1" pivotButton="0" quotePrefix="0" xfId="0">
      <alignment horizontal="center" vertical="center"/>
    </xf>
    <xf numFmtId="167" fontId="21" fillId="2" borderId="20" applyAlignment="1" pivotButton="0" quotePrefix="0" xfId="0">
      <alignment horizontal="center" vertical="center"/>
    </xf>
    <xf numFmtId="0" fontId="22" fillId="2" borderId="20" applyAlignment="1" pivotButton="0" quotePrefix="0" xfId="0">
      <alignment horizontal="center" vertical="center"/>
    </xf>
    <xf numFmtId="9" fontId="21" fillId="2" borderId="20" applyAlignment="1" pivotButton="0" quotePrefix="0" xfId="0">
      <alignment horizontal="center" vertical="center"/>
    </xf>
    <xf numFmtId="9" fontId="20" fillId="2" borderId="20" applyAlignment="1" pivotButton="0" quotePrefix="0" xfId="1">
      <alignment horizontal="center" vertical="center"/>
    </xf>
    <xf numFmtId="167" fontId="20" fillId="2" borderId="20" applyAlignment="1" pivotButton="0" quotePrefix="0" xfId="0">
      <alignment horizontal="center" vertical="center"/>
    </xf>
    <xf numFmtId="172" fontId="20" fillId="2" borderId="20" applyAlignment="1" pivotButton="0" quotePrefix="0" xfId="0">
      <alignment horizontal="center" vertical="center"/>
    </xf>
    <xf numFmtId="10" fontId="20" fillId="2" borderId="20" applyAlignment="1" pivotButton="0" quotePrefix="0" xfId="1">
      <alignment horizontal="center" vertical="center"/>
    </xf>
    <xf numFmtId="9" fontId="23" fillId="2" borderId="21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20" fillId="2" borderId="23" applyAlignment="1" pivotButton="0" quotePrefix="0" xfId="0">
      <alignment horizontal="center" vertical="center"/>
    </xf>
    <xf numFmtId="169" fontId="24" fillId="2" borderId="23" applyAlignment="1" pivotButton="0" quotePrefix="0" xfId="0">
      <alignment horizontal="center" vertical="center"/>
    </xf>
    <xf numFmtId="169" fontId="20" fillId="2" borderId="23" applyAlignment="1" pivotButton="0" quotePrefix="0" xfId="0">
      <alignment horizontal="center" vertical="center"/>
    </xf>
    <xf numFmtId="0" fontId="24" fillId="2" borderId="23" applyAlignment="1" pivotButton="0" quotePrefix="0" xfId="0">
      <alignment horizontal="center" vertical="center" wrapText="1"/>
    </xf>
    <xf numFmtId="0" fontId="20" fillId="2" borderId="23" applyAlignment="1" pivotButton="0" quotePrefix="0" xfId="0">
      <alignment horizontal="center" vertical="center" wrapText="1"/>
    </xf>
    <xf numFmtId="170" fontId="20" fillId="2" borderId="23" applyAlignment="1" pivotButton="0" quotePrefix="0" xfId="0">
      <alignment horizontal="center" vertical="center" wrapText="1"/>
    </xf>
    <xf numFmtId="170" fontId="20" fillId="2" borderId="24" applyAlignment="1" pivotButton="0" quotePrefix="0" xfId="0">
      <alignment horizontal="center" vertical="center" wrapText="1"/>
    </xf>
    <xf numFmtId="167" fontId="16" fillId="0" borderId="0" applyAlignment="1" pivotButton="0" quotePrefix="0" xfId="0">
      <alignment horizontal="center" vertical="center"/>
    </xf>
    <xf numFmtId="169" fontId="16" fillId="0" borderId="0" applyAlignment="1" pivotButton="0" quotePrefix="0" xfId="0">
      <alignment horizontal="center" vertical="center"/>
    </xf>
    <xf numFmtId="170" fontId="16" fillId="0" borderId="0" applyAlignment="1" pivotButton="0" quotePrefix="0" xfId="0">
      <alignment horizontal="center" vertical="center"/>
    </xf>
    <xf numFmtId="167" fontId="17" fillId="4" borderId="4" applyAlignment="1" pivotButton="0" quotePrefix="0" xfId="0">
      <alignment horizontal="center" vertical="center" wrapText="1"/>
    </xf>
    <xf numFmtId="169" fontId="17" fillId="2" borderId="12" applyAlignment="1" pivotButton="0" quotePrefix="0" xfId="0">
      <alignment horizontal="center" vertical="center" wrapText="1"/>
    </xf>
    <xf numFmtId="169" fontId="17" fillId="2" borderId="3" applyAlignment="1" pivotButton="0" quotePrefix="0" xfId="0">
      <alignment horizontal="center" vertical="center" wrapText="1"/>
    </xf>
    <xf numFmtId="169" fontId="17" fillId="5" borderId="3" applyAlignment="1" pivotButton="0" quotePrefix="0" xfId="0">
      <alignment horizontal="center" vertical="center" wrapText="1"/>
    </xf>
    <xf numFmtId="170" fontId="17" fillId="2" borderId="3" applyAlignment="1" pivotButton="0" quotePrefix="0" xfId="0">
      <alignment horizontal="center" vertical="center" wrapText="1"/>
    </xf>
    <xf numFmtId="167" fontId="19" fillId="0" borderId="6" applyAlignment="1" pivotButton="0" quotePrefix="0" xfId="0">
      <alignment horizontal="center" vertical="center"/>
    </xf>
    <xf numFmtId="169" fontId="16" fillId="0" borderId="6" applyAlignment="1" pivotButton="0" quotePrefix="0" xfId="0">
      <alignment horizontal="center" vertical="center"/>
    </xf>
    <xf numFmtId="171" fontId="16" fillId="0" borderId="6" applyAlignment="1" pivotButton="0" quotePrefix="0" xfId="0">
      <alignment horizontal="center" vertical="center"/>
    </xf>
    <xf numFmtId="170" fontId="16" fillId="0" borderId="6" applyAlignment="1" pivotButton="0" quotePrefix="0" xfId="0">
      <alignment horizontal="center" vertical="center"/>
    </xf>
    <xf numFmtId="167" fontId="19" fillId="0" borderId="5" applyAlignment="1" pivotButton="0" quotePrefix="0" xfId="0">
      <alignment horizontal="center" vertical="center"/>
    </xf>
    <xf numFmtId="169" fontId="16" fillId="0" borderId="5" applyAlignment="1" pivotButton="0" quotePrefix="0" xfId="0">
      <alignment horizontal="center" vertical="center"/>
    </xf>
    <xf numFmtId="171" fontId="16" fillId="0" borderId="5" applyAlignment="1" pivotButton="0" quotePrefix="0" xfId="0">
      <alignment horizontal="center" vertical="center"/>
    </xf>
    <xf numFmtId="170" fontId="16" fillId="0" borderId="5" applyAlignment="1" pivotButton="0" quotePrefix="0" xfId="0">
      <alignment horizontal="center" vertical="center"/>
    </xf>
    <xf numFmtId="167" fontId="16" fillId="0" borderId="5" applyAlignment="1" pivotButton="0" quotePrefix="0" xfId="0">
      <alignment horizontal="center" vertical="center"/>
    </xf>
    <xf numFmtId="167" fontId="16" fillId="6" borderId="5" applyAlignment="1" pivotButton="0" quotePrefix="0" xfId="0">
      <alignment horizontal="center" vertical="center"/>
    </xf>
    <xf numFmtId="169" fontId="16" fillId="6" borderId="5" applyAlignment="1" pivotButton="0" quotePrefix="0" xfId="0">
      <alignment horizontal="center" vertical="center"/>
    </xf>
    <xf numFmtId="171" fontId="16" fillId="6" borderId="6" applyAlignment="1" pivotButton="0" quotePrefix="0" xfId="0">
      <alignment horizontal="center" vertical="center"/>
    </xf>
    <xf numFmtId="171" fontId="16" fillId="6" borderId="5" applyAlignment="1" pivotButton="0" quotePrefix="0" xfId="0">
      <alignment horizontal="center" vertical="center"/>
    </xf>
    <xf numFmtId="170" fontId="16" fillId="6" borderId="5" applyAlignment="1" pivotButton="0" quotePrefix="0" xfId="0">
      <alignment horizontal="center" vertical="center"/>
    </xf>
    <xf numFmtId="172" fontId="16" fillId="0" borderId="5" applyAlignment="1" pivotButton="0" quotePrefix="0" xfId="0">
      <alignment horizontal="center" vertical="center"/>
    </xf>
    <xf numFmtId="167" fontId="17" fillId="0" borderId="5" applyAlignment="1" pivotButton="0" quotePrefix="0" xfId="0">
      <alignment horizontal="center" vertical="center"/>
    </xf>
    <xf numFmtId="169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7" fontId="16" fillId="0" borderId="7" applyAlignment="1" pivotButton="0" quotePrefix="0" xfId="0">
      <alignment horizontal="center" vertical="center"/>
    </xf>
    <xf numFmtId="169" fontId="16" fillId="0" borderId="7" applyAlignment="1" pivotButton="0" quotePrefix="0" xfId="0">
      <alignment horizontal="center" vertical="center"/>
    </xf>
    <xf numFmtId="170" fontId="16" fillId="0" borderId="7" applyAlignment="1" pivotButton="0" quotePrefix="0" xfId="0">
      <alignment horizontal="center" vertical="center"/>
    </xf>
    <xf numFmtId="167" fontId="21" fillId="2" borderId="20" applyAlignment="1" pivotButton="0" quotePrefix="0" xfId="0">
      <alignment horizontal="center" vertical="center"/>
    </xf>
    <xf numFmtId="167" fontId="20" fillId="2" borderId="20" applyAlignment="1" pivotButton="0" quotePrefix="0" xfId="0">
      <alignment horizontal="center" vertical="center"/>
    </xf>
    <xf numFmtId="172" fontId="20" fillId="2" borderId="20" applyAlignment="1" pivotButton="0" quotePrefix="0" xfId="0">
      <alignment horizontal="center" vertical="center"/>
    </xf>
    <xf numFmtId="169" fontId="24" fillId="2" borderId="23" applyAlignment="1" pivotButton="0" quotePrefix="0" xfId="0">
      <alignment horizontal="center" vertical="center"/>
    </xf>
    <xf numFmtId="169" fontId="20" fillId="2" borderId="23" applyAlignment="1" pivotButton="0" quotePrefix="0" xfId="0">
      <alignment horizontal="center" vertical="center"/>
    </xf>
    <xf numFmtId="170" fontId="20" fillId="2" borderId="23" applyAlignment="1" pivotButton="0" quotePrefix="0" xfId="0">
      <alignment horizontal="center" vertical="center" wrapText="1"/>
    </xf>
    <xf numFmtId="170" fontId="20" fillId="2" borderId="24" applyAlignment="1" pivotButton="0" quotePrefix="0" xfId="0">
      <alignment horizontal="center" vertical="center" wrapText="1"/>
    </xf>
    <xf numFmtId="164" fontId="7" fillId="0" borderId="1" applyAlignment="1" pivotButton="0" quotePrefix="0" xfId="0">
      <alignment horizontal="center" vertical="center"/>
    </xf>
    <xf numFmtId="164" fontId="8" fillId="2" borderId="3" applyAlignment="1" pivotButton="0" quotePrefix="0" xfId="0">
      <alignment horizontal="center" vertical="center"/>
    </xf>
    <xf numFmtId="165" fontId="4" fillId="0" borderId="6" applyAlignment="1" pivotButton="0" quotePrefix="0" xfId="0">
      <alignment horizontal="center" vertical="center"/>
    </xf>
    <xf numFmtId="166" fontId="4" fillId="0" borderId="5" applyAlignment="1" pivotButton="0" quotePrefix="0" xfId="0">
      <alignment horizontal="center" vertical="center"/>
    </xf>
    <xf numFmtId="166" fontId="5" fillId="0" borderId="5" applyAlignment="1" pivotButton="0" quotePrefix="0" xfId="0">
      <alignment horizontal="center" vertical="center"/>
    </xf>
    <xf numFmtId="166" fontId="4" fillId="0" borderId="6" applyAlignment="1" pivotButton="0" quotePrefix="0" xfId="0">
      <alignment horizontal="center" vertical="center"/>
    </xf>
    <xf numFmtId="166" fontId="5" fillId="0" borderId="6" applyAlignment="1" pivotButton="0" quotePrefix="0" xfId="0">
      <alignment horizontal="center" vertical="center"/>
    </xf>
    <xf numFmtId="165" fontId="4" fillId="0" borderId="5" applyAlignment="1" pivotButton="0" quotePrefix="0" xfId="0">
      <alignment horizontal="center" vertical="center"/>
    </xf>
    <xf numFmtId="166" fontId="5" fillId="0" borderId="0" applyAlignment="1" pivotButton="0" quotePrefix="0" xfId="0">
      <alignment horizontal="center" vertical="center"/>
    </xf>
    <xf numFmtId="166" fontId="4" fillId="3" borderId="5" applyAlignment="1" pivotButton="0" quotePrefix="0" xfId="0">
      <alignment horizontal="center" vertical="center"/>
    </xf>
    <xf numFmtId="166" fontId="4" fillId="0" borderId="0" applyAlignment="1" pivotButton="0" quotePrefix="0" xfId="0">
      <alignment horizontal="center" vertical="center"/>
    </xf>
    <xf numFmtId="166" fontId="12" fillId="0" borderId="5" applyAlignment="1" pivotButton="0" quotePrefix="0" xfId="0">
      <alignment horizontal="center" vertical="center"/>
    </xf>
    <xf numFmtId="164" fontId="8" fillId="0" borderId="1" applyAlignment="1" pivotButton="0" quotePrefix="0" xfId="0">
      <alignment horizontal="center" vertical="center"/>
    </xf>
    <xf numFmtId="167" fontId="4" fillId="0" borderId="7" applyAlignment="1" pivotButton="0" quotePrefix="0" xfId="0">
      <alignment horizontal="center" vertical="center"/>
    </xf>
    <xf numFmtId="168" fontId="4" fillId="0" borderId="5" applyAlignment="1" pivotButton="0" quotePrefix="0" xfId="0">
      <alignment horizontal="center" vertical="center"/>
    </xf>
  </cellXfs>
  <cellStyles count="2">
    <cellStyle name="常规" xfId="0" builtinId="0"/>
    <cellStyle name="百分比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4"/>
  <sheetViews>
    <sheetView tabSelected="1" workbookViewId="0">
      <selection activeCell="A1" sqref="A1:XFD1048576"/>
    </sheetView>
  </sheetViews>
  <sheetFormatPr baseColWidth="8" defaultColWidth="12.5" defaultRowHeight="14.25"/>
  <cols>
    <col width="5.75" customWidth="1" min="1" max="1"/>
    <col width="7" customWidth="1" min="2" max="2"/>
    <col width="51.375" customWidth="1" min="3" max="3"/>
    <col width="15" customWidth="1" min="4" max="4"/>
    <col width="24.5" customWidth="1" min="5" max="5"/>
    <col width="22" customWidth="1" min="6" max="6"/>
    <col width="17.25" customWidth="1" min="7" max="8"/>
    <col width="23.625" customWidth="1" min="9" max="9"/>
    <col width="17.75" customWidth="1" min="10" max="10"/>
    <col width="16.625" customWidth="1" min="11" max="11"/>
    <col width="28.125" customWidth="1" min="12" max="12"/>
    <col width="25.5" customWidth="1" min="13" max="13"/>
    <col width="13.5" customWidth="1" min="14" max="14"/>
    <col width="18.25" customWidth="1" min="15" max="15"/>
    <col width="22.375" customWidth="1" min="16" max="16"/>
    <col width="8" customWidth="1" min="17" max="33"/>
  </cols>
  <sheetData>
    <row r="1" ht="24.95" customFormat="1" customHeight="1" s="47" thickBot="1">
      <c r="E1" s="130" t="n"/>
      <c r="F1" s="131" t="n"/>
      <c r="G1" s="131" t="n"/>
      <c r="H1" s="131" t="n"/>
      <c r="I1" s="131" t="n"/>
      <c r="N1" s="132" t="n"/>
    </row>
    <row r="2" ht="24.95" customFormat="1" customHeight="1" s="47" thickBot="1">
      <c r="B2" s="51" t="inlineStr">
        <is>
          <t>序号</t>
        </is>
      </c>
      <c r="C2" s="52" t="inlineStr">
        <is>
          <t>物 品 名 称</t>
        </is>
      </c>
      <c r="D2" s="53" t="inlineStr">
        <is>
          <t>物品数量</t>
        </is>
      </c>
      <c r="E2" s="133" t="inlineStr">
        <is>
          <t>单日长租最低市场价</t>
        </is>
      </c>
      <c r="F2" s="134" t="inlineStr">
        <is>
          <t>物品成本总价元</t>
        </is>
      </c>
      <c r="G2" s="135" t="inlineStr">
        <is>
          <t>单件成本均价</t>
        </is>
      </c>
      <c r="H2" s="136" t="inlineStr">
        <is>
          <t>最新市场价</t>
        </is>
      </c>
      <c r="I2" s="58" t="inlineStr">
        <is>
          <t>实时日租金收益率</t>
        </is>
      </c>
      <c r="J2" s="59" t="inlineStr">
        <is>
          <t>日租金收益率</t>
        </is>
      </c>
      <c r="K2" s="59" t="inlineStr">
        <is>
          <t>日租金年化率</t>
        </is>
      </c>
      <c r="L2" s="59" t="inlineStr">
        <is>
          <t>预估月出租状态物品比例</t>
        </is>
      </c>
      <c r="M2" s="59" t="inlineStr">
        <is>
          <t>预估月实际出租天数</t>
        </is>
      </c>
      <c r="N2" s="137" t="inlineStr">
        <is>
          <t>预估月收益</t>
        </is>
      </c>
      <c r="O2" s="59" t="inlineStr">
        <is>
          <t>预估月化收益率</t>
        </is>
      </c>
      <c r="P2" s="61" t="inlineStr">
        <is>
          <t>预估年化收益率</t>
        </is>
      </c>
    </row>
    <row r="3" ht="24.95" customFormat="1" customHeight="1" s="47">
      <c r="B3" s="62" t="n">
        <v>1</v>
      </c>
      <c r="C3" s="63" t="inlineStr">
        <is>
          <t>锯齿爪刀（★）</t>
        </is>
      </c>
      <c r="D3" s="64" t="n">
        <v>7</v>
      </c>
      <c r="E3" s="138" t="n">
        <v>2.88</v>
      </c>
      <c r="F3" s="139" t="n">
        <v>11099</v>
      </c>
      <c r="G3" s="139" t="n">
        <v>1585.57142857143</v>
      </c>
      <c r="H3" s="139" t="n">
        <v>1742.5</v>
      </c>
      <c r="I3" s="140" t="n">
        <v>0.00166427546628407</v>
      </c>
      <c r="J3" s="140" t="n">
        <v>0.0018289936030273</v>
      </c>
      <c r="K3" s="68" t="n">
        <v>0.658437697089828</v>
      </c>
      <c r="L3" s="68" t="n">
        <v>1</v>
      </c>
      <c r="M3" s="64" t="n">
        <v>16</v>
      </c>
      <c r="N3" s="141" t="n">
        <v>324.8</v>
      </c>
      <c r="O3" s="70" t="n">
        <v>0.0292638976484368</v>
      </c>
      <c r="P3" s="71" t="n">
        <v>0.351166771781242</v>
      </c>
    </row>
    <row r="4" ht="24.95" customFormat="1" customHeight="1" s="47">
      <c r="B4" s="72" t="n">
        <v>2</v>
      </c>
      <c r="C4" s="73" t="inlineStr">
        <is>
          <t>专业手套（★） | 渐变大理石 (久经沙场)</t>
        </is>
      </c>
      <c r="D4" s="74" t="n">
        <v>1</v>
      </c>
      <c r="E4" s="142" t="n">
        <v>3.98</v>
      </c>
      <c r="F4" s="143" t="n">
        <v>2094</v>
      </c>
      <c r="G4" s="143" t="n">
        <v>2094</v>
      </c>
      <c r="H4" s="143" t="n">
        <v>2229</v>
      </c>
      <c r="I4" s="140" t="n">
        <v>0.0015926424405563</v>
      </c>
      <c r="J4" s="144" t="n">
        <v>0.00169531996179561</v>
      </c>
      <c r="K4" s="78" t="n">
        <v>0.610315186246418</v>
      </c>
      <c r="L4" s="78" t="n">
        <v>1</v>
      </c>
      <c r="M4" s="74" t="n">
        <v>16</v>
      </c>
      <c r="N4" s="145" t="n">
        <v>56.8</v>
      </c>
      <c r="O4" s="80" t="n">
        <v>0.0271251193887297</v>
      </c>
      <c r="P4" s="81" t="n">
        <v>0.325501432664756</v>
      </c>
    </row>
    <row r="5" ht="24.95" customFormat="1" customHeight="1" s="47">
      <c r="B5" s="72" t="n">
        <v>3</v>
      </c>
      <c r="C5" s="73" t="inlineStr">
        <is>
          <t>短剑（★）</t>
        </is>
      </c>
      <c r="D5" s="74" t="n">
        <v>6</v>
      </c>
      <c r="E5" s="142" t="n">
        <v>1.7</v>
      </c>
      <c r="F5" s="143" t="n">
        <v>5220</v>
      </c>
      <c r="G5" s="143" t="n">
        <v>870</v>
      </c>
      <c r="H5" s="143" t="n">
        <v>1048</v>
      </c>
      <c r="I5" s="140" t="n">
        <v>0.00192748091603053</v>
      </c>
      <c r="J5" s="144" t="n">
        <v>0.00232183908045977</v>
      </c>
      <c r="K5" s="78" t="n">
        <v>0.835862068965517</v>
      </c>
      <c r="L5" s="78" t="n">
        <v>1</v>
      </c>
      <c r="M5" s="74" t="n">
        <v>16</v>
      </c>
      <c r="N5" s="145" t="n">
        <v>193.92</v>
      </c>
      <c r="O5" s="80" t="n">
        <v>0.0371494252873563</v>
      </c>
      <c r="P5" s="81" t="n">
        <v>0.445793103448276</v>
      </c>
    </row>
    <row r="6" ht="24.95" customFormat="1" customHeight="1" s="47">
      <c r="B6" s="72" t="n">
        <v>4</v>
      </c>
      <c r="C6" s="73" t="inlineStr">
        <is>
          <t>沙漠之鹰 | 炽烈之炎 (崭新出厂)</t>
        </is>
      </c>
      <c r="D6" s="74" t="n">
        <v>6</v>
      </c>
      <c r="E6" s="142" t="n">
        <v>3.1</v>
      </c>
      <c r="F6" s="143" t="n">
        <v>13300</v>
      </c>
      <c r="G6" s="143" t="n">
        <v>2216.66666666667</v>
      </c>
      <c r="H6" s="143" t="n">
        <v>2335</v>
      </c>
      <c r="I6" s="140" t="n">
        <v>0.00158886509635974</v>
      </c>
      <c r="J6" s="144" t="n">
        <v>0.00167368421052632</v>
      </c>
      <c r="K6" s="78" t="n">
        <v>0.602526315789474</v>
      </c>
      <c r="L6" s="78" t="n">
        <v>1</v>
      </c>
      <c r="M6" s="74" t="n">
        <v>16</v>
      </c>
      <c r="N6" s="145" t="n">
        <v>356.16</v>
      </c>
      <c r="O6" s="80" t="n">
        <v>0.0267789473684211</v>
      </c>
      <c r="P6" s="81" t="n">
        <v>0.321347368421053</v>
      </c>
    </row>
    <row r="7" ht="24.95" customFormat="1" customHeight="1" s="47">
      <c r="B7" s="72" t="n">
        <v>5</v>
      </c>
      <c r="C7" s="73" t="inlineStr">
        <is>
          <t>运动手套（★） | 双栖 (久经沙场)</t>
        </is>
      </c>
      <c r="D7" s="74" t="n">
        <v>1</v>
      </c>
      <c r="E7" s="142" t="n">
        <v>5.8</v>
      </c>
      <c r="F7" s="143" t="n">
        <v>3479</v>
      </c>
      <c r="G7" s="143" t="n">
        <v>3479</v>
      </c>
      <c r="H7" s="143" t="n">
        <v>3795</v>
      </c>
      <c r="I7" s="140" t="n">
        <v>0.00168642951251647</v>
      </c>
      <c r="J7" s="144" t="n">
        <v>0.00183960908306985</v>
      </c>
      <c r="K7" s="78" t="n">
        <v>0.6622592699051451</v>
      </c>
      <c r="L7" s="78" t="n">
        <v>1</v>
      </c>
      <c r="M7" s="74" t="n">
        <v>16</v>
      </c>
      <c r="N7" s="145" t="n">
        <v>102.4</v>
      </c>
      <c r="O7" s="80" t="n">
        <v>0.0294337453291176</v>
      </c>
      <c r="P7" s="81" t="n">
        <v>0.353204943949411</v>
      </c>
    </row>
    <row r="8" ht="24.95" customFormat="1" customHeight="1" s="47">
      <c r="B8" s="62" t="n">
        <v>6</v>
      </c>
      <c r="C8" s="73" t="inlineStr">
        <is>
          <t>熊刀（★）</t>
        </is>
      </c>
      <c r="D8" s="74" t="n">
        <v>7</v>
      </c>
      <c r="E8" s="142" t="n">
        <v>1.39</v>
      </c>
      <c r="F8" s="143" t="n">
        <v>6106.8</v>
      </c>
      <c r="G8" s="143" t="n">
        <v>872.4</v>
      </c>
      <c r="H8" s="143" t="n">
        <v>946.5</v>
      </c>
      <c r="I8" s="140" t="n">
        <v>0.00167987321711569</v>
      </c>
      <c r="J8" s="144" t="n">
        <v>0.00182255845942228</v>
      </c>
      <c r="K8" s="78" t="n">
        <v>0.656121045392022</v>
      </c>
      <c r="L8" s="78" t="n">
        <v>1</v>
      </c>
      <c r="M8" s="74" t="n">
        <v>16</v>
      </c>
      <c r="N8" s="145" t="n">
        <v>178.08</v>
      </c>
      <c r="O8" s="80" t="n">
        <v>0.0291609353507565</v>
      </c>
      <c r="P8" s="81" t="n">
        <v>0.349931224209078</v>
      </c>
    </row>
    <row r="9" ht="24.95" customFormat="1" customHeight="1" s="47">
      <c r="B9" s="72" t="n">
        <v>7</v>
      </c>
      <c r="C9" s="73" t="inlineStr">
        <is>
          <t>刺刀（★）</t>
        </is>
      </c>
      <c r="D9" s="74" t="n">
        <v>3</v>
      </c>
      <c r="E9" s="142" t="n">
        <v>2.75</v>
      </c>
      <c r="F9" s="143" t="n">
        <v>6301.75</v>
      </c>
      <c r="G9" s="143" t="n">
        <v>2100.58333333333</v>
      </c>
      <c r="H9" s="143" t="n">
        <v>2289</v>
      </c>
      <c r="I9" s="140" t="n">
        <v>0.00152905198776758</v>
      </c>
      <c r="J9" s="144" t="n">
        <v>0.00166620383226881</v>
      </c>
      <c r="K9" s="78" t="n">
        <v>0.599833379616773</v>
      </c>
      <c r="L9" s="78" t="n">
        <v>1</v>
      </c>
      <c r="M9" s="74" t="n">
        <v>16</v>
      </c>
      <c r="N9" s="145" t="n">
        <v>168</v>
      </c>
      <c r="O9" s="80" t="n">
        <v>0.026659261316301</v>
      </c>
      <c r="P9" s="81" t="n">
        <v>0.319911135795612</v>
      </c>
    </row>
    <row r="10" ht="24.95" customFormat="1" customHeight="1" s="47">
      <c r="B10" s="72" t="n">
        <v>8</v>
      </c>
      <c r="C10" s="73" t="inlineStr">
        <is>
          <t>爪子刀（★）</t>
        </is>
      </c>
      <c r="D10" s="74" t="n">
        <v>1</v>
      </c>
      <c r="E10" s="142" t="n">
        <v>4.48</v>
      </c>
      <c r="F10" s="143" t="n">
        <v>2860</v>
      </c>
      <c r="G10" s="143" t="n">
        <v>2860</v>
      </c>
      <c r="H10" s="143" t="n">
        <v>3195</v>
      </c>
      <c r="I10" s="140" t="n">
        <v>0.00152738654147105</v>
      </c>
      <c r="J10" s="144" t="n">
        <v>0.00170629370629371</v>
      </c>
      <c r="K10" s="78" t="n">
        <v>0.6142657342657341</v>
      </c>
      <c r="L10" s="78" t="n">
        <v>1</v>
      </c>
      <c r="M10" s="74" t="n">
        <v>16</v>
      </c>
      <c r="N10" s="145" t="n">
        <v>78.08</v>
      </c>
      <c r="O10" s="80" t="n">
        <v>0.0273006993006993</v>
      </c>
      <c r="P10" s="81" t="n">
        <v>0.327608391608392</v>
      </c>
    </row>
    <row r="11" ht="24.95" customFormat="1" customHeight="1" s="47">
      <c r="B11" s="72" t="n">
        <v>9</v>
      </c>
      <c r="C11" s="73" t="inlineStr">
        <is>
          <t>M9 刺刀（★）</t>
        </is>
      </c>
      <c r="D11" s="74" t="n">
        <v>9</v>
      </c>
      <c r="E11" s="142" t="n">
        <v>4</v>
      </c>
      <c r="F11" s="143" t="n">
        <v>22686.25</v>
      </c>
      <c r="G11" s="143" t="n">
        <v>2520.69444444444</v>
      </c>
      <c r="H11" s="143" t="n">
        <v>2795</v>
      </c>
      <c r="I11" s="140" t="n">
        <v>0.00178890876565295</v>
      </c>
      <c r="J11" s="144" t="n">
        <v>0.00198358036255441</v>
      </c>
      <c r="K11" s="78" t="n">
        <v>0.714088930519588</v>
      </c>
      <c r="L11" s="78" t="n">
        <v>1</v>
      </c>
      <c r="M11" s="74" t="n">
        <v>16</v>
      </c>
      <c r="N11" s="145" t="n">
        <v>720</v>
      </c>
      <c r="O11" s="80" t="n">
        <v>0.0317372858008706</v>
      </c>
      <c r="P11" s="81" t="n">
        <v>0.380847429610447</v>
      </c>
    </row>
    <row r="12" ht="24.95" customFormat="1" customHeight="1" s="47">
      <c r="B12" s="72" t="n">
        <v>10</v>
      </c>
      <c r="C12" s="73" t="inlineStr">
        <is>
          <t>蝴蝶刀（★）</t>
        </is>
      </c>
      <c r="D12" s="74" t="n">
        <v>4</v>
      </c>
      <c r="E12" s="142" t="n">
        <v>7.5</v>
      </c>
      <c r="F12" s="143" t="n">
        <v>22958</v>
      </c>
      <c r="G12" s="143" t="n">
        <v>5739.5</v>
      </c>
      <c r="H12" s="143" t="n">
        <v>6279.5</v>
      </c>
      <c r="I12" s="140" t="n">
        <v>0.00141731029540569</v>
      </c>
      <c r="J12" s="144" t="n">
        <v>0.00155065772279815</v>
      </c>
      <c r="K12" s="78" t="n">
        <v>0.558236780207335</v>
      </c>
      <c r="L12" s="78" t="n">
        <v>1</v>
      </c>
      <c r="M12" s="74" t="n">
        <v>16</v>
      </c>
      <c r="N12" s="145" t="n">
        <v>569.6</v>
      </c>
      <c r="O12" s="80" t="n">
        <v>0.0248105235647705</v>
      </c>
      <c r="P12" s="81" t="n">
        <v>0.297726282777245</v>
      </c>
    </row>
    <row r="13" ht="24.95" customFormat="1" customHeight="1" s="47">
      <c r="B13" s="62" t="n">
        <v>11</v>
      </c>
      <c r="C13" s="73" t="inlineStr">
        <is>
          <t>AK-47 | 火神 (略有磨损)</t>
        </is>
      </c>
      <c r="D13" s="74" t="n">
        <v>3</v>
      </c>
      <c r="E13" s="142" t="n">
        <v>1.7</v>
      </c>
      <c r="F13" s="143" t="n">
        <v>3241</v>
      </c>
      <c r="G13" s="143" t="n">
        <v>1080.33333333333</v>
      </c>
      <c r="H13" s="143" t="n">
        <v>1270</v>
      </c>
      <c r="I13" s="140" t="n">
        <v>0.00188188976377953</v>
      </c>
      <c r="J13" s="144" t="n">
        <v>0.00221228016044431</v>
      </c>
      <c r="K13" s="78" t="n">
        <v>0.796420857759951</v>
      </c>
      <c r="L13" s="78" t="n">
        <v>1</v>
      </c>
      <c r="M13" s="74" t="n">
        <v>16</v>
      </c>
      <c r="N13" s="145" t="n">
        <v>114.72</v>
      </c>
      <c r="O13" s="80" t="n">
        <v>0.0353964825671089</v>
      </c>
      <c r="P13" s="81" t="n">
        <v>0.424757790805307</v>
      </c>
    </row>
    <row r="14" ht="24.95" customFormat="1" customHeight="1" s="47">
      <c r="B14" s="72" t="n">
        <v>12</v>
      </c>
      <c r="C14" s="73" t="inlineStr">
        <is>
          <t>M4A1 消音型 | 二号玩家 (崭新出厂)</t>
        </is>
      </c>
      <c r="D14" s="74" t="n">
        <v>1</v>
      </c>
      <c r="E14" s="142" t="n">
        <v>1</v>
      </c>
      <c r="F14" s="143" t="n">
        <v>456</v>
      </c>
      <c r="G14" s="143" t="n">
        <v>456</v>
      </c>
      <c r="H14" s="143" t="n">
        <v>498</v>
      </c>
      <c r="I14" s="140" t="n">
        <v>0.00279116465863454</v>
      </c>
      <c r="J14" s="144" t="n">
        <v>0.00304824561403509</v>
      </c>
      <c r="K14" s="78" t="n">
        <v>1.09736842105263</v>
      </c>
      <c r="L14" s="78" t="n">
        <v>1</v>
      </c>
      <c r="M14" s="74" t="n">
        <v>16</v>
      </c>
      <c r="N14" s="145" t="n">
        <v>22.24</v>
      </c>
      <c r="O14" s="80" t="n">
        <v>0.0487719298245614</v>
      </c>
      <c r="P14" s="81" t="n">
        <v>0.585263157894737</v>
      </c>
    </row>
    <row r="15" ht="24.95" customFormat="1" customHeight="1" s="47">
      <c r="B15" s="72" t="n">
        <v>13</v>
      </c>
      <c r="C15" s="73" t="inlineStr">
        <is>
          <t>专业手套（★） | 大腕 (久经沙场)</t>
        </is>
      </c>
      <c r="D15" s="74" t="n">
        <v>1</v>
      </c>
      <c r="E15" s="142" t="n">
        <v>2.11</v>
      </c>
      <c r="F15" s="143" t="n">
        <v>1166.83</v>
      </c>
      <c r="G15" s="143" t="n">
        <v>1166.83</v>
      </c>
      <c r="H15" s="143" t="n">
        <v>1260</v>
      </c>
      <c r="I15" s="140" t="n">
        <v>0.00224603174603175</v>
      </c>
      <c r="J15" s="144" t="n">
        <v>0.00242537473325163</v>
      </c>
      <c r="K15" s="78" t="n">
        <v>0.873134903970587</v>
      </c>
      <c r="L15" s="78" t="n">
        <v>1</v>
      </c>
      <c r="M15" s="74" t="n">
        <v>16</v>
      </c>
      <c r="N15" s="145" t="n">
        <v>45.28</v>
      </c>
      <c r="O15" s="80" t="n">
        <v>0.0388059957320261</v>
      </c>
      <c r="P15" s="81" t="n">
        <v>0.465671948784313</v>
      </c>
    </row>
    <row r="16" ht="24.95" customFormat="1" customHeight="1" s="47">
      <c r="B16" s="72" t="n">
        <v>14</v>
      </c>
      <c r="C16" s="73" t="inlineStr">
        <is>
          <t>专业手套（★） | 一线特工 (久经沙场)</t>
        </is>
      </c>
      <c r="D16" s="74" t="n">
        <v>1</v>
      </c>
      <c r="E16" s="142" t="n">
        <v>3.9</v>
      </c>
      <c r="F16" s="143" t="n">
        <v>2039</v>
      </c>
      <c r="G16" s="143" t="n">
        <v>2039</v>
      </c>
      <c r="H16" s="143" t="n">
        <v>2279.5</v>
      </c>
      <c r="I16" s="140" t="n">
        <v>0.0020092125466111</v>
      </c>
      <c r="J16" s="144" t="n">
        <v>0.00224619911721432</v>
      </c>
      <c r="K16" s="78" t="n">
        <v>0.808631682197155</v>
      </c>
      <c r="L16" s="78" t="n">
        <v>1</v>
      </c>
      <c r="M16" s="74" t="n">
        <v>16</v>
      </c>
      <c r="N16" s="145" t="n">
        <v>73.28</v>
      </c>
      <c r="O16" s="80" t="n">
        <v>0.0359391858754291</v>
      </c>
      <c r="P16" s="81" t="n">
        <v>0.43127023050515</v>
      </c>
    </row>
    <row r="17" ht="24.95" customFormat="1" customHeight="1" s="47">
      <c r="B17" s="72" t="n">
        <v>15</v>
      </c>
      <c r="C17" s="73" t="inlineStr">
        <is>
          <t>AWP | 野火 (略有磨损)</t>
        </is>
      </c>
      <c r="D17" s="74" t="n">
        <v>3</v>
      </c>
      <c r="E17" s="142" t="n">
        <v>0.76</v>
      </c>
      <c r="F17" s="143" t="n">
        <v>1106.62</v>
      </c>
      <c r="G17" s="143" t="n">
        <v>368.873333333333</v>
      </c>
      <c r="H17" s="143" t="n">
        <v>398</v>
      </c>
      <c r="I17" s="140" t="n">
        <v>0.0021356783919598</v>
      </c>
      <c r="J17" s="144" t="n">
        <v>0.00230431403733892</v>
      </c>
      <c r="K17" s="78" t="n">
        <v>0.829553053442013</v>
      </c>
      <c r="L17" s="78" t="n">
        <v>1</v>
      </c>
      <c r="M17" s="74" t="n">
        <v>16</v>
      </c>
      <c r="N17" s="145" t="n">
        <v>40.8</v>
      </c>
      <c r="O17" s="80" t="n">
        <v>0.0368690245974228</v>
      </c>
      <c r="P17" s="81" t="n">
        <v>0.442428295169073</v>
      </c>
    </row>
    <row r="18" ht="24.95" customFormat="1" customHeight="1" s="47">
      <c r="B18" s="62" t="n">
        <v>16</v>
      </c>
      <c r="C18" s="73" t="inlineStr">
        <is>
          <t>运动手套（★） | 夜行衣 (久经沙场)</t>
        </is>
      </c>
      <c r="D18" s="74" t="n">
        <v>1</v>
      </c>
      <c r="E18" s="142" t="n">
        <v>2.9</v>
      </c>
      <c r="F18" s="143" t="n">
        <v>1669</v>
      </c>
      <c r="G18" s="143" t="n">
        <v>1669</v>
      </c>
      <c r="H18" s="143" t="n">
        <v>1818</v>
      </c>
      <c r="I18" s="140" t="n">
        <v>0.00181518151815181</v>
      </c>
      <c r="J18" s="144" t="n">
        <v>0.00197723187537448</v>
      </c>
      <c r="K18" s="78" t="n">
        <v>0.711803475134811</v>
      </c>
      <c r="L18" s="78" t="n">
        <v>1</v>
      </c>
      <c r="M18" s="74" t="n">
        <v>16</v>
      </c>
      <c r="N18" s="145" t="n">
        <v>52.8</v>
      </c>
      <c r="O18" s="80" t="n">
        <v>0.0316357100059916</v>
      </c>
      <c r="P18" s="81" t="n">
        <v>0.379628520071899</v>
      </c>
    </row>
    <row r="19" ht="24.95" customFormat="1" customHeight="1" s="47">
      <c r="B19" s="72" t="n">
        <v>17</v>
      </c>
      <c r="C19" s="73" t="inlineStr">
        <is>
          <t>M4A1 消音型 | 印花集 (久经沙场)</t>
        </is>
      </c>
      <c r="D19" s="74" t="n">
        <v>2</v>
      </c>
      <c r="E19" s="142" t="n">
        <v>0.85</v>
      </c>
      <c r="F19" s="143" t="n">
        <v>899</v>
      </c>
      <c r="G19" s="143" t="n">
        <v>449.5</v>
      </c>
      <c r="H19" s="143" t="n">
        <v>495</v>
      </c>
      <c r="I19" s="140" t="n">
        <v>0.00272727272727273</v>
      </c>
      <c r="J19" s="144" t="n">
        <v>0.00300333704115684</v>
      </c>
      <c r="K19" s="78" t="n">
        <v>1.08120133481646</v>
      </c>
      <c r="L19" s="78" t="n">
        <v>1</v>
      </c>
      <c r="M19" s="74" t="n">
        <v>16</v>
      </c>
      <c r="N19" s="145" t="n">
        <v>43.2</v>
      </c>
      <c r="O19" s="80" t="n">
        <v>0.0480533926585095</v>
      </c>
      <c r="P19" s="81" t="n">
        <v>0.576640711902114</v>
      </c>
    </row>
    <row r="20" ht="24.95" customFormat="1" customHeight="1" s="47">
      <c r="B20" s="72" t="n">
        <v>18</v>
      </c>
      <c r="C20" s="73" t="inlineStr">
        <is>
          <t>沙漠之鹰 | 印花集 (久经沙场)</t>
        </is>
      </c>
      <c r="D20" s="74" t="n">
        <v>1</v>
      </c>
      <c r="E20" s="142" t="n">
        <v>0.44</v>
      </c>
      <c r="F20" s="143" t="n">
        <v>269</v>
      </c>
      <c r="G20" s="143" t="n">
        <v>269</v>
      </c>
      <c r="H20" s="143" t="n">
        <v>290</v>
      </c>
      <c r="I20" s="140" t="n">
        <v>0.002</v>
      </c>
      <c r="J20" s="144" t="n">
        <v>0.00215613382899628</v>
      </c>
      <c r="K20" s="78" t="n">
        <v>0.776208178438662</v>
      </c>
      <c r="L20" s="78" t="n">
        <v>1</v>
      </c>
      <c r="M20" s="74" t="n">
        <v>16</v>
      </c>
      <c r="N20" s="145" t="n">
        <v>9.279999999999999</v>
      </c>
      <c r="O20" s="80" t="n">
        <v>0.0344981412639405</v>
      </c>
      <c r="P20" s="81" t="n">
        <v>0.413977695167286</v>
      </c>
    </row>
    <row r="21" ht="24.95" customFormat="1" customHeight="1" s="47">
      <c r="B21" s="72" t="n">
        <v>19</v>
      </c>
      <c r="C21" s="73" t="inlineStr">
        <is>
          <t>AWP | 二西莫夫 (久经沙场)</t>
        </is>
      </c>
      <c r="D21" s="74" t="n">
        <v>5</v>
      </c>
      <c r="E21" s="142" t="n">
        <v>0.78</v>
      </c>
      <c r="F21" s="143" t="n">
        <v>2782</v>
      </c>
      <c r="G21" s="143" t="n">
        <v>556.4</v>
      </c>
      <c r="H21" s="143" t="n">
        <v>544</v>
      </c>
      <c r="I21" s="140" t="n">
        <v>0.00238970588235294</v>
      </c>
      <c r="J21" s="144" t="n">
        <v>0.00233644859813084</v>
      </c>
      <c r="K21" s="78" t="n">
        <v>0.841121495327103</v>
      </c>
      <c r="L21" s="78" t="n">
        <v>1</v>
      </c>
      <c r="M21" s="74" t="n">
        <v>16</v>
      </c>
      <c r="N21" s="145" t="n">
        <v>104</v>
      </c>
      <c r="O21" s="80" t="n">
        <v>0.0373831775700935</v>
      </c>
      <c r="P21" s="81" t="n">
        <v>0.448598130841121</v>
      </c>
    </row>
    <row r="22" ht="24.95" customFormat="1" customHeight="1" s="47">
      <c r="B22" s="72" t="n">
        <v>20</v>
      </c>
      <c r="C22" s="73" t="inlineStr">
        <is>
          <t>蝴蝶刀（★） | 北方森林 (久经沙场)</t>
        </is>
      </c>
      <c r="D22" s="74" t="n">
        <v>2</v>
      </c>
      <c r="E22" s="142" t="n">
        <v>3.81</v>
      </c>
      <c r="F22" s="143" t="n">
        <v>3993</v>
      </c>
      <c r="G22" s="143" t="n">
        <v>1996.5</v>
      </c>
      <c r="H22" s="143" t="n">
        <v>2290</v>
      </c>
      <c r="I22" s="140" t="n">
        <v>0.00185589519650655</v>
      </c>
      <c r="J22" s="144" t="n">
        <v>0.00212872526922114</v>
      </c>
      <c r="K22" s="78" t="n">
        <v>0.7663410969196091</v>
      </c>
      <c r="L22" s="78" t="n">
        <v>1</v>
      </c>
      <c r="M22" s="74" t="n">
        <v>16</v>
      </c>
      <c r="N22" s="145" t="n">
        <v>136</v>
      </c>
      <c r="O22" s="80" t="n">
        <v>0.0340596043075382</v>
      </c>
      <c r="P22" s="81" t="n">
        <v>0.408715251690458</v>
      </c>
    </row>
    <row r="23" ht="24.95" customFormat="1" customHeight="1" s="47">
      <c r="B23" s="62" t="n">
        <v>21</v>
      </c>
      <c r="C23" s="73" t="inlineStr">
        <is>
          <t>专业手套（★） | 渐变之色 (久经沙场)</t>
        </is>
      </c>
      <c r="D23" s="74" t="n">
        <v>2</v>
      </c>
      <c r="E23" s="142" t="n">
        <v>3.5</v>
      </c>
      <c r="F23" s="143" t="n">
        <v>4170.48</v>
      </c>
      <c r="G23" s="143" t="n">
        <v>2085.24</v>
      </c>
      <c r="H23" s="143" t="n">
        <v>2188</v>
      </c>
      <c r="I23" s="140" t="n">
        <v>0.00177787934186472</v>
      </c>
      <c r="J23" s="144" t="n">
        <v>0.00186549270107997</v>
      </c>
      <c r="K23" s="78" t="n">
        <v>0.67157737238879</v>
      </c>
      <c r="L23" s="78" t="n">
        <v>1</v>
      </c>
      <c r="M23" s="74" t="n">
        <v>16</v>
      </c>
      <c r="N23" s="145" t="n">
        <v>124.48</v>
      </c>
      <c r="O23" s="80" t="n">
        <v>0.0298478832172796</v>
      </c>
      <c r="P23" s="81" t="n">
        <v>0.358174598607355</v>
      </c>
    </row>
    <row r="24" ht="24.95" customFormat="1" customHeight="1" s="47">
      <c r="B24" s="72" t="n">
        <v>22</v>
      </c>
      <c r="C24" s="73" t="inlineStr">
        <is>
          <t>AWP | 野火 (久经沙场)</t>
        </is>
      </c>
      <c r="D24" s="74" t="n">
        <v>1</v>
      </c>
      <c r="E24" s="142" t="n">
        <v>0.5</v>
      </c>
      <c r="F24" s="143" t="n">
        <v>370</v>
      </c>
      <c r="G24" s="143" t="n">
        <v>370</v>
      </c>
      <c r="H24" s="143" t="n">
        <v>285</v>
      </c>
      <c r="I24" s="140" t="n">
        <v>0.00235087719298246</v>
      </c>
      <c r="J24" s="144" t="n">
        <v>0.00181081081081081</v>
      </c>
      <c r="K24" s="78" t="n">
        <v>0.651891891891892</v>
      </c>
      <c r="L24" s="78" t="n">
        <v>1</v>
      </c>
      <c r="M24" s="74" t="n">
        <v>16</v>
      </c>
      <c r="N24" s="145" t="n">
        <v>10.72</v>
      </c>
      <c r="O24" s="80" t="n">
        <v>0.028972972972973</v>
      </c>
      <c r="P24" s="81" t="n">
        <v>0.347675675675676</v>
      </c>
    </row>
    <row r="25" ht="24.95" customFormat="1" customHeight="1" s="47">
      <c r="B25" s="72" t="n">
        <v>23</v>
      </c>
      <c r="C25" s="73" t="inlineStr">
        <is>
          <t>AWP | 雷击 (崭新出厂)</t>
        </is>
      </c>
      <c r="D25" s="74" t="n">
        <v>2</v>
      </c>
      <c r="E25" s="146" t="n">
        <v>3.05</v>
      </c>
      <c r="F25" s="143" t="n">
        <v>3510</v>
      </c>
      <c r="G25" s="143" t="n">
        <v>1755</v>
      </c>
      <c r="H25" s="143" t="n">
        <v>2060</v>
      </c>
      <c r="I25" s="140" t="n">
        <v>0.00176699029126214</v>
      </c>
      <c r="J25" s="144" t="n">
        <v>0.00207407407407407</v>
      </c>
      <c r="K25" s="78" t="n">
        <v>0.746666666666667</v>
      </c>
      <c r="L25" s="78" t="n">
        <v>1</v>
      </c>
      <c r="M25" s="74" t="n">
        <v>16</v>
      </c>
      <c r="N25" s="145" t="n">
        <v>116.48</v>
      </c>
      <c r="O25" s="80" t="n">
        <v>0.0331851851851852</v>
      </c>
      <c r="P25" s="81" t="n">
        <v>0.398222222222222</v>
      </c>
    </row>
    <row r="26" ht="24.95" customFormat="1" customHeight="1" s="47">
      <c r="B26" s="72" t="n">
        <v>24</v>
      </c>
      <c r="C26" s="73" t="inlineStr">
        <is>
          <t>海豹短刀（★）</t>
        </is>
      </c>
      <c r="D26" s="74" t="n">
        <v>3</v>
      </c>
      <c r="E26" s="146" t="n">
        <v>2</v>
      </c>
      <c r="F26" s="143" t="n">
        <v>3848</v>
      </c>
      <c r="G26" s="143" t="n">
        <v>1282.66666666667</v>
      </c>
      <c r="H26" s="143" t="n">
        <v>1399</v>
      </c>
      <c r="I26" s="140" t="n">
        <v>0.00164403145103645</v>
      </c>
      <c r="J26" s="144" t="n">
        <v>0.00179313929313929</v>
      </c>
      <c r="K26" s="78" t="n">
        <v>0.645530145530145</v>
      </c>
      <c r="L26" s="78" t="n">
        <v>1</v>
      </c>
      <c r="M26" s="74" t="n">
        <v>16</v>
      </c>
      <c r="N26" s="145" t="n">
        <v>110.4</v>
      </c>
      <c r="O26" s="80" t="n">
        <v>0.0286902286902287</v>
      </c>
      <c r="P26" s="81" t="n">
        <v>0.344282744282744</v>
      </c>
    </row>
    <row r="27" ht="24.95" customFormat="1" customHeight="1" s="47">
      <c r="B27" s="72" t="n">
        <v>25</v>
      </c>
      <c r="C27" s="73" t="inlineStr">
        <is>
          <t>弯刀（★）</t>
        </is>
      </c>
      <c r="D27" s="74" t="n">
        <v>3</v>
      </c>
      <c r="E27" s="146" t="n">
        <v>0.77</v>
      </c>
      <c r="F27" s="143" t="n">
        <v>1769</v>
      </c>
      <c r="G27" s="143" t="n">
        <v>589.666666666667</v>
      </c>
      <c r="H27" s="143" t="n">
        <v>614.5</v>
      </c>
      <c r="I27" s="140" t="n">
        <v>0.00240846216436127</v>
      </c>
      <c r="J27" s="144" t="n">
        <v>0.00250989259468626</v>
      </c>
      <c r="K27" s="78" t="n">
        <v>0.903561334087055</v>
      </c>
      <c r="L27" s="78" t="n">
        <v>1</v>
      </c>
      <c r="M27" s="74" t="n">
        <v>16</v>
      </c>
      <c r="N27" s="145" t="n">
        <v>71.04000000000001</v>
      </c>
      <c r="O27" s="80" t="n">
        <v>0.0401582815149802</v>
      </c>
      <c r="P27" s="81" t="n">
        <v>0.481899378179762</v>
      </c>
    </row>
    <row r="28" ht="24.95" customFormat="1" customHeight="1" s="47">
      <c r="B28" s="62" t="n">
        <v>26</v>
      </c>
      <c r="C28" s="73" t="inlineStr">
        <is>
          <t>系绳匕首（★）</t>
        </is>
      </c>
      <c r="D28" s="74" t="n">
        <v>2</v>
      </c>
      <c r="E28" s="146" t="n">
        <v>1.95</v>
      </c>
      <c r="F28" s="143" t="n">
        <v>1898</v>
      </c>
      <c r="G28" s="143" t="n">
        <v>949</v>
      </c>
      <c r="H28" s="143" t="n">
        <v>1030</v>
      </c>
      <c r="I28" s="140" t="n">
        <v>0.00174757281553398</v>
      </c>
      <c r="J28" s="144" t="n">
        <v>0.00189673340358272</v>
      </c>
      <c r="K28" s="78" t="n">
        <v>0.682824025289779</v>
      </c>
      <c r="L28" s="78" t="n">
        <v>1</v>
      </c>
      <c r="M28" s="74" t="n">
        <v>16</v>
      </c>
      <c r="N28" s="145" t="n">
        <v>57.6</v>
      </c>
      <c r="O28" s="80" t="n">
        <v>0.0303477344573235</v>
      </c>
      <c r="P28" s="81" t="n">
        <v>0.364172813487882</v>
      </c>
    </row>
    <row r="29" ht="24.95" customFormat="1" customHeight="1" s="47">
      <c r="B29" s="72" t="n">
        <v>27</v>
      </c>
      <c r="C29" s="73" t="inlineStr">
        <is>
          <t>裹手（★） | 钴蓝骷髅 (久经沙场)</t>
        </is>
      </c>
      <c r="D29" s="74" t="n">
        <v>2</v>
      </c>
      <c r="E29" s="146" t="n">
        <v>4.2</v>
      </c>
      <c r="F29" s="143" t="n">
        <v>4601.01</v>
      </c>
      <c r="G29" s="143" t="n">
        <v>2300.505</v>
      </c>
      <c r="H29" s="143" t="n">
        <v>2499</v>
      </c>
      <c r="I29" s="140" t="n">
        <v>0.00167667066826731</v>
      </c>
      <c r="J29" s="144" t="n">
        <v>0.00182133922769131</v>
      </c>
      <c r="K29" s="78" t="n">
        <v>0.655682121968872</v>
      </c>
      <c r="L29" s="78" t="n">
        <v>1</v>
      </c>
      <c r="M29" s="74" t="n">
        <v>16</v>
      </c>
      <c r="N29" s="145" t="n">
        <v>134.08</v>
      </c>
      <c r="O29" s="80" t="n">
        <v>0.029141427643061</v>
      </c>
      <c r="P29" s="81" t="n">
        <v>0.349697131716732</v>
      </c>
    </row>
    <row r="30" ht="24.95" customFormat="1" customHeight="1" s="94">
      <c r="B30" s="83" t="n">
        <v>28</v>
      </c>
      <c r="C30" s="84" t="inlineStr">
        <is>
          <t>格洛克 18 型 | 伽玛多普勒 (崭新出厂)</t>
        </is>
      </c>
      <c r="D30" s="85" t="n">
        <v>2</v>
      </c>
      <c r="E30" s="147" t="n">
        <v>0.15</v>
      </c>
      <c r="F30" s="148" t="n">
        <v>1959</v>
      </c>
      <c r="G30" s="148" t="n">
        <v>979.5</v>
      </c>
      <c r="H30" s="148" t="n">
        <v>1025</v>
      </c>
      <c r="I30" s="149" t="n">
        <v>0.00146341463414634</v>
      </c>
      <c r="J30" s="150" t="n">
        <v>0.00153139356814701</v>
      </c>
      <c r="K30" s="90" t="n">
        <v>0.5513016845329251</v>
      </c>
      <c r="L30" s="90" t="n">
        <v>1</v>
      </c>
      <c r="M30" s="85" t="n">
        <v>16</v>
      </c>
      <c r="N30" s="151" t="n">
        <v>48</v>
      </c>
      <c r="O30" s="92" t="n">
        <v>0.0245022970903522</v>
      </c>
      <c r="P30" s="93" t="n">
        <v>0.294027565084227</v>
      </c>
    </row>
    <row r="31" ht="24.95" customFormat="1" customHeight="1" s="47">
      <c r="B31" s="72" t="n">
        <v>29</v>
      </c>
      <c r="C31" s="73" t="inlineStr">
        <is>
          <t>M9 刺刀（★） | 澄澈之水 (久经沙场)</t>
        </is>
      </c>
      <c r="D31" s="74" t="n">
        <v>1</v>
      </c>
      <c r="E31" s="146" t="n">
        <v>2.88</v>
      </c>
      <c r="F31" s="143" t="n">
        <v>1435</v>
      </c>
      <c r="G31" s="143" t="n">
        <v>1435</v>
      </c>
      <c r="H31" s="143" t="n">
        <v>1527</v>
      </c>
      <c r="I31" s="140" t="n">
        <v>0.00209561231172233</v>
      </c>
      <c r="J31" s="144" t="n">
        <v>0.00222996515679443</v>
      </c>
      <c r="K31" s="78" t="n">
        <v>0.802787456445993</v>
      </c>
      <c r="L31" s="78" t="n">
        <v>1</v>
      </c>
      <c r="M31" s="74" t="n">
        <v>16</v>
      </c>
      <c r="N31" s="145" t="n">
        <v>51.2</v>
      </c>
      <c r="O31" s="80" t="n">
        <v>0.0356794425087108</v>
      </c>
      <c r="P31" s="81" t="n">
        <v>0.42815331010453</v>
      </c>
    </row>
    <row r="32" ht="24.95" customFormat="1" customHeight="1" s="47">
      <c r="B32" s="72" t="n">
        <v>30</v>
      </c>
      <c r="C32" s="73" t="n"/>
      <c r="D32" s="74" t="n"/>
      <c r="E32" s="146" t="n"/>
      <c r="F32" s="143" t="n"/>
      <c r="G32" s="143" t="n"/>
      <c r="H32" s="143" t="n"/>
      <c r="I32" s="143" t="n"/>
      <c r="J32" s="152" t="n"/>
      <c r="K32" s="152" t="n"/>
      <c r="L32" s="74" t="n"/>
      <c r="M32" s="74" t="n"/>
      <c r="N32" s="145" t="n"/>
      <c r="O32" s="74" t="n"/>
      <c r="P32" s="96" t="n"/>
    </row>
    <row r="33" ht="24.95" customFormat="1" customHeight="1" s="47">
      <c r="B33" s="62" t="n">
        <v>31</v>
      </c>
      <c r="C33" s="74" t="n"/>
      <c r="D33" s="74" t="n"/>
      <c r="E33" s="146" t="n"/>
      <c r="F33" s="143" t="n"/>
      <c r="G33" s="143" t="n"/>
      <c r="H33" s="143" t="n"/>
      <c r="I33" s="143" t="n"/>
      <c r="J33" s="152" t="n"/>
      <c r="K33" s="152" t="n"/>
      <c r="L33" s="74" t="n"/>
      <c r="M33" s="74" t="n"/>
      <c r="N33" s="145" t="n"/>
      <c r="O33" s="74" t="n"/>
      <c r="P33" s="96" t="n"/>
    </row>
    <row r="34" ht="24.95" customFormat="1" customHeight="1" s="47">
      <c r="B34" s="72" t="n">
        <v>32</v>
      </c>
      <c r="C34" s="74" t="n"/>
      <c r="D34" s="74" t="n"/>
      <c r="E34" s="146" t="n"/>
      <c r="F34" s="143" t="n"/>
      <c r="G34" s="143" t="n"/>
      <c r="H34" s="143" t="n"/>
      <c r="I34" s="143" t="n"/>
      <c r="J34" s="152" t="n"/>
      <c r="K34" s="152" t="n"/>
      <c r="L34" s="74" t="n"/>
      <c r="M34" s="74" t="n"/>
      <c r="N34" s="145" t="n"/>
      <c r="O34" s="74" t="n"/>
      <c r="P34" s="96" t="n"/>
    </row>
    <row r="35" ht="24.95" customFormat="1" customHeight="1" s="47">
      <c r="B35" s="72" t="n">
        <v>33</v>
      </c>
      <c r="C35" s="74" t="n"/>
      <c r="D35" s="74" t="n"/>
      <c r="E35" s="146" t="n"/>
      <c r="F35" s="143" t="n"/>
      <c r="G35" s="143" t="n"/>
      <c r="H35" s="143" t="n"/>
      <c r="I35" s="143" t="n"/>
      <c r="J35" s="152" t="n"/>
      <c r="K35" s="152" t="n"/>
      <c r="L35" s="74" t="n"/>
      <c r="M35" s="74" t="n"/>
      <c r="N35" s="145" t="n"/>
      <c r="O35" s="74" t="n"/>
      <c r="P35" s="96" t="n"/>
    </row>
    <row r="36" ht="24.95" customFormat="1" customHeight="1" s="47">
      <c r="B36" s="72" t="n">
        <v>34</v>
      </c>
      <c r="C36" s="74" t="n"/>
      <c r="D36" s="74" t="n"/>
      <c r="E36" s="146" t="n"/>
      <c r="F36" s="143" t="n"/>
      <c r="G36" s="143" t="n"/>
      <c r="H36" s="143" t="n"/>
      <c r="I36" s="143" t="n"/>
      <c r="J36" s="74" t="n"/>
      <c r="K36" s="74" t="n"/>
      <c r="L36" s="74" t="n"/>
      <c r="M36" s="74" t="n"/>
      <c r="N36" s="145" t="n"/>
      <c r="O36" s="74" t="n"/>
      <c r="P36" s="96" t="n"/>
    </row>
    <row r="37" ht="24.95" customFormat="1" customHeight="1" s="47">
      <c r="B37" s="72" t="n">
        <v>35</v>
      </c>
      <c r="C37" s="74" t="n"/>
      <c r="D37" s="152" t="n"/>
      <c r="E37" s="146" t="n"/>
      <c r="F37" s="143" t="n"/>
      <c r="G37" s="143" t="n"/>
      <c r="H37" s="143" t="n"/>
      <c r="I37" s="143" t="n"/>
      <c r="J37" s="78" t="n"/>
      <c r="K37" s="78" t="n"/>
      <c r="L37" s="74" t="n"/>
      <c r="M37" s="74" t="n"/>
      <c r="N37" s="145" t="n"/>
      <c r="O37" s="74" t="n"/>
      <c r="P37" s="96" t="n"/>
    </row>
    <row r="38" ht="24.95" customFormat="1" customHeight="1" s="47">
      <c r="B38" s="62" t="n">
        <v>36</v>
      </c>
      <c r="C38" s="74" t="n"/>
      <c r="D38" s="74" t="n"/>
      <c r="E38" s="146" t="n"/>
      <c r="F38" s="143" t="n"/>
      <c r="G38" s="143" t="n"/>
      <c r="H38" s="143" t="n"/>
      <c r="I38" s="143" t="n"/>
      <c r="J38" s="74" t="n"/>
      <c r="K38" s="74" t="n"/>
      <c r="L38" s="74" t="n"/>
      <c r="M38" s="74" t="n"/>
      <c r="N38" s="145" t="n"/>
      <c r="O38" s="74" t="n"/>
      <c r="P38" s="96" t="n"/>
    </row>
    <row r="39" ht="24.95" customFormat="1" customHeight="1" s="47">
      <c r="B39" s="72" t="n">
        <v>37</v>
      </c>
      <c r="C39" s="97" t="n"/>
      <c r="D39" s="97" t="n"/>
      <c r="E39" s="153" t="n"/>
      <c r="F39" s="154" t="n"/>
      <c r="G39" s="154" t="n"/>
      <c r="H39" s="154" t="n"/>
      <c r="I39" s="154" t="n"/>
      <c r="J39" s="97" t="n"/>
      <c r="K39" s="97" t="n"/>
      <c r="L39" s="97" t="n"/>
      <c r="M39" s="97" t="n"/>
      <c r="N39" s="155" t="n"/>
      <c r="O39" s="97" t="n"/>
      <c r="P39" s="101" t="n"/>
    </row>
    <row r="40" ht="24.95" customFormat="1" customHeight="1" s="47">
      <c r="B40" s="72" t="n">
        <v>38</v>
      </c>
      <c r="C40" s="97" t="n"/>
      <c r="D40" s="97" t="n"/>
      <c r="E40" s="153" t="n"/>
      <c r="F40" s="154" t="n"/>
      <c r="G40" s="154" t="n"/>
      <c r="H40" s="154" t="n"/>
      <c r="I40" s="154" t="n"/>
      <c r="J40" s="97" t="n"/>
      <c r="K40" s="97" t="n"/>
      <c r="L40" s="97" t="n"/>
      <c r="M40" s="97" t="n"/>
      <c r="N40" s="155" t="n"/>
      <c r="O40" s="97" t="n"/>
      <c r="P40" s="101" t="n"/>
    </row>
    <row r="41" ht="24.95" customHeight="1">
      <c r="B41" s="72" t="n">
        <v>39</v>
      </c>
      <c r="C41" s="74" t="n"/>
      <c r="D41" s="74" t="n"/>
      <c r="E41" s="146" t="n"/>
      <c r="F41" s="143" t="n"/>
      <c r="G41" s="143" t="n"/>
      <c r="H41" s="143" t="n"/>
      <c r="I41" s="143" t="n"/>
      <c r="J41" s="74" t="n"/>
      <c r="K41" s="74" t="n"/>
      <c r="L41" s="74" t="n"/>
      <c r="M41" s="74" t="n"/>
      <c r="N41" s="145" t="n"/>
      <c r="O41" s="74" t="n"/>
      <c r="P41" s="96" t="n"/>
    </row>
    <row r="42" ht="24.95" customHeight="1" thickBot="1">
      <c r="B42" s="102" t="n">
        <v>40</v>
      </c>
      <c r="C42" s="103" t="n"/>
      <c r="D42" s="103" t="n"/>
      <c r="E42" s="156" t="n"/>
      <c r="F42" s="157" t="n"/>
      <c r="G42" s="157" t="n"/>
      <c r="H42" s="157" t="n"/>
      <c r="I42" s="157" t="n"/>
      <c r="J42" s="103" t="n"/>
      <c r="K42" s="103" t="n"/>
      <c r="L42" s="103" t="n"/>
      <c r="M42" s="103" t="n"/>
      <c r="N42" s="158" t="n"/>
      <c r="O42" s="103" t="n"/>
      <c r="P42" s="107" t="n"/>
    </row>
    <row r="43" ht="24.95" customFormat="1" customHeight="1" s="120">
      <c r="A43" s="108" t="n"/>
      <c r="B43" s="109" t="n"/>
      <c r="C43" s="110" t="n"/>
      <c r="D43" s="111" t="n">
        <v>83</v>
      </c>
      <c r="E43" s="159" t="n">
        <v>1</v>
      </c>
      <c r="F43" s="111" t="n">
        <v>137286.74</v>
      </c>
      <c r="G43" s="111" t="n"/>
      <c r="H43" s="111" t="n"/>
      <c r="I43" s="113" t="n">
        <v>0.0017</v>
      </c>
      <c r="J43" s="111" t="n"/>
      <c r="K43" s="114" t="n">
        <v>0.6</v>
      </c>
      <c r="L43" s="115" t="n">
        <v>1</v>
      </c>
      <c r="M43" s="160" t="n">
        <v>16</v>
      </c>
      <c r="N43" s="161" t="n">
        <v>4113.44</v>
      </c>
      <c r="O43" s="118" t="n">
        <v>0.029962398407887</v>
      </c>
      <c r="P43" s="119" t="n">
        <v>0.359548780894644</v>
      </c>
    </row>
    <row r="44" ht="24.95" customFormat="1" customHeight="1" s="120" thickBot="1">
      <c r="A44" s="108" t="n"/>
      <c r="B44" s="121" t="n"/>
      <c r="C44" s="122" t="n"/>
      <c r="D44" s="123" t="inlineStr">
        <is>
          <t>总数量</t>
        </is>
      </c>
      <c r="E44" s="162" t="inlineStr">
        <is>
          <t>日租金
下限</t>
        </is>
      </c>
      <c r="F44" s="163" t="inlineStr">
        <is>
          <t>总持有成本</t>
        </is>
      </c>
      <c r="G44" s="163" t="n"/>
      <c r="H44" s="163" t="n"/>
      <c r="I44" s="163" t="n"/>
      <c r="J44" s="123" t="n"/>
      <c r="K44" s="126" t="inlineStr">
        <is>
          <t>日年化率
下限</t>
        </is>
      </c>
      <c r="L44" s="127" t="inlineStr">
        <is>
          <t>平均
在租比例</t>
        </is>
      </c>
      <c r="M44" s="127" t="inlineStr">
        <is>
          <t>平均
在租天数</t>
        </is>
      </c>
      <c r="N44" s="164" t="inlineStr">
        <is>
          <t>预估月
总收益</t>
        </is>
      </c>
      <c r="O44" s="164" t="inlineStr">
        <is>
          <t>预估月
收益率</t>
        </is>
      </c>
      <c r="P44" s="165" t="inlineStr">
        <is>
          <t>预估月
年化收益率</t>
        </is>
      </c>
    </row>
  </sheetData>
  <pageMargins left="0.7" right="0.7" top="0.75" bottom="0.75" header="0.3" footer="0.3"/>
  <pageSetup orientation="portrait" paperSize="9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25"/>
  <sheetViews>
    <sheetView workbookViewId="0">
      <selection activeCell="J8" sqref="J8"/>
    </sheetView>
  </sheetViews>
  <sheetFormatPr baseColWidth="8" defaultColWidth="8" defaultRowHeight="12.75"/>
  <cols>
    <col width="12.5" customWidth="1" style="6" min="1" max="4"/>
    <col width="12.5" customWidth="1" style="8" min="5" max="5"/>
    <col width="15.875" customWidth="1" style="6" min="6" max="6"/>
    <col width="30.125" customWidth="1" style="6" min="7" max="7"/>
    <col width="15.125" customWidth="1" style="4" min="8" max="8"/>
    <col width="10.5" customWidth="1" style="4" min="9" max="9"/>
    <col width="8" customWidth="1" style="5" min="10" max="16384"/>
  </cols>
  <sheetData>
    <row r="1" ht="15" customHeight="1">
      <c r="A1" s="120" t="inlineStr">
        <is>
          <t>流水帐</t>
        </is>
      </c>
    </row>
    <row r="2" ht="15" customHeight="1"/>
    <row r="3" ht="15" customHeight="1" thickBot="1">
      <c r="A3" s="6" t="inlineStr">
        <is>
          <t>更新日期</t>
        </is>
      </c>
      <c r="B3" s="166">
        <f>NOW()</f>
        <v/>
      </c>
    </row>
    <row r="4" ht="15" customFormat="1" customHeight="1" s="4" thickBot="1">
      <c r="A4" s="9" t="inlineStr">
        <is>
          <t>序号</t>
        </is>
      </c>
      <c r="B4" s="167" t="inlineStr">
        <is>
          <t>日期</t>
        </is>
      </c>
      <c r="C4" s="11" t="inlineStr">
        <is>
          <t>标记</t>
        </is>
      </c>
      <c r="D4" s="11" t="inlineStr">
        <is>
          <t>收入</t>
        </is>
      </c>
      <c r="E4" s="11" t="inlineStr">
        <is>
          <t>支出</t>
        </is>
      </c>
      <c r="F4" s="11" t="inlineStr">
        <is>
          <t>现金余额</t>
        </is>
      </c>
      <c r="G4" s="12" t="inlineStr">
        <is>
          <t>备注</t>
        </is>
      </c>
      <c r="I4" s="13" t="n"/>
    </row>
    <row r="5" ht="15" customHeight="1">
      <c r="A5" s="14" t="n">
        <v>1</v>
      </c>
      <c r="B5" s="168" t="n">
        <v>44580</v>
      </c>
      <c r="C5" s="168" t="inlineStr">
        <is>
          <t>本金增加</t>
        </is>
      </c>
      <c r="D5" s="169" t="n">
        <v>8076.62</v>
      </c>
      <c r="E5" s="170" t="n"/>
      <c r="F5" s="169" t="n">
        <v>8076.62</v>
      </c>
      <c r="G5" s="18" t="inlineStr">
        <is>
          <t>支付宝剩余的钱</t>
        </is>
      </c>
    </row>
    <row r="6" ht="15" customFormat="1" customHeight="1" s="4">
      <c r="A6" s="14" t="n">
        <v>2</v>
      </c>
      <c r="B6" s="168" t="n">
        <v>44580</v>
      </c>
      <c r="C6" s="168" t="inlineStr">
        <is>
          <t>本金增加</t>
        </is>
      </c>
      <c r="D6" s="171" t="n">
        <v>10000</v>
      </c>
      <c r="E6" s="172" t="n"/>
      <c r="F6" s="169">
        <f>F5+D6-E6</f>
        <v/>
      </c>
      <c r="G6" s="18" t="inlineStr">
        <is>
          <t>同花顺钱包</t>
        </is>
      </c>
      <c r="I6" s="13" t="n"/>
    </row>
    <row r="7" ht="15" customHeight="1">
      <c r="A7" s="14" t="n">
        <v>3</v>
      </c>
      <c r="B7" s="168" t="n">
        <v>44580</v>
      </c>
      <c r="C7" s="173" t="inlineStr">
        <is>
          <t>购入</t>
        </is>
      </c>
      <c r="D7" s="169" t="n"/>
      <c r="E7" s="170" t="n">
        <v>5868.53</v>
      </c>
      <c r="F7" s="169">
        <f>F6+D7-E7</f>
        <v/>
      </c>
      <c r="G7" s="14" t="inlineStr">
        <is>
          <t>原版蝴蝶刀</t>
        </is>
      </c>
    </row>
    <row r="8" ht="15" customHeight="1">
      <c r="A8" s="14" t="n">
        <v>4</v>
      </c>
      <c r="B8" s="168" t="n">
        <v>44580</v>
      </c>
      <c r="C8" s="173" t="inlineStr">
        <is>
          <t>购入</t>
        </is>
      </c>
      <c r="D8" s="169" t="n"/>
      <c r="E8" s="170" t="n">
        <v>5870</v>
      </c>
      <c r="F8" s="169">
        <f>F7+D8-E8</f>
        <v/>
      </c>
      <c r="G8" s="14" t="inlineStr">
        <is>
          <t>原版蝴蝶刀</t>
        </is>
      </c>
    </row>
    <row r="9" ht="15" customHeight="1">
      <c r="A9" s="14" t="n">
        <v>5</v>
      </c>
      <c r="B9" s="168" t="n">
        <v>44580</v>
      </c>
      <c r="C9" s="168" t="inlineStr">
        <is>
          <t>本金增加</t>
        </is>
      </c>
      <c r="D9" s="169" t="n">
        <v>853.36</v>
      </c>
      <c r="E9" s="170" t="n"/>
      <c r="F9" s="169">
        <f>F8+D9-E9</f>
        <v/>
      </c>
      <c r="G9" s="18" t="inlineStr">
        <is>
          <t>同花顺钱包</t>
        </is>
      </c>
    </row>
    <row r="10" ht="15" customHeight="1">
      <c r="A10" s="14" t="n">
        <v>6</v>
      </c>
      <c r="B10" s="168" t="n">
        <v>44580</v>
      </c>
      <c r="C10" s="168" t="inlineStr">
        <is>
          <t>本金增加</t>
        </is>
      </c>
      <c r="D10" s="169" t="n">
        <v>1100</v>
      </c>
      <c r="E10" s="170" t="n"/>
      <c r="F10" s="169">
        <f>F9+D10-E10</f>
        <v/>
      </c>
      <c r="G10" s="18" t="inlineStr">
        <is>
          <t>基金转出</t>
        </is>
      </c>
    </row>
    <row r="11" ht="15" customHeight="1">
      <c r="A11" s="14" t="n">
        <v>6</v>
      </c>
      <c r="B11" s="168" t="n">
        <v>44581</v>
      </c>
      <c r="C11" s="173" t="inlineStr">
        <is>
          <t>购入</t>
        </is>
      </c>
      <c r="D11" s="169" t="n"/>
      <c r="E11" s="170" t="n">
        <v>5760</v>
      </c>
      <c r="F11" s="169">
        <f>F10+D11-E11</f>
        <v/>
      </c>
      <c r="G11" s="14" t="inlineStr">
        <is>
          <t>原版蝴蝶刀</t>
        </is>
      </c>
    </row>
    <row r="12" ht="15" customHeight="1">
      <c r="A12" s="14" t="n">
        <v>7</v>
      </c>
      <c r="B12" s="168" t="n">
        <v>44582</v>
      </c>
      <c r="C12" s="168" t="inlineStr">
        <is>
          <t>本金增加</t>
        </is>
      </c>
      <c r="D12" s="169" t="n">
        <v>30000</v>
      </c>
      <c r="E12" s="170" t="n"/>
      <c r="F12" s="169">
        <f>F11+D12-E12</f>
        <v/>
      </c>
      <c r="G12" s="18" t="inlineStr">
        <is>
          <t>股票账户支出</t>
        </is>
      </c>
    </row>
    <row r="13" ht="15" customHeight="1">
      <c r="A13" s="14" t="n">
        <v>8</v>
      </c>
      <c r="B13" s="168" t="n">
        <v>44582</v>
      </c>
      <c r="C13" s="173" t="inlineStr">
        <is>
          <t>购入</t>
        </is>
      </c>
      <c r="D13" s="169" t="n"/>
      <c r="E13" s="170" t="n">
        <v>5558</v>
      </c>
      <c r="F13" s="169">
        <f>F12+D13-E13</f>
        <v/>
      </c>
      <c r="G13" s="14" t="inlineStr">
        <is>
          <t>原版蝴蝶刀</t>
        </is>
      </c>
    </row>
    <row r="14" ht="15" customHeight="1">
      <c r="A14" s="14" t="n">
        <v>9</v>
      </c>
      <c r="B14" s="168" t="n">
        <v>44582</v>
      </c>
      <c r="C14" s="173" t="inlineStr">
        <is>
          <t>购入</t>
        </is>
      </c>
      <c r="D14" s="169" t="n"/>
      <c r="E14" s="170" t="n">
        <v>5770</v>
      </c>
      <c r="F14" s="169">
        <f>F13+D14-E14</f>
        <v/>
      </c>
      <c r="G14" s="14" t="inlineStr">
        <is>
          <t>原版蝴蝶刀</t>
        </is>
      </c>
    </row>
    <row r="15" ht="15" customHeight="1">
      <c r="A15" s="14" t="n">
        <v>10</v>
      </c>
      <c r="B15" s="168" t="n">
        <v>44583</v>
      </c>
      <c r="C15" s="173" t="inlineStr">
        <is>
          <t>购入</t>
        </is>
      </c>
      <c r="D15" s="169" t="n"/>
      <c r="E15" s="170" t="n">
        <v>2500</v>
      </c>
      <c r="F15" s="169">
        <f>F14+D15-E15</f>
        <v/>
      </c>
      <c r="G15" s="14" t="inlineStr">
        <is>
          <t>原版M9</t>
        </is>
      </c>
    </row>
    <row r="16" ht="15" customFormat="1" customHeight="1" s="4">
      <c r="A16" s="14" t="n">
        <v>11</v>
      </c>
      <c r="B16" s="168" t="n">
        <v>44583</v>
      </c>
      <c r="C16" s="173" t="inlineStr">
        <is>
          <t>购入</t>
        </is>
      </c>
      <c r="D16" s="169" t="n"/>
      <c r="E16" s="170" t="n">
        <v>3479</v>
      </c>
      <c r="F16" s="169">
        <f>F15+D16-E16</f>
        <v/>
      </c>
      <c r="G16" s="14" t="inlineStr">
        <is>
          <t>久经双栖</t>
        </is>
      </c>
      <c r="H16" s="4" t="inlineStr">
        <is>
          <t xml:space="preserve"> </t>
        </is>
      </c>
    </row>
    <row r="17" ht="15" customHeight="1">
      <c r="A17" s="14" t="n">
        <v>12</v>
      </c>
      <c r="B17" s="168" t="n">
        <v>44583</v>
      </c>
      <c r="C17" s="173" t="inlineStr">
        <is>
          <t>购入</t>
        </is>
      </c>
      <c r="D17" s="169" t="n"/>
      <c r="E17" s="170" t="n">
        <v>1299</v>
      </c>
      <c r="F17" s="169">
        <f>F16+D17-E17</f>
        <v/>
      </c>
      <c r="G17" s="14" t="inlineStr">
        <is>
          <t>崭新ST印花集沙鹰</t>
        </is>
      </c>
    </row>
    <row r="18" ht="15" customHeight="1">
      <c r="A18" s="14" t="n">
        <v>13</v>
      </c>
      <c r="B18" s="168" t="n">
        <v>44583</v>
      </c>
      <c r="C18" s="173" t="inlineStr">
        <is>
          <t>购入</t>
        </is>
      </c>
      <c r="D18" s="169" t="n"/>
      <c r="E18" s="170" t="n">
        <v>2485</v>
      </c>
      <c r="F18" s="169">
        <f>F17+D18-E18</f>
        <v/>
      </c>
      <c r="G18" s="14" t="inlineStr">
        <is>
          <t>原版M9</t>
        </is>
      </c>
    </row>
    <row r="19" ht="15" customHeight="1">
      <c r="A19" s="14" t="n">
        <v>14</v>
      </c>
      <c r="B19" s="168" t="n">
        <v>44583</v>
      </c>
      <c r="C19" s="173" t="inlineStr">
        <is>
          <t>购入</t>
        </is>
      </c>
      <c r="D19" s="169" t="n"/>
      <c r="E19" s="170" t="n">
        <v>1545</v>
      </c>
      <c r="F19" s="169">
        <f>F18+D19-E19</f>
        <v/>
      </c>
      <c r="G19" s="14" t="inlineStr">
        <is>
          <t>原版锯齿</t>
        </is>
      </c>
    </row>
    <row r="20" ht="15" customHeight="1">
      <c r="A20" s="14" t="n">
        <v>15</v>
      </c>
      <c r="B20" s="168" t="n">
        <v>44583</v>
      </c>
      <c r="C20" s="173" t="inlineStr">
        <is>
          <t>购入</t>
        </is>
      </c>
      <c r="D20" s="169" t="n"/>
      <c r="E20" s="170" t="n">
        <v>1155</v>
      </c>
      <c r="F20" s="169">
        <f>F19+D20-E20</f>
        <v/>
      </c>
      <c r="G20" s="14" t="inlineStr">
        <is>
          <t>崭新印花集A1</t>
        </is>
      </c>
    </row>
    <row r="21" ht="15" customHeight="1">
      <c r="A21" s="14" t="n">
        <v>16</v>
      </c>
      <c r="B21" s="168" t="n">
        <v>44583</v>
      </c>
      <c r="C21" s="173" t="inlineStr">
        <is>
          <t>购入</t>
        </is>
      </c>
      <c r="D21" s="169" t="n"/>
      <c r="E21" s="170" t="n">
        <v>860</v>
      </c>
      <c r="F21" s="169">
        <f>F20+D21-E21</f>
        <v/>
      </c>
      <c r="G21" s="14" t="inlineStr">
        <is>
          <t>原版短剑</t>
        </is>
      </c>
    </row>
    <row r="22" ht="15" customHeight="1">
      <c r="A22" s="14" t="n">
        <v>17</v>
      </c>
      <c r="B22" s="168" t="n">
        <v>44583</v>
      </c>
      <c r="C22" s="173" t="inlineStr">
        <is>
          <t>购入</t>
        </is>
      </c>
      <c r="D22" s="169" t="n"/>
      <c r="E22" s="170" t="n">
        <v>2190</v>
      </c>
      <c r="F22" s="169">
        <f>F21+D22-E22</f>
        <v/>
      </c>
      <c r="G22" s="14" t="inlineStr">
        <is>
          <t>崭新火沙鹰</t>
        </is>
      </c>
    </row>
    <row r="23" ht="15" customHeight="1">
      <c r="A23" s="14" t="n">
        <v>18</v>
      </c>
      <c r="B23" s="168" t="n">
        <v>44584</v>
      </c>
      <c r="C23" s="173" t="inlineStr">
        <is>
          <t>购入</t>
        </is>
      </c>
      <c r="D23" s="169" t="n"/>
      <c r="E23" s="170" t="n">
        <v>2200</v>
      </c>
      <c r="F23" s="169">
        <f>F22+D23-E23</f>
        <v/>
      </c>
      <c r="G23" s="14" t="inlineStr">
        <is>
          <t>崭新火沙鹰</t>
        </is>
      </c>
    </row>
    <row r="24" ht="15" customHeight="1">
      <c r="A24" s="14" t="n">
        <v>19</v>
      </c>
      <c r="B24" s="168" t="n">
        <v>44584</v>
      </c>
      <c r="C24" s="168" t="inlineStr">
        <is>
          <t>本金增加</t>
        </is>
      </c>
      <c r="D24" s="169" t="n">
        <v>6200</v>
      </c>
      <c r="E24" s="170" t="n"/>
      <c r="F24" s="169">
        <f>F23+D24-E24</f>
        <v/>
      </c>
      <c r="G24" s="22" t="inlineStr">
        <is>
          <t>借妈妈的钱（已还）</t>
        </is>
      </c>
    </row>
    <row r="25" ht="15" customHeight="1">
      <c r="A25" s="14" t="n">
        <v>20</v>
      </c>
      <c r="B25" s="168" t="n">
        <v>44584</v>
      </c>
      <c r="C25" s="173" t="inlineStr">
        <is>
          <t>购入</t>
        </is>
      </c>
      <c r="D25" s="169" t="n"/>
      <c r="E25" s="170" t="n">
        <v>6230</v>
      </c>
      <c r="F25" s="169">
        <f>F24+D25-E25</f>
        <v/>
      </c>
      <c r="G25" s="14" t="inlineStr">
        <is>
          <t>三个久经大理石手套</t>
        </is>
      </c>
    </row>
    <row r="26" ht="15" customHeight="1">
      <c r="A26" s="14" t="n">
        <v>21</v>
      </c>
      <c r="B26" s="168" t="n">
        <v>44585</v>
      </c>
      <c r="C26" s="173" t="inlineStr">
        <is>
          <t>购入</t>
        </is>
      </c>
      <c r="D26" s="169" t="n"/>
      <c r="E26" s="170" t="n">
        <v>869</v>
      </c>
      <c r="F26" s="169">
        <f>F25+D26-E26</f>
        <v/>
      </c>
      <c r="G26" s="14" t="inlineStr">
        <is>
          <t>原版熊刀</t>
        </is>
      </c>
    </row>
    <row r="27" ht="15" customHeight="1">
      <c r="A27" s="14" t="n">
        <v>22</v>
      </c>
      <c r="B27" s="168" t="n">
        <v>44586</v>
      </c>
      <c r="C27" s="173" t="inlineStr">
        <is>
          <t>购入</t>
        </is>
      </c>
      <c r="D27" s="169" t="n"/>
      <c r="E27" s="170" t="n">
        <v>1131</v>
      </c>
      <c r="F27" s="169">
        <f>F26+D27-E27</f>
        <v/>
      </c>
      <c r="G27" s="14" t="inlineStr">
        <is>
          <t>崭新印花集A1</t>
        </is>
      </c>
    </row>
    <row r="28" ht="15" customHeight="1">
      <c r="A28" s="14" t="n">
        <v>23</v>
      </c>
      <c r="B28" s="168" t="n">
        <v>44586</v>
      </c>
      <c r="C28" s="168" t="inlineStr">
        <is>
          <t>本金增加</t>
        </is>
      </c>
      <c r="D28" s="169" t="n">
        <v>7434.56</v>
      </c>
      <c r="E28" s="170" t="n"/>
      <c r="F28" s="169">
        <f>F27+D28-E28</f>
        <v/>
      </c>
      <c r="G28" s="18" t="inlineStr">
        <is>
          <t>基金转出追加</t>
        </is>
      </c>
    </row>
    <row r="29" ht="15" customHeight="1">
      <c r="A29" s="14" t="n">
        <v>24</v>
      </c>
      <c r="B29" s="168" t="n">
        <v>44586</v>
      </c>
      <c r="C29" s="173" t="inlineStr">
        <is>
          <t>购入</t>
        </is>
      </c>
      <c r="D29" s="169" t="n"/>
      <c r="E29" s="170" t="n">
        <v>2230</v>
      </c>
      <c r="F29" s="169">
        <f>F28+D29-E29</f>
        <v/>
      </c>
      <c r="G29" s="14" t="inlineStr">
        <is>
          <t>崭新火沙鹰</t>
        </is>
      </c>
    </row>
    <row r="30" ht="15" customHeight="1">
      <c r="A30" s="14" t="n">
        <v>25</v>
      </c>
      <c r="B30" s="168" t="n">
        <v>44586</v>
      </c>
      <c r="C30" s="173" t="inlineStr">
        <is>
          <t>购入</t>
        </is>
      </c>
      <c r="D30" s="169" t="n"/>
      <c r="E30" s="170" t="n">
        <v>2200</v>
      </c>
      <c r="F30" s="169">
        <f>F29+D30-E30</f>
        <v/>
      </c>
      <c r="G30" s="14" t="inlineStr">
        <is>
          <t>崭新火沙鹰</t>
        </is>
      </c>
    </row>
    <row r="31" ht="15" customHeight="1">
      <c r="A31" s="14" t="n">
        <v>26</v>
      </c>
      <c r="B31" s="168" t="n">
        <v>44586</v>
      </c>
      <c r="C31" s="173" t="inlineStr">
        <is>
          <t>购入</t>
        </is>
      </c>
      <c r="D31" s="169" t="n"/>
      <c r="E31" s="170" t="n">
        <v>1535</v>
      </c>
      <c r="F31" s="169">
        <f>F30+D31-E31</f>
        <v/>
      </c>
      <c r="G31" s="14" t="inlineStr">
        <is>
          <t>原版锯齿</t>
        </is>
      </c>
    </row>
    <row r="32" ht="15" customHeight="1">
      <c r="A32" s="14" t="n">
        <v>27</v>
      </c>
      <c r="B32" s="168" t="n">
        <v>44586</v>
      </c>
      <c r="C32" s="173" t="inlineStr">
        <is>
          <t>购入</t>
        </is>
      </c>
      <c r="D32" s="169" t="n"/>
      <c r="E32" s="170" t="n">
        <v>860</v>
      </c>
      <c r="F32" s="169">
        <f>F31+D32-E32</f>
        <v/>
      </c>
      <c r="G32" s="14" t="inlineStr">
        <is>
          <t>原版短剑</t>
        </is>
      </c>
    </row>
    <row r="33" ht="15" customHeight="1">
      <c r="A33" s="14" t="n">
        <v>28</v>
      </c>
      <c r="B33" s="168" t="n">
        <v>44586</v>
      </c>
      <c r="C33" s="168" t="inlineStr">
        <is>
          <t>本金增加</t>
        </is>
      </c>
      <c r="D33" s="169" t="n">
        <v>5000</v>
      </c>
      <c r="E33" s="169" t="n"/>
      <c r="F33" s="169">
        <f>F32+D33-E33</f>
        <v/>
      </c>
      <c r="G33" s="22" t="inlineStr">
        <is>
          <t>借妈妈5000（已还）</t>
        </is>
      </c>
    </row>
    <row r="34" ht="15" customHeight="1">
      <c r="A34" s="14" t="n">
        <v>29</v>
      </c>
      <c r="B34" s="168" t="n">
        <v>44586</v>
      </c>
      <c r="C34" s="168" t="inlineStr">
        <is>
          <t>本金增加</t>
        </is>
      </c>
      <c r="D34" s="169" t="n">
        <v>1000</v>
      </c>
      <c r="E34" s="169" t="n"/>
      <c r="F34" s="169">
        <f>F33+D34-E34</f>
        <v/>
      </c>
      <c r="G34" s="23" t="inlineStr">
        <is>
          <t>孙佳琪1000（孙佳琪已还）</t>
        </is>
      </c>
    </row>
    <row r="35" ht="15" customHeight="1">
      <c r="A35" s="14" t="n">
        <v>30</v>
      </c>
      <c r="B35" s="168" t="n">
        <v>44586</v>
      </c>
      <c r="C35" s="173" t="inlineStr">
        <is>
          <t>购入</t>
        </is>
      </c>
      <c r="D35" s="169" t="n"/>
      <c r="E35" s="170" t="n">
        <v>2860</v>
      </c>
      <c r="F35" s="169">
        <f>F34+D35-E35</f>
        <v/>
      </c>
      <c r="G35" s="14" t="inlineStr">
        <is>
          <t>原版爪子刀</t>
        </is>
      </c>
    </row>
    <row r="36" ht="15" customHeight="1">
      <c r="A36" s="14" t="n">
        <v>31</v>
      </c>
      <c r="B36" s="168" t="n">
        <v>44586</v>
      </c>
      <c r="C36" s="173" t="inlineStr">
        <is>
          <t>购入</t>
        </is>
      </c>
      <c r="D36" s="169" t="n"/>
      <c r="E36" s="170" t="n">
        <v>4573</v>
      </c>
      <c r="F36" s="169">
        <f>F35+D36-E36</f>
        <v/>
      </c>
      <c r="G36" s="14" t="inlineStr">
        <is>
          <t>原版M9+原版刺刀</t>
        </is>
      </c>
    </row>
    <row r="37" ht="15" customHeight="1">
      <c r="A37" s="14" t="n">
        <v>32</v>
      </c>
      <c r="B37" s="168" t="n">
        <v>44587</v>
      </c>
      <c r="C37" s="168" t="inlineStr">
        <is>
          <t>本金增加</t>
        </is>
      </c>
      <c r="D37" s="169" t="n">
        <v>2100</v>
      </c>
      <c r="E37" s="170" t="n"/>
      <c r="F37" s="169">
        <f>F36+D37-E37</f>
        <v/>
      </c>
      <c r="G37" s="23" t="inlineStr">
        <is>
          <t>借孙佳琪2100（孙佳琪已还）</t>
        </is>
      </c>
    </row>
    <row r="38" ht="15" customHeight="1">
      <c r="A38" s="14" t="n">
        <v>33</v>
      </c>
      <c r="B38" s="168" t="n">
        <v>44587</v>
      </c>
      <c r="C38" s="173" t="inlineStr">
        <is>
          <t>购入</t>
        </is>
      </c>
      <c r="D38" s="169" t="n"/>
      <c r="E38" s="170" t="n">
        <v>2090</v>
      </c>
      <c r="F38" s="169">
        <f>F37+D38-E38</f>
        <v/>
      </c>
      <c r="G38" s="14" t="inlineStr">
        <is>
          <t>原版刺刀</t>
        </is>
      </c>
    </row>
    <row r="39" ht="15" customHeight="1">
      <c r="A39" s="14" t="n">
        <v>34</v>
      </c>
      <c r="B39" s="168" t="n">
        <v>44587</v>
      </c>
      <c r="C39" s="173" t="inlineStr">
        <is>
          <t>购入</t>
        </is>
      </c>
      <c r="D39" s="169" t="n"/>
      <c r="E39" s="170" t="n">
        <v>548</v>
      </c>
      <c r="F39" s="169">
        <f>F38+D39-E39</f>
        <v/>
      </c>
      <c r="G39" s="14" t="inlineStr">
        <is>
          <t>战痕生锈折叠刀</t>
        </is>
      </c>
    </row>
    <row r="40" ht="15" customHeight="1">
      <c r="A40" s="14" t="n">
        <v>35</v>
      </c>
      <c r="B40" s="168" t="n">
        <v>44588</v>
      </c>
      <c r="C40" s="168" t="inlineStr">
        <is>
          <t>本金增加</t>
        </is>
      </c>
      <c r="D40" s="169" t="n">
        <v>1000</v>
      </c>
      <c r="E40" s="170" t="n"/>
      <c r="F40" s="169">
        <f>F39+D40-E40</f>
        <v/>
      </c>
      <c r="G40" s="23" t="inlineStr">
        <is>
          <t>借1000 要还（已还）</t>
        </is>
      </c>
    </row>
    <row r="41" ht="15" customHeight="1">
      <c r="A41" s="14" t="n">
        <v>36</v>
      </c>
      <c r="B41" s="168" t="n">
        <v>44588</v>
      </c>
      <c r="C41" s="173" t="inlineStr">
        <is>
          <t>购入</t>
        </is>
      </c>
      <c r="D41" s="169" t="n"/>
      <c r="E41" s="170" t="n">
        <v>1089</v>
      </c>
      <c r="F41" s="169">
        <f>F40+D41-E41</f>
        <v/>
      </c>
      <c r="G41" s="14" t="inlineStr">
        <is>
          <t>略磨火神</t>
        </is>
      </c>
    </row>
    <row r="42" ht="15" customHeight="1">
      <c r="A42" s="14" t="n">
        <v>37</v>
      </c>
      <c r="B42" s="168" t="n">
        <v>44588</v>
      </c>
      <c r="C42" s="168" t="inlineStr">
        <is>
          <t>支付宝利息</t>
        </is>
      </c>
      <c r="D42" s="169" t="n">
        <v>0.02</v>
      </c>
      <c r="E42" s="170" t="n"/>
      <c r="F42" s="169">
        <f>F41+D42-E42</f>
        <v/>
      </c>
      <c r="G42" s="18" t="inlineStr">
        <is>
          <t>余额宝利息</t>
        </is>
      </c>
    </row>
    <row r="43" ht="15" customHeight="1">
      <c r="A43" s="14" t="n">
        <v>38</v>
      </c>
      <c r="B43" s="168" t="n">
        <v>44588</v>
      </c>
      <c r="C43" s="168" t="inlineStr">
        <is>
          <t>本金增加</t>
        </is>
      </c>
      <c r="D43" s="169" t="n">
        <v>11058.15</v>
      </c>
      <c r="E43" s="170" t="n"/>
      <c r="F43" s="169">
        <f>F42+D43-E43</f>
        <v/>
      </c>
      <c r="G43" s="18" t="inlineStr">
        <is>
          <t>基金转出</t>
        </is>
      </c>
    </row>
    <row r="44" ht="15" customHeight="1">
      <c r="A44" s="14" t="n">
        <v>39</v>
      </c>
      <c r="B44" s="168" t="n">
        <v>44588</v>
      </c>
      <c r="C44" s="14" t="inlineStr">
        <is>
          <t>还钱</t>
        </is>
      </c>
      <c r="D44" s="169" t="n"/>
      <c r="E44" s="174" t="n">
        <v>3100</v>
      </c>
      <c r="F44" s="169">
        <f>F43+D44-E44</f>
        <v/>
      </c>
      <c r="G44" s="23" t="inlineStr">
        <is>
          <t>还孙佳琪3100</t>
        </is>
      </c>
    </row>
    <row r="45" ht="15" customHeight="1">
      <c r="A45" s="14" t="n">
        <v>40</v>
      </c>
      <c r="B45" s="168" t="n">
        <v>44588</v>
      </c>
      <c r="C45" s="14" t="inlineStr">
        <is>
          <t>还钱</t>
        </is>
      </c>
      <c r="D45" s="169" t="n"/>
      <c r="E45" s="170" t="n">
        <v>1000</v>
      </c>
      <c r="F45" s="169">
        <f>F44+D45-E45</f>
        <v/>
      </c>
      <c r="G45" s="23" t="inlineStr">
        <is>
          <t>还钱1000</t>
        </is>
      </c>
    </row>
    <row r="46" ht="15" customHeight="1">
      <c r="A46" s="14" t="n">
        <v>41</v>
      </c>
      <c r="B46" s="168" t="n">
        <v>44588</v>
      </c>
      <c r="C46" s="173" t="inlineStr">
        <is>
          <t>购入</t>
        </is>
      </c>
      <c r="D46" s="169" t="n"/>
      <c r="E46" s="170" t="n">
        <v>456</v>
      </c>
      <c r="F46" s="169">
        <f>F45+D46-E46</f>
        <v/>
      </c>
      <c r="G46" s="14" t="inlineStr">
        <is>
          <t>崭新二号玩家</t>
        </is>
      </c>
    </row>
    <row r="47" ht="15" customHeight="1">
      <c r="A47" s="14" t="n">
        <v>42</v>
      </c>
      <c r="B47" s="168" t="n">
        <v>44588</v>
      </c>
      <c r="C47" s="173" t="inlineStr">
        <is>
          <t>购入</t>
        </is>
      </c>
      <c r="D47" s="169" t="n"/>
      <c r="E47" s="170" t="n">
        <v>540</v>
      </c>
      <c r="F47" s="169">
        <f>F46+D47-E47</f>
        <v/>
      </c>
      <c r="G47" s="14" t="inlineStr">
        <is>
          <t>战痕生锈折叠刀</t>
        </is>
      </c>
    </row>
    <row r="48" ht="15" customHeight="1">
      <c r="A48" s="14" t="n">
        <v>43</v>
      </c>
      <c r="B48" s="168" t="n">
        <v>44588</v>
      </c>
      <c r="C48" s="173" t="inlineStr">
        <is>
          <t>购入</t>
        </is>
      </c>
      <c r="D48" s="169" t="n"/>
      <c r="E48" s="170" t="n">
        <v>510.01</v>
      </c>
      <c r="F48" s="169">
        <f>F47+D48-E48</f>
        <v/>
      </c>
      <c r="G48" s="14" t="inlineStr">
        <is>
          <t>战痕生锈短剑</t>
        </is>
      </c>
    </row>
    <row r="49" ht="15" customHeight="1">
      <c r="A49" s="14" t="n">
        <v>44</v>
      </c>
      <c r="B49" s="168" t="n">
        <v>44589</v>
      </c>
      <c r="C49" s="173" t="inlineStr">
        <is>
          <t>购入</t>
        </is>
      </c>
      <c r="D49" s="169" t="n"/>
      <c r="E49" s="170" t="n">
        <v>1166.83</v>
      </c>
      <c r="F49" s="169">
        <f>F48+D49-E49</f>
        <v/>
      </c>
      <c r="G49" s="14" t="inlineStr">
        <is>
          <t>久经大碗</t>
        </is>
      </c>
    </row>
    <row r="50" ht="15" customHeight="1">
      <c r="A50" s="14" t="n">
        <v>45</v>
      </c>
      <c r="B50" s="168" t="n">
        <v>44589</v>
      </c>
      <c r="C50" s="168" t="inlineStr">
        <is>
          <t>本金增加</t>
        </is>
      </c>
      <c r="D50" s="169" t="n">
        <v>9531.77</v>
      </c>
      <c r="E50" s="170" t="n"/>
      <c r="F50" s="169">
        <f>F49+D50-E50</f>
        <v/>
      </c>
      <c r="G50" s="18" t="inlineStr">
        <is>
          <t>基金转出</t>
        </is>
      </c>
    </row>
    <row r="51" ht="15" customHeight="1">
      <c r="A51" s="14" t="n">
        <v>46</v>
      </c>
      <c r="B51" s="168" t="n">
        <v>44589</v>
      </c>
      <c r="C51" s="173" t="inlineStr">
        <is>
          <t>购入</t>
        </is>
      </c>
      <c r="D51" s="169" t="n"/>
      <c r="E51" s="170" t="n">
        <v>1780</v>
      </c>
      <c r="F51" s="169">
        <f>F50+D51-E51</f>
        <v/>
      </c>
      <c r="G51" s="14" t="inlineStr">
        <is>
          <t>久经大型猎物</t>
        </is>
      </c>
    </row>
    <row r="52" ht="15" customHeight="1">
      <c r="A52" s="14" t="n">
        <v>47</v>
      </c>
      <c r="B52" s="168" t="n">
        <v>44589</v>
      </c>
      <c r="C52" s="173" t="inlineStr">
        <is>
          <t>购入</t>
        </is>
      </c>
      <c r="D52" s="169" t="n"/>
      <c r="E52" s="170" t="n">
        <v>2039</v>
      </c>
      <c r="F52" s="169">
        <f>F51+D52-E52</f>
        <v/>
      </c>
      <c r="G52" s="14" t="inlineStr">
        <is>
          <t>久经一线特工</t>
        </is>
      </c>
    </row>
    <row r="53" ht="15" customHeight="1">
      <c r="A53" s="14" t="n">
        <v>48</v>
      </c>
      <c r="B53" s="168" t="n">
        <v>44589</v>
      </c>
      <c r="C53" s="173" t="inlineStr">
        <is>
          <t>购入</t>
        </is>
      </c>
      <c r="D53" s="169" t="n"/>
      <c r="E53" s="170" t="n">
        <v>1741</v>
      </c>
      <c r="F53" s="169">
        <f>F52+D53-E53</f>
        <v/>
      </c>
      <c r="G53" s="25" t="inlineStr">
        <is>
          <t>两把原版熊刀</t>
        </is>
      </c>
    </row>
    <row r="54" ht="15" customHeight="1">
      <c r="A54" s="14" t="n">
        <v>49</v>
      </c>
      <c r="B54" s="168" t="n">
        <v>44590</v>
      </c>
      <c r="C54" s="173" t="inlineStr">
        <is>
          <t>购入</t>
        </is>
      </c>
      <c r="D54" s="169" t="n"/>
      <c r="E54" s="170" t="n">
        <v>369</v>
      </c>
      <c r="F54" s="169">
        <f>F53+D54-E54</f>
        <v/>
      </c>
      <c r="G54" s="25" t="inlineStr">
        <is>
          <t>略磨野火awp</t>
        </is>
      </c>
    </row>
    <row r="55" ht="15" customHeight="1">
      <c r="A55" s="14" t="n">
        <v>50</v>
      </c>
      <c r="B55" s="168" t="n">
        <v>44590</v>
      </c>
      <c r="C55" s="173" t="inlineStr">
        <is>
          <t>购入</t>
        </is>
      </c>
      <c r="D55" s="169" t="n"/>
      <c r="E55" s="170" t="n">
        <v>1669</v>
      </c>
      <c r="F55" s="169">
        <f>F54+D55-E55</f>
        <v/>
      </c>
      <c r="G55" s="25" t="inlineStr">
        <is>
          <t>久经夜行衣</t>
        </is>
      </c>
    </row>
    <row r="56" ht="15" customHeight="1">
      <c r="A56" s="14" t="n">
        <v>51</v>
      </c>
      <c r="B56" s="168" t="n">
        <v>44590</v>
      </c>
      <c r="C56" s="173" t="inlineStr">
        <is>
          <t>购入</t>
        </is>
      </c>
      <c r="D56" s="169" t="n"/>
      <c r="E56" s="170" t="n">
        <v>1075</v>
      </c>
      <c r="F56" s="169">
        <f>F55+D56-E56</f>
        <v/>
      </c>
      <c r="G56" s="14" t="inlineStr">
        <is>
          <t>略磨火神</t>
        </is>
      </c>
    </row>
    <row r="57" ht="15" customHeight="1">
      <c r="A57" s="14" t="n">
        <v>52</v>
      </c>
      <c r="B57" s="168" t="n">
        <v>44590</v>
      </c>
      <c r="C57" s="173" t="inlineStr">
        <is>
          <t>购入</t>
        </is>
      </c>
      <c r="D57" s="169" t="n"/>
      <c r="E57" s="170" t="n">
        <v>642.5</v>
      </c>
      <c r="F57" s="169">
        <f>F56+D57-E57</f>
        <v/>
      </c>
      <c r="G57" s="14" t="inlineStr">
        <is>
          <t>略磨印花集a1</t>
        </is>
      </c>
    </row>
    <row r="58" ht="15" customHeight="1">
      <c r="A58" s="14" t="n">
        <v>53</v>
      </c>
      <c r="B58" s="168" t="n">
        <v>44590</v>
      </c>
      <c r="C58" s="14" t="inlineStr">
        <is>
          <t>售出</t>
        </is>
      </c>
      <c r="D58" s="169" t="n">
        <v>1311.03</v>
      </c>
      <c r="E58" s="170" t="n"/>
      <c r="F58" s="169">
        <f>F57+D58-E58</f>
        <v/>
      </c>
      <c r="G58" s="14" t="inlineStr">
        <is>
          <t>卖崭新ST印花集沙鹰</t>
        </is>
      </c>
    </row>
    <row r="59" ht="15" customHeight="1">
      <c r="A59" s="14" t="n">
        <v>54</v>
      </c>
      <c r="B59" s="168" t="n">
        <v>44591</v>
      </c>
      <c r="C59" s="14" t="inlineStr">
        <is>
          <t>售出</t>
        </is>
      </c>
      <c r="D59" s="169" t="n">
        <v>1195.07</v>
      </c>
      <c r="E59" s="170" t="n"/>
      <c r="F59" s="169">
        <f>F58+D59-E59</f>
        <v/>
      </c>
      <c r="G59" s="14" t="inlineStr">
        <is>
          <t>卖崭新印花集A1</t>
        </is>
      </c>
    </row>
    <row r="60" ht="15" customHeight="1">
      <c r="A60" s="14" t="n">
        <v>55</v>
      </c>
      <c r="B60" s="168" t="n">
        <v>44591</v>
      </c>
      <c r="C60" s="173" t="inlineStr">
        <is>
          <t>购入</t>
        </is>
      </c>
      <c r="D60" s="169" t="n"/>
      <c r="E60" s="170" t="n">
        <v>1077</v>
      </c>
      <c r="F60" s="169">
        <f>F59+D60-E60</f>
        <v/>
      </c>
      <c r="G60" s="14" t="inlineStr">
        <is>
          <t>略磨火神</t>
        </is>
      </c>
    </row>
    <row r="61" ht="15" customHeight="1">
      <c r="A61" s="14" t="n">
        <v>56</v>
      </c>
      <c r="B61" s="168" t="n">
        <v>44591</v>
      </c>
      <c r="C61" s="173" t="inlineStr">
        <is>
          <t>购入</t>
        </is>
      </c>
      <c r="D61" s="169" t="n"/>
      <c r="E61" s="170" t="n">
        <v>362.62</v>
      </c>
      <c r="F61" s="169">
        <f>F60+D61-E61</f>
        <v/>
      </c>
      <c r="G61" s="14" t="inlineStr">
        <is>
          <t>略磨野火awp</t>
        </is>
      </c>
    </row>
    <row r="62" ht="15" customHeight="1">
      <c r="A62" s="14" t="n">
        <v>57</v>
      </c>
      <c r="B62" s="168" t="n">
        <v>44591</v>
      </c>
      <c r="C62" s="173" t="inlineStr">
        <is>
          <t>购入</t>
        </is>
      </c>
      <c r="D62" s="169" t="n"/>
      <c r="E62" s="170" t="n">
        <v>2260</v>
      </c>
      <c r="F62" s="169">
        <f>F61+D62-E62</f>
        <v/>
      </c>
      <c r="G62" s="14" t="inlineStr">
        <is>
          <t>崭新火沙鹰</t>
        </is>
      </c>
    </row>
    <row r="63" ht="15" customHeight="1">
      <c r="A63" s="14" t="n">
        <v>58</v>
      </c>
      <c r="B63" s="168" t="n">
        <v>44591</v>
      </c>
      <c r="C63" s="173" t="inlineStr">
        <is>
          <t>购入</t>
        </is>
      </c>
      <c r="D63" s="169" t="n"/>
      <c r="E63" s="170" t="n">
        <v>449</v>
      </c>
      <c r="F63" s="169">
        <f>F62+D63-E63</f>
        <v/>
      </c>
      <c r="G63" s="14" t="inlineStr">
        <is>
          <t>久经印花集a1</t>
        </is>
      </c>
    </row>
    <row r="64" ht="15" customHeight="1">
      <c r="A64" s="14" t="n">
        <v>59</v>
      </c>
      <c r="B64" s="168" t="n">
        <v>44591</v>
      </c>
      <c r="C64" s="173" t="inlineStr">
        <is>
          <t>购入</t>
        </is>
      </c>
      <c r="D64" s="169" t="n"/>
      <c r="E64" s="170" t="n">
        <v>450</v>
      </c>
      <c r="F64" s="169">
        <f>F63+D64-E64</f>
        <v/>
      </c>
      <c r="G64" s="14" t="inlineStr">
        <is>
          <t>久经印花集a1</t>
        </is>
      </c>
    </row>
    <row r="65" ht="15" customHeight="1">
      <c r="A65" s="14" t="n">
        <v>60</v>
      </c>
      <c r="B65" s="168" t="n">
        <v>44592</v>
      </c>
      <c r="C65" s="173" t="inlineStr">
        <is>
          <t>购入</t>
        </is>
      </c>
      <c r="D65" s="169" t="n"/>
      <c r="E65" s="170" t="n">
        <v>269</v>
      </c>
      <c r="F65" s="169">
        <f>F64+D65-E65</f>
        <v/>
      </c>
      <c r="G65" s="14" t="inlineStr">
        <is>
          <t>久经印花集沙鹰</t>
        </is>
      </c>
    </row>
    <row r="66" ht="15" customHeight="1">
      <c r="A66" s="14" t="n">
        <v>61</v>
      </c>
      <c r="B66" s="168" t="n">
        <v>44592</v>
      </c>
      <c r="C66" s="173" t="inlineStr">
        <is>
          <t>购入</t>
        </is>
      </c>
      <c r="D66" s="169" t="n"/>
      <c r="E66" s="170" t="n">
        <v>497</v>
      </c>
      <c r="F66" s="169">
        <f>F65+D66-E66</f>
        <v/>
      </c>
      <c r="G66" s="25" t="inlineStr">
        <is>
          <t>久经二西莫夫awp</t>
        </is>
      </c>
    </row>
    <row r="67" ht="15" customHeight="1">
      <c r="A67" s="14" t="n">
        <v>62</v>
      </c>
      <c r="B67" s="168" t="n">
        <v>44592</v>
      </c>
      <c r="C67" s="168" t="inlineStr">
        <is>
          <t>本金增加</t>
        </is>
      </c>
      <c r="D67" s="169" t="n">
        <v>500</v>
      </c>
      <c r="E67" s="170" t="n"/>
      <c r="F67" s="169">
        <f>F66+D67-E67</f>
        <v/>
      </c>
      <c r="G67" s="23" t="inlineStr">
        <is>
          <t>借孙佳琪500（已还）</t>
        </is>
      </c>
    </row>
    <row r="68" ht="15" customHeight="1">
      <c r="A68" s="14" t="n">
        <v>63</v>
      </c>
      <c r="B68" s="168" t="n">
        <v>44592</v>
      </c>
      <c r="C68" s="173" t="inlineStr">
        <is>
          <t>购入</t>
        </is>
      </c>
      <c r="D68" s="169" t="n"/>
      <c r="E68" s="170" t="n">
        <v>1993</v>
      </c>
      <c r="F68" s="169">
        <f>F67+D68-E68</f>
        <v/>
      </c>
      <c r="G68" s="14" t="inlineStr">
        <is>
          <t>久经北方森林蝴蝶</t>
        </is>
      </c>
    </row>
    <row r="69" ht="15" customHeight="1">
      <c r="A69" s="14" t="n">
        <v>64</v>
      </c>
      <c r="B69" s="168" t="n">
        <v>44592</v>
      </c>
      <c r="C69" s="14" t="inlineStr">
        <is>
          <t>售出</t>
        </is>
      </c>
      <c r="D69" s="169" t="n">
        <v>2079</v>
      </c>
      <c r="E69" s="170" t="n"/>
      <c r="F69" s="169">
        <f>F68+D69-E69</f>
        <v/>
      </c>
      <c r="G69" s="14" t="inlineStr">
        <is>
          <t>卖酒精大理石手套</t>
        </is>
      </c>
    </row>
    <row r="70" ht="15" customHeight="1">
      <c r="A70" s="14" t="n">
        <v>65</v>
      </c>
      <c r="B70" s="168" t="n">
        <v>44592</v>
      </c>
      <c r="C70" s="14" t="inlineStr">
        <is>
          <t>售出</t>
        </is>
      </c>
      <c r="D70" s="169" t="n">
        <v>2057</v>
      </c>
      <c r="E70" s="169" t="n"/>
      <c r="F70" s="169">
        <f>F69+D70-E70</f>
        <v/>
      </c>
      <c r="G70" s="14" t="inlineStr">
        <is>
          <t>卖酒精大理石手套</t>
        </is>
      </c>
    </row>
    <row r="71" ht="15" customHeight="1">
      <c r="A71" s="14" t="n">
        <v>66</v>
      </c>
      <c r="B71" s="168" t="n">
        <v>44592</v>
      </c>
      <c r="C71" s="14" t="inlineStr">
        <is>
          <t>还钱</t>
        </is>
      </c>
      <c r="D71" s="169" t="n"/>
      <c r="E71" s="170" t="n">
        <v>500</v>
      </c>
      <c r="F71" s="169">
        <f>F70+D71-E71</f>
        <v/>
      </c>
      <c r="G71" s="23" t="inlineStr">
        <is>
          <t>还孙佳琪500</t>
        </is>
      </c>
    </row>
    <row r="72" ht="15" customHeight="1">
      <c r="A72" s="14" t="n">
        <v>67</v>
      </c>
      <c r="B72" s="168" t="n">
        <v>44592</v>
      </c>
      <c r="C72" s="173" t="inlineStr">
        <is>
          <t>购入</t>
        </is>
      </c>
      <c r="D72" s="169" t="n"/>
      <c r="E72" s="170" t="n">
        <v>1998</v>
      </c>
      <c r="F72" s="169">
        <f>F71+D72-E72</f>
        <v/>
      </c>
      <c r="G72" s="14" t="inlineStr">
        <is>
          <t>久经北方森林蝴蝶</t>
        </is>
      </c>
    </row>
    <row r="73" ht="15" customHeight="1">
      <c r="A73" s="14" t="n">
        <v>68</v>
      </c>
      <c r="B73" s="168" t="n">
        <v>44592</v>
      </c>
      <c r="C73" s="173" t="inlineStr">
        <is>
          <t>购入</t>
        </is>
      </c>
      <c r="D73" s="169" t="n"/>
      <c r="E73" s="170" t="n">
        <v>868.12</v>
      </c>
      <c r="F73" s="169">
        <f>F72+D73-E73</f>
        <v/>
      </c>
      <c r="G73" s="14" t="inlineStr">
        <is>
          <t>原版短剑</t>
        </is>
      </c>
    </row>
    <row r="74" ht="15" customHeight="1">
      <c r="A74" s="14" t="n">
        <v>69</v>
      </c>
      <c r="B74" s="168" t="n">
        <v>44592</v>
      </c>
      <c r="C74" s="173" t="inlineStr">
        <is>
          <t>购入</t>
        </is>
      </c>
      <c r="D74" s="169" t="n"/>
      <c r="E74" s="170" t="n">
        <v>870</v>
      </c>
      <c r="F74" s="169">
        <f>F73+D74-E74</f>
        <v/>
      </c>
      <c r="G74" s="14" t="inlineStr">
        <is>
          <t>原版短剑</t>
        </is>
      </c>
    </row>
    <row r="75" ht="15" customHeight="1">
      <c r="A75" s="14" t="n">
        <v>70</v>
      </c>
      <c r="B75" s="168" t="n">
        <v>44592</v>
      </c>
      <c r="C75" s="168" t="inlineStr">
        <is>
          <t>本金增加</t>
        </is>
      </c>
      <c r="D75" s="169" t="n">
        <v>2200</v>
      </c>
      <c r="E75" s="170" t="n"/>
      <c r="F75" s="169">
        <f>F74+D75-E75</f>
        <v/>
      </c>
      <c r="G75" s="23" t="inlineStr">
        <is>
          <t>借孙佳琪2200（已还）</t>
        </is>
      </c>
    </row>
    <row r="76" ht="15" customHeight="1">
      <c r="A76" s="14" t="n">
        <v>71</v>
      </c>
      <c r="B76" s="168" t="n">
        <v>44592</v>
      </c>
      <c r="C76" s="173" t="inlineStr">
        <is>
          <t>购入</t>
        </is>
      </c>
      <c r="D76" s="169" t="n"/>
      <c r="E76" s="170" t="n">
        <v>2256.99</v>
      </c>
      <c r="F76" s="169">
        <f>F75+D76-E76</f>
        <v/>
      </c>
      <c r="G76" s="14" t="inlineStr">
        <is>
          <t>崭新火沙鹰</t>
        </is>
      </c>
    </row>
    <row r="77" ht="15" customHeight="1">
      <c r="A77" s="14" t="n">
        <v>72</v>
      </c>
      <c r="B77" s="168" t="n">
        <v>44592</v>
      </c>
      <c r="C77" s="168" t="inlineStr">
        <is>
          <t>本金增加</t>
        </is>
      </c>
      <c r="D77" s="169" t="n">
        <v>2068.48</v>
      </c>
      <c r="E77" s="170" t="n"/>
      <c r="F77" s="169">
        <f>F76+D77-E77</f>
        <v/>
      </c>
      <c r="G77" s="18" t="inlineStr">
        <is>
          <t>压岁钱</t>
        </is>
      </c>
    </row>
    <row r="78" ht="15" customHeight="1">
      <c r="A78" s="14" t="n">
        <v>73</v>
      </c>
      <c r="B78" s="168" t="n">
        <v>44592</v>
      </c>
      <c r="C78" s="173" t="inlineStr">
        <is>
          <t>购入</t>
        </is>
      </c>
      <c r="D78" s="169" t="n"/>
      <c r="E78" s="170" t="n">
        <v>2068.48</v>
      </c>
      <c r="F78" s="169">
        <f>F77+D78-E78</f>
        <v/>
      </c>
      <c r="G78" s="14" t="inlineStr">
        <is>
          <t>久经渐变之色手套</t>
        </is>
      </c>
    </row>
    <row r="79" ht="15" customHeight="1">
      <c r="A79" s="14" t="n">
        <v>74</v>
      </c>
      <c r="B79" s="168" t="n">
        <v>44593</v>
      </c>
      <c r="C79" s="168" t="inlineStr">
        <is>
          <t>本金增加</t>
        </is>
      </c>
      <c r="D79" s="169" t="n">
        <v>1600</v>
      </c>
      <c r="E79" s="170" t="n"/>
      <c r="F79" s="169">
        <f>F78+D79-E79</f>
        <v/>
      </c>
      <c r="G79" s="23" t="inlineStr">
        <is>
          <t>借孙佳琪1600（已还）</t>
        </is>
      </c>
    </row>
    <row r="80" ht="15" customHeight="1">
      <c r="A80" s="14" t="n">
        <v>75</v>
      </c>
      <c r="B80" s="168" t="n">
        <v>44593</v>
      </c>
      <c r="C80" s="173" t="inlineStr">
        <is>
          <t>售出</t>
        </is>
      </c>
      <c r="D80" s="169" t="n">
        <v>1248</v>
      </c>
      <c r="E80" s="170" t="n"/>
      <c r="F80" s="169">
        <f>F79+D80-E80</f>
        <v/>
      </c>
      <c r="G80" s="14" t="inlineStr">
        <is>
          <t>卖崭新印花集A1</t>
        </is>
      </c>
    </row>
    <row r="81" ht="15" customHeight="1">
      <c r="A81" s="14" t="n">
        <v>76</v>
      </c>
      <c r="B81" s="168" t="n">
        <v>44593</v>
      </c>
      <c r="C81" s="173" t="inlineStr">
        <is>
          <t>购入</t>
        </is>
      </c>
      <c r="D81" s="169" t="n"/>
      <c r="E81" s="170" t="n">
        <v>1600</v>
      </c>
      <c r="F81" s="169">
        <f>F80+D81-E81</f>
        <v/>
      </c>
      <c r="G81" s="14" t="inlineStr">
        <is>
          <t>原版锯齿</t>
        </is>
      </c>
    </row>
    <row r="82" ht="15" customHeight="1">
      <c r="A82" s="14" t="n">
        <v>77</v>
      </c>
      <c r="B82" s="168" t="n">
        <v>44594</v>
      </c>
      <c r="C82" s="173" t="inlineStr">
        <is>
          <t>购入</t>
        </is>
      </c>
      <c r="D82" s="169" t="n"/>
      <c r="E82" s="170" t="n">
        <v>880</v>
      </c>
      <c r="F82" s="169">
        <f>F81+D82-E82</f>
        <v/>
      </c>
      <c r="G82" s="14" t="inlineStr">
        <is>
          <t>原版短剑</t>
        </is>
      </c>
    </row>
    <row r="83" ht="15" customHeight="1">
      <c r="A83" s="14" t="n">
        <v>78</v>
      </c>
      <c r="B83" s="168" t="n">
        <v>44595</v>
      </c>
      <c r="C83" s="173" t="inlineStr">
        <is>
          <t>售出</t>
        </is>
      </c>
      <c r="D83" s="169" t="n">
        <v>540</v>
      </c>
      <c r="E83" s="170" t="n"/>
      <c r="F83" s="169">
        <f>F82+D83-E83</f>
        <v/>
      </c>
      <c r="G83" s="14" t="inlineStr">
        <is>
          <t>卖战痕生锈折叠刀</t>
        </is>
      </c>
    </row>
    <row r="84" ht="15" customHeight="1">
      <c r="A84" s="14" t="n">
        <v>79</v>
      </c>
      <c r="B84" s="168" t="n">
        <v>44595</v>
      </c>
      <c r="C84" s="173" t="inlineStr">
        <is>
          <t>购入</t>
        </is>
      </c>
      <c r="D84" s="169" t="n"/>
      <c r="E84" s="170" t="n">
        <v>880</v>
      </c>
      <c r="F84" s="169">
        <f>F83+D84-E84</f>
        <v/>
      </c>
      <c r="G84" s="14" t="inlineStr">
        <is>
          <t>原版短剑</t>
        </is>
      </c>
    </row>
    <row r="85" ht="15" customHeight="1">
      <c r="A85" s="14" t="n">
        <v>80</v>
      </c>
      <c r="B85" s="168" t="n">
        <v>44596</v>
      </c>
      <c r="C85" s="173" t="inlineStr">
        <is>
          <t>售出</t>
        </is>
      </c>
      <c r="D85" s="169" t="n">
        <v>528</v>
      </c>
      <c r="E85" s="170" t="n"/>
      <c r="F85" s="169">
        <f>F84+D85-E85</f>
        <v/>
      </c>
      <c r="G85" s="14" t="inlineStr">
        <is>
          <t>卖锈短剑</t>
        </is>
      </c>
    </row>
    <row r="86" ht="15" customHeight="1">
      <c r="A86" s="14" t="n">
        <v>81</v>
      </c>
      <c r="B86" s="168" t="n">
        <v>44596</v>
      </c>
      <c r="C86" s="173" t="inlineStr">
        <is>
          <t>售出</t>
        </is>
      </c>
      <c r="D86" s="169" t="n">
        <v>548</v>
      </c>
      <c r="E86" s="170" t="n"/>
      <c r="F86" s="169">
        <f>F85+D86-E86</f>
        <v/>
      </c>
      <c r="G86" s="14" t="inlineStr">
        <is>
          <t>卖战痕生锈折叠刀</t>
        </is>
      </c>
    </row>
    <row r="87" ht="15" customHeight="1">
      <c r="A87" s="14" t="n">
        <v>82</v>
      </c>
      <c r="B87" s="168" t="n">
        <v>44596</v>
      </c>
      <c r="C87" s="168" t="inlineStr">
        <is>
          <t>本金增加</t>
        </is>
      </c>
      <c r="D87" s="169" t="n">
        <v>1300</v>
      </c>
      <c r="E87" s="170" t="n"/>
      <c r="F87" s="169">
        <f>F86+D87-E87</f>
        <v/>
      </c>
      <c r="G87" s="18" t="inlineStr">
        <is>
          <t>压岁钱</t>
        </is>
      </c>
    </row>
    <row r="88" ht="15" customHeight="1">
      <c r="A88" s="14" t="n">
        <v>83</v>
      </c>
      <c r="B88" s="168" t="n">
        <v>44596</v>
      </c>
      <c r="C88" s="173" t="inlineStr">
        <is>
          <t>购入</t>
        </is>
      </c>
      <c r="D88" s="169" t="n"/>
      <c r="E88" s="170" t="n">
        <v>2102</v>
      </c>
      <c r="F88" s="169">
        <f>F87+D88-E88</f>
        <v/>
      </c>
      <c r="G88" s="14" t="inlineStr">
        <is>
          <t>久经渐变之色手套</t>
        </is>
      </c>
    </row>
    <row r="89" ht="15" customHeight="1">
      <c r="A89" s="14" t="n">
        <v>84</v>
      </c>
      <c r="B89" s="168" t="n">
        <v>44596</v>
      </c>
      <c r="C89" s="14" t="inlineStr">
        <is>
          <t>租金收入</t>
        </is>
      </c>
      <c r="D89" s="175" t="n">
        <v>88</v>
      </c>
      <c r="E89" s="170" t="n"/>
      <c r="F89" s="169">
        <f>F88+D89-E89</f>
        <v/>
      </c>
      <c r="G89" s="14" t="inlineStr">
        <is>
          <t>原版蝴蝶刀 到期归还租金</t>
        </is>
      </c>
    </row>
    <row r="90" ht="15" customHeight="1">
      <c r="A90" s="14" t="n">
        <v>85</v>
      </c>
      <c r="B90" s="168" t="n">
        <v>44597</v>
      </c>
      <c r="C90" s="173" t="inlineStr">
        <is>
          <t>售出</t>
        </is>
      </c>
      <c r="D90" s="169" t="n">
        <v>1780</v>
      </c>
      <c r="E90" s="170" t="n"/>
      <c r="F90" s="169">
        <f>F89+D90-E90</f>
        <v/>
      </c>
      <c r="G90" s="14" t="inlineStr">
        <is>
          <t>卖久经大型猎物手套</t>
        </is>
      </c>
    </row>
    <row r="91" ht="15" customHeight="1">
      <c r="A91" s="14" t="n">
        <v>86</v>
      </c>
      <c r="B91" s="168" t="n">
        <v>44597</v>
      </c>
      <c r="C91" s="168" t="inlineStr">
        <is>
          <t>本金增加</t>
        </is>
      </c>
      <c r="D91" s="169" t="n">
        <v>950</v>
      </c>
      <c r="E91" s="170" t="n"/>
      <c r="F91" s="169">
        <f>F90+D91-E91</f>
        <v/>
      </c>
      <c r="G91" s="22" t="inlineStr">
        <is>
          <t>借钱 已还</t>
        </is>
      </c>
    </row>
    <row r="92" ht="15" customHeight="1">
      <c r="A92" s="14" t="n">
        <v>87</v>
      </c>
      <c r="B92" s="168" t="n">
        <v>44597</v>
      </c>
      <c r="C92" s="173" t="inlineStr">
        <is>
          <t>购入</t>
        </is>
      </c>
      <c r="D92" s="169" t="n"/>
      <c r="E92" s="170" t="n">
        <v>2535</v>
      </c>
      <c r="F92" s="169">
        <f>F91+D92-E92</f>
        <v/>
      </c>
      <c r="G92" s="14" t="inlineStr">
        <is>
          <t>原版M9</t>
        </is>
      </c>
    </row>
    <row r="93" ht="15" customHeight="1">
      <c r="A93" s="14" t="n">
        <v>88</v>
      </c>
      <c r="B93" s="168" t="n">
        <v>44597</v>
      </c>
      <c r="C93" s="14" t="inlineStr">
        <is>
          <t>租金收入</t>
        </is>
      </c>
      <c r="D93" s="175" t="n">
        <v>143</v>
      </c>
      <c r="E93" s="170" t="n"/>
      <c r="F93" s="169">
        <f>F92+D93-E93</f>
        <v/>
      </c>
      <c r="G93" s="14" t="inlineStr">
        <is>
          <t>原版蝴蝶（逾期一天）</t>
        </is>
      </c>
    </row>
    <row r="94" ht="15" customHeight="1">
      <c r="A94" s="14" t="n">
        <v>89</v>
      </c>
      <c r="B94" s="168" t="n">
        <v>44597</v>
      </c>
      <c r="C94" s="168" t="inlineStr">
        <is>
          <t>本金增加</t>
        </is>
      </c>
      <c r="D94" s="169" t="n">
        <v>5000</v>
      </c>
      <c r="E94" s="18" t="n"/>
      <c r="F94" s="169">
        <f>F93+D94-E94</f>
        <v/>
      </c>
      <c r="G94" s="22" t="inlineStr">
        <is>
          <t>提前预支基金 已还</t>
        </is>
      </c>
    </row>
    <row r="95" ht="15" customHeight="1">
      <c r="A95" s="14" t="n">
        <v>90</v>
      </c>
      <c r="B95" s="168" t="n">
        <v>44597</v>
      </c>
      <c r="C95" s="173" t="inlineStr">
        <is>
          <t>购入</t>
        </is>
      </c>
      <c r="D95" s="176" t="n"/>
      <c r="E95" s="28" t="n">
        <v>2130</v>
      </c>
      <c r="F95" s="169">
        <f>F94+D95-E95</f>
        <v/>
      </c>
      <c r="G95" s="14" t="inlineStr">
        <is>
          <t>原版刺刀</t>
        </is>
      </c>
    </row>
    <row r="96" ht="15" customHeight="1">
      <c r="A96" s="14" t="n">
        <v>91</v>
      </c>
      <c r="B96" s="168" t="n">
        <v>44597</v>
      </c>
      <c r="C96" s="173" t="inlineStr">
        <is>
          <t>购入</t>
        </is>
      </c>
      <c r="D96" s="169" t="n"/>
      <c r="E96" s="18" t="n">
        <v>370</v>
      </c>
      <c r="F96" s="169">
        <f>F95+D96-E96</f>
        <v/>
      </c>
      <c r="G96" s="14" t="inlineStr">
        <is>
          <t>久经野火awp</t>
        </is>
      </c>
    </row>
    <row r="97" ht="15" customHeight="1">
      <c r="A97" s="14" t="n">
        <v>92</v>
      </c>
      <c r="B97" s="168" t="n">
        <v>44597</v>
      </c>
      <c r="C97" s="173" t="inlineStr">
        <is>
          <t>购入</t>
        </is>
      </c>
      <c r="D97" s="169" t="n"/>
      <c r="E97" s="177" t="n">
        <v>2535</v>
      </c>
      <c r="F97" s="169">
        <f>F96+D97-E97</f>
        <v/>
      </c>
      <c r="G97" s="14" t="inlineStr">
        <is>
          <t>原版M9</t>
        </is>
      </c>
    </row>
    <row r="98" ht="15" customHeight="1">
      <c r="A98" s="14" t="n">
        <v>93</v>
      </c>
      <c r="B98" s="168" t="n">
        <v>44598</v>
      </c>
      <c r="C98" s="173" t="inlineStr">
        <is>
          <t>售出</t>
        </is>
      </c>
      <c r="D98" s="169" t="n">
        <v>650</v>
      </c>
      <c r="E98" s="18" t="n"/>
      <c r="F98" s="169">
        <f>F97+D98-E98</f>
        <v/>
      </c>
      <c r="G98" s="14" t="inlineStr">
        <is>
          <t>卖略磨印花集a1</t>
        </is>
      </c>
    </row>
    <row r="99" ht="15" customHeight="1">
      <c r="A99" s="14" t="n">
        <v>94</v>
      </c>
      <c r="B99" s="168" t="n">
        <v>44599</v>
      </c>
      <c r="C99" s="173" t="inlineStr">
        <is>
          <t>购入</t>
        </is>
      </c>
      <c r="D99" s="169" t="n"/>
      <c r="E99" s="18" t="n">
        <v>884</v>
      </c>
      <c r="F99" s="169">
        <f>F98+D99-E99</f>
        <v/>
      </c>
      <c r="G99" s="14" t="inlineStr">
        <is>
          <t>原版熊刀</t>
        </is>
      </c>
    </row>
    <row r="100" ht="15" customHeight="1">
      <c r="A100" s="14" t="n">
        <v>95</v>
      </c>
      <c r="B100" s="168" t="n">
        <v>44600</v>
      </c>
      <c r="C100" s="168" t="inlineStr">
        <is>
          <t>本金增加</t>
        </is>
      </c>
      <c r="D100" s="169" t="n">
        <v>36549.61</v>
      </c>
      <c r="E100" s="18" t="n"/>
      <c r="F100" s="169">
        <f>F99+D100-E100</f>
        <v/>
      </c>
      <c r="G100" s="28" t="inlineStr">
        <is>
          <t>基金转出</t>
        </is>
      </c>
    </row>
    <row r="101" ht="15" customHeight="1">
      <c r="A101" s="14" t="n">
        <v>96</v>
      </c>
      <c r="B101" s="168" t="n">
        <v>44600</v>
      </c>
      <c r="C101" s="173" t="inlineStr">
        <is>
          <t>购入</t>
        </is>
      </c>
      <c r="D101" s="169" t="n"/>
      <c r="E101" s="18" t="n">
        <v>1100</v>
      </c>
      <c r="F101" s="169">
        <f>F100+D101-E101</f>
        <v/>
      </c>
      <c r="G101" s="14" t="inlineStr">
        <is>
          <t>略磨火神</t>
        </is>
      </c>
    </row>
    <row r="102" ht="15" customHeight="1">
      <c r="A102" s="14" t="n">
        <v>97</v>
      </c>
      <c r="B102" s="168" t="n">
        <v>44600</v>
      </c>
      <c r="C102" s="173" t="inlineStr">
        <is>
          <t>购入</t>
        </is>
      </c>
      <c r="D102" s="169" t="n"/>
      <c r="E102" s="18" t="n">
        <v>2240</v>
      </c>
      <c r="F102" s="169">
        <f>F101+D102-E102</f>
        <v/>
      </c>
      <c r="G102" s="14" t="inlineStr">
        <is>
          <t>崭新火沙鹰</t>
        </is>
      </c>
    </row>
    <row r="103" ht="15" customHeight="1">
      <c r="A103" s="14" t="n">
        <v>98</v>
      </c>
      <c r="B103" s="168" t="n">
        <v>44600</v>
      </c>
      <c r="C103" s="14" t="inlineStr">
        <is>
          <t>还钱</t>
        </is>
      </c>
      <c r="D103" s="169" t="n"/>
      <c r="E103" s="18" t="n">
        <v>11200</v>
      </c>
      <c r="F103" s="169">
        <f>F102+D103-E103</f>
        <v/>
      </c>
      <c r="G103" s="22" t="inlineStr">
        <is>
          <t>还妈妈6200+5000</t>
        </is>
      </c>
    </row>
    <row r="104" ht="15" customHeight="1">
      <c r="A104" s="14" t="n">
        <v>99</v>
      </c>
      <c r="B104" s="168" t="n">
        <v>44600</v>
      </c>
      <c r="C104" s="14" t="inlineStr">
        <is>
          <t>还钱</t>
        </is>
      </c>
      <c r="D104" s="169" t="n"/>
      <c r="E104" s="18" t="n">
        <v>3800</v>
      </c>
      <c r="F104" s="169">
        <f>F103+D104-E104</f>
        <v/>
      </c>
      <c r="G104" s="22" t="inlineStr">
        <is>
          <t>还孙佳琪2200+1600</t>
        </is>
      </c>
    </row>
    <row r="105" ht="15" customHeight="1">
      <c r="A105" s="14" t="n">
        <v>100</v>
      </c>
      <c r="B105" s="168" t="n">
        <v>44600</v>
      </c>
      <c r="C105" s="14" t="inlineStr">
        <is>
          <t>还钱</t>
        </is>
      </c>
      <c r="D105" s="169" t="n"/>
      <c r="E105" s="18" t="n">
        <v>950</v>
      </c>
      <c r="F105" s="169">
        <f>F104+D105-E105</f>
        <v/>
      </c>
      <c r="G105" s="23" t="inlineStr">
        <is>
          <t>还950</t>
        </is>
      </c>
    </row>
    <row r="106" ht="15" customHeight="1">
      <c r="A106" s="14" t="n">
        <v>101</v>
      </c>
      <c r="B106" s="168" t="n">
        <v>44600</v>
      </c>
      <c r="C106" s="14" t="inlineStr">
        <is>
          <t>还钱</t>
        </is>
      </c>
      <c r="D106" s="169" t="n"/>
      <c r="E106" s="18" t="n">
        <v>5000</v>
      </c>
      <c r="F106" s="169">
        <f>F105+D106-E106</f>
        <v/>
      </c>
      <c r="G106" s="22" t="inlineStr">
        <is>
          <t>提前预支基金 还钱</t>
        </is>
      </c>
    </row>
    <row r="107" ht="15" customHeight="1">
      <c r="A107" s="14" t="n">
        <v>102</v>
      </c>
      <c r="B107" s="168" t="n">
        <v>44600</v>
      </c>
      <c r="C107" s="173" t="inlineStr">
        <is>
          <t>购入</t>
        </is>
      </c>
      <c r="D107" s="169" t="n"/>
      <c r="E107" s="18" t="n">
        <v>984</v>
      </c>
      <c r="F107" s="169">
        <f>F106+D107-E107</f>
        <v/>
      </c>
      <c r="G107" s="14" t="inlineStr">
        <is>
          <t>崭新绿宝石格洛克</t>
        </is>
      </c>
    </row>
    <row r="108" ht="15" customHeight="1">
      <c r="A108" s="14" t="n">
        <v>103</v>
      </c>
      <c r="B108" s="168" t="n">
        <v>44600</v>
      </c>
      <c r="C108" s="173" t="inlineStr">
        <is>
          <t>购入</t>
        </is>
      </c>
      <c r="D108" s="169" t="n"/>
      <c r="E108" s="18" t="n">
        <v>870</v>
      </c>
      <c r="F108" s="169">
        <f>F107+D108-E108</f>
        <v/>
      </c>
      <c r="G108" s="14" t="inlineStr">
        <is>
          <t>原版熊刀</t>
        </is>
      </c>
    </row>
    <row r="109" ht="15" customHeight="1">
      <c r="A109" s="14" t="n">
        <v>104</v>
      </c>
      <c r="B109" s="168" t="n">
        <v>44600</v>
      </c>
      <c r="C109" s="173" t="inlineStr">
        <is>
          <t>购入</t>
        </is>
      </c>
      <c r="D109" s="169" t="n"/>
      <c r="E109" s="18" t="n">
        <v>2476</v>
      </c>
      <c r="F109" s="169">
        <f>F108+D109-E109</f>
        <v/>
      </c>
      <c r="G109" s="14" t="inlineStr">
        <is>
          <t>原版M9</t>
        </is>
      </c>
    </row>
    <row r="110" ht="15" customHeight="1">
      <c r="A110" s="14" t="n">
        <v>105</v>
      </c>
      <c r="B110" s="168" t="n">
        <v>44600</v>
      </c>
      <c r="C110" s="173" t="inlineStr">
        <is>
          <t>购入</t>
        </is>
      </c>
      <c r="D110" s="169" t="n"/>
      <c r="E110" s="18" t="n">
        <v>1560</v>
      </c>
      <c r="F110" s="169">
        <f>F109+D110-E110</f>
        <v/>
      </c>
      <c r="G110" s="14" t="inlineStr">
        <is>
          <t>原版锯齿</t>
        </is>
      </c>
    </row>
    <row r="111" ht="15" customHeight="1">
      <c r="A111" s="14" t="n">
        <v>106</v>
      </c>
      <c r="B111" s="168" t="n">
        <v>44601</v>
      </c>
      <c r="C111" s="173" t="inlineStr">
        <is>
          <t>购入</t>
        </is>
      </c>
      <c r="D111" s="169" t="n"/>
      <c r="E111" s="18" t="n">
        <v>1755</v>
      </c>
      <c r="F111" s="169">
        <f>F110+D111-E111</f>
        <v/>
      </c>
      <c r="G111" s="14" t="inlineStr">
        <is>
          <t>崭新雷击awp</t>
        </is>
      </c>
    </row>
    <row r="112" ht="15" customHeight="1">
      <c r="A112" s="14" t="n">
        <v>107</v>
      </c>
      <c r="B112" s="168" t="n">
        <v>44601</v>
      </c>
      <c r="C112" s="173" t="inlineStr">
        <is>
          <t>购入</t>
        </is>
      </c>
      <c r="D112" s="169" t="n"/>
      <c r="E112" s="18" t="n">
        <v>1755</v>
      </c>
      <c r="F112" s="169">
        <f>F111+D112-E112</f>
        <v/>
      </c>
      <c r="G112" s="14" t="inlineStr">
        <is>
          <t>崭新雷击awp</t>
        </is>
      </c>
    </row>
    <row r="113" ht="15" customHeight="1">
      <c r="A113" s="14" t="n">
        <v>108</v>
      </c>
      <c r="B113" s="168" t="n">
        <v>44601</v>
      </c>
      <c r="C113" s="173" t="inlineStr">
        <is>
          <t>购入</t>
        </is>
      </c>
      <c r="D113" s="169" t="n"/>
      <c r="E113" s="18" t="n">
        <v>990</v>
      </c>
      <c r="F113" s="169">
        <f>F112+D113-E113</f>
        <v/>
      </c>
      <c r="G113" s="14" t="inlineStr">
        <is>
          <t>崭新绿宝石格洛克</t>
        </is>
      </c>
    </row>
    <row r="114" ht="15" customHeight="1">
      <c r="A114" s="14" t="n">
        <v>109</v>
      </c>
      <c r="B114" s="168" t="n">
        <v>44601</v>
      </c>
      <c r="C114" s="168" t="inlineStr">
        <is>
          <t>支付宝利息</t>
        </is>
      </c>
      <c r="D114" s="169" t="n">
        <v>0.04</v>
      </c>
      <c r="E114" s="18" t="n"/>
      <c r="F114" s="169">
        <f>F113+D114-E114</f>
        <v/>
      </c>
      <c r="G114" s="168" t="inlineStr">
        <is>
          <t>余额宝利息</t>
        </is>
      </c>
    </row>
    <row r="115" ht="15" customHeight="1">
      <c r="A115" s="14" t="n">
        <v>110</v>
      </c>
      <c r="B115" s="168" t="n">
        <v>44602</v>
      </c>
      <c r="C115" s="173" t="inlineStr">
        <is>
          <t>购入</t>
        </is>
      </c>
      <c r="D115" s="169" t="n"/>
      <c r="E115" s="18" t="n">
        <v>449</v>
      </c>
      <c r="F115" s="169">
        <f>F114+D115-E115</f>
        <v/>
      </c>
      <c r="G115" s="14" t="inlineStr">
        <is>
          <t>久经二西莫夫awp</t>
        </is>
      </c>
    </row>
    <row r="116" ht="15" customHeight="1">
      <c r="A116" s="14" t="n">
        <v>111</v>
      </c>
      <c r="B116" s="168" t="n">
        <v>44602</v>
      </c>
      <c r="C116" s="14" t="inlineStr">
        <is>
          <t>租金收入</t>
        </is>
      </c>
      <c r="D116" s="175" t="n">
        <v>16</v>
      </c>
      <c r="E116" s="18" t="n"/>
      <c r="F116" s="169">
        <f>F115+D116-E116</f>
        <v/>
      </c>
      <c r="G116" s="14" t="inlineStr">
        <is>
          <t>原版熊刀租金收入</t>
        </is>
      </c>
    </row>
    <row r="117" ht="15" customHeight="1">
      <c r="A117" s="14" t="n">
        <v>112</v>
      </c>
      <c r="B117" s="168" t="n">
        <v>44602</v>
      </c>
      <c r="C117" s="173" t="inlineStr">
        <is>
          <t>购入</t>
        </is>
      </c>
      <c r="D117" s="169" t="n"/>
      <c r="E117" s="18" t="n">
        <v>860</v>
      </c>
      <c r="F117" s="169">
        <f>F116+D117-E117</f>
        <v/>
      </c>
      <c r="G117" s="14" t="inlineStr">
        <is>
          <t>原版短剑</t>
        </is>
      </c>
    </row>
    <row r="118" ht="15" customHeight="1">
      <c r="A118" s="14" t="n">
        <v>113</v>
      </c>
      <c r="B118" s="168" t="n">
        <v>44602</v>
      </c>
      <c r="C118" s="168" t="inlineStr">
        <is>
          <t>支付宝利息</t>
        </is>
      </c>
      <c r="D118" s="169" t="n">
        <v>0.04</v>
      </c>
      <c r="E118" s="18" t="n"/>
      <c r="F118" s="169">
        <f>F117+D118-E118</f>
        <v/>
      </c>
      <c r="G118" s="168" t="inlineStr">
        <is>
          <t>余额宝利息</t>
        </is>
      </c>
    </row>
    <row r="119" ht="15" customHeight="1">
      <c r="A119" s="14" t="n">
        <v>114</v>
      </c>
      <c r="B119" s="168" t="n">
        <v>44602</v>
      </c>
      <c r="C119" s="173" t="inlineStr">
        <is>
          <t>购入</t>
        </is>
      </c>
      <c r="D119" s="169" t="n"/>
      <c r="E119" s="18" t="n">
        <v>975</v>
      </c>
      <c r="F119" s="169">
        <f>F118+D119-E119</f>
        <v/>
      </c>
      <c r="G119" s="14" t="inlineStr">
        <is>
          <t>崭新绿宝石格洛克</t>
        </is>
      </c>
    </row>
    <row r="120" ht="15" customHeight="1">
      <c r="A120" s="14" t="n">
        <v>115</v>
      </c>
      <c r="B120" s="168" t="n">
        <v>44602</v>
      </c>
      <c r="C120" s="14" t="inlineStr">
        <is>
          <t>本金增加</t>
        </is>
      </c>
      <c r="D120" s="169" t="n">
        <v>954</v>
      </c>
      <c r="E120" s="18" t="n"/>
      <c r="F120" s="169">
        <f>F119+D120-E120</f>
        <v/>
      </c>
      <c r="G120" s="22" t="inlineStr">
        <is>
          <t>余额转入，5000内支出，已还。</t>
        </is>
      </c>
    </row>
    <row r="121" ht="15" customHeight="1">
      <c r="A121" s="14" t="n">
        <v>116</v>
      </c>
      <c r="B121" s="168" t="n">
        <v>44602</v>
      </c>
      <c r="C121" s="173" t="inlineStr">
        <is>
          <t>购入</t>
        </is>
      </c>
      <c r="D121" s="169" t="n"/>
      <c r="E121" s="18" t="n">
        <v>954</v>
      </c>
      <c r="F121" s="169">
        <f>F120+D121-E121</f>
        <v/>
      </c>
      <c r="G121" s="14" t="inlineStr">
        <is>
          <t>崭新绿宝石格洛克</t>
        </is>
      </c>
    </row>
    <row r="122" ht="15" customHeight="1">
      <c r="A122" s="14" t="n">
        <v>117</v>
      </c>
      <c r="B122" s="168" t="n">
        <v>44602</v>
      </c>
      <c r="C122" s="173" t="inlineStr">
        <is>
          <t>定金</t>
        </is>
      </c>
      <c r="D122" s="169" t="n"/>
      <c r="E122" s="18" t="n">
        <v>50</v>
      </c>
      <c r="F122" s="169">
        <f>F121+D122-E122</f>
        <v/>
      </c>
      <c r="G122" s="14" t="inlineStr">
        <is>
          <t>G126的定金</t>
        </is>
      </c>
    </row>
    <row r="123" ht="15" customHeight="1">
      <c r="A123" s="14" t="n">
        <v>118</v>
      </c>
      <c r="B123" s="168" t="n">
        <v>44602</v>
      </c>
      <c r="C123" s="14" t="inlineStr">
        <is>
          <t>本金增加</t>
        </is>
      </c>
      <c r="D123" s="169" t="n">
        <v>2082</v>
      </c>
      <c r="E123" s="18" t="n"/>
      <c r="F123" s="169">
        <f>F122+D123-E123</f>
        <v/>
      </c>
      <c r="G123" s="22" t="inlineStr">
        <is>
          <t>余额转入，5000内支出，已还。</t>
        </is>
      </c>
    </row>
    <row r="124" ht="15" customHeight="1">
      <c r="A124" s="14" t="n">
        <v>119</v>
      </c>
      <c r="B124" s="168" t="n">
        <v>44602</v>
      </c>
      <c r="C124" s="173" t="inlineStr">
        <is>
          <t>购入</t>
        </is>
      </c>
      <c r="D124" s="169" t="n"/>
      <c r="E124" s="18" t="n">
        <v>2082</v>
      </c>
      <c r="F124" s="169">
        <f>F123+D124-E124</f>
        <v/>
      </c>
      <c r="G124" s="14" t="inlineStr">
        <is>
          <t>原版海豹+原版熊刀</t>
        </is>
      </c>
    </row>
    <row r="125" ht="15" customHeight="1">
      <c r="A125" s="14" t="n">
        <v>120</v>
      </c>
      <c r="B125" s="168" t="n">
        <v>44603</v>
      </c>
      <c r="C125" s="14" t="inlineStr">
        <is>
          <t>租金收入</t>
        </is>
      </c>
      <c r="D125" s="175" t="n">
        <v>10.5</v>
      </c>
      <c r="E125" s="18" t="n"/>
      <c r="F125" s="169">
        <f>F124+D125-E125</f>
        <v/>
      </c>
      <c r="G125" s="14" t="inlineStr">
        <is>
          <t>续租原版刺刀</t>
        </is>
      </c>
    </row>
    <row r="126" ht="15" customHeight="1">
      <c r="A126" s="14" t="n">
        <v>121</v>
      </c>
      <c r="B126" s="168" t="n">
        <v>44604</v>
      </c>
      <c r="C126" s="14" t="inlineStr">
        <is>
          <t>本金增加</t>
        </is>
      </c>
      <c r="D126" s="169" t="n">
        <v>877</v>
      </c>
      <c r="E126" s="18" t="n"/>
      <c r="F126" s="169">
        <f>F125+D126-E126</f>
        <v/>
      </c>
      <c r="G126" s="22" t="inlineStr">
        <is>
          <t>余额转入，5000内支出，已还。</t>
        </is>
      </c>
    </row>
    <row r="127" ht="15" customHeight="1">
      <c r="A127" s="14" t="n">
        <v>122</v>
      </c>
      <c r="B127" s="168" t="n">
        <v>44604</v>
      </c>
      <c r="C127" s="173" t="inlineStr">
        <is>
          <t>购入</t>
        </is>
      </c>
      <c r="D127" s="169" t="n"/>
      <c r="E127" s="18" t="n">
        <v>877</v>
      </c>
      <c r="F127" s="169">
        <f>F126+D127-E127</f>
        <v/>
      </c>
      <c r="G127" s="14" t="inlineStr">
        <is>
          <t>原版熊刀</t>
        </is>
      </c>
    </row>
    <row r="128" ht="15" customHeight="1">
      <c r="A128" s="14" t="n">
        <v>123</v>
      </c>
      <c r="B128" s="168" t="n">
        <v>44605</v>
      </c>
      <c r="C128" s="14" t="inlineStr">
        <is>
          <t>租金收入</t>
        </is>
      </c>
      <c r="D128" s="175" t="n">
        <v>6.8</v>
      </c>
      <c r="E128" s="18" t="n"/>
      <c r="F128" s="169">
        <f>F127+D128-E128</f>
        <v/>
      </c>
      <c r="G128" s="14" t="inlineStr">
        <is>
          <t>续租夜行衣</t>
        </is>
      </c>
    </row>
    <row r="129" ht="15" customHeight="1">
      <c r="A129" s="14" t="n">
        <v>124</v>
      </c>
      <c r="B129" s="168" t="n">
        <v>44606</v>
      </c>
      <c r="C129" s="14" t="inlineStr">
        <is>
          <t>租金收入</t>
        </is>
      </c>
      <c r="D129" s="175" t="n">
        <v>14.4</v>
      </c>
      <c r="E129" s="18" t="n"/>
      <c r="F129" s="169">
        <f>F128+D129-E129</f>
        <v/>
      </c>
      <c r="G129" s="14" t="inlineStr">
        <is>
          <t>略磨野火awp租金收入</t>
        </is>
      </c>
    </row>
    <row r="130" ht="15" customHeight="1">
      <c r="A130" s="14" t="n">
        <v>125</v>
      </c>
      <c r="B130" s="168" t="n">
        <v>44606</v>
      </c>
      <c r="C130" s="14" t="inlineStr">
        <is>
          <t>租金收入</t>
        </is>
      </c>
      <c r="D130" s="175" t="n">
        <v>27.2</v>
      </c>
      <c r="E130" s="18" t="n"/>
      <c r="F130" s="169">
        <f>F129+D130-E130</f>
        <v/>
      </c>
      <c r="G130" s="14" t="inlineStr">
        <is>
          <t>略磨火神租金收入</t>
        </is>
      </c>
    </row>
    <row r="131" ht="15" customHeight="1">
      <c r="A131" s="14" t="n">
        <v>126</v>
      </c>
      <c r="B131" s="168" t="n">
        <v>44606</v>
      </c>
      <c r="C131" s="14" t="inlineStr">
        <is>
          <t>本金增加</t>
        </is>
      </c>
      <c r="D131" s="169" t="n">
        <v>3000</v>
      </c>
      <c r="E131" s="18" t="n"/>
      <c r="F131" s="169">
        <f>F130+D131-E131</f>
        <v/>
      </c>
      <c r="G131" s="22" t="inlineStr">
        <is>
          <t>借孙佳琪3000（已还）</t>
        </is>
      </c>
    </row>
    <row r="132" ht="15" customHeight="1">
      <c r="A132" s="14" t="n">
        <v>127</v>
      </c>
      <c r="B132" s="168" t="n">
        <v>44606</v>
      </c>
      <c r="C132" s="173" t="inlineStr">
        <is>
          <t>购入</t>
        </is>
      </c>
      <c r="D132" s="169" t="n"/>
      <c r="E132" s="18" t="n">
        <v>575</v>
      </c>
      <c r="F132" s="169">
        <f>F131+D132-E132</f>
        <v/>
      </c>
      <c r="G132" s="14" t="inlineStr">
        <is>
          <t>原版弯刀</t>
        </is>
      </c>
    </row>
    <row r="133" ht="15" customHeight="1">
      <c r="A133" s="14" t="n">
        <v>128</v>
      </c>
      <c r="B133" s="168" t="n">
        <v>44606</v>
      </c>
      <c r="C133" s="173" t="inlineStr">
        <is>
          <t>购入</t>
        </is>
      </c>
      <c r="D133" s="169" t="n"/>
      <c r="E133" s="18" t="n">
        <v>1268</v>
      </c>
      <c r="F133" s="169">
        <f>F132+D133-E133</f>
        <v/>
      </c>
      <c r="G133" s="14" t="inlineStr">
        <is>
          <t>原版海豹</t>
        </is>
      </c>
    </row>
    <row r="134" ht="15" customHeight="1">
      <c r="A134" s="14" t="n">
        <v>129</v>
      </c>
      <c r="B134" s="173" t="n">
        <v>44606</v>
      </c>
      <c r="C134" s="173" t="inlineStr">
        <is>
          <t>购入</t>
        </is>
      </c>
      <c r="D134" s="169" t="n"/>
      <c r="E134" s="18" t="n">
        <v>951</v>
      </c>
      <c r="F134" s="169">
        <f>F133+D134-E134</f>
        <v/>
      </c>
      <c r="G134" s="14" t="inlineStr">
        <is>
          <t>原版系绳匕首</t>
        </is>
      </c>
    </row>
    <row r="135" ht="15" customHeight="1">
      <c r="A135" s="14" t="n">
        <v>130</v>
      </c>
      <c r="B135" s="173" t="n">
        <v>44607</v>
      </c>
      <c r="C135" s="14" t="inlineStr">
        <is>
          <t>租金收入</t>
        </is>
      </c>
      <c r="D135" s="175" t="n">
        <v>54.4</v>
      </c>
      <c r="E135" s="18" t="n"/>
      <c r="F135" s="169">
        <f>F134+D135-E135</f>
        <v/>
      </c>
      <c r="G135" s="14" t="inlineStr">
        <is>
          <t>夜行衣租金收入</t>
        </is>
      </c>
    </row>
    <row r="136" ht="15" customHeight="1">
      <c r="A136" s="14" t="n">
        <v>131</v>
      </c>
      <c r="B136" s="173" t="n">
        <v>44607</v>
      </c>
      <c r="C136" s="14" t="inlineStr">
        <is>
          <t>本金增加</t>
        </is>
      </c>
      <c r="D136" s="169" t="n">
        <v>21948.78</v>
      </c>
      <c r="E136" s="18" t="n"/>
      <c r="F136" s="169">
        <f>F135+D136-E136</f>
        <v/>
      </c>
      <c r="G136" s="28" t="inlineStr">
        <is>
          <t>基金转出</t>
        </is>
      </c>
    </row>
    <row r="137" ht="15" customHeight="1">
      <c r="A137" s="14" t="n">
        <v>132</v>
      </c>
      <c r="B137" s="173" t="n">
        <v>44607</v>
      </c>
      <c r="C137" s="14" t="inlineStr">
        <is>
          <t>还钱</t>
        </is>
      </c>
      <c r="D137" s="169" t="n"/>
      <c r="E137" s="18" t="n">
        <v>3000</v>
      </c>
      <c r="F137" s="169">
        <f>F136+D137-E137</f>
        <v/>
      </c>
      <c r="G137" s="22" t="inlineStr">
        <is>
          <t>还孙佳琪3000</t>
        </is>
      </c>
    </row>
    <row r="138" ht="15" customHeight="1">
      <c r="A138" s="14" t="n">
        <v>133</v>
      </c>
      <c r="B138" s="173" t="n">
        <v>44607</v>
      </c>
      <c r="C138" s="14" t="inlineStr">
        <is>
          <t>还钱</t>
        </is>
      </c>
      <c r="D138" s="169" t="n"/>
      <c r="E138" s="18" t="n">
        <v>3913</v>
      </c>
      <c r="F138" s="169">
        <f>F137+D138-E138</f>
        <v/>
      </c>
      <c r="G138" s="23" t="inlineStr">
        <is>
          <t>还5000内的钱</t>
        </is>
      </c>
    </row>
    <row r="139" ht="15" customHeight="1">
      <c r="A139" s="14" t="n">
        <v>134</v>
      </c>
      <c r="B139" s="173" t="n">
        <v>44607</v>
      </c>
      <c r="C139" s="173" t="inlineStr">
        <is>
          <t>购入</t>
        </is>
      </c>
      <c r="D139" s="14" t="n"/>
      <c r="E139" s="18" t="n">
        <v>2531</v>
      </c>
      <c r="F139" s="169">
        <f>F138+D139-E139</f>
        <v/>
      </c>
      <c r="G139" s="14" t="inlineStr">
        <is>
          <t>原版M9</t>
        </is>
      </c>
    </row>
    <row r="140" ht="15" customHeight="1">
      <c r="A140" s="14" t="n">
        <v>135</v>
      </c>
      <c r="B140" s="173" t="n">
        <v>44607</v>
      </c>
      <c r="C140" s="173" t="inlineStr">
        <is>
          <t>购入</t>
        </is>
      </c>
      <c r="D140" s="14" t="n"/>
      <c r="E140" s="18" t="n">
        <v>2291</v>
      </c>
      <c r="F140" s="169">
        <f>F139+D140-E140</f>
        <v/>
      </c>
      <c r="G140" s="14" t="inlineStr">
        <is>
          <t>久经钴蓝骷髅手套</t>
        </is>
      </c>
    </row>
    <row r="141" ht="15" customHeight="1">
      <c r="A141" s="14" t="n">
        <v>136</v>
      </c>
      <c r="B141" s="173" t="n">
        <v>44607</v>
      </c>
      <c r="C141" s="173" t="inlineStr">
        <is>
          <t>购入</t>
        </is>
      </c>
      <c r="D141" s="14" t="n"/>
      <c r="E141" s="18" t="n">
        <v>2310.01</v>
      </c>
      <c r="F141" s="169">
        <f>F140+D141-E141</f>
        <v/>
      </c>
      <c r="G141" s="14" t="inlineStr">
        <is>
          <t>久经钴蓝骷髅手套</t>
        </is>
      </c>
    </row>
    <row r="142" ht="15" customHeight="1">
      <c r="A142" s="14" t="n">
        <v>137</v>
      </c>
      <c r="B142" s="173" t="n">
        <v>44607</v>
      </c>
      <c r="C142" s="173" t="inlineStr">
        <is>
          <t>购入</t>
        </is>
      </c>
      <c r="D142" s="14" t="n"/>
      <c r="E142" s="18" t="n">
        <v>2220</v>
      </c>
      <c r="F142" s="169">
        <f>F141+D142-E142</f>
        <v/>
      </c>
      <c r="G142" s="14" t="inlineStr">
        <is>
          <t>崭新火沙鹰</t>
        </is>
      </c>
    </row>
    <row r="143" ht="15" customHeight="1">
      <c r="A143" s="14" t="n">
        <v>138</v>
      </c>
      <c r="B143" s="173" t="n">
        <v>44607</v>
      </c>
      <c r="C143" s="14" t="inlineStr">
        <is>
          <t>租金收入</t>
        </is>
      </c>
      <c r="D143" s="175" t="n">
        <v>56</v>
      </c>
      <c r="E143" s="18" t="n"/>
      <c r="F143" s="169">
        <f>F142+D143-E143</f>
        <v/>
      </c>
      <c r="G143" s="14" t="inlineStr">
        <is>
          <t>久经北方森林蝴蝶租金收入</t>
        </is>
      </c>
    </row>
    <row r="144" ht="15" customHeight="1">
      <c r="A144" s="14" t="n">
        <v>139</v>
      </c>
      <c r="B144" s="173" t="n">
        <v>44607</v>
      </c>
      <c r="C144" s="14" t="inlineStr">
        <is>
          <t>租金收入</t>
        </is>
      </c>
      <c r="D144" s="175" t="n">
        <v>14.4</v>
      </c>
      <c r="E144" s="18" t="n"/>
      <c r="F144" s="169">
        <f>F143+D144-E144</f>
        <v/>
      </c>
      <c r="G144" s="14" t="inlineStr">
        <is>
          <t>久经二西莫夫awp租金收入</t>
        </is>
      </c>
    </row>
    <row r="145" ht="15" customHeight="1">
      <c r="A145" s="14" t="n">
        <v>140</v>
      </c>
      <c r="B145" s="173" t="n">
        <v>44608</v>
      </c>
      <c r="C145" s="173" t="inlineStr">
        <is>
          <t>购入</t>
        </is>
      </c>
      <c r="D145" s="14" t="n"/>
      <c r="E145" s="18" t="n">
        <v>1435</v>
      </c>
      <c r="F145" s="169">
        <f>F144+D145-E145</f>
        <v/>
      </c>
      <c r="G145" s="14" t="inlineStr">
        <is>
          <t>久经澄澈之水M9</t>
        </is>
      </c>
    </row>
    <row r="146" ht="15" customHeight="1">
      <c r="A146" s="14" t="n">
        <v>141</v>
      </c>
      <c r="B146" s="173" t="n">
        <v>44608</v>
      </c>
      <c r="C146" s="173" t="inlineStr">
        <is>
          <t>购入</t>
        </is>
      </c>
      <c r="D146" s="14" t="n"/>
      <c r="E146" s="18" t="n">
        <v>947</v>
      </c>
      <c r="F146" s="169">
        <f>F145+D146-E146</f>
        <v/>
      </c>
      <c r="G146" s="14" t="inlineStr">
        <is>
          <t>原版系绳匕首</t>
        </is>
      </c>
    </row>
    <row r="147" ht="15" customHeight="1">
      <c r="A147" s="14" t="n">
        <v>142</v>
      </c>
      <c r="B147" s="173" t="n">
        <v>44608</v>
      </c>
      <c r="C147" s="173" t="inlineStr">
        <is>
          <t>购入</t>
        </is>
      </c>
      <c r="D147" s="14" t="n"/>
      <c r="E147" s="18" t="n">
        <v>850</v>
      </c>
      <c r="F147" s="169">
        <f>F146+D147-E147</f>
        <v/>
      </c>
      <c r="G147" s="14" t="inlineStr">
        <is>
          <t>久经二西莫夫awp（四连titan）</t>
        </is>
      </c>
    </row>
    <row r="148" ht="15" customHeight="1">
      <c r="A148" s="14" t="n">
        <v>143</v>
      </c>
      <c r="B148" s="173" t="n">
        <v>44608</v>
      </c>
      <c r="C148" s="173" t="inlineStr">
        <is>
          <t>购入</t>
        </is>
      </c>
      <c r="D148" s="14" t="n"/>
      <c r="E148" s="18" t="n">
        <v>496</v>
      </c>
      <c r="F148" s="169">
        <f>F147+D148-E148</f>
        <v/>
      </c>
      <c r="G148" s="14" t="inlineStr">
        <is>
          <t>久经二西莫夫awp</t>
        </is>
      </c>
    </row>
    <row r="149" ht="15" customHeight="1">
      <c r="A149" s="14" t="n">
        <v>144</v>
      </c>
      <c r="B149" s="173" t="n">
        <v>44608</v>
      </c>
      <c r="C149" s="173" t="inlineStr">
        <is>
          <t>购入</t>
        </is>
      </c>
      <c r="D149" s="14" t="n"/>
      <c r="E149" s="18" t="n">
        <v>375</v>
      </c>
      <c r="F149" s="169">
        <f>F148+D149-E149</f>
        <v/>
      </c>
      <c r="G149" s="14" t="inlineStr">
        <is>
          <t>略磨野火awp</t>
        </is>
      </c>
    </row>
    <row r="150" ht="15" customHeight="1">
      <c r="A150" s="14" t="n">
        <v>145</v>
      </c>
      <c r="B150" s="173" t="n">
        <v>44608</v>
      </c>
      <c r="C150" s="173" t="inlineStr">
        <is>
          <t>购入</t>
        </is>
      </c>
      <c r="D150" s="14" t="n"/>
      <c r="E150" s="28" t="n">
        <v>1553</v>
      </c>
      <c r="F150" s="169">
        <f>F149+D150-E150</f>
        <v/>
      </c>
      <c r="G150" s="14" t="inlineStr">
        <is>
          <t>原版锯齿</t>
        </is>
      </c>
    </row>
    <row r="151" ht="15" customHeight="1">
      <c r="A151" s="14" t="n">
        <v>146</v>
      </c>
      <c r="B151" s="173" t="n">
        <v>44608</v>
      </c>
      <c r="C151" s="173" t="inlineStr">
        <is>
          <t>本金增加</t>
        </is>
      </c>
      <c r="D151" s="14" t="n">
        <v>1282</v>
      </c>
      <c r="E151" s="18" t="n"/>
      <c r="F151" s="169">
        <f>F150+D151-E151</f>
        <v/>
      </c>
      <c r="G151" s="22" t="inlineStr">
        <is>
          <t>自费（已还）</t>
        </is>
      </c>
    </row>
    <row r="152" ht="15" customHeight="1">
      <c r="A152" s="14" t="n">
        <v>147</v>
      </c>
      <c r="B152" s="173" t="n">
        <v>44608</v>
      </c>
      <c r="C152" s="173" t="inlineStr">
        <is>
          <t>购入</t>
        </is>
      </c>
      <c r="D152" s="14" t="n"/>
      <c r="E152" s="18" t="n">
        <v>1282</v>
      </c>
      <c r="F152" s="169">
        <f>F151+D152-E152</f>
        <v/>
      </c>
      <c r="G152" s="14" t="inlineStr">
        <is>
          <t>原版海豹</t>
        </is>
      </c>
    </row>
    <row r="153" ht="15" customHeight="1">
      <c r="A153" s="14" t="n">
        <v>148</v>
      </c>
      <c r="B153" s="173" t="n">
        <v>44608</v>
      </c>
      <c r="C153" s="14" t="inlineStr">
        <is>
          <t>租金收入</t>
        </is>
      </c>
      <c r="D153" s="175" t="n">
        <v>52</v>
      </c>
      <c r="E153" s="18" t="n"/>
      <c r="F153" s="169">
        <f>F152+D153-E153</f>
        <v/>
      </c>
      <c r="G153" s="14" t="inlineStr">
        <is>
          <t>久经北方森林蝴蝶租金收入</t>
        </is>
      </c>
    </row>
    <row r="154" ht="15" customHeight="1">
      <c r="A154" s="14" t="n">
        <v>149</v>
      </c>
      <c r="B154" s="173" t="n">
        <v>44608</v>
      </c>
      <c r="C154" s="14" t="inlineStr">
        <is>
          <t>租金收入</t>
        </is>
      </c>
      <c r="D154" s="175" t="n">
        <v>22.4</v>
      </c>
      <c r="E154" s="18" t="n"/>
      <c r="F154" s="169">
        <f>F153+D154-E154</f>
        <v/>
      </c>
      <c r="G154" s="14" t="inlineStr">
        <is>
          <t>原版短剑租金收入</t>
        </is>
      </c>
    </row>
    <row r="155" ht="15" customHeight="1">
      <c r="A155" s="14" t="n">
        <v>150</v>
      </c>
      <c r="B155" s="173" t="n">
        <v>44609</v>
      </c>
      <c r="C155" s="14" t="inlineStr">
        <is>
          <t>租金收入</t>
        </is>
      </c>
      <c r="D155" s="175" t="n">
        <v>10</v>
      </c>
      <c r="E155" s="18" t="n"/>
      <c r="F155" s="169">
        <f>F154+D155-E155</f>
        <v/>
      </c>
      <c r="G155" s="14" t="inlineStr">
        <is>
          <t>久经印花集沙鹰租金收入</t>
        </is>
      </c>
    </row>
    <row r="156" ht="15" customHeight="1">
      <c r="A156" s="14" t="n">
        <v>151</v>
      </c>
      <c r="B156" s="173" t="n">
        <v>44609</v>
      </c>
      <c r="C156" s="173" t="inlineStr">
        <is>
          <t>本金增加</t>
        </is>
      </c>
      <c r="D156" s="14" t="n">
        <v>2533</v>
      </c>
      <c r="E156" s="18" t="n"/>
      <c r="F156" s="169">
        <f>F155+D156-E156</f>
        <v/>
      </c>
      <c r="G156" s="22" t="inlineStr">
        <is>
          <t>自费（已还）</t>
        </is>
      </c>
    </row>
    <row r="157" ht="15" customHeight="1">
      <c r="A157" s="14" t="n">
        <v>152</v>
      </c>
      <c r="B157" s="173" t="n">
        <v>44609</v>
      </c>
      <c r="C157" s="173" t="inlineStr">
        <is>
          <t>购入</t>
        </is>
      </c>
      <c r="D157" s="14" t="n"/>
      <c r="E157" s="18" t="n">
        <v>2533</v>
      </c>
      <c r="F157" s="169">
        <f>F156+D157-E157</f>
        <v/>
      </c>
      <c r="G157" s="14" t="inlineStr">
        <is>
          <t>原版M9</t>
        </is>
      </c>
    </row>
    <row r="158" ht="15" customHeight="1">
      <c r="A158" s="14" t="n">
        <v>153</v>
      </c>
      <c r="B158" s="173" t="n">
        <v>44609</v>
      </c>
      <c r="C158" s="14" t="inlineStr">
        <is>
          <t>售出</t>
        </is>
      </c>
      <c r="D158" s="14" t="n">
        <v>975</v>
      </c>
      <c r="E158" s="18" t="n"/>
      <c r="F158" s="169">
        <f>F157+D158-E158</f>
        <v/>
      </c>
      <c r="G158" s="14" t="inlineStr">
        <is>
          <t>卖崭新绿宝石格洛克</t>
        </is>
      </c>
    </row>
    <row r="159" ht="15" customHeight="1">
      <c r="A159" s="14" t="n">
        <v>154</v>
      </c>
      <c r="B159" s="173" t="n">
        <v>44609</v>
      </c>
      <c r="C159" s="173" t="inlineStr">
        <is>
          <t>购入</t>
        </is>
      </c>
      <c r="D159" s="14" t="n"/>
      <c r="E159" s="18" t="n">
        <v>490</v>
      </c>
      <c r="F159" s="169">
        <f>F158+D159-E159</f>
        <v/>
      </c>
      <c r="G159" s="14" t="inlineStr">
        <is>
          <t>久经二西莫夫awp</t>
        </is>
      </c>
    </row>
    <row r="160" ht="15" customHeight="1">
      <c r="A160" s="14" t="n">
        <v>155</v>
      </c>
      <c r="B160" s="173" t="n">
        <v>44609</v>
      </c>
      <c r="C160" s="14" t="inlineStr">
        <is>
          <t>售出</t>
        </is>
      </c>
      <c r="D160" s="14" t="n">
        <v>975</v>
      </c>
      <c r="E160" s="18" t="n"/>
      <c r="F160" s="169">
        <f>F159+D160-E160</f>
        <v/>
      </c>
      <c r="G160" s="14" t="inlineStr">
        <is>
          <t>卖崭新绿宝石格洛克</t>
        </is>
      </c>
    </row>
    <row r="161" ht="15" customHeight="1">
      <c r="A161" s="14" t="n">
        <v>156</v>
      </c>
      <c r="B161" s="173" t="n">
        <v>44609</v>
      </c>
      <c r="C161" s="14" t="inlineStr">
        <is>
          <t>还钱</t>
        </is>
      </c>
      <c r="D161" s="14" t="n"/>
      <c r="E161" s="18" t="n">
        <v>1282</v>
      </c>
      <c r="F161" s="169">
        <f>F160+D161-E161</f>
        <v/>
      </c>
      <c r="G161" s="22" t="inlineStr">
        <is>
          <t>还自费的1282（G151）</t>
        </is>
      </c>
    </row>
    <row r="162" ht="15" customHeight="1">
      <c r="A162" s="14" t="n">
        <v>157</v>
      </c>
      <c r="B162" s="173" t="n">
        <v>44609</v>
      </c>
      <c r="C162" s="14" t="inlineStr">
        <is>
          <t>租金收入</t>
        </is>
      </c>
      <c r="D162" s="175" t="n">
        <v>80</v>
      </c>
      <c r="E162" s="18" t="n"/>
      <c r="F162" s="169">
        <f>F161+D162-E162</f>
        <v/>
      </c>
      <c r="G162" s="14" t="inlineStr">
        <is>
          <t>原版蝴蝶刀 续租8天</t>
        </is>
      </c>
    </row>
    <row r="163" ht="15" customHeight="1">
      <c r="A163" s="14" t="n">
        <v>158</v>
      </c>
      <c r="B163" s="173" t="n">
        <v>44610</v>
      </c>
      <c r="C163" s="14" t="inlineStr">
        <is>
          <t>租金收入</t>
        </is>
      </c>
      <c r="D163" s="175" t="n">
        <v>2.5</v>
      </c>
      <c r="E163" s="18" t="n"/>
      <c r="F163" s="169">
        <f>F162+D163-E163</f>
        <v/>
      </c>
      <c r="G163" s="14" t="inlineStr">
        <is>
          <t>久经大碗 续租1天</t>
        </is>
      </c>
    </row>
    <row r="164" ht="15" customHeight="1">
      <c r="A164" s="14" t="n">
        <v>159</v>
      </c>
      <c r="B164" s="173" t="n">
        <v>44612</v>
      </c>
      <c r="C164" s="14" t="inlineStr">
        <is>
          <t>租金收入</t>
        </is>
      </c>
      <c r="D164" s="175" t="n">
        <v>36</v>
      </c>
      <c r="E164" s="18" t="n"/>
      <c r="F164" s="169">
        <f>F163+D164-E164</f>
        <v/>
      </c>
      <c r="G164" s="14" t="inlineStr">
        <is>
          <t>久经渐变之色手套 租金收入</t>
        </is>
      </c>
    </row>
    <row r="165" ht="15" customHeight="1">
      <c r="A165" s="14" t="n">
        <v>160</v>
      </c>
      <c r="B165" s="173" t="n">
        <v>44613</v>
      </c>
      <c r="C165" s="14" t="inlineStr">
        <is>
          <t>租金收入</t>
        </is>
      </c>
      <c r="D165" s="175" t="n">
        <v>154</v>
      </c>
      <c r="E165" s="18" t="n"/>
      <c r="F165" s="169">
        <f>F164+D165-E165</f>
        <v/>
      </c>
      <c r="G165" s="14" t="inlineStr">
        <is>
          <t>久经双栖 租金收入</t>
        </is>
      </c>
    </row>
    <row r="166" ht="15" customHeight="1">
      <c r="A166" s="14" t="n">
        <v>161</v>
      </c>
      <c r="B166" s="173" t="n">
        <v>44613</v>
      </c>
      <c r="C166" s="14" t="inlineStr">
        <is>
          <t>租金收入</t>
        </is>
      </c>
      <c r="D166" s="175" t="n">
        <v>75</v>
      </c>
      <c r="E166" s="18" t="n"/>
      <c r="F166" s="169">
        <f>F165+D166-E166</f>
        <v/>
      </c>
      <c r="G166" s="14" t="inlineStr">
        <is>
          <t>崭新火沙鹰 续租15天</t>
        </is>
      </c>
    </row>
    <row r="167" ht="15" customHeight="1">
      <c r="A167" s="14" t="n">
        <v>162</v>
      </c>
      <c r="B167" s="173" t="n">
        <v>44613</v>
      </c>
      <c r="C167" s="14" t="inlineStr">
        <is>
          <t>租金收入</t>
        </is>
      </c>
      <c r="D167" s="175" t="n">
        <v>15</v>
      </c>
      <c r="E167" s="18" t="n"/>
      <c r="F167" s="169">
        <f>F166+D167-E167</f>
        <v/>
      </c>
      <c r="G167" s="14" t="inlineStr">
        <is>
          <t>崭新火沙鹰 续租3天</t>
        </is>
      </c>
    </row>
    <row r="168" ht="15" customHeight="1">
      <c r="A168" s="14" t="n">
        <v>163</v>
      </c>
      <c r="B168" s="173" t="n">
        <v>44613</v>
      </c>
      <c r="C168" s="14" t="inlineStr">
        <is>
          <t>租金收入</t>
        </is>
      </c>
      <c r="D168" s="175" t="n">
        <v>110</v>
      </c>
      <c r="E168" s="18" t="n"/>
      <c r="F168" s="169">
        <f>F167+D168-E168</f>
        <v/>
      </c>
      <c r="G168" s="14" t="inlineStr">
        <is>
          <t>崭新火沙鹰 租金收入</t>
        </is>
      </c>
    </row>
    <row r="169" ht="15" customHeight="1">
      <c r="A169" s="14" t="n">
        <v>164</v>
      </c>
      <c r="B169" s="173" t="n">
        <v>44613</v>
      </c>
      <c r="C169" s="14" t="inlineStr">
        <is>
          <t>租金收入</t>
        </is>
      </c>
      <c r="D169" s="175" t="n">
        <v>116.4</v>
      </c>
      <c r="E169" s="18" t="n"/>
      <c r="F169" s="169">
        <f>F168+D169-E169</f>
        <v/>
      </c>
      <c r="G169" s="14" t="inlineStr">
        <is>
          <t>原版蝴蝶刀 续租12天</t>
        </is>
      </c>
    </row>
    <row r="170" ht="15" customHeight="1">
      <c r="A170" s="14" t="n">
        <v>165</v>
      </c>
      <c r="B170" s="173" t="n">
        <v>44614</v>
      </c>
      <c r="C170" s="14" t="inlineStr">
        <is>
          <t>租金收入</t>
        </is>
      </c>
      <c r="D170" s="175" t="n">
        <v>105.6</v>
      </c>
      <c r="E170" s="18" t="n"/>
      <c r="F170" s="169">
        <f>F169+D170-E170</f>
        <v/>
      </c>
      <c r="G170" s="14" t="inlineStr">
        <is>
          <t>原版M9 租金收入</t>
        </is>
      </c>
    </row>
    <row r="171" ht="15" customHeight="1">
      <c r="A171" s="14" t="n">
        <v>166</v>
      </c>
      <c r="B171" s="173" t="n">
        <v>44615</v>
      </c>
      <c r="C171" s="14" t="inlineStr">
        <is>
          <t>租金收入</t>
        </is>
      </c>
      <c r="D171" s="175" t="n">
        <v>2.5</v>
      </c>
      <c r="E171" s="18" t="n"/>
      <c r="F171" s="169">
        <f>F170+D171-E171</f>
        <v/>
      </c>
      <c r="G171" s="14" t="inlineStr">
        <is>
          <t>久经大碗 续租1天</t>
        </is>
      </c>
    </row>
    <row r="172" ht="15" customHeight="1">
      <c r="A172" s="14" t="n">
        <v>167</v>
      </c>
      <c r="B172" s="173" t="n">
        <v>44615</v>
      </c>
      <c r="C172" s="14" t="inlineStr">
        <is>
          <t>租金收入</t>
        </is>
      </c>
      <c r="D172" s="175" t="n">
        <v>17.6</v>
      </c>
      <c r="E172" s="18" t="n"/>
      <c r="F172" s="169">
        <f>F171+D172-E172</f>
        <v/>
      </c>
      <c r="G172" s="14" t="inlineStr">
        <is>
          <t>略磨火神 租金收入</t>
        </is>
      </c>
    </row>
    <row r="173" ht="15" customHeight="1">
      <c r="A173" s="14" t="n">
        <v>168</v>
      </c>
      <c r="B173" s="173" t="n">
        <v>44616</v>
      </c>
      <c r="C173" s="14" t="inlineStr">
        <is>
          <t>租金收入</t>
        </is>
      </c>
      <c r="D173" s="175" t="n">
        <v>110</v>
      </c>
      <c r="E173" s="18" t="n"/>
      <c r="F173" s="169">
        <f>F172+D173-E173</f>
        <v/>
      </c>
      <c r="G173" s="14" t="inlineStr">
        <is>
          <t>原版M9 租金收入</t>
        </is>
      </c>
    </row>
    <row r="174" ht="15" customHeight="1">
      <c r="A174" s="14" t="n">
        <v>169</v>
      </c>
      <c r="B174" s="173" t="n">
        <v>44616</v>
      </c>
      <c r="C174" s="14" t="inlineStr">
        <is>
          <t>租金收入</t>
        </is>
      </c>
      <c r="D174" s="175" t="n">
        <v>32</v>
      </c>
      <c r="E174" s="18" t="n"/>
      <c r="F174" s="169">
        <f>F173+D174-E174</f>
        <v/>
      </c>
      <c r="G174" s="14" t="inlineStr">
        <is>
          <t>原版锯齿 租金收入</t>
        </is>
      </c>
    </row>
    <row r="175" ht="15" customHeight="1">
      <c r="A175" s="14" t="n">
        <v>170</v>
      </c>
      <c r="B175" s="173" t="n">
        <v>44616</v>
      </c>
      <c r="C175" s="14" t="inlineStr">
        <is>
          <t>租金收入</t>
        </is>
      </c>
      <c r="D175" s="175" t="n">
        <v>88</v>
      </c>
      <c r="E175" s="18" t="n"/>
      <c r="F175" s="169">
        <f>F174+D175-E175</f>
        <v/>
      </c>
      <c r="G175" s="14" t="inlineStr">
        <is>
          <t>原版刺刀 租金收入</t>
        </is>
      </c>
    </row>
    <row r="176" ht="15" customHeight="1">
      <c r="A176" s="14" t="n">
        <v>171</v>
      </c>
      <c r="B176" s="173" t="n">
        <v>44616</v>
      </c>
      <c r="C176" s="14" t="inlineStr">
        <is>
          <t>租金收入</t>
        </is>
      </c>
      <c r="D176" s="175" t="n">
        <v>132</v>
      </c>
      <c r="E176" s="18" t="n"/>
      <c r="F176" s="169">
        <f>F175+D176-E176</f>
        <v/>
      </c>
      <c r="G176" s="14" t="inlineStr">
        <is>
          <t>原版爪子刀 租金收入</t>
        </is>
      </c>
    </row>
    <row r="177" ht="15" customHeight="1">
      <c r="A177" s="14" t="n">
        <v>172</v>
      </c>
      <c r="B177" s="173" t="n">
        <v>44616</v>
      </c>
      <c r="C177" s="14" t="inlineStr">
        <is>
          <t>租金收入</t>
        </is>
      </c>
      <c r="D177" s="175" t="n">
        <v>77</v>
      </c>
      <c r="E177" s="18" t="n"/>
      <c r="F177" s="169">
        <f>F176+D177-E177</f>
        <v/>
      </c>
      <c r="G177" s="14" t="inlineStr">
        <is>
          <t>原版锯齿 租金收入</t>
        </is>
      </c>
    </row>
    <row r="178" ht="15" customHeight="1">
      <c r="A178" s="14" t="n">
        <v>173</v>
      </c>
      <c r="B178" s="173" t="n">
        <v>44617</v>
      </c>
      <c r="C178" s="14" t="inlineStr">
        <is>
          <t>买断收入</t>
        </is>
      </c>
      <c r="D178" s="175" t="n">
        <v>6886</v>
      </c>
      <c r="E178" s="18" t="n"/>
      <c r="F178" s="169">
        <f>F177+D178-E178</f>
        <v/>
      </c>
      <c r="G178" s="14" t="inlineStr">
        <is>
          <t>原版蝴蝶 买断收入</t>
        </is>
      </c>
    </row>
    <row r="179" ht="15" customHeight="1">
      <c r="A179" s="14" t="n">
        <v>174</v>
      </c>
      <c r="B179" s="173" t="n">
        <v>44617</v>
      </c>
      <c r="C179" s="173" t="inlineStr">
        <is>
          <t>购入</t>
        </is>
      </c>
      <c r="D179" s="14" t="n"/>
      <c r="E179" s="18" t="n">
        <v>1650</v>
      </c>
      <c r="F179" s="169">
        <f>F178+D179-E179</f>
        <v/>
      </c>
      <c r="G179" s="14" t="inlineStr">
        <is>
          <t>原版锯齿</t>
        </is>
      </c>
    </row>
    <row r="180" ht="15" customHeight="1">
      <c r="A180" s="14" t="n">
        <v>175</v>
      </c>
      <c r="B180" s="173" t="n">
        <v>44617</v>
      </c>
      <c r="C180" s="173" t="inlineStr">
        <is>
          <t>还钱</t>
        </is>
      </c>
      <c r="D180" s="14" t="n"/>
      <c r="E180" s="18" t="n">
        <v>2533</v>
      </c>
      <c r="F180" s="169">
        <f>F179+D180-E180</f>
        <v/>
      </c>
      <c r="G180" s="22" t="inlineStr">
        <is>
          <t>还自费的2533（G152）</t>
        </is>
      </c>
    </row>
    <row r="181" ht="15" customHeight="1">
      <c r="A181" s="14" t="n">
        <v>176</v>
      </c>
      <c r="B181" s="173" t="n">
        <v>44617</v>
      </c>
      <c r="C181" s="14" t="inlineStr">
        <is>
          <t>租金收入</t>
        </is>
      </c>
      <c r="D181" s="14" t="n">
        <v>72.59999999999999</v>
      </c>
      <c r="E181" s="18" t="n"/>
      <c r="F181" s="169">
        <f>F180+D181-E181</f>
        <v/>
      </c>
      <c r="G181" s="14" t="inlineStr">
        <is>
          <t>略磨火神 租金收入</t>
        </is>
      </c>
    </row>
    <row r="182" ht="15" customHeight="1">
      <c r="A182" s="14" t="n">
        <v>177</v>
      </c>
      <c r="B182" s="173" t="n">
        <v>44618</v>
      </c>
      <c r="C182" s="173" t="inlineStr">
        <is>
          <t>购入</t>
        </is>
      </c>
      <c r="D182" s="14" t="n"/>
      <c r="E182" s="18" t="n">
        <v>2600</v>
      </c>
      <c r="F182" s="169">
        <f>F181+D182-E182</f>
        <v/>
      </c>
      <c r="G182" s="14" t="inlineStr">
        <is>
          <t>原版M9</t>
        </is>
      </c>
    </row>
    <row r="183" ht="15" customHeight="1">
      <c r="A183" s="14" t="n">
        <v>178</v>
      </c>
      <c r="B183" s="173" t="n">
        <v>44618</v>
      </c>
      <c r="C183" s="14" t="inlineStr">
        <is>
          <t>租金收入</t>
        </is>
      </c>
      <c r="D183" s="14" t="n">
        <v>5</v>
      </c>
      <c r="E183" s="18" t="n"/>
      <c r="F183" s="169">
        <f>F182+D183-E183</f>
        <v/>
      </c>
      <c r="G183" s="14" t="inlineStr">
        <is>
          <t>崭新火沙鹰 续租1天</t>
        </is>
      </c>
    </row>
    <row r="184" ht="15" customHeight="1">
      <c r="A184" s="14" t="n">
        <v>179</v>
      </c>
      <c r="B184" s="173" t="n">
        <v>44618</v>
      </c>
      <c r="C184" s="14" t="inlineStr">
        <is>
          <t>租金收入</t>
        </is>
      </c>
      <c r="D184" s="14">
        <f>1.3*22</f>
        <v/>
      </c>
      <c r="E184" s="18" t="n"/>
      <c r="F184" s="169">
        <f>F183+D184-E184</f>
        <v/>
      </c>
      <c r="G184" s="14" t="inlineStr">
        <is>
          <t>崭新二号玩家 租金收入</t>
        </is>
      </c>
    </row>
    <row r="185" ht="15" customHeight="1">
      <c r="A185" s="14" t="n">
        <v>180</v>
      </c>
      <c r="B185" s="173" t="n">
        <v>44619</v>
      </c>
      <c r="C185" s="173" t="inlineStr">
        <is>
          <t>购入</t>
        </is>
      </c>
      <c r="D185" s="14" t="n"/>
      <c r="E185" s="18" t="n">
        <v>1660</v>
      </c>
      <c r="F185" s="169">
        <f>F184+D185-E185</f>
        <v/>
      </c>
      <c r="G185" s="14" t="inlineStr">
        <is>
          <t>原版锯齿</t>
        </is>
      </c>
    </row>
    <row r="186" ht="15" customHeight="1">
      <c r="A186" s="14" t="n">
        <v>181</v>
      </c>
      <c r="B186" s="173" t="n">
        <v>44619</v>
      </c>
      <c r="C186" s="14" t="inlineStr">
        <is>
          <t>租金收入</t>
        </is>
      </c>
      <c r="D186" s="175" t="n">
        <v>110</v>
      </c>
      <c r="E186" s="18" t="n"/>
      <c r="F186" s="169">
        <f>F185+D186-E186</f>
        <v/>
      </c>
      <c r="G186" s="14" t="inlineStr">
        <is>
          <t>崭新火沙鹰 租金收入</t>
        </is>
      </c>
    </row>
    <row r="187" ht="15" customHeight="1">
      <c r="A187" s="14" t="n">
        <v>182</v>
      </c>
      <c r="B187" s="173" t="n">
        <v>44619</v>
      </c>
      <c r="C187" s="14" t="inlineStr">
        <is>
          <t>租金收入</t>
        </is>
      </c>
      <c r="D187" s="175" t="n">
        <v>77</v>
      </c>
      <c r="E187" s="18" t="n"/>
      <c r="F187" s="169">
        <f>F186+D187-E187</f>
        <v/>
      </c>
      <c r="G187" s="14" t="inlineStr">
        <is>
          <t>原版刺刀 租金收入</t>
        </is>
      </c>
    </row>
    <row r="188" ht="15" customHeight="1">
      <c r="A188" s="14" t="n">
        <v>183</v>
      </c>
      <c r="B188" s="173" t="n">
        <v>44619</v>
      </c>
      <c r="C188" s="14" t="inlineStr">
        <is>
          <t>租金收入</t>
        </is>
      </c>
      <c r="D188" s="175" t="n">
        <v>48</v>
      </c>
      <c r="E188" s="18" t="n"/>
      <c r="F188" s="169">
        <f>F187+D188-E188</f>
        <v/>
      </c>
      <c r="G188" s="14" t="inlineStr">
        <is>
          <t>崭新火沙鹰 续租12天</t>
        </is>
      </c>
    </row>
    <row r="189" ht="15" customHeight="1">
      <c r="A189" s="14" t="n">
        <v>184</v>
      </c>
      <c r="B189" s="173" t="n">
        <v>44619</v>
      </c>
      <c r="C189" s="14" t="inlineStr">
        <is>
          <t>租金收入</t>
        </is>
      </c>
      <c r="D189" s="175" t="n">
        <v>127.6</v>
      </c>
      <c r="E189" s="18" t="n"/>
      <c r="F189" s="169">
        <f>F188+D189-E189</f>
        <v/>
      </c>
      <c r="G189" s="14" t="inlineStr">
        <is>
          <t>久经一线特工 租金收入</t>
        </is>
      </c>
    </row>
    <row r="190" ht="15" customHeight="1">
      <c r="A190" s="14" t="n">
        <v>185</v>
      </c>
      <c r="B190" s="173" t="n">
        <v>44620</v>
      </c>
      <c r="C190" s="14" t="inlineStr">
        <is>
          <t>租金收入</t>
        </is>
      </c>
      <c r="D190" s="175" t="n">
        <v>55</v>
      </c>
      <c r="E190" s="18" t="n"/>
      <c r="F190" s="169">
        <f>F189+D190-E190</f>
        <v/>
      </c>
      <c r="G190" s="14" t="inlineStr">
        <is>
          <t>久经大碗 租金收入</t>
        </is>
      </c>
    </row>
    <row r="191" ht="15" customHeight="1">
      <c r="A191" s="14" t="n">
        <v>186</v>
      </c>
      <c r="B191" s="173" t="n">
        <v>44620</v>
      </c>
      <c r="C191" s="14" t="inlineStr">
        <is>
          <t>租金收入</t>
        </is>
      </c>
      <c r="D191" s="175" t="n">
        <v>150</v>
      </c>
      <c r="E191" s="18" t="n"/>
      <c r="F191" s="169">
        <f>F190+D191-E191</f>
        <v/>
      </c>
      <c r="G191" s="14" t="inlineStr">
        <is>
          <t>原版M9 租金收入</t>
        </is>
      </c>
    </row>
    <row r="192" ht="15" customHeight="1">
      <c r="A192" s="14" t="n">
        <v>187</v>
      </c>
      <c r="B192" s="173" t="n">
        <v>44621</v>
      </c>
      <c r="C192" s="14" t="inlineStr">
        <is>
          <t>租金收入</t>
        </is>
      </c>
      <c r="D192" s="175" t="n">
        <v>60</v>
      </c>
      <c r="E192" s="18" t="n"/>
      <c r="F192" s="169">
        <f>F191+D192-E192</f>
        <v/>
      </c>
      <c r="G192" s="14" t="inlineStr">
        <is>
          <t>原版短剑 租金收入</t>
        </is>
      </c>
    </row>
    <row r="193" ht="15" customHeight="1">
      <c r="A193" s="14" t="n">
        <v>188</v>
      </c>
      <c r="B193" s="173" t="n">
        <v>44621</v>
      </c>
      <c r="C193" s="14" t="inlineStr">
        <is>
          <t>租金收入</t>
        </is>
      </c>
      <c r="D193" s="175" t="n">
        <v>26.4</v>
      </c>
      <c r="E193" s="18" t="n"/>
      <c r="F193" s="169">
        <f>F192+D193-E193</f>
        <v/>
      </c>
      <c r="G193" s="14" t="inlineStr">
        <is>
          <t>略磨野火awp 租金收入</t>
        </is>
      </c>
    </row>
    <row r="194" ht="15" customHeight="1">
      <c r="A194" s="14" t="n">
        <v>189</v>
      </c>
      <c r="B194" s="173" t="n">
        <v>44621</v>
      </c>
      <c r="C194" s="14" t="inlineStr">
        <is>
          <t>租金收入</t>
        </is>
      </c>
      <c r="D194" s="175" t="n">
        <v>150</v>
      </c>
      <c r="E194" s="18" t="n"/>
      <c r="F194" s="169">
        <f>F193+D194-E194</f>
        <v/>
      </c>
      <c r="G194" s="14" t="inlineStr">
        <is>
          <t>崭新火沙鹰 租金收入</t>
        </is>
      </c>
    </row>
    <row r="195" ht="15" customHeight="1">
      <c r="A195" s="14" t="n">
        <v>190</v>
      </c>
      <c r="B195" s="173" t="n">
        <v>44621</v>
      </c>
      <c r="C195" s="14" t="inlineStr">
        <is>
          <t>购入</t>
        </is>
      </c>
      <c r="D195" s="14" t="n"/>
      <c r="E195" s="18" t="n">
        <v>605</v>
      </c>
      <c r="F195" s="169">
        <f>F194+D195-E195</f>
        <v/>
      </c>
      <c r="G195" s="14" t="inlineStr">
        <is>
          <t>原版弯刀</t>
        </is>
      </c>
    </row>
    <row r="196" ht="15" customHeight="1">
      <c r="A196" s="14" t="n">
        <v>191</v>
      </c>
      <c r="B196" s="173" t="n">
        <v>44622</v>
      </c>
      <c r="C196" s="14" t="inlineStr">
        <is>
          <t>租金收入</t>
        </is>
      </c>
      <c r="D196" s="175" t="n">
        <v>180</v>
      </c>
      <c r="E196" s="18" t="n"/>
      <c r="F196" s="169">
        <f>F195+D196-E196</f>
        <v/>
      </c>
      <c r="G196" s="14" t="inlineStr">
        <is>
          <t>久经大理石手套 租金收入</t>
        </is>
      </c>
    </row>
    <row r="197" ht="15" customHeight="1">
      <c r="A197" s="14" t="n">
        <v>192</v>
      </c>
      <c r="B197" s="173" t="n">
        <v>44622</v>
      </c>
      <c r="C197" s="14" t="inlineStr">
        <is>
          <t>购入</t>
        </is>
      </c>
      <c r="D197" s="169" t="n"/>
      <c r="E197" s="18" t="n">
        <v>580</v>
      </c>
      <c r="F197" s="169">
        <f>F196+D197-E197</f>
        <v/>
      </c>
      <c r="G197" s="14" t="inlineStr">
        <is>
          <t>原版弯刀</t>
        </is>
      </c>
    </row>
    <row r="198" ht="15" customHeight="1">
      <c r="A198" s="14" t="n">
        <v>193</v>
      </c>
      <c r="B198" s="173" t="n">
        <v>44622</v>
      </c>
      <c r="C198" s="14" t="inlineStr">
        <is>
          <t>租金收入</t>
        </is>
      </c>
      <c r="D198" s="175">
        <f>2*22</f>
        <v/>
      </c>
      <c r="E198" s="18" t="n"/>
      <c r="F198" s="169">
        <f>F197+D198-E198</f>
        <v/>
      </c>
      <c r="G198" s="14" t="inlineStr">
        <is>
          <t>原版短剑 租金收入</t>
        </is>
      </c>
    </row>
    <row r="199" ht="15" customHeight="1">
      <c r="A199" s="14" t="n">
        <v>194</v>
      </c>
      <c r="B199" s="173" t="n">
        <v>44623</v>
      </c>
      <c r="C199" s="14" t="inlineStr">
        <is>
          <t>租金收入</t>
        </is>
      </c>
      <c r="D199" s="175">
        <f>4*22</f>
        <v/>
      </c>
      <c r="E199" s="18" t="n"/>
      <c r="F199" s="169">
        <f>F198+D199-E199</f>
        <v/>
      </c>
      <c r="G199" s="14" t="inlineStr">
        <is>
          <t>久经渐变之色手套 租金收入</t>
        </is>
      </c>
    </row>
    <row r="200" ht="15" customHeight="1">
      <c r="A200" s="14" t="n">
        <v>195</v>
      </c>
      <c r="B200" s="173" t="n">
        <v>44623</v>
      </c>
      <c r="C200" s="14" t="inlineStr">
        <is>
          <t>租金收入</t>
        </is>
      </c>
      <c r="D200" s="175">
        <f>5*8</f>
        <v/>
      </c>
      <c r="E200" s="18" t="n"/>
      <c r="F200" s="169">
        <f>F199+D200-E200</f>
        <v/>
      </c>
      <c r="G200" s="14" t="inlineStr">
        <is>
          <t>久经钴蓝骷髅手套 租金收入</t>
        </is>
      </c>
    </row>
    <row r="201" ht="15" customHeight="1">
      <c r="A201" s="14" t="n">
        <v>196</v>
      </c>
      <c r="B201" s="173" t="n">
        <v>44623</v>
      </c>
      <c r="C201" s="14" t="inlineStr">
        <is>
          <t>租金收入</t>
        </is>
      </c>
      <c r="D201" s="175">
        <f>3.4*22</f>
        <v/>
      </c>
      <c r="E201" s="18" t="n"/>
      <c r="F201" s="169">
        <f>F200+D201-E201</f>
        <v/>
      </c>
      <c r="G201" s="14" t="inlineStr">
        <is>
          <t>原版锯齿 租金收入</t>
        </is>
      </c>
    </row>
    <row r="202" ht="15" customHeight="1">
      <c r="A202" s="14" t="n">
        <v>197</v>
      </c>
      <c r="B202" s="173" t="n">
        <v>44624</v>
      </c>
      <c r="C202" s="14" t="inlineStr">
        <is>
          <t>租金收入</t>
        </is>
      </c>
      <c r="D202" s="175">
        <f>1.75*22</f>
        <v/>
      </c>
      <c r="E202" s="18" t="n"/>
      <c r="F202" s="169">
        <f>F201+D202-E202</f>
        <v/>
      </c>
      <c r="G202" s="14" t="inlineStr">
        <is>
          <t>原版短剑 租金收入</t>
        </is>
      </c>
    </row>
    <row r="203" ht="15" customHeight="1">
      <c r="A203" s="14" t="n">
        <v>198</v>
      </c>
      <c r="B203" s="173" t="n">
        <v>44625</v>
      </c>
      <c r="C203" s="14" t="inlineStr">
        <is>
          <t>租金收入</t>
        </is>
      </c>
      <c r="D203" s="175">
        <f>3.5*3</f>
        <v/>
      </c>
      <c r="E203" s="18" t="n"/>
      <c r="F203" s="169">
        <f>F202+D203-E203</f>
        <v/>
      </c>
      <c r="G203" s="14" t="inlineStr">
        <is>
          <t>原版M9 续租3天收入</t>
        </is>
      </c>
    </row>
    <row r="204" ht="15" customHeight="1">
      <c r="A204" s="14" t="n">
        <v>199</v>
      </c>
      <c r="B204" s="173" t="n">
        <v>44625</v>
      </c>
      <c r="C204" s="14" t="inlineStr">
        <is>
          <t>租金收入</t>
        </is>
      </c>
      <c r="D204" s="175">
        <f>1.75*22</f>
        <v/>
      </c>
      <c r="E204" s="18" t="n"/>
      <c r="F204" s="169">
        <f>F203+D204-E204</f>
        <v/>
      </c>
      <c r="G204" s="14" t="inlineStr">
        <is>
          <t>原版短剑 租金收入</t>
        </is>
      </c>
    </row>
    <row r="205" ht="15" customHeight="1">
      <c r="A205" s="14" t="n">
        <v>200</v>
      </c>
      <c r="B205" s="173" t="n">
        <v>44626</v>
      </c>
      <c r="C205" s="14" t="inlineStr">
        <is>
          <t>租金收入</t>
        </is>
      </c>
      <c r="D205" s="175">
        <f>8*22</f>
        <v/>
      </c>
      <c r="E205" s="18" t="n"/>
      <c r="F205" s="169">
        <f>F204+D205-E205</f>
        <v/>
      </c>
      <c r="G205" s="14" t="inlineStr">
        <is>
          <t>原版蝴蝶刀 租金收入</t>
        </is>
      </c>
    </row>
    <row r="206" ht="15" customHeight="1">
      <c r="A206" s="14" t="n">
        <v>201</v>
      </c>
      <c r="B206" s="14" t="n"/>
      <c r="C206" s="14" t="n"/>
      <c r="D206" s="14" t="n"/>
      <c r="E206" s="18" t="n"/>
      <c r="F206" s="14" t="n"/>
      <c r="G206" s="14" t="n"/>
    </row>
    <row r="207">
      <c r="A207" s="14" t="n">
        <v>202</v>
      </c>
      <c r="B207" s="14" t="n"/>
      <c r="C207" s="14" t="n"/>
      <c r="D207" s="14" t="n"/>
      <c r="E207" s="18" t="n"/>
      <c r="F207" s="14" t="n"/>
      <c r="G207" s="14" t="n"/>
    </row>
    <row r="208">
      <c r="A208" s="14" t="n">
        <v>203</v>
      </c>
      <c r="B208" s="14" t="n"/>
      <c r="C208" s="14" t="n"/>
      <c r="D208" s="14" t="n"/>
      <c r="E208" s="18" t="n"/>
      <c r="F208" s="14" t="n"/>
      <c r="G208" s="14" t="n"/>
    </row>
    <row r="209">
      <c r="A209" s="14" t="n">
        <v>204</v>
      </c>
      <c r="B209" s="14" t="n"/>
      <c r="C209" s="14" t="n"/>
      <c r="D209" s="14" t="n"/>
      <c r="E209" s="18" t="n"/>
      <c r="F209" s="14" t="n"/>
      <c r="G209" s="14" t="n"/>
    </row>
    <row r="210">
      <c r="A210" s="14" t="n">
        <v>205</v>
      </c>
      <c r="B210" s="14" t="n"/>
      <c r="C210" s="14" t="n"/>
      <c r="D210" s="14" t="n"/>
      <c r="E210" s="18" t="n"/>
      <c r="F210" s="14" t="n"/>
      <c r="G210" s="14" t="n"/>
    </row>
    <row r="211">
      <c r="A211" s="14" t="n">
        <v>206</v>
      </c>
      <c r="B211" s="14" t="n"/>
      <c r="C211" s="14" t="n"/>
      <c r="D211" s="14" t="n"/>
      <c r="E211" s="18" t="n"/>
      <c r="F211" s="14" t="n"/>
      <c r="G211" s="14" t="n"/>
    </row>
    <row r="212">
      <c r="A212" s="14" t="n">
        <v>207</v>
      </c>
      <c r="B212" s="14" t="n"/>
      <c r="C212" s="14" t="n"/>
      <c r="D212" s="14" t="n"/>
      <c r="E212" s="18" t="n"/>
      <c r="F212" s="14" t="n"/>
      <c r="G212" s="14" t="n"/>
    </row>
    <row r="213">
      <c r="A213" s="14" t="n">
        <v>208</v>
      </c>
      <c r="B213" s="14" t="n"/>
      <c r="C213" s="14" t="n"/>
      <c r="D213" s="14" t="n"/>
      <c r="E213" s="18" t="n"/>
      <c r="F213" s="14" t="n"/>
      <c r="G213" s="14" t="n"/>
    </row>
    <row r="214">
      <c r="A214" s="14" t="n">
        <v>209</v>
      </c>
      <c r="B214" s="14" t="n"/>
      <c r="C214" s="14" t="n"/>
      <c r="D214" s="14" t="n"/>
      <c r="E214" s="18" t="n"/>
      <c r="F214" s="14" t="n"/>
      <c r="G214" s="14" t="n"/>
    </row>
    <row r="215">
      <c r="A215" s="14" t="n">
        <v>210</v>
      </c>
      <c r="B215" s="14" t="n"/>
      <c r="C215" s="14" t="n"/>
      <c r="D215" s="14" t="n"/>
      <c r="E215" s="18" t="n"/>
      <c r="F215" s="14" t="n"/>
      <c r="G215" s="14" t="n"/>
    </row>
    <row r="216">
      <c r="A216" s="14" t="n">
        <v>211</v>
      </c>
      <c r="B216" s="14" t="n"/>
      <c r="C216" s="14" t="n"/>
      <c r="D216" s="14" t="n"/>
      <c r="E216" s="18" t="n"/>
      <c r="F216" s="14" t="n"/>
      <c r="G216" s="14" t="n"/>
    </row>
    <row r="217">
      <c r="A217" s="14" t="n">
        <v>212</v>
      </c>
      <c r="B217" s="14" t="n"/>
      <c r="C217" s="14" t="n"/>
      <c r="D217" s="14" t="n"/>
      <c r="E217" s="18" t="n"/>
      <c r="F217" s="14" t="n"/>
      <c r="G217" s="14" t="n"/>
    </row>
    <row r="218">
      <c r="A218" s="14" t="n">
        <v>213</v>
      </c>
      <c r="B218" s="14" t="n"/>
      <c r="C218" s="14" t="n"/>
      <c r="D218" s="14" t="n"/>
      <c r="E218" s="18" t="n"/>
      <c r="F218" s="14" t="n"/>
      <c r="G218" s="14" t="n"/>
    </row>
    <row r="219">
      <c r="A219" s="14" t="n">
        <v>214</v>
      </c>
      <c r="B219" s="14" t="n"/>
      <c r="C219" s="14" t="n"/>
      <c r="D219" s="14" t="n"/>
      <c r="E219" s="18" t="n"/>
      <c r="F219" s="14" t="n"/>
      <c r="G219" s="14" t="n"/>
    </row>
    <row r="220">
      <c r="A220" s="14" t="n">
        <v>215</v>
      </c>
      <c r="B220" s="14" t="n"/>
      <c r="C220" s="14" t="n"/>
      <c r="D220" s="14" t="n"/>
      <c r="E220" s="18" t="n"/>
      <c r="F220" s="14" t="n"/>
      <c r="G220" s="14" t="n"/>
    </row>
    <row r="221">
      <c r="A221" s="14" t="n">
        <v>216</v>
      </c>
      <c r="B221" s="14" t="n"/>
      <c r="C221" s="14" t="n"/>
      <c r="D221" s="14" t="n"/>
      <c r="E221" s="18" t="n"/>
      <c r="F221" s="14" t="n"/>
      <c r="G221" s="14" t="n"/>
    </row>
    <row r="222">
      <c r="A222" s="14" t="n">
        <v>217</v>
      </c>
      <c r="B222" s="14" t="n"/>
      <c r="C222" s="14" t="n"/>
      <c r="D222" s="14" t="n"/>
      <c r="E222" s="18" t="n"/>
      <c r="F222" s="14" t="n"/>
      <c r="G222" s="14" t="n"/>
    </row>
    <row r="223">
      <c r="A223" s="14" t="n">
        <v>218</v>
      </c>
      <c r="B223" s="14" t="n"/>
      <c r="C223" s="14" t="n"/>
      <c r="D223" s="14" t="n"/>
      <c r="E223" s="18" t="n"/>
      <c r="F223" s="14" t="n"/>
      <c r="G223" s="14" t="n"/>
    </row>
    <row r="224">
      <c r="A224" s="14" t="n">
        <v>219</v>
      </c>
      <c r="B224" s="14" t="n"/>
      <c r="C224" s="14" t="n"/>
      <c r="D224" s="14" t="n"/>
      <c r="E224" s="18" t="n"/>
      <c r="F224" s="14" t="n"/>
      <c r="G224" s="14" t="n"/>
    </row>
    <row r="225">
      <c r="A225" s="14" t="n">
        <v>220</v>
      </c>
      <c r="B225" s="14" t="n"/>
      <c r="C225" s="14" t="n"/>
      <c r="D225" s="14" t="n"/>
      <c r="E225" s="18" t="n"/>
      <c r="F225" s="14" t="n"/>
      <c r="G225" s="14" t="n"/>
    </row>
  </sheetData>
  <mergeCells count="1">
    <mergeCell ref="A1:G2"/>
  </mergeCells>
  <pageMargins left="0.7" right="0.7" top="0.75" bottom="0.75" header="0.3" footer="0.3"/>
  <pageSetup orientation="portrait" paperSize="9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85"/>
  <sheetViews>
    <sheetView topLeftCell="A169" workbookViewId="0">
      <selection activeCell="L6" sqref="L6"/>
    </sheetView>
  </sheetViews>
  <sheetFormatPr baseColWidth="8" defaultColWidth="8" defaultRowHeight="14.25"/>
  <cols>
    <col width="10" customWidth="1" style="6" min="1" max="1"/>
    <col width="12.5" customWidth="1" style="6" min="2" max="2"/>
    <col width="13.5" customWidth="1" style="6" min="3" max="3"/>
    <col width="11.875" customWidth="1" style="6" min="4" max="5"/>
    <col width="15.875" customWidth="1" style="6" min="6" max="8"/>
    <col width="18.375" customWidth="1" style="6" min="9" max="9"/>
    <col width="37.375" customWidth="1" style="31" min="10" max="10"/>
    <col width="10.375" customWidth="1" style="31" min="11" max="11"/>
    <col width="8" customWidth="1" style="46" min="12" max="16384"/>
  </cols>
  <sheetData>
    <row r="1" customFormat="1" s="31">
      <c r="A1" s="120" t="inlineStr">
        <is>
          <t>出租流水</t>
        </is>
      </c>
    </row>
    <row r="2" ht="6" customFormat="1" customHeight="1" s="31"/>
    <row r="3" ht="15" customFormat="1" customHeight="1" s="31" thickBot="1">
      <c r="A3" s="6" t="inlineStr">
        <is>
          <t>更新日期</t>
        </is>
      </c>
      <c r="B3" s="178">
        <f>NOW()</f>
        <v/>
      </c>
      <c r="C3" s="6" t="n"/>
      <c r="D3" s="6" t="n"/>
      <c r="E3" s="6" t="n"/>
      <c r="F3" s="6" t="n"/>
      <c r="G3" s="6" t="n"/>
      <c r="H3" s="6" t="n"/>
      <c r="I3" s="6" t="n"/>
    </row>
    <row r="4" ht="15" customFormat="1" customHeight="1" s="31" thickBot="1">
      <c r="A4" s="6" t="inlineStr">
        <is>
          <t>平均</t>
        </is>
      </c>
      <c r="B4" s="6" t="n">
        <v>107</v>
      </c>
      <c r="D4" s="179">
        <f>SUM(D6:D102)/B4</f>
        <v/>
      </c>
      <c r="E4" s="179">
        <f>SUM(E6:E102)/B4</f>
        <v/>
      </c>
      <c r="F4" s="169">
        <f>SUM(F6:F102)</f>
        <v/>
      </c>
      <c r="G4" s="169">
        <f>SUM(G6:G1600)</f>
        <v/>
      </c>
      <c r="H4" s="6" t="n"/>
      <c r="I4" s="6" t="n"/>
    </row>
    <row r="5" ht="15" customFormat="1" customHeight="1" s="31" thickBot="1">
      <c r="A5" s="34" t="inlineStr">
        <is>
          <t>序号</t>
        </is>
      </c>
      <c r="B5" s="35" t="inlineStr">
        <is>
          <t>日期</t>
        </is>
      </c>
      <c r="C5" s="35" t="inlineStr">
        <is>
          <t>标记</t>
        </is>
      </c>
      <c r="D5" s="35" t="inlineStr">
        <is>
          <t>天数</t>
        </is>
      </c>
      <c r="E5" s="35" t="inlineStr">
        <is>
          <t>单价</t>
        </is>
      </c>
      <c r="F5" s="35" t="inlineStr">
        <is>
          <t>预计收入</t>
        </is>
      </c>
      <c r="G5" s="36" t="inlineStr">
        <is>
          <t>实际收入</t>
        </is>
      </c>
      <c r="H5" s="36" t="inlineStr">
        <is>
          <t>回收日期</t>
        </is>
      </c>
      <c r="I5" s="37" t="inlineStr">
        <is>
          <t>备注</t>
        </is>
      </c>
      <c r="J5" s="38" t="inlineStr">
        <is>
          <t>状态</t>
        </is>
      </c>
    </row>
    <row r="6" customFormat="1" s="31">
      <c r="A6" s="39" t="n">
        <v>1</v>
      </c>
      <c r="B6" s="168" t="n">
        <v>44588</v>
      </c>
      <c r="C6" s="168" t="inlineStr">
        <is>
          <t>出租</t>
        </is>
      </c>
      <c r="D6" s="39" t="n">
        <v>22</v>
      </c>
      <c r="E6" s="171" t="n">
        <v>10</v>
      </c>
      <c r="F6" s="171">
        <f>E6*D6</f>
        <v/>
      </c>
      <c r="G6" s="171">
        <f>6886-5870</f>
        <v/>
      </c>
      <c r="H6" s="168">
        <f>B6+D6+8</f>
        <v/>
      </c>
      <c r="I6" s="40" t="inlineStr">
        <is>
          <t>原版蝴蝶</t>
        </is>
      </c>
      <c r="J6" s="41" t="inlineStr">
        <is>
          <t>续租8天，买断了，5750的</t>
        </is>
      </c>
      <c r="K6" s="42" t="n"/>
    </row>
    <row r="7" customFormat="1" s="31">
      <c r="A7" s="14" t="n">
        <v>2</v>
      </c>
      <c r="B7" s="168" t="n">
        <v>44588</v>
      </c>
      <c r="C7" s="168" t="inlineStr">
        <is>
          <t>出租</t>
        </is>
      </c>
      <c r="D7" s="39" t="n">
        <v>8</v>
      </c>
      <c r="E7" s="171" t="n">
        <v>11</v>
      </c>
      <c r="F7" s="171">
        <f>E7*D7</f>
        <v/>
      </c>
      <c r="G7" s="171" t="n">
        <v>88</v>
      </c>
      <c r="H7" s="168">
        <f>B7+D7</f>
        <v/>
      </c>
      <c r="I7" s="43" t="inlineStr">
        <is>
          <t>原版蝴蝶</t>
        </is>
      </c>
      <c r="J7" s="41" t="inlineStr">
        <is>
          <t>已归还</t>
        </is>
      </c>
      <c r="K7" s="42" t="n"/>
    </row>
    <row r="8" customFormat="1" s="31">
      <c r="A8" s="39" t="n">
        <v>3</v>
      </c>
      <c r="B8" s="168" t="n">
        <v>44588</v>
      </c>
      <c r="C8" s="168" t="inlineStr">
        <is>
          <t>出租</t>
        </is>
      </c>
      <c r="D8" s="14" t="n">
        <v>8</v>
      </c>
      <c r="E8" s="169" t="n">
        <v>13</v>
      </c>
      <c r="F8" s="171">
        <f>E8*D8</f>
        <v/>
      </c>
      <c r="G8" s="171" t="n">
        <v>143</v>
      </c>
      <c r="H8" s="168">
        <f>B8+D8</f>
        <v/>
      </c>
      <c r="I8" s="43" t="inlineStr">
        <is>
          <t>原版蝴蝶</t>
        </is>
      </c>
      <c r="J8" s="41" t="inlineStr">
        <is>
          <t>逾期，等待处理。更新：逾期一天，已归还</t>
        </is>
      </c>
    </row>
    <row r="9" customFormat="1" s="31">
      <c r="A9" s="14" t="n">
        <v>4</v>
      </c>
      <c r="B9" s="168" t="n">
        <v>44589</v>
      </c>
      <c r="C9" s="173" t="inlineStr">
        <is>
          <t>出租</t>
        </is>
      </c>
      <c r="D9" s="14" t="n">
        <v>50</v>
      </c>
      <c r="E9" s="169" t="n">
        <v>10</v>
      </c>
      <c r="F9" s="171">
        <f>E9*D9</f>
        <v/>
      </c>
      <c r="G9" s="171" t="n"/>
      <c r="H9" s="168">
        <f>B9+D9</f>
        <v/>
      </c>
      <c r="I9" s="43" t="inlineStr">
        <is>
          <t>原版蝴蝶</t>
        </is>
      </c>
      <c r="J9" s="41" t="n"/>
    </row>
    <row r="10" customFormat="1" s="31">
      <c r="A10" s="39" t="n">
        <v>5</v>
      </c>
      <c r="B10" s="168" t="n">
        <v>44590</v>
      </c>
      <c r="C10" s="173" t="inlineStr">
        <is>
          <t>出租</t>
        </is>
      </c>
      <c r="D10" s="14" t="n">
        <v>45</v>
      </c>
      <c r="E10" s="169" t="n">
        <v>3.9</v>
      </c>
      <c r="F10" s="171">
        <f>E10*D10</f>
        <v/>
      </c>
      <c r="G10" s="171" t="n"/>
      <c r="H10" s="168">
        <f>B10+D10</f>
        <v/>
      </c>
      <c r="I10" s="43" t="inlineStr">
        <is>
          <t>原版锯齿</t>
        </is>
      </c>
      <c r="J10" s="41" t="n"/>
    </row>
    <row r="11" customFormat="1" s="31">
      <c r="A11" s="14" t="n">
        <v>6</v>
      </c>
      <c r="B11" s="168" t="n">
        <v>44590</v>
      </c>
      <c r="C11" s="173" t="inlineStr">
        <is>
          <t>出租</t>
        </is>
      </c>
      <c r="D11" s="14" t="n">
        <v>30</v>
      </c>
      <c r="E11" s="169" t="n">
        <v>5</v>
      </c>
      <c r="F11" s="171">
        <f>E11*D11</f>
        <v/>
      </c>
      <c r="G11" s="171" t="n">
        <v>150</v>
      </c>
      <c r="H11" s="168">
        <f>B11+D11</f>
        <v/>
      </c>
      <c r="I11" s="43" t="inlineStr">
        <is>
          <t>原版M9</t>
        </is>
      </c>
      <c r="J11" s="41" t="inlineStr">
        <is>
          <t>已归还</t>
        </is>
      </c>
    </row>
    <row r="12" customFormat="1" s="31">
      <c r="A12" s="39" t="n">
        <v>7</v>
      </c>
      <c r="B12" s="168" t="n">
        <v>44590</v>
      </c>
      <c r="C12" s="173" t="inlineStr">
        <is>
          <t>出租</t>
        </is>
      </c>
      <c r="D12" s="14" t="n">
        <v>30</v>
      </c>
      <c r="E12" s="169" t="n">
        <v>9.699999999999999</v>
      </c>
      <c r="F12" s="171">
        <f>E12*D12</f>
        <v/>
      </c>
      <c r="G12" s="171" t="n"/>
      <c r="H12" s="168">
        <f>B12+D12+12</f>
        <v/>
      </c>
      <c r="I12" s="43" t="inlineStr">
        <is>
          <t>原版蝴蝶</t>
        </is>
      </c>
      <c r="J12" s="41" t="inlineStr">
        <is>
          <t>续租12天，</t>
        </is>
      </c>
    </row>
    <row r="13" customFormat="1" s="31">
      <c r="A13" s="14" t="n">
        <v>8</v>
      </c>
      <c r="B13" s="168" t="n">
        <v>44591</v>
      </c>
      <c r="C13" s="173" t="inlineStr">
        <is>
          <t>出租</t>
        </is>
      </c>
      <c r="D13" s="14" t="n">
        <v>22</v>
      </c>
      <c r="E13" s="169" t="n">
        <v>7</v>
      </c>
      <c r="F13" s="171">
        <f>E13*D13</f>
        <v/>
      </c>
      <c r="G13" s="171" t="n">
        <v>154</v>
      </c>
      <c r="H13" s="168">
        <f>B13+D13</f>
        <v/>
      </c>
      <c r="I13" s="43" t="inlineStr">
        <is>
          <t>久经双栖</t>
        </is>
      </c>
      <c r="J13" s="41" t="inlineStr">
        <is>
          <t>已归还</t>
        </is>
      </c>
    </row>
    <row r="14" customFormat="1" s="31">
      <c r="A14" s="39" t="n">
        <v>9</v>
      </c>
      <c r="B14" s="168" t="n">
        <v>44591</v>
      </c>
      <c r="C14" s="173" t="inlineStr">
        <is>
          <t>出租</t>
        </is>
      </c>
      <c r="D14" s="14" t="n">
        <v>22</v>
      </c>
      <c r="E14" s="169" t="n">
        <v>4.8</v>
      </c>
      <c r="F14" s="171">
        <f>E14*D14</f>
        <v/>
      </c>
      <c r="G14" s="171" t="n">
        <v>105.6</v>
      </c>
      <c r="H14" s="168">
        <f>B14+D14</f>
        <v/>
      </c>
      <c r="I14" s="43" t="inlineStr">
        <is>
          <t>原版M9</t>
        </is>
      </c>
      <c r="J14" s="41" t="inlineStr">
        <is>
          <t>已归还</t>
        </is>
      </c>
    </row>
    <row r="15" customFormat="1" s="31">
      <c r="A15" s="14" t="n">
        <v>10</v>
      </c>
      <c r="B15" s="168" t="n">
        <v>44591</v>
      </c>
      <c r="C15" s="173" t="inlineStr">
        <is>
          <t>出租</t>
        </is>
      </c>
      <c r="D15" s="14" t="n">
        <v>30</v>
      </c>
      <c r="E15" s="169" t="n">
        <v>5</v>
      </c>
      <c r="F15" s="171">
        <f>E15*D15</f>
        <v/>
      </c>
      <c r="G15" s="171" t="n">
        <v>150</v>
      </c>
      <c r="H15" s="168">
        <f>B15+D15</f>
        <v/>
      </c>
      <c r="I15" s="43" t="inlineStr">
        <is>
          <t>崭新火沙鹰</t>
        </is>
      </c>
      <c r="J15" s="41" t="inlineStr">
        <is>
          <t>已归还</t>
        </is>
      </c>
    </row>
    <row r="16" customFormat="1" s="31">
      <c r="A16" s="39" t="n">
        <v>11</v>
      </c>
      <c r="B16" s="168" t="n">
        <v>44591</v>
      </c>
      <c r="C16" s="173" t="inlineStr">
        <is>
          <t>出租</t>
        </is>
      </c>
      <c r="D16" s="14" t="n">
        <v>22</v>
      </c>
      <c r="E16" s="169" t="n">
        <v>5</v>
      </c>
      <c r="F16" s="171">
        <f>E16*D16</f>
        <v/>
      </c>
      <c r="G16" s="171" t="n">
        <v>110</v>
      </c>
      <c r="H16" s="168">
        <f>B16+D16</f>
        <v/>
      </c>
      <c r="I16" s="43" t="inlineStr">
        <is>
          <t>崭新火沙鹰</t>
        </is>
      </c>
      <c r="J16" s="41" t="inlineStr">
        <is>
          <t>已归还</t>
        </is>
      </c>
    </row>
    <row r="17" customFormat="1" s="31">
      <c r="A17" s="14" t="n">
        <v>12</v>
      </c>
      <c r="B17" s="168" t="n">
        <v>44591</v>
      </c>
      <c r="C17" s="173" t="inlineStr">
        <is>
          <t>出租</t>
        </is>
      </c>
      <c r="D17" s="14" t="n">
        <v>30</v>
      </c>
      <c r="E17" s="169" t="n">
        <v>2</v>
      </c>
      <c r="F17" s="171">
        <f>E17*D17</f>
        <v/>
      </c>
      <c r="G17" s="171" t="n">
        <v>60</v>
      </c>
      <c r="H17" s="168">
        <f>B17+D17</f>
        <v/>
      </c>
      <c r="I17" s="43" t="inlineStr">
        <is>
          <t>原版短剑</t>
        </is>
      </c>
      <c r="J17" s="41" t="inlineStr">
        <is>
          <t>已归还</t>
        </is>
      </c>
    </row>
    <row r="18" customFormat="1" s="31">
      <c r="A18" s="39" t="n">
        <v>13</v>
      </c>
      <c r="B18" s="168" t="n">
        <v>44592</v>
      </c>
      <c r="C18" s="173" t="inlineStr">
        <is>
          <t>出租</t>
        </is>
      </c>
      <c r="D18" s="14" t="n">
        <v>30</v>
      </c>
      <c r="E18" s="169" t="n">
        <v>6</v>
      </c>
      <c r="F18" s="171">
        <f>E18*D18</f>
        <v/>
      </c>
      <c r="G18" s="171" t="n">
        <v>180</v>
      </c>
      <c r="H18" s="168">
        <f>B18+D18</f>
        <v/>
      </c>
      <c r="I18" s="43" t="inlineStr">
        <is>
          <t>酒精大理石手套</t>
        </is>
      </c>
      <c r="J18" s="41" t="inlineStr">
        <is>
          <t>已归还</t>
        </is>
      </c>
    </row>
    <row r="19" customFormat="1" s="31">
      <c r="A19" s="14" t="n">
        <v>14</v>
      </c>
      <c r="B19" s="168" t="n">
        <v>44593</v>
      </c>
      <c r="C19" s="173" t="inlineStr">
        <is>
          <t>出租</t>
        </is>
      </c>
      <c r="D19" s="14" t="n">
        <v>22</v>
      </c>
      <c r="E19" s="169" t="n">
        <v>5</v>
      </c>
      <c r="F19" s="171">
        <f>E19*D19</f>
        <v/>
      </c>
      <c r="G19" s="171">
        <f>(110+3*5)</f>
        <v/>
      </c>
      <c r="H19" s="168">
        <f>B19+D19+3</f>
        <v/>
      </c>
      <c r="I19" s="43" t="inlineStr">
        <is>
          <t>崭新火沙鹰</t>
        </is>
      </c>
      <c r="J19" s="41" t="inlineStr">
        <is>
          <t>续租3天，已归还</t>
        </is>
      </c>
    </row>
    <row r="20" customFormat="1" s="31">
      <c r="A20" s="39" t="n">
        <v>15</v>
      </c>
      <c r="B20" s="168" t="n">
        <v>44594</v>
      </c>
      <c r="C20" s="173" t="inlineStr">
        <is>
          <t>出租</t>
        </is>
      </c>
      <c r="D20" s="14" t="n">
        <v>8</v>
      </c>
      <c r="E20" s="169" t="n">
        <v>2</v>
      </c>
      <c r="F20" s="171">
        <f>E20*D20</f>
        <v/>
      </c>
      <c r="G20" s="171" t="n">
        <v>16</v>
      </c>
      <c r="H20" s="168">
        <f>B20+D20</f>
        <v/>
      </c>
      <c r="I20" s="43" t="inlineStr">
        <is>
          <t>原版熊刀</t>
        </is>
      </c>
      <c r="J20" s="41" t="inlineStr">
        <is>
          <t>已归还</t>
        </is>
      </c>
    </row>
    <row r="21" customFormat="1" s="31">
      <c r="A21" s="14" t="n">
        <v>16</v>
      </c>
      <c r="B21" s="168" t="n">
        <v>44594</v>
      </c>
      <c r="C21" s="173" t="inlineStr">
        <is>
          <t>出租</t>
        </is>
      </c>
      <c r="D21" s="14" t="n">
        <v>22</v>
      </c>
      <c r="E21" s="169" t="n">
        <v>3.5</v>
      </c>
      <c r="F21" s="171">
        <f>E21*D21</f>
        <v/>
      </c>
      <c r="G21" s="171" t="n">
        <v>77</v>
      </c>
      <c r="H21" s="168">
        <f>B21+D21</f>
        <v/>
      </c>
      <c r="I21" s="43" t="inlineStr">
        <is>
          <t>原版锯齿</t>
        </is>
      </c>
      <c r="J21" s="41" t="inlineStr">
        <is>
          <t>已归还</t>
        </is>
      </c>
    </row>
    <row r="22" customFormat="1" s="31">
      <c r="A22" s="39" t="n">
        <v>17</v>
      </c>
      <c r="B22" s="168" t="n">
        <v>44594</v>
      </c>
      <c r="C22" s="173" t="inlineStr">
        <is>
          <t>出租</t>
        </is>
      </c>
      <c r="D22" s="14" t="n">
        <v>50</v>
      </c>
      <c r="E22" s="169" t="n">
        <v>2.4</v>
      </c>
      <c r="F22" s="171">
        <f>E22*D22</f>
        <v/>
      </c>
      <c r="G22" s="171" t="n"/>
      <c r="H22" s="168">
        <f>B22+D22</f>
        <v/>
      </c>
      <c r="I22" s="43" t="inlineStr">
        <is>
          <t>原版短剑</t>
        </is>
      </c>
      <c r="J22" s="41" t="n"/>
    </row>
    <row r="23" customFormat="1" s="31">
      <c r="A23" s="14" t="n">
        <v>18</v>
      </c>
      <c r="B23" s="168" t="n">
        <v>44594</v>
      </c>
      <c r="C23" s="173" t="inlineStr">
        <is>
          <t>出租</t>
        </is>
      </c>
      <c r="D23" s="14" t="n">
        <v>22</v>
      </c>
      <c r="E23" s="169" t="n">
        <v>5</v>
      </c>
      <c r="F23" s="171">
        <f>E23*D23</f>
        <v/>
      </c>
      <c r="G23" s="171" t="n">
        <v>110</v>
      </c>
      <c r="H23" s="168">
        <f>B23+D23</f>
        <v/>
      </c>
      <c r="I23" s="43" t="inlineStr">
        <is>
          <t>原版M9</t>
        </is>
      </c>
      <c r="J23" s="41" t="inlineStr">
        <is>
          <t>已归还</t>
        </is>
      </c>
    </row>
    <row r="24" customFormat="1" s="31">
      <c r="A24" s="39" t="n">
        <v>19</v>
      </c>
      <c r="B24" s="168" t="n">
        <v>44594</v>
      </c>
      <c r="C24" s="173" t="inlineStr">
        <is>
          <t>出租</t>
        </is>
      </c>
      <c r="D24" s="14" t="n">
        <v>25</v>
      </c>
      <c r="E24" s="169" t="n">
        <v>5</v>
      </c>
      <c r="F24" s="171">
        <f>E24*D24</f>
        <v/>
      </c>
      <c r="G24" s="171" t="n"/>
      <c r="H24" s="168">
        <f>B24+D24+15</f>
        <v/>
      </c>
      <c r="I24" s="43" t="inlineStr">
        <is>
          <t>崭新火沙鹰</t>
        </is>
      </c>
      <c r="J24" s="41" t="inlineStr">
        <is>
          <t>续租15天，</t>
        </is>
      </c>
    </row>
    <row r="25" customFormat="1" s="31">
      <c r="A25" s="14" t="n">
        <v>20</v>
      </c>
      <c r="B25" s="168" t="n">
        <v>44594</v>
      </c>
      <c r="C25" s="173" t="inlineStr">
        <is>
          <t>出租</t>
        </is>
      </c>
      <c r="D25" s="14" t="n">
        <v>22</v>
      </c>
      <c r="E25" s="169" t="n">
        <v>3.5</v>
      </c>
      <c r="F25" s="171">
        <f>E25*D25</f>
        <v/>
      </c>
      <c r="G25" s="171" t="n"/>
      <c r="H25" s="168">
        <f>B25+D25</f>
        <v/>
      </c>
      <c r="I25" s="43" t="inlineStr">
        <is>
          <t>原版刺刀</t>
        </is>
      </c>
      <c r="J25" s="41" t="n"/>
    </row>
    <row r="26" customFormat="1" s="31">
      <c r="A26" s="39" t="n">
        <v>21</v>
      </c>
      <c r="B26" s="168" t="n">
        <v>44594</v>
      </c>
      <c r="C26" s="173" t="inlineStr">
        <is>
          <t>出租</t>
        </is>
      </c>
      <c r="D26" s="14" t="n">
        <v>22</v>
      </c>
      <c r="E26" s="169" t="n">
        <v>6</v>
      </c>
      <c r="F26" s="171">
        <f>E26*D26</f>
        <v/>
      </c>
      <c r="G26" s="171" t="n">
        <v>132</v>
      </c>
      <c r="H26" s="168">
        <f>B26+D26</f>
        <v/>
      </c>
      <c r="I26" s="43" t="inlineStr">
        <is>
          <t>原版爪子</t>
        </is>
      </c>
      <c r="J26" s="41" t="inlineStr">
        <is>
          <t>已归还</t>
        </is>
      </c>
    </row>
    <row r="27" customFormat="1" s="31">
      <c r="A27" s="14" t="n">
        <v>22</v>
      </c>
      <c r="B27" s="168" t="n">
        <v>44594</v>
      </c>
      <c r="C27" s="173" t="inlineStr">
        <is>
          <t>出租</t>
        </is>
      </c>
      <c r="D27" s="14" t="n">
        <v>22</v>
      </c>
      <c r="E27" s="169" t="n">
        <v>4</v>
      </c>
      <c r="F27" s="171">
        <f>E27*D27</f>
        <v/>
      </c>
      <c r="G27" s="171" t="n">
        <v>88</v>
      </c>
      <c r="H27" s="168">
        <f>B27+D27</f>
        <v/>
      </c>
      <c r="I27" s="43" t="inlineStr">
        <is>
          <t>原版刺刀</t>
        </is>
      </c>
      <c r="J27" s="41" t="inlineStr">
        <is>
          <t>已归还</t>
        </is>
      </c>
    </row>
    <row r="28" customFormat="1" s="31">
      <c r="A28" s="39" t="n">
        <v>23</v>
      </c>
      <c r="B28" s="168" t="n">
        <v>44595</v>
      </c>
      <c r="C28" s="173" t="inlineStr">
        <is>
          <t>出租</t>
        </is>
      </c>
      <c r="D28" s="14" t="n">
        <v>22</v>
      </c>
      <c r="E28" s="169" t="n">
        <v>3.3</v>
      </c>
      <c r="F28" s="171">
        <f>E28*D28</f>
        <v/>
      </c>
      <c r="G28" s="171" t="n"/>
      <c r="H28" s="168">
        <f>B28+D28</f>
        <v/>
      </c>
      <c r="I28" s="43" t="inlineStr">
        <is>
          <t>略磨火神ak</t>
        </is>
      </c>
      <c r="J28" s="41" t="n"/>
    </row>
    <row r="29" customFormat="1" s="31">
      <c r="A29" s="14" t="n">
        <v>24</v>
      </c>
      <c r="B29" s="168" t="n">
        <v>44596</v>
      </c>
      <c r="C29" s="173" t="inlineStr">
        <is>
          <t>出租</t>
        </is>
      </c>
      <c r="D29" s="14" t="n">
        <v>22</v>
      </c>
      <c r="E29" s="169" t="n">
        <v>2.5</v>
      </c>
      <c r="F29" s="171">
        <f>E29*D29</f>
        <v/>
      </c>
      <c r="G29" s="171">
        <f>(55+2.5)</f>
        <v/>
      </c>
      <c r="H29" s="168">
        <f>B29+D29+1</f>
        <v/>
      </c>
      <c r="I29" s="43" t="inlineStr">
        <is>
          <t>久经大腕</t>
        </is>
      </c>
      <c r="J29" s="41" t="inlineStr">
        <is>
          <t>续租1天，已归还</t>
        </is>
      </c>
    </row>
    <row r="30" customFormat="1" s="31">
      <c r="A30" s="39" t="n">
        <v>25</v>
      </c>
      <c r="B30" s="168" t="n">
        <v>44596</v>
      </c>
      <c r="C30" s="173" t="inlineStr">
        <is>
          <t>出租</t>
        </is>
      </c>
      <c r="D30" s="14" t="n">
        <v>22</v>
      </c>
      <c r="E30" s="169" t="n">
        <v>1.3</v>
      </c>
      <c r="F30" s="171">
        <f>E30*D30</f>
        <v/>
      </c>
      <c r="G30" s="171" t="n"/>
      <c r="H30" s="168">
        <f>B30+D30</f>
        <v/>
      </c>
      <c r="I30" s="43" t="inlineStr">
        <is>
          <t>崭新二号玩家</t>
        </is>
      </c>
      <c r="J30" s="41" t="n"/>
    </row>
    <row r="31" customFormat="1" s="31">
      <c r="A31" s="14" t="n">
        <v>26</v>
      </c>
      <c r="B31" s="168" t="n">
        <v>44597</v>
      </c>
      <c r="C31" s="173" t="inlineStr">
        <is>
          <t>出租</t>
        </is>
      </c>
      <c r="D31" s="14" t="n">
        <v>45</v>
      </c>
      <c r="E31" s="169" t="n">
        <v>2</v>
      </c>
      <c r="F31" s="171">
        <f>E31*D31</f>
        <v/>
      </c>
      <c r="G31" s="169" t="n"/>
      <c r="H31" s="168">
        <f>B31+D31</f>
        <v/>
      </c>
      <c r="I31" s="43" t="inlineStr">
        <is>
          <t>原版熊刀</t>
        </is>
      </c>
      <c r="J31" s="41" t="n"/>
    </row>
    <row r="32" customFormat="1" s="31">
      <c r="A32" s="39" t="n">
        <v>27</v>
      </c>
      <c r="B32" s="168" t="n">
        <v>44597</v>
      </c>
      <c r="C32" s="173" t="inlineStr">
        <is>
          <t>出租</t>
        </is>
      </c>
      <c r="D32" s="14" t="n">
        <v>45</v>
      </c>
      <c r="E32" s="169" t="n">
        <v>2.8</v>
      </c>
      <c r="F32" s="171">
        <f>E32*D32</f>
        <v/>
      </c>
      <c r="G32" s="169" t="n"/>
      <c r="H32" s="168">
        <f>B32+D32</f>
        <v/>
      </c>
      <c r="I32" s="43" t="inlineStr">
        <is>
          <t>略磨火神ak</t>
        </is>
      </c>
      <c r="J32" s="41" t="n"/>
    </row>
    <row r="33" customFormat="1" s="31">
      <c r="A33" s="14" t="n">
        <v>28</v>
      </c>
      <c r="B33" s="168" t="n">
        <v>44597</v>
      </c>
      <c r="C33" s="173" t="inlineStr">
        <is>
          <t>出租</t>
        </is>
      </c>
      <c r="D33" s="14" t="n">
        <v>22</v>
      </c>
      <c r="E33" s="169" t="n">
        <v>5.8</v>
      </c>
      <c r="F33" s="171">
        <f>E33*D33</f>
        <v/>
      </c>
      <c r="G33" s="169" t="n">
        <v>127.6</v>
      </c>
      <c r="H33" s="168">
        <f>B33+D33</f>
        <v/>
      </c>
      <c r="I33" s="43" t="inlineStr">
        <is>
          <t>久经一线特工</t>
        </is>
      </c>
      <c r="J33" s="41" t="inlineStr">
        <is>
          <t>已归还</t>
        </is>
      </c>
    </row>
    <row r="34" customFormat="1" s="31">
      <c r="A34" s="39" t="n">
        <v>29</v>
      </c>
      <c r="B34" s="168" t="n">
        <v>44597</v>
      </c>
      <c r="C34" s="173" t="inlineStr">
        <is>
          <t>出租</t>
        </is>
      </c>
      <c r="D34" s="14" t="n">
        <v>35</v>
      </c>
      <c r="E34" s="169" t="n">
        <v>2.2</v>
      </c>
      <c r="F34" s="171">
        <f>E34*D34</f>
        <v/>
      </c>
      <c r="G34" s="169" t="n"/>
      <c r="H34" s="168">
        <f>B34+D34</f>
        <v/>
      </c>
      <c r="I34" s="43" t="inlineStr">
        <is>
          <t>原版熊刀</t>
        </is>
      </c>
      <c r="J34" s="41" t="n"/>
    </row>
    <row r="35" customFormat="1" s="31">
      <c r="A35" s="14" t="n">
        <v>30</v>
      </c>
      <c r="B35" s="168" t="n">
        <v>44598</v>
      </c>
      <c r="C35" s="173" t="inlineStr">
        <is>
          <t>出租</t>
        </is>
      </c>
      <c r="D35" s="14" t="n">
        <v>8</v>
      </c>
      <c r="E35" s="169" t="n">
        <v>1.8</v>
      </c>
      <c r="F35" s="171">
        <f>E35*D35</f>
        <v/>
      </c>
      <c r="G35" s="169" t="n">
        <v>14.4</v>
      </c>
      <c r="H35" s="168">
        <f>B35+D35</f>
        <v/>
      </c>
      <c r="I35" s="43" t="inlineStr">
        <is>
          <t>略磨野火awp</t>
        </is>
      </c>
      <c r="J35" s="41" t="inlineStr">
        <is>
          <t>已归还</t>
        </is>
      </c>
    </row>
    <row r="36" customFormat="1" s="31">
      <c r="A36" s="39" t="n">
        <v>31</v>
      </c>
      <c r="B36" s="168" t="n">
        <v>44598</v>
      </c>
      <c r="C36" s="173" t="inlineStr">
        <is>
          <t>出租</t>
        </is>
      </c>
      <c r="D36" s="14" t="n">
        <v>8</v>
      </c>
      <c r="E36" s="169" t="n">
        <v>6.8</v>
      </c>
      <c r="F36" s="171">
        <f>E36*D36</f>
        <v/>
      </c>
      <c r="G36" s="169">
        <f>(54.4+6.8)</f>
        <v/>
      </c>
      <c r="H36" s="168">
        <f>B36+D36</f>
        <v/>
      </c>
      <c r="I36" s="43" t="inlineStr">
        <is>
          <t>久经夜行衣</t>
        </is>
      </c>
      <c r="J36" s="41" t="inlineStr">
        <is>
          <t>已归还，续租一天6.8元</t>
        </is>
      </c>
    </row>
    <row r="37" customFormat="1" s="31">
      <c r="A37" s="14" t="n">
        <v>32</v>
      </c>
      <c r="B37" s="168" t="n">
        <v>44598</v>
      </c>
      <c r="C37" s="173" t="inlineStr">
        <is>
          <t>出租</t>
        </is>
      </c>
      <c r="D37" s="14" t="n">
        <v>8</v>
      </c>
      <c r="E37" s="169" t="n">
        <v>3.4</v>
      </c>
      <c r="F37" s="171">
        <f>E37*D37</f>
        <v/>
      </c>
      <c r="G37" s="171" t="n">
        <v>27.2</v>
      </c>
      <c r="H37" s="168">
        <f>B37+D37</f>
        <v/>
      </c>
      <c r="I37" s="43" t="inlineStr">
        <is>
          <t>略磨火神ak</t>
        </is>
      </c>
      <c r="J37" s="41" t="inlineStr">
        <is>
          <t>已归还</t>
        </is>
      </c>
    </row>
    <row r="38" customFormat="1" s="31">
      <c r="A38" s="39" t="n">
        <v>33</v>
      </c>
      <c r="B38" s="168" t="n">
        <v>44599</v>
      </c>
      <c r="C38" s="173" t="inlineStr">
        <is>
          <t>出租</t>
        </is>
      </c>
      <c r="D38" s="14" t="n">
        <v>10</v>
      </c>
      <c r="E38" s="169" t="n">
        <v>1</v>
      </c>
      <c r="F38" s="171">
        <f>E38*D38</f>
        <v/>
      </c>
      <c r="G38" s="169" t="n">
        <v>10</v>
      </c>
      <c r="H38" s="168">
        <f>B38+D38</f>
        <v/>
      </c>
      <c r="I38" s="43" t="inlineStr">
        <is>
          <t>久经印花集沙鹰</t>
        </is>
      </c>
      <c r="J38" s="41" t="inlineStr">
        <is>
          <t>已归还</t>
        </is>
      </c>
    </row>
    <row r="39" customFormat="1" s="31">
      <c r="A39" s="14" t="n">
        <v>34</v>
      </c>
      <c r="B39" s="168" t="n">
        <v>44599</v>
      </c>
      <c r="C39" s="173" t="inlineStr">
        <is>
          <t>出租</t>
        </is>
      </c>
      <c r="D39" s="14" t="n">
        <v>8</v>
      </c>
      <c r="E39" s="169" t="n">
        <v>7</v>
      </c>
      <c r="F39" s="171">
        <f>E39*D39</f>
        <v/>
      </c>
      <c r="G39" s="169" t="n">
        <v>56</v>
      </c>
      <c r="H39" s="168">
        <f>B39+D39</f>
        <v/>
      </c>
      <c r="I39" s="43" t="inlineStr">
        <is>
          <t>久经北方森林蝴蝶</t>
        </is>
      </c>
      <c r="J39" s="41" t="inlineStr">
        <is>
          <t>已归还</t>
        </is>
      </c>
    </row>
    <row r="40" customFormat="1" s="31">
      <c r="A40" s="39" t="n">
        <v>35</v>
      </c>
      <c r="B40" s="168" t="n">
        <v>44599</v>
      </c>
      <c r="C40" s="173" t="inlineStr">
        <is>
          <t>出租</t>
        </is>
      </c>
      <c r="D40" s="14" t="n">
        <v>8</v>
      </c>
      <c r="E40" s="169" t="n">
        <v>1.8</v>
      </c>
      <c r="F40" s="171">
        <f>E40*D40</f>
        <v/>
      </c>
      <c r="G40" s="169" t="n">
        <v>14.4</v>
      </c>
      <c r="H40" s="168">
        <f>B40+D40</f>
        <v/>
      </c>
      <c r="I40" s="43" t="inlineStr">
        <is>
          <t>久经二西莫夫awp</t>
        </is>
      </c>
      <c r="J40" s="41" t="inlineStr">
        <is>
          <t>已归还</t>
        </is>
      </c>
    </row>
    <row r="41" customFormat="1" s="31">
      <c r="A41" s="14" t="n">
        <v>36</v>
      </c>
      <c r="B41" s="168" t="n">
        <v>44599</v>
      </c>
      <c r="C41" s="173" t="inlineStr">
        <is>
          <t>出租</t>
        </is>
      </c>
      <c r="D41" s="14" t="n">
        <v>28</v>
      </c>
      <c r="E41" s="169" t="n">
        <v>1.27</v>
      </c>
      <c r="F41" s="171">
        <f>E41*D41</f>
        <v/>
      </c>
      <c r="G41" s="169" t="n"/>
      <c r="H41" s="168">
        <f>B41+D41</f>
        <v/>
      </c>
      <c r="I41" s="43" t="inlineStr">
        <is>
          <t>久经印花集a1</t>
        </is>
      </c>
      <c r="J41" s="41" t="n"/>
    </row>
    <row r="42" customFormat="1" s="31">
      <c r="A42" s="39" t="n">
        <v>37</v>
      </c>
      <c r="B42" s="168" t="n">
        <v>44599</v>
      </c>
      <c r="C42" s="173" t="inlineStr">
        <is>
          <t>出租</t>
        </is>
      </c>
      <c r="D42" s="14" t="n">
        <v>30</v>
      </c>
      <c r="E42" s="169" t="n">
        <v>1.2</v>
      </c>
      <c r="F42" s="171">
        <f>E42*D42</f>
        <v/>
      </c>
      <c r="G42" s="169" t="n"/>
      <c r="H42" s="168">
        <f>B42+D42</f>
        <v/>
      </c>
      <c r="I42" s="43" t="inlineStr">
        <is>
          <t>久经印花集a1</t>
        </is>
      </c>
      <c r="J42" s="41" t="n"/>
    </row>
    <row r="43" customFormat="1" s="31">
      <c r="A43" s="14" t="n">
        <v>38</v>
      </c>
      <c r="B43" s="168" t="n">
        <v>44599</v>
      </c>
      <c r="C43" s="173" t="inlineStr">
        <is>
          <t>出租</t>
        </is>
      </c>
      <c r="D43" s="14" t="n">
        <v>22</v>
      </c>
      <c r="E43" s="169" t="n">
        <v>1.2</v>
      </c>
      <c r="F43" s="171">
        <f>E43*D43</f>
        <v/>
      </c>
      <c r="G43" s="169" t="n">
        <v>26.4</v>
      </c>
      <c r="H43" s="168">
        <f>B43+D43</f>
        <v/>
      </c>
      <c r="I43" s="43" t="inlineStr">
        <is>
          <t>略磨野火awp</t>
        </is>
      </c>
      <c r="J43" s="41" t="inlineStr">
        <is>
          <t>已归还</t>
        </is>
      </c>
    </row>
    <row r="44" customFormat="1" s="31">
      <c r="A44" s="39" t="n">
        <v>39</v>
      </c>
      <c r="B44" s="168" t="n">
        <v>44599</v>
      </c>
      <c r="C44" s="173" t="inlineStr">
        <is>
          <t>出租</t>
        </is>
      </c>
      <c r="D44" s="14" t="n">
        <v>100</v>
      </c>
      <c r="E44" s="176" t="n">
        <v>4.5</v>
      </c>
      <c r="F44" s="171">
        <f>E44*D44</f>
        <v/>
      </c>
      <c r="G44" s="169" t="n"/>
      <c r="H44" s="168">
        <f>B44+D44</f>
        <v/>
      </c>
      <c r="I44" s="43" t="inlineStr">
        <is>
          <t>崭新火沙鹰</t>
        </is>
      </c>
      <c r="J44" s="41" t="n"/>
    </row>
    <row r="45" customFormat="1" s="31">
      <c r="A45" s="14" t="n">
        <v>40</v>
      </c>
      <c r="B45" s="168" t="n">
        <v>44600</v>
      </c>
      <c r="C45" s="173" t="inlineStr">
        <is>
          <t>出租</t>
        </is>
      </c>
      <c r="D45" s="14" t="n">
        <v>8</v>
      </c>
      <c r="E45" s="169" t="n">
        <v>2.8</v>
      </c>
      <c r="F45" s="171">
        <f>E45*D45</f>
        <v/>
      </c>
      <c r="G45" s="169" t="n">
        <v>22.4</v>
      </c>
      <c r="H45" s="168">
        <f>B45+D45</f>
        <v/>
      </c>
      <c r="I45" s="43" t="inlineStr">
        <is>
          <t>原版短剑</t>
        </is>
      </c>
      <c r="J45" s="41" t="inlineStr">
        <is>
          <t>已归还</t>
        </is>
      </c>
    </row>
    <row r="46" customFormat="1" s="31">
      <c r="A46" s="39" t="n">
        <v>41</v>
      </c>
      <c r="B46" s="168" t="n">
        <v>44600</v>
      </c>
      <c r="C46" s="173" t="inlineStr">
        <is>
          <t>出租</t>
        </is>
      </c>
      <c r="D46" s="14" t="n">
        <v>8</v>
      </c>
      <c r="E46" s="169" t="n">
        <v>6.5</v>
      </c>
      <c r="F46" s="171">
        <f>E46*D46</f>
        <v/>
      </c>
      <c r="G46" s="169" t="n">
        <v>52</v>
      </c>
      <c r="H46" s="168">
        <f>B46+D46</f>
        <v/>
      </c>
      <c r="I46" s="43" t="inlineStr">
        <is>
          <t>久经北方森林蝴蝶</t>
        </is>
      </c>
      <c r="J46" s="41" t="inlineStr">
        <is>
          <t>已归还</t>
        </is>
      </c>
    </row>
    <row r="47" customFormat="1" s="31">
      <c r="A47" s="14" t="n">
        <v>42</v>
      </c>
      <c r="B47" s="168" t="n">
        <v>44600</v>
      </c>
      <c r="C47" s="173" t="inlineStr">
        <is>
          <t>出租</t>
        </is>
      </c>
      <c r="D47" s="14" t="n">
        <v>22</v>
      </c>
      <c r="E47" s="169" t="n">
        <v>4</v>
      </c>
      <c r="F47" s="171">
        <f>E47*D47</f>
        <v/>
      </c>
      <c r="G47" s="169" t="n"/>
      <c r="H47" s="168">
        <f>B47+D47+12</f>
        <v/>
      </c>
      <c r="I47" s="43" t="inlineStr">
        <is>
          <t>崭新火沙鹰</t>
        </is>
      </c>
      <c r="J47" s="41" t="inlineStr">
        <is>
          <t>续租12天，</t>
        </is>
      </c>
    </row>
    <row r="48" customFormat="1" s="31">
      <c r="A48" s="39" t="n">
        <v>43</v>
      </c>
      <c r="B48" s="168" t="n">
        <v>44600</v>
      </c>
      <c r="C48" s="173" t="inlineStr">
        <is>
          <t>出租</t>
        </is>
      </c>
      <c r="D48" s="14" t="n">
        <v>22</v>
      </c>
      <c r="E48" s="169" t="n">
        <v>2</v>
      </c>
      <c r="F48" s="171">
        <f>E48*D48</f>
        <v/>
      </c>
      <c r="G48" s="169" t="n">
        <v>44</v>
      </c>
      <c r="H48" s="168">
        <f>B48+D48</f>
        <v/>
      </c>
      <c r="I48" s="43" t="inlineStr">
        <is>
          <t>原版短剑</t>
        </is>
      </c>
      <c r="J48" s="41" t="inlineStr">
        <is>
          <t>已归还</t>
        </is>
      </c>
    </row>
    <row r="49" customFormat="1" s="31">
      <c r="A49" s="14" t="n">
        <v>44</v>
      </c>
      <c r="B49" s="168" t="n">
        <v>44601</v>
      </c>
      <c r="C49" s="173" t="inlineStr">
        <is>
          <t>出租</t>
        </is>
      </c>
      <c r="D49" s="14" t="n">
        <v>22</v>
      </c>
      <c r="E49" s="169" t="n">
        <v>4</v>
      </c>
      <c r="F49" s="171">
        <f>E49*D49</f>
        <v/>
      </c>
      <c r="G49" s="169" t="n">
        <v>88</v>
      </c>
      <c r="H49" s="168">
        <f>B49+D49</f>
        <v/>
      </c>
      <c r="I49" s="43" t="inlineStr">
        <is>
          <t>久经渐变之色手套</t>
        </is>
      </c>
      <c r="J49" s="41" t="inlineStr">
        <is>
          <t>已归还</t>
        </is>
      </c>
    </row>
    <row r="50" customFormat="1" s="31">
      <c r="A50" s="39" t="n">
        <v>45</v>
      </c>
      <c r="B50" s="168" t="n">
        <v>44601</v>
      </c>
      <c r="C50" s="173" t="inlineStr">
        <is>
          <t>出租</t>
        </is>
      </c>
      <c r="D50" s="14" t="n">
        <v>22</v>
      </c>
      <c r="E50" s="169" t="n">
        <v>3.4</v>
      </c>
      <c r="F50" s="171">
        <f>E50*D50</f>
        <v/>
      </c>
      <c r="G50" s="169" t="n">
        <v>74.8</v>
      </c>
      <c r="H50" s="168">
        <f>B50+D50</f>
        <v/>
      </c>
      <c r="I50" s="43" t="inlineStr">
        <is>
          <t>原版锯齿</t>
        </is>
      </c>
      <c r="J50" s="41" t="inlineStr">
        <is>
          <t>已归还</t>
        </is>
      </c>
    </row>
    <row r="51" customFormat="1" s="31">
      <c r="A51" s="14" t="n">
        <v>46</v>
      </c>
      <c r="B51" s="168" t="n">
        <v>44602</v>
      </c>
      <c r="C51" s="173" t="inlineStr">
        <is>
          <t>出租</t>
        </is>
      </c>
      <c r="D51" s="14" t="n">
        <v>22</v>
      </c>
      <c r="E51" s="169" t="n">
        <v>1.75</v>
      </c>
      <c r="F51" s="171">
        <f>E51*D51</f>
        <v/>
      </c>
      <c r="G51" s="169" t="n">
        <v>38.5</v>
      </c>
      <c r="H51" s="168">
        <f>B51+D51</f>
        <v/>
      </c>
      <c r="I51" s="43" t="inlineStr">
        <is>
          <t>原版短剑</t>
        </is>
      </c>
      <c r="J51" s="41" t="inlineStr">
        <is>
          <t>已归还</t>
        </is>
      </c>
    </row>
    <row r="52" customFormat="1" s="31">
      <c r="A52" s="39" t="n">
        <v>47</v>
      </c>
      <c r="B52" s="168" t="n">
        <v>44603</v>
      </c>
      <c r="C52" s="173" t="inlineStr">
        <is>
          <t>出租</t>
        </is>
      </c>
      <c r="D52" s="14" t="n">
        <v>22</v>
      </c>
      <c r="E52" s="169" t="n">
        <v>1.75</v>
      </c>
      <c r="F52" s="171">
        <f>E52*D52</f>
        <v/>
      </c>
      <c r="G52" s="169" t="n">
        <v>38.5</v>
      </c>
      <c r="H52" s="168">
        <f>B52+D52</f>
        <v/>
      </c>
      <c r="I52" s="43" t="inlineStr">
        <is>
          <t>原版短剑</t>
        </is>
      </c>
      <c r="J52" s="41" t="inlineStr">
        <is>
          <t>已归还</t>
        </is>
      </c>
    </row>
    <row r="53" customFormat="1" s="31">
      <c r="A53" s="14" t="n">
        <v>48</v>
      </c>
      <c r="B53" s="168" t="n">
        <v>44604</v>
      </c>
      <c r="C53" s="173" t="inlineStr">
        <is>
          <t>出租</t>
        </is>
      </c>
      <c r="D53" s="14" t="n">
        <v>22</v>
      </c>
      <c r="E53" s="169" t="n">
        <v>8</v>
      </c>
      <c r="F53" s="171">
        <f>E53*D53</f>
        <v/>
      </c>
      <c r="G53" s="169" t="n"/>
      <c r="H53" s="168">
        <f>B53+D53</f>
        <v/>
      </c>
      <c r="I53" s="43" t="inlineStr">
        <is>
          <t>原版蝴蝶</t>
        </is>
      </c>
      <c r="J53" s="41" t="n"/>
    </row>
    <row r="54" customFormat="1" s="31">
      <c r="A54" s="39" t="n">
        <v>49</v>
      </c>
      <c r="B54" s="168" t="n">
        <v>44604</v>
      </c>
      <c r="C54" s="173" t="inlineStr">
        <is>
          <t>出租</t>
        </is>
      </c>
      <c r="D54" s="14" t="n">
        <v>8</v>
      </c>
      <c r="E54" s="169" t="n">
        <v>4.5</v>
      </c>
      <c r="F54" s="171">
        <f>E54*D54</f>
        <v/>
      </c>
      <c r="G54" s="169" t="n">
        <v>36</v>
      </c>
      <c r="H54" s="168">
        <f>B54+D54</f>
        <v/>
      </c>
      <c r="I54" s="43" t="inlineStr">
        <is>
          <t>久经渐变之色手套</t>
        </is>
      </c>
      <c r="J54" s="41" t="inlineStr">
        <is>
          <t>已归还</t>
        </is>
      </c>
    </row>
    <row r="55" customFormat="1" s="31">
      <c r="A55" s="14" t="n">
        <v>50</v>
      </c>
      <c r="B55" s="168" t="n">
        <v>44605</v>
      </c>
      <c r="C55" s="173" t="inlineStr">
        <is>
          <t>出租</t>
        </is>
      </c>
      <c r="D55" s="14" t="n">
        <v>22</v>
      </c>
      <c r="E55" s="169" t="n">
        <v>4</v>
      </c>
      <c r="F55" s="171">
        <f>E55*D55</f>
        <v/>
      </c>
      <c r="G55" s="169" t="n"/>
      <c r="H55" s="168">
        <f>B55+D55</f>
        <v/>
      </c>
      <c r="I55" s="43" t="inlineStr">
        <is>
          <t>原版M9</t>
        </is>
      </c>
      <c r="J55" s="41" t="n"/>
    </row>
    <row r="56" customFormat="1" s="31">
      <c r="A56" s="39" t="n">
        <v>51</v>
      </c>
      <c r="B56" s="168" t="n">
        <v>44605</v>
      </c>
      <c r="C56" s="173" t="inlineStr">
        <is>
          <t>出租</t>
        </is>
      </c>
      <c r="D56" s="14" t="n">
        <v>22</v>
      </c>
      <c r="E56" s="169" t="n">
        <v>7.5</v>
      </c>
      <c r="F56" s="171">
        <f>E56*D56</f>
        <v/>
      </c>
      <c r="G56" s="169" t="n"/>
      <c r="H56" s="168">
        <f>B56+D56</f>
        <v/>
      </c>
      <c r="I56" s="43" t="inlineStr">
        <is>
          <t>原版蝴蝶</t>
        </is>
      </c>
      <c r="J56" s="41" t="n"/>
    </row>
    <row r="57" customFormat="1" s="31">
      <c r="A57" s="14" t="n">
        <v>52</v>
      </c>
      <c r="B57" s="168" t="n">
        <v>44605</v>
      </c>
      <c r="C57" s="173" t="inlineStr">
        <is>
          <t>出租</t>
        </is>
      </c>
      <c r="D57" s="14" t="n">
        <v>22</v>
      </c>
      <c r="E57" s="169" t="n">
        <v>3.5</v>
      </c>
      <c r="F57" s="171">
        <f>E57*D57</f>
        <v/>
      </c>
      <c r="G57" s="169" t="n"/>
      <c r="H57" s="168">
        <f>B57+D57+3</f>
        <v/>
      </c>
      <c r="I57" s="43" t="inlineStr">
        <is>
          <t>原版M9</t>
        </is>
      </c>
      <c r="J57" s="41" t="inlineStr">
        <is>
          <t>续租3天，</t>
        </is>
      </c>
    </row>
    <row r="58" customFormat="1" s="31">
      <c r="A58" s="39" t="n">
        <v>53</v>
      </c>
      <c r="B58" s="168" t="n">
        <v>44605</v>
      </c>
      <c r="C58" s="173" t="inlineStr">
        <is>
          <t>出租</t>
        </is>
      </c>
      <c r="D58" s="14" t="n">
        <v>30</v>
      </c>
      <c r="E58" s="169" t="n">
        <v>3.8</v>
      </c>
      <c r="F58" s="171">
        <f>E58*D58</f>
        <v/>
      </c>
      <c r="G58" s="169" t="n"/>
      <c r="H58" s="168">
        <f>B58+D58</f>
        <v/>
      </c>
      <c r="I58" s="43" t="inlineStr">
        <is>
          <t>原版刺刀</t>
        </is>
      </c>
      <c r="J58" s="41" t="n"/>
    </row>
    <row r="59" customFormat="1" s="31">
      <c r="A59" s="14" t="n">
        <v>54</v>
      </c>
      <c r="B59" s="168" t="n">
        <v>44605</v>
      </c>
      <c r="C59" s="173" t="inlineStr">
        <is>
          <t>出租</t>
        </is>
      </c>
      <c r="D59" s="14" t="n">
        <v>22</v>
      </c>
      <c r="E59" s="169" t="n">
        <v>0.6</v>
      </c>
      <c r="F59" s="171">
        <f>E59*D59</f>
        <v/>
      </c>
      <c r="G59" s="169" t="n"/>
      <c r="H59" s="168">
        <f>B59+D59</f>
        <v/>
      </c>
      <c r="I59" s="43" t="inlineStr">
        <is>
          <t>久经野火awp</t>
        </is>
      </c>
      <c r="J59" s="41" t="n"/>
    </row>
    <row r="60" customFormat="1" s="31">
      <c r="A60" s="39" t="n">
        <v>55</v>
      </c>
      <c r="B60" s="168" t="n">
        <v>44607</v>
      </c>
      <c r="C60" s="173" t="inlineStr">
        <is>
          <t>出租</t>
        </is>
      </c>
      <c r="D60" s="14" t="n">
        <v>30</v>
      </c>
      <c r="E60" s="169" t="n">
        <v>4</v>
      </c>
      <c r="F60" s="171">
        <f>E60*D60</f>
        <v/>
      </c>
      <c r="G60" s="169" t="n"/>
      <c r="H60" s="168">
        <f>B60+D60</f>
        <v/>
      </c>
      <c r="I60" s="43" t="inlineStr">
        <is>
          <t>崭新火沙鹰</t>
        </is>
      </c>
      <c r="J60" s="41" t="n"/>
    </row>
    <row r="61" customFormat="1" s="31">
      <c r="A61" s="14" t="n">
        <v>56</v>
      </c>
      <c r="B61" s="168" t="n">
        <v>44607</v>
      </c>
      <c r="C61" s="173" t="inlineStr">
        <is>
          <t>出租</t>
        </is>
      </c>
      <c r="D61" s="14" t="n">
        <v>8</v>
      </c>
      <c r="E61" s="169" t="n">
        <v>2.2</v>
      </c>
      <c r="F61" s="171">
        <f>E61*D61</f>
        <v/>
      </c>
      <c r="G61" s="169" t="n">
        <v>17.6</v>
      </c>
      <c r="H61" s="168">
        <f>B61+D61</f>
        <v/>
      </c>
      <c r="I61" s="43" t="inlineStr">
        <is>
          <t>略磨火神ak</t>
        </is>
      </c>
      <c r="J61" s="41" t="inlineStr">
        <is>
          <t>已归还</t>
        </is>
      </c>
    </row>
    <row r="62" customFormat="1" s="31">
      <c r="A62" s="39" t="n">
        <v>57</v>
      </c>
      <c r="B62" s="168" t="n">
        <v>44607</v>
      </c>
      <c r="C62" s="173" t="inlineStr">
        <is>
          <t>出租</t>
        </is>
      </c>
      <c r="D62" s="14" t="n">
        <v>22</v>
      </c>
      <c r="E62" s="169" t="n">
        <v>1.5</v>
      </c>
      <c r="F62" s="171">
        <f>E62*D62</f>
        <v/>
      </c>
      <c r="G62" s="169" t="n"/>
      <c r="H62" s="168">
        <f>B62+D62</f>
        <v/>
      </c>
      <c r="I62" s="43" t="inlineStr">
        <is>
          <t>原版熊刀</t>
        </is>
      </c>
      <c r="J62" s="41" t="n"/>
    </row>
    <row r="63" customFormat="1" s="31">
      <c r="A63" s="14" t="n">
        <v>58</v>
      </c>
      <c r="B63" s="168" t="n">
        <v>44608</v>
      </c>
      <c r="C63" s="173" t="inlineStr">
        <is>
          <t>出租</t>
        </is>
      </c>
      <c r="D63" s="14" t="n">
        <v>8</v>
      </c>
      <c r="E63" s="169" t="n">
        <v>4</v>
      </c>
      <c r="F63" s="171">
        <f>E63*D63</f>
        <v/>
      </c>
      <c r="G63" s="169" t="n">
        <v>32</v>
      </c>
      <c r="H63" s="168">
        <f>B63+D63</f>
        <v/>
      </c>
      <c r="I63" s="43" t="inlineStr">
        <is>
          <t>原版锯齿</t>
        </is>
      </c>
      <c r="J63" s="41" t="inlineStr">
        <is>
          <t>已归还</t>
        </is>
      </c>
    </row>
    <row r="64" customFormat="1" s="31">
      <c r="A64" s="39" t="n">
        <v>59</v>
      </c>
      <c r="B64" s="168" t="n">
        <v>44608</v>
      </c>
      <c r="C64" s="173" t="inlineStr">
        <is>
          <t>出租</t>
        </is>
      </c>
      <c r="D64" s="14" t="n">
        <v>22</v>
      </c>
      <c r="E64" s="169" t="n">
        <v>4</v>
      </c>
      <c r="F64" s="171">
        <f>E64*D64</f>
        <v/>
      </c>
      <c r="G64" s="169" t="n"/>
      <c r="H64" s="168">
        <f>B64+D64</f>
        <v/>
      </c>
      <c r="I64" s="43" t="inlineStr">
        <is>
          <t>原版M9</t>
        </is>
      </c>
      <c r="J64" s="41" t="n"/>
    </row>
    <row r="65" customFormat="1" s="31">
      <c r="A65" s="14" t="n">
        <v>60</v>
      </c>
      <c r="B65" s="168" t="n">
        <v>44608</v>
      </c>
      <c r="C65" s="173" t="inlineStr">
        <is>
          <t>出租</t>
        </is>
      </c>
      <c r="D65" s="14" t="n">
        <v>22</v>
      </c>
      <c r="E65" s="169" t="n">
        <v>1.6</v>
      </c>
      <c r="F65" s="171">
        <f>E65*D65</f>
        <v/>
      </c>
      <c r="G65" s="169" t="n"/>
      <c r="H65" s="168">
        <f>B65+D65</f>
        <v/>
      </c>
      <c r="I65" s="43" t="inlineStr">
        <is>
          <t>原版熊刀</t>
        </is>
      </c>
      <c r="J65" s="41" t="n"/>
    </row>
    <row r="66" customFormat="1" s="31">
      <c r="A66" s="39" t="n">
        <v>61</v>
      </c>
      <c r="B66" s="168" t="n">
        <v>44609</v>
      </c>
      <c r="C66" s="173" t="inlineStr">
        <is>
          <t>出租</t>
        </is>
      </c>
      <c r="D66" s="14" t="n">
        <v>30</v>
      </c>
      <c r="E66" s="169" t="n">
        <v>1</v>
      </c>
      <c r="F66" s="171">
        <f>E66*D66</f>
        <v/>
      </c>
      <c r="G66" s="169" t="n"/>
      <c r="H66" s="168">
        <f>B66+D66</f>
        <v/>
      </c>
      <c r="I66" s="43" t="inlineStr">
        <is>
          <t>久经二西莫夫awp</t>
        </is>
      </c>
      <c r="J66" s="41" t="n"/>
    </row>
    <row r="67" customFormat="1" s="31">
      <c r="A67" s="14" t="n">
        <v>62</v>
      </c>
      <c r="B67" s="168" t="n">
        <v>44609</v>
      </c>
      <c r="C67" s="173" t="inlineStr">
        <is>
          <t>出租</t>
        </is>
      </c>
      <c r="D67" s="14" t="n">
        <v>22</v>
      </c>
      <c r="E67" s="169" t="n">
        <v>1.75</v>
      </c>
      <c r="F67" s="171">
        <f>E67*D67</f>
        <v/>
      </c>
      <c r="G67" s="169" t="n"/>
      <c r="H67" s="168">
        <f>B67+D67</f>
        <v/>
      </c>
      <c r="I67" s="43" t="inlineStr">
        <is>
          <t>原版短剑</t>
        </is>
      </c>
      <c r="J67" s="41" t="n"/>
    </row>
    <row r="68" customFormat="1" s="31">
      <c r="A68" s="39" t="n">
        <v>63</v>
      </c>
      <c r="B68" s="168" t="n">
        <v>44609</v>
      </c>
      <c r="C68" s="173" t="inlineStr">
        <is>
          <t>出租</t>
        </is>
      </c>
      <c r="D68" s="14" t="n">
        <v>22</v>
      </c>
      <c r="E68" s="169" t="n">
        <v>3.5</v>
      </c>
      <c r="F68" s="171">
        <f>E68*D68</f>
        <v/>
      </c>
      <c r="G68" s="169" t="n"/>
      <c r="H68" s="168">
        <f>B68+D68</f>
        <v/>
      </c>
      <c r="I68" s="43" t="inlineStr">
        <is>
          <t>崭新雷击awp</t>
        </is>
      </c>
      <c r="J68" s="41" t="n"/>
    </row>
    <row r="69" customFormat="1" s="31">
      <c r="A69" s="14" t="n">
        <v>64</v>
      </c>
      <c r="B69" s="168" t="n">
        <v>44609</v>
      </c>
      <c r="C69" s="173" t="inlineStr">
        <is>
          <t>出租</t>
        </is>
      </c>
      <c r="D69" s="14" t="n">
        <v>28</v>
      </c>
      <c r="E69" s="169" t="n">
        <v>3</v>
      </c>
      <c r="F69" s="171">
        <f>E69*D69</f>
        <v/>
      </c>
      <c r="G69" s="169" t="n"/>
      <c r="H69" s="168">
        <f>B69+D69</f>
        <v/>
      </c>
      <c r="I69" s="43" t="inlineStr">
        <is>
          <t>崭新雷击awp</t>
        </is>
      </c>
      <c r="J69" s="41" t="n"/>
    </row>
    <row r="70" customFormat="1" s="31">
      <c r="A70" s="39" t="n">
        <v>65</v>
      </c>
      <c r="B70" s="168" t="n">
        <v>44610</v>
      </c>
      <c r="C70" s="173" t="inlineStr">
        <is>
          <t>出租</t>
        </is>
      </c>
      <c r="D70" s="14" t="n">
        <v>22</v>
      </c>
      <c r="E70" s="169" t="n">
        <v>1.4</v>
      </c>
      <c r="F70" s="171">
        <f>E70*D70</f>
        <v/>
      </c>
      <c r="G70" s="169" t="n"/>
      <c r="H70" s="168">
        <f>B70+D70</f>
        <v/>
      </c>
      <c r="I70" s="43" t="inlineStr">
        <is>
          <t>原版熊刀</t>
        </is>
      </c>
      <c r="J70" s="41" t="n"/>
    </row>
    <row r="71" customFormat="1" s="31">
      <c r="A71" s="14" t="n">
        <v>66</v>
      </c>
      <c r="B71" s="168" t="n">
        <v>44610</v>
      </c>
      <c r="C71" s="173" t="inlineStr">
        <is>
          <t>出租</t>
        </is>
      </c>
      <c r="D71" s="14" t="n">
        <v>30</v>
      </c>
      <c r="E71" s="169" t="n">
        <v>1.5</v>
      </c>
      <c r="F71" s="171">
        <f>E71*D71</f>
        <v/>
      </c>
      <c r="G71" s="169" t="n"/>
      <c r="H71" s="168">
        <f>B71+D71</f>
        <v/>
      </c>
      <c r="I71" s="43" t="inlineStr">
        <is>
          <t>崭新绿宝石格洛克</t>
        </is>
      </c>
      <c r="J71" s="41" t="n"/>
    </row>
    <row r="72" customFormat="1" s="31">
      <c r="A72" s="39" t="n">
        <v>67</v>
      </c>
      <c r="B72" s="168" t="n">
        <v>44610</v>
      </c>
      <c r="C72" s="173" t="inlineStr">
        <is>
          <t>出租</t>
        </is>
      </c>
      <c r="D72" s="14" t="n">
        <v>22</v>
      </c>
      <c r="E72" s="169" t="n">
        <v>1.5</v>
      </c>
      <c r="F72" s="171">
        <f>E72*D72</f>
        <v/>
      </c>
      <c r="G72" s="169" t="n"/>
      <c r="H72" s="168">
        <f>B72+D72</f>
        <v/>
      </c>
      <c r="I72" s="43" t="inlineStr">
        <is>
          <t>崭新绿宝石格洛克</t>
        </is>
      </c>
      <c r="J72" s="41" t="n"/>
    </row>
    <row r="73" customFormat="1" s="31">
      <c r="A73" s="14" t="n">
        <v>68</v>
      </c>
      <c r="B73" s="168" t="n">
        <v>44610</v>
      </c>
      <c r="C73" s="173" t="inlineStr">
        <is>
          <t>出租</t>
        </is>
      </c>
      <c r="D73" s="14" t="n">
        <v>22</v>
      </c>
      <c r="E73" s="169" t="n">
        <v>1.7</v>
      </c>
      <c r="F73" s="171">
        <f>E73*D73</f>
        <v/>
      </c>
      <c r="G73" s="169" t="n"/>
      <c r="H73" s="168">
        <f>B73+D73</f>
        <v/>
      </c>
      <c r="I73" s="43" t="inlineStr">
        <is>
          <t>原版海豹短刀</t>
        </is>
      </c>
      <c r="J73" s="41" t="n"/>
    </row>
    <row r="74" customFormat="1" s="31">
      <c r="A74" s="39" t="n">
        <v>69</v>
      </c>
      <c r="B74" s="168" t="n">
        <v>44612</v>
      </c>
      <c r="C74" s="173" t="inlineStr">
        <is>
          <t>出租</t>
        </is>
      </c>
      <c r="D74" s="14" t="n">
        <v>22</v>
      </c>
      <c r="E74" s="169" t="n">
        <v>1.2</v>
      </c>
      <c r="F74" s="171">
        <f>E74*D74</f>
        <v/>
      </c>
      <c r="G74" s="169" t="n"/>
      <c r="H74" s="168">
        <f>B74+D74</f>
        <v/>
      </c>
      <c r="I74" s="43" t="inlineStr">
        <is>
          <t>原版熊刀</t>
        </is>
      </c>
      <c r="J74" s="41" t="n"/>
    </row>
    <row r="75" customFormat="1" s="31">
      <c r="A75" s="14" t="n">
        <v>70</v>
      </c>
      <c r="B75" s="168" t="n">
        <v>44613</v>
      </c>
      <c r="C75" s="173" t="inlineStr">
        <is>
          <t>出租</t>
        </is>
      </c>
      <c r="D75" s="14" t="n">
        <v>25</v>
      </c>
      <c r="E75" s="169" t="n">
        <v>0.7</v>
      </c>
      <c r="F75" s="171">
        <f>E75*D75</f>
        <v/>
      </c>
      <c r="G75" s="169" t="n"/>
      <c r="H75" s="168">
        <f>B75+D75</f>
        <v/>
      </c>
      <c r="I75" s="43" t="inlineStr">
        <is>
          <t>略磨野火awp</t>
        </is>
      </c>
      <c r="J75" s="41" t="n"/>
    </row>
    <row r="76" customFormat="1" s="31">
      <c r="A76" s="39" t="n">
        <v>71</v>
      </c>
      <c r="B76" s="168" t="n">
        <v>44614</v>
      </c>
      <c r="C76" s="173" t="inlineStr">
        <is>
          <t>出租</t>
        </is>
      </c>
      <c r="D76" s="14" t="n">
        <v>30</v>
      </c>
      <c r="E76" s="169" t="n">
        <v>1</v>
      </c>
      <c r="F76" s="171">
        <f>E76*D76</f>
        <v/>
      </c>
      <c r="G76" s="169" t="n"/>
      <c r="H76" s="168">
        <f>B76+D76</f>
        <v/>
      </c>
      <c r="I76" s="43" t="inlineStr">
        <is>
          <t>原版弯刀</t>
        </is>
      </c>
      <c r="J76" s="41" t="n"/>
    </row>
    <row r="77" customFormat="1" s="31">
      <c r="A77" s="14" t="n">
        <v>72</v>
      </c>
      <c r="B77" s="168" t="n">
        <v>44614</v>
      </c>
      <c r="C77" s="173" t="inlineStr">
        <is>
          <t>出租</t>
        </is>
      </c>
      <c r="D77" s="14" t="n">
        <v>22</v>
      </c>
      <c r="E77" s="169" t="n">
        <v>2</v>
      </c>
      <c r="F77" s="171">
        <f>E77*D77</f>
        <v/>
      </c>
      <c r="G77" s="169" t="n"/>
      <c r="H77" s="168">
        <f>B77+D77</f>
        <v/>
      </c>
      <c r="I77" s="43" t="inlineStr">
        <is>
          <t>略磨火神ak</t>
        </is>
      </c>
      <c r="J77" s="41" t="n"/>
    </row>
    <row r="78" customFormat="1" s="31">
      <c r="A78" s="39" t="n">
        <v>73</v>
      </c>
      <c r="B78" s="168" t="n">
        <v>44614</v>
      </c>
      <c r="C78" s="173" t="inlineStr">
        <is>
          <t>出租</t>
        </is>
      </c>
      <c r="D78" s="14" t="n">
        <v>30</v>
      </c>
      <c r="E78" s="169" t="n">
        <v>2</v>
      </c>
      <c r="F78" s="171">
        <f>E78*D78</f>
        <v/>
      </c>
      <c r="G78" s="169" t="n"/>
      <c r="H78" s="168">
        <f>B78+D78</f>
        <v/>
      </c>
      <c r="I78" s="43" t="inlineStr">
        <is>
          <t>原版海豹短刀</t>
        </is>
      </c>
      <c r="J78" s="41" t="n"/>
    </row>
    <row r="79" customFormat="1" s="31">
      <c r="A79" s="14" t="n">
        <v>74</v>
      </c>
      <c r="B79" s="168" t="n">
        <v>44614</v>
      </c>
      <c r="C79" s="173" t="inlineStr">
        <is>
          <t>出租</t>
        </is>
      </c>
      <c r="D79" s="14" t="n">
        <v>22</v>
      </c>
      <c r="E79" s="169" t="n">
        <v>2.5</v>
      </c>
      <c r="F79" s="171">
        <f>E79*D79</f>
        <v/>
      </c>
      <c r="G79" s="169" t="n"/>
      <c r="H79" s="168">
        <f>B79+D79</f>
        <v/>
      </c>
      <c r="I79" s="43" t="inlineStr">
        <is>
          <t>久经夜行衣</t>
        </is>
      </c>
      <c r="J79" s="41" t="n"/>
    </row>
    <row r="80" customFormat="1" s="31">
      <c r="A80" s="39" t="n">
        <v>75</v>
      </c>
      <c r="B80" s="168" t="n">
        <v>44614</v>
      </c>
      <c r="C80" s="173" t="inlineStr">
        <is>
          <t>出租</t>
        </is>
      </c>
      <c r="D80" s="14" t="n">
        <v>22</v>
      </c>
      <c r="E80" s="169" t="n">
        <v>1.98</v>
      </c>
      <c r="F80" s="171">
        <f>E80*D80</f>
        <v/>
      </c>
      <c r="G80" s="169" t="n"/>
      <c r="H80" s="168">
        <f>B80+D80</f>
        <v/>
      </c>
      <c r="I80" s="43" t="inlineStr">
        <is>
          <t>原版系绳匕首</t>
        </is>
      </c>
      <c r="J80" s="41" t="n"/>
    </row>
    <row r="81" customFormat="1" s="31">
      <c r="A81" s="14" t="n">
        <v>76</v>
      </c>
      <c r="B81" s="168" t="n">
        <v>44615</v>
      </c>
      <c r="C81" s="173" t="inlineStr">
        <is>
          <t>出租</t>
        </is>
      </c>
      <c r="D81" s="14" t="n">
        <v>22</v>
      </c>
      <c r="E81" s="169" t="n">
        <v>1</v>
      </c>
      <c r="F81" s="171">
        <f>E81*D81</f>
        <v/>
      </c>
      <c r="G81" s="169" t="n"/>
      <c r="H81" s="168">
        <f>B81+D81</f>
        <v/>
      </c>
      <c r="I81" s="43" t="inlineStr">
        <is>
          <t>久经二西莫夫awp</t>
        </is>
      </c>
      <c r="J81" s="41" t="n"/>
    </row>
    <row r="82" customFormat="1" s="31">
      <c r="A82" s="39" t="n">
        <v>77</v>
      </c>
      <c r="B82" s="168" t="n">
        <v>44615</v>
      </c>
      <c r="C82" s="173" t="inlineStr">
        <is>
          <t>出租</t>
        </is>
      </c>
      <c r="D82" s="14" t="n">
        <v>22</v>
      </c>
      <c r="E82" s="169" t="n">
        <v>3.5</v>
      </c>
      <c r="F82" s="171">
        <f>E82*D82</f>
        <v/>
      </c>
      <c r="G82" s="169" t="n"/>
      <c r="H82" s="168">
        <f>B82+D82</f>
        <v/>
      </c>
      <c r="I82" s="43" t="inlineStr">
        <is>
          <t>原版M9</t>
        </is>
      </c>
      <c r="J82" s="41" t="n"/>
    </row>
    <row r="83" customFormat="1" s="31">
      <c r="A83" s="14" t="n">
        <v>78</v>
      </c>
      <c r="B83" s="168" t="n">
        <v>44615</v>
      </c>
      <c r="C83" s="173" t="inlineStr">
        <is>
          <t>出租</t>
        </is>
      </c>
      <c r="D83" s="14" t="n">
        <v>22</v>
      </c>
      <c r="E83" s="169" t="n">
        <v>2.5</v>
      </c>
      <c r="F83" s="171">
        <f>E83*D83</f>
        <v/>
      </c>
      <c r="G83" s="169" t="n"/>
      <c r="H83" s="168">
        <f>B83+D83</f>
        <v/>
      </c>
      <c r="I83" s="43" t="inlineStr">
        <is>
          <t>久经澄澈之水M9</t>
        </is>
      </c>
      <c r="J83" s="41" t="n"/>
    </row>
    <row r="84" customFormat="1" s="31">
      <c r="A84" s="39" t="n">
        <v>79</v>
      </c>
      <c r="B84" s="168" t="n">
        <v>44615</v>
      </c>
      <c r="C84" s="173" t="inlineStr">
        <is>
          <t>出租</t>
        </is>
      </c>
      <c r="D84" s="14" t="n">
        <v>22</v>
      </c>
      <c r="E84" s="169" t="n">
        <v>3.5</v>
      </c>
      <c r="F84" s="171">
        <f>E84*D84</f>
        <v/>
      </c>
      <c r="G84" s="169" t="n"/>
      <c r="H84" s="168">
        <f>B84+D84</f>
        <v/>
      </c>
      <c r="I84" s="43" t="inlineStr">
        <is>
          <t>久经钴蓝骷髅</t>
        </is>
      </c>
      <c r="J84" s="41" t="n"/>
    </row>
    <row r="85" customFormat="1" s="31">
      <c r="A85" s="14" t="n">
        <v>80</v>
      </c>
      <c r="B85" s="168" t="n">
        <v>44615</v>
      </c>
      <c r="C85" s="173" t="inlineStr">
        <is>
          <t>出租</t>
        </is>
      </c>
      <c r="D85" s="14" t="n">
        <v>8</v>
      </c>
      <c r="E85" s="169" t="n">
        <v>5</v>
      </c>
      <c r="F85" s="171">
        <f>E85*D85</f>
        <v/>
      </c>
      <c r="G85" s="169" t="n">
        <v>40</v>
      </c>
      <c r="H85" s="168">
        <f>B85+D85</f>
        <v/>
      </c>
      <c r="I85" s="43" t="inlineStr">
        <is>
          <t>久经钴蓝骷髅</t>
        </is>
      </c>
      <c r="J85" s="41" t="inlineStr">
        <is>
          <t>已归还</t>
        </is>
      </c>
    </row>
    <row r="86" customFormat="1" s="31">
      <c r="A86" s="39" t="n">
        <v>81</v>
      </c>
      <c r="B86" s="168" t="n">
        <v>44615</v>
      </c>
      <c r="C86" s="173" t="inlineStr">
        <is>
          <t>出租</t>
        </is>
      </c>
      <c r="D86" s="14" t="n">
        <v>22</v>
      </c>
      <c r="E86" s="169" t="n">
        <v>1.5</v>
      </c>
      <c r="F86" s="171">
        <f>E86*D86</f>
        <v/>
      </c>
      <c r="G86" s="169" t="n"/>
      <c r="H86" s="168">
        <f>B86+D86</f>
        <v/>
      </c>
      <c r="I86" s="43" t="inlineStr">
        <is>
          <t>原版系绳匕首</t>
        </is>
      </c>
      <c r="J86" s="41" t="n"/>
    </row>
    <row r="87" customFormat="1" s="31">
      <c r="A87" s="14" t="n">
        <v>82</v>
      </c>
      <c r="B87" s="168" t="n">
        <v>44615</v>
      </c>
      <c r="C87" s="173" t="inlineStr">
        <is>
          <t>出租</t>
        </is>
      </c>
      <c r="D87" s="14" t="n">
        <v>22</v>
      </c>
      <c r="E87" s="169" t="n">
        <v>3.5</v>
      </c>
      <c r="F87" s="171">
        <f>E87*D87</f>
        <v/>
      </c>
      <c r="G87" s="169" t="n"/>
      <c r="H87" s="168">
        <f>B87+D87</f>
        <v/>
      </c>
      <c r="I87" s="43" t="inlineStr">
        <is>
          <t>久经北方森林蝴蝶</t>
        </is>
      </c>
      <c r="J87" s="41" t="n"/>
    </row>
    <row r="88" customFormat="1" s="31">
      <c r="A88" s="39" t="n">
        <v>83</v>
      </c>
      <c r="B88" s="168" t="n">
        <v>44615</v>
      </c>
      <c r="C88" s="173" t="inlineStr">
        <is>
          <t>出租</t>
        </is>
      </c>
      <c r="D88" s="14" t="n">
        <v>30</v>
      </c>
      <c r="E88" s="169" t="n">
        <v>3.5</v>
      </c>
      <c r="F88" s="171">
        <f>E88*D88</f>
        <v/>
      </c>
      <c r="G88" s="169" t="n"/>
      <c r="H88" s="168">
        <f>B88+D88</f>
        <v/>
      </c>
      <c r="I88" s="43" t="inlineStr">
        <is>
          <t>崭新火沙鹰</t>
        </is>
      </c>
      <c r="J88" s="41" t="n"/>
    </row>
    <row r="89" customFormat="1" s="31">
      <c r="A89" s="14" t="n">
        <v>84</v>
      </c>
      <c r="B89" s="168" t="n">
        <v>44615</v>
      </c>
      <c r="C89" s="173" t="inlineStr">
        <is>
          <t>出租</t>
        </is>
      </c>
      <c r="D89" s="14" t="n">
        <v>22</v>
      </c>
      <c r="E89" s="169" t="n">
        <v>0.96</v>
      </c>
      <c r="F89" s="171">
        <f>E89*D89</f>
        <v/>
      </c>
      <c r="G89" s="169" t="n"/>
      <c r="H89" s="168">
        <f>B89+D89</f>
        <v/>
      </c>
      <c r="I89" s="43" t="inlineStr">
        <is>
          <t>久经二西莫夫awp</t>
        </is>
      </c>
      <c r="J89" s="41" t="n"/>
    </row>
    <row r="90" customFormat="1" s="31">
      <c r="A90" s="39" t="n">
        <v>85</v>
      </c>
      <c r="B90" s="168" t="n">
        <v>44616</v>
      </c>
      <c r="C90" s="173" t="inlineStr">
        <is>
          <t>出租</t>
        </is>
      </c>
      <c r="D90" s="14" t="n">
        <v>50</v>
      </c>
      <c r="E90" s="169" t="n">
        <v>2</v>
      </c>
      <c r="F90" s="171">
        <f>E90*D90</f>
        <v/>
      </c>
      <c r="G90" s="169" t="n"/>
      <c r="H90" s="168">
        <f>B90+D90</f>
        <v/>
      </c>
      <c r="I90" s="43" t="inlineStr">
        <is>
          <t>原版锯齿</t>
        </is>
      </c>
      <c r="J90" s="41" t="n"/>
    </row>
    <row r="91" customFormat="1" s="31">
      <c r="A91" s="14" t="n">
        <v>86</v>
      </c>
      <c r="B91" s="168" t="n">
        <v>44616</v>
      </c>
      <c r="C91" s="173" t="inlineStr">
        <is>
          <t>出租</t>
        </is>
      </c>
      <c r="D91" s="14" t="n">
        <v>22</v>
      </c>
      <c r="E91" s="169" t="n">
        <v>1.2</v>
      </c>
      <c r="F91" s="171">
        <f>E91*D91</f>
        <v/>
      </c>
      <c r="G91" s="169" t="n"/>
      <c r="H91" s="168">
        <f>B91+D91</f>
        <v/>
      </c>
      <c r="I91" s="43" t="inlineStr">
        <is>
          <t>原版短剑</t>
        </is>
      </c>
      <c r="J91" s="41" t="n"/>
    </row>
    <row r="92" customFormat="1" s="31">
      <c r="A92" s="39" t="n">
        <v>87</v>
      </c>
      <c r="B92" s="168" t="n">
        <v>44616</v>
      </c>
      <c r="C92" s="173" t="inlineStr">
        <is>
          <t>出租</t>
        </is>
      </c>
      <c r="D92" s="14" t="n">
        <v>22</v>
      </c>
      <c r="E92" s="169" t="n">
        <v>3.5</v>
      </c>
      <c r="F92" s="171">
        <f>E92*D92</f>
        <v/>
      </c>
      <c r="G92" s="169" t="n"/>
      <c r="H92" s="168">
        <f>B92+D92</f>
        <v/>
      </c>
      <c r="I92" s="43" t="inlineStr">
        <is>
          <t>久经北方森林蝴蝶</t>
        </is>
      </c>
      <c r="J92" s="41" t="n"/>
    </row>
    <row r="93" customFormat="1" s="31">
      <c r="A93" s="14" t="n">
        <v>88</v>
      </c>
      <c r="B93" s="168" t="n">
        <v>44616</v>
      </c>
      <c r="C93" s="173" t="inlineStr">
        <is>
          <t>出租</t>
        </is>
      </c>
      <c r="D93" s="14" t="n">
        <v>22</v>
      </c>
      <c r="E93" s="169" t="n">
        <v>0.87</v>
      </c>
      <c r="F93" s="171">
        <f>E93*D93</f>
        <v/>
      </c>
      <c r="G93" s="169" t="n"/>
      <c r="H93" s="168">
        <f>B93+D93</f>
        <v/>
      </c>
      <c r="I93" s="43" t="inlineStr">
        <is>
          <t>久经二西莫夫awp</t>
        </is>
      </c>
      <c r="J93" s="41" t="n"/>
    </row>
    <row r="94" customFormat="1" s="31">
      <c r="A94" s="39" t="n">
        <v>89</v>
      </c>
      <c r="B94" s="168" t="n">
        <v>44616</v>
      </c>
      <c r="C94" s="173" t="inlineStr">
        <is>
          <t>出租</t>
        </is>
      </c>
      <c r="D94" s="14" t="n">
        <v>22</v>
      </c>
      <c r="E94" s="169" t="n">
        <v>0.7</v>
      </c>
      <c r="F94" s="171">
        <f>E94*D94</f>
        <v/>
      </c>
      <c r="G94" s="169" t="n"/>
      <c r="H94" s="168">
        <f>B94+D94</f>
        <v/>
      </c>
      <c r="I94" s="43" t="inlineStr">
        <is>
          <t>略磨野火awp</t>
        </is>
      </c>
      <c r="J94" s="41" t="n"/>
    </row>
    <row r="95" customFormat="1" s="31">
      <c r="A95" s="14" t="n">
        <v>90</v>
      </c>
      <c r="B95" s="168" t="n">
        <v>44616</v>
      </c>
      <c r="C95" s="173" t="inlineStr">
        <is>
          <t>出租</t>
        </is>
      </c>
      <c r="D95" s="14" t="n">
        <v>22</v>
      </c>
      <c r="E95" s="169" t="n">
        <v>1.8</v>
      </c>
      <c r="F95" s="171">
        <f>E95*D95</f>
        <v/>
      </c>
      <c r="G95" s="169" t="n"/>
      <c r="H95" s="168">
        <f>B95+D95</f>
        <v/>
      </c>
      <c r="I95" s="43" t="inlineStr">
        <is>
          <t>原版海豹短刀</t>
        </is>
      </c>
      <c r="J95" s="41" t="n"/>
    </row>
    <row r="96" customFormat="1" s="31">
      <c r="A96" s="39" t="n">
        <v>91</v>
      </c>
      <c r="B96" s="168" t="n">
        <v>44617</v>
      </c>
      <c r="C96" s="173" t="inlineStr">
        <is>
          <t>出租</t>
        </is>
      </c>
      <c r="D96" s="14" t="n">
        <v>22</v>
      </c>
      <c r="E96" s="169" t="n">
        <v>0.5</v>
      </c>
      <c r="F96" s="171">
        <f>E96*D96</f>
        <v/>
      </c>
      <c r="G96" s="169" t="n"/>
      <c r="H96" s="168">
        <f>B96+D96</f>
        <v/>
      </c>
      <c r="I96" s="43" t="inlineStr">
        <is>
          <t>久经印花集沙鹰</t>
        </is>
      </c>
      <c r="J96" s="41" t="n"/>
    </row>
    <row r="97" customFormat="1" s="31">
      <c r="A97" s="14" t="n">
        <v>92</v>
      </c>
      <c r="B97" s="168" t="n">
        <v>44617</v>
      </c>
      <c r="C97" s="173" t="inlineStr">
        <is>
          <t>出租</t>
        </is>
      </c>
      <c r="D97" s="14" t="n">
        <v>22</v>
      </c>
      <c r="E97" s="14" t="n">
        <v>3.5</v>
      </c>
      <c r="F97" s="171">
        <f>E97*D97</f>
        <v/>
      </c>
      <c r="G97" s="169" t="n"/>
      <c r="H97" s="168">
        <f>B97+D97</f>
        <v/>
      </c>
      <c r="I97" s="43" t="inlineStr">
        <is>
          <t>原版M9</t>
        </is>
      </c>
      <c r="J97" s="41" t="n"/>
    </row>
    <row r="98" customFormat="1" s="31">
      <c r="A98" s="39" t="n">
        <v>93</v>
      </c>
      <c r="B98" s="168" t="n">
        <v>44617</v>
      </c>
      <c r="C98" s="173" t="inlineStr">
        <is>
          <t>出租</t>
        </is>
      </c>
      <c r="D98" s="14" t="n">
        <v>22</v>
      </c>
      <c r="E98" s="14" t="n">
        <v>0.8</v>
      </c>
      <c r="F98" s="171">
        <f>E98*D98</f>
        <v/>
      </c>
      <c r="G98" s="169" t="n"/>
      <c r="H98" s="168">
        <f>B98+D98</f>
        <v/>
      </c>
      <c r="I98" s="43" t="inlineStr">
        <is>
          <t>久经二西莫夫awp</t>
        </is>
      </c>
      <c r="J98" s="41" t="n"/>
    </row>
    <row r="99" customFormat="1" s="31">
      <c r="A99" s="14" t="n">
        <v>94</v>
      </c>
      <c r="B99" s="168" t="n">
        <v>44620</v>
      </c>
      <c r="C99" s="173" t="inlineStr">
        <is>
          <t>出租</t>
        </is>
      </c>
      <c r="D99" s="14" t="n">
        <v>22</v>
      </c>
      <c r="E99" s="14" t="n">
        <v>4.5</v>
      </c>
      <c r="F99" s="171">
        <f>E99*D99</f>
        <v/>
      </c>
      <c r="G99" s="169" t="n"/>
      <c r="H99" s="168">
        <f>B99+D99</f>
        <v/>
      </c>
      <c r="I99" s="43" t="inlineStr">
        <is>
          <t>久经双栖</t>
        </is>
      </c>
      <c r="J99" s="41" t="n"/>
    </row>
    <row r="100" customFormat="1" s="31">
      <c r="A100" s="39" t="n">
        <v>95</v>
      </c>
      <c r="B100" s="168" t="n">
        <v>44620</v>
      </c>
      <c r="C100" s="173" t="inlineStr">
        <is>
          <t>出租</t>
        </is>
      </c>
      <c r="D100" s="14" t="n">
        <v>28</v>
      </c>
      <c r="E100" s="14" t="n">
        <v>3</v>
      </c>
      <c r="F100" s="171">
        <f>E100*D100</f>
        <v/>
      </c>
      <c r="G100" s="169" t="n"/>
      <c r="H100" s="168">
        <f>B100+D100</f>
        <v/>
      </c>
      <c r="I100" s="43" t="inlineStr">
        <is>
          <t>久经渐变之色手套</t>
        </is>
      </c>
      <c r="J100" s="41" t="n"/>
    </row>
    <row r="101" customFormat="1" s="31">
      <c r="A101" s="14" t="n">
        <v>96</v>
      </c>
      <c r="B101" s="168" t="n">
        <v>44621</v>
      </c>
      <c r="C101" s="173" t="inlineStr">
        <is>
          <t>出租</t>
        </is>
      </c>
      <c r="D101" s="14" t="n">
        <v>22</v>
      </c>
      <c r="E101" s="14" t="n">
        <v>3</v>
      </c>
      <c r="F101" s="171">
        <f>E101*D101</f>
        <v/>
      </c>
      <c r="G101" s="169" t="n"/>
      <c r="H101" s="168">
        <f>B101+D101</f>
        <v/>
      </c>
      <c r="I101" s="43" t="inlineStr">
        <is>
          <t>原版M9</t>
        </is>
      </c>
      <c r="J101" s="41" t="n"/>
    </row>
    <row r="102" customFormat="1" s="31">
      <c r="A102" s="39" t="n">
        <v>97</v>
      </c>
      <c r="B102" s="168" t="n">
        <v>44621</v>
      </c>
      <c r="C102" s="173" t="inlineStr">
        <is>
          <t>出租</t>
        </is>
      </c>
      <c r="D102" s="14" t="n">
        <v>22</v>
      </c>
      <c r="E102" s="14" t="n">
        <v>3</v>
      </c>
      <c r="F102" s="171">
        <f>E102*D102</f>
        <v/>
      </c>
      <c r="G102" s="169" t="n"/>
      <c r="H102" s="168">
        <f>B102+D102</f>
        <v/>
      </c>
      <c r="I102" s="43" t="inlineStr">
        <is>
          <t>崭新火沙鹰</t>
        </is>
      </c>
      <c r="J102" s="41" t="n"/>
    </row>
    <row r="103" customFormat="1" s="31">
      <c r="A103" s="14" t="n">
        <v>98</v>
      </c>
      <c r="B103" s="168" t="n">
        <v>44623</v>
      </c>
      <c r="C103" s="173" t="inlineStr">
        <is>
          <t>出租</t>
        </is>
      </c>
      <c r="D103" s="14" t="n">
        <v>22</v>
      </c>
      <c r="E103" s="14" t="n">
        <v>1.8</v>
      </c>
      <c r="F103" s="171">
        <f>E103*D103</f>
        <v/>
      </c>
      <c r="G103" s="169" t="n"/>
      <c r="H103" s="168">
        <f>B103+D103</f>
        <v/>
      </c>
      <c r="I103" s="43" t="inlineStr">
        <is>
          <t>略磨火神ak</t>
        </is>
      </c>
      <c r="J103" s="41" t="n"/>
    </row>
    <row r="104" customFormat="1" s="31">
      <c r="A104" s="39" t="n">
        <v>99</v>
      </c>
      <c r="B104" s="168" t="n">
        <v>44624</v>
      </c>
      <c r="C104" s="173" t="inlineStr">
        <is>
          <t>出租</t>
        </is>
      </c>
      <c r="D104" s="31" t="n">
        <v>8</v>
      </c>
      <c r="E104" s="14" t="n">
        <v>4.78</v>
      </c>
      <c r="F104" s="171">
        <f>E104*D104</f>
        <v/>
      </c>
      <c r="G104" s="169" t="n"/>
      <c r="H104" s="168">
        <f>B104+D104</f>
        <v/>
      </c>
      <c r="I104" s="43" t="inlineStr">
        <is>
          <t>原版爪子</t>
        </is>
      </c>
      <c r="J104" s="41" t="n"/>
    </row>
    <row r="105" customFormat="1" s="31">
      <c r="A105" s="14" t="n">
        <v>100</v>
      </c>
      <c r="B105" s="168" t="n">
        <v>44624</v>
      </c>
      <c r="C105" s="173" t="inlineStr">
        <is>
          <t>出租</t>
        </is>
      </c>
      <c r="D105" s="14" t="n">
        <v>8</v>
      </c>
      <c r="E105" s="14" t="n">
        <v>3.47</v>
      </c>
      <c r="F105" s="171">
        <f>E105*D105</f>
        <v/>
      </c>
      <c r="G105" s="169" t="n"/>
      <c r="H105" s="168">
        <f>B105+D105</f>
        <v/>
      </c>
      <c r="I105" s="43" t="inlineStr">
        <is>
          <t>原版锯齿</t>
        </is>
      </c>
      <c r="J105" s="41" t="n"/>
    </row>
    <row r="106" customFormat="1" s="31">
      <c r="A106" s="39" t="n">
        <v>101</v>
      </c>
      <c r="B106" s="168" t="n">
        <v>44624</v>
      </c>
      <c r="C106" s="173" t="inlineStr">
        <is>
          <t>出租</t>
        </is>
      </c>
      <c r="D106" s="14" t="n">
        <v>22</v>
      </c>
      <c r="E106" s="14" t="n">
        <v>3.99</v>
      </c>
      <c r="F106" s="171">
        <f>E106*D106</f>
        <v/>
      </c>
      <c r="G106" s="169" t="n"/>
      <c r="H106" s="168">
        <f>B106+D106</f>
        <v/>
      </c>
      <c r="I106" s="43" t="inlineStr">
        <is>
          <t>原版M9</t>
        </is>
      </c>
      <c r="J106" s="41" t="n"/>
    </row>
    <row r="107" customFormat="1" s="31">
      <c r="A107" s="14" t="n">
        <v>102</v>
      </c>
      <c r="B107" s="168" t="n">
        <v>44624</v>
      </c>
      <c r="C107" s="173" t="inlineStr">
        <is>
          <t>出租</t>
        </is>
      </c>
      <c r="D107" s="14" t="n">
        <v>22</v>
      </c>
      <c r="E107" s="14" t="n">
        <v>2.29</v>
      </c>
      <c r="F107" s="171">
        <f>E107*D107</f>
        <v/>
      </c>
      <c r="G107" s="169" t="n"/>
      <c r="H107" s="168">
        <f>B107+D107</f>
        <v/>
      </c>
      <c r="I107" s="43" t="inlineStr">
        <is>
          <t>原版锯齿</t>
        </is>
      </c>
      <c r="J107" s="41" t="n"/>
    </row>
    <row r="108" customFormat="1" s="31">
      <c r="A108" s="39" t="n">
        <v>103</v>
      </c>
      <c r="B108" s="168" t="n">
        <v>44624</v>
      </c>
      <c r="C108" s="173" t="inlineStr">
        <is>
          <t>出租</t>
        </is>
      </c>
      <c r="D108" s="14" t="n">
        <v>22</v>
      </c>
      <c r="E108" s="14" t="n">
        <v>2.89</v>
      </c>
      <c r="F108" s="171">
        <f>E108*D108</f>
        <v/>
      </c>
      <c r="G108" s="169" t="n"/>
      <c r="H108" s="168">
        <f>B108+D108</f>
        <v/>
      </c>
      <c r="I108" s="43" t="inlineStr">
        <is>
          <t>原版刺刀</t>
        </is>
      </c>
      <c r="J108" s="41" t="n"/>
    </row>
    <row r="109" customFormat="1" s="31">
      <c r="A109" s="14" t="n">
        <v>104</v>
      </c>
      <c r="B109" s="168" t="n">
        <v>44625</v>
      </c>
      <c r="C109" s="173" t="inlineStr">
        <is>
          <t>出租</t>
        </is>
      </c>
      <c r="D109" s="14" t="n">
        <v>22</v>
      </c>
      <c r="E109" s="14" t="n">
        <v>2.59</v>
      </c>
      <c r="F109" s="171">
        <f>E109*D109</f>
        <v/>
      </c>
      <c r="G109" s="169" t="n"/>
      <c r="H109" s="168">
        <f>B109+D109</f>
        <v/>
      </c>
      <c r="I109" s="43" t="inlineStr">
        <is>
          <t>原版锯齿</t>
        </is>
      </c>
      <c r="J109" s="41" t="n"/>
    </row>
    <row r="110" customFormat="1" s="31">
      <c r="A110" s="39" t="n">
        <v>105</v>
      </c>
      <c r="B110" s="168" t="n">
        <v>44625</v>
      </c>
      <c r="C110" s="173" t="inlineStr">
        <is>
          <t>出租</t>
        </is>
      </c>
      <c r="D110" s="14" t="n">
        <v>30</v>
      </c>
      <c r="E110" s="14" t="n">
        <v>4</v>
      </c>
      <c r="F110" s="171">
        <f>E110*D110</f>
        <v/>
      </c>
      <c r="G110" s="169" t="n"/>
      <c r="H110" s="168">
        <f>B110+D110</f>
        <v/>
      </c>
      <c r="I110" s="43" t="inlineStr">
        <is>
          <t>原版M9</t>
        </is>
      </c>
      <c r="J110" s="41" t="n"/>
    </row>
    <row r="111" customFormat="1" s="31">
      <c r="A111" s="14" t="n">
        <v>106</v>
      </c>
      <c r="B111" s="168" t="n">
        <v>44625</v>
      </c>
      <c r="C111" s="173" t="inlineStr">
        <is>
          <t>出租</t>
        </is>
      </c>
      <c r="D111" s="14" t="n">
        <v>22</v>
      </c>
      <c r="E111" s="14" t="n">
        <v>1.78</v>
      </c>
      <c r="F111" s="171">
        <f>E111*D111</f>
        <v/>
      </c>
      <c r="G111" s="169" t="n"/>
      <c r="H111" s="168">
        <f>B111+D111</f>
        <v/>
      </c>
      <c r="I111" s="43" t="inlineStr">
        <is>
          <t>略磨火神ak</t>
        </is>
      </c>
      <c r="J111" s="41" t="n"/>
    </row>
    <row r="112" customFormat="1" s="31">
      <c r="A112" s="39" t="n">
        <v>107</v>
      </c>
      <c r="B112" s="168" t="n">
        <v>44626</v>
      </c>
      <c r="C112" s="173" t="inlineStr">
        <is>
          <t>出租</t>
        </is>
      </c>
      <c r="D112" s="14" t="n">
        <v>22</v>
      </c>
      <c r="E112" s="14" t="n">
        <v>2.74</v>
      </c>
      <c r="F112" s="171">
        <f>E112*D112</f>
        <v/>
      </c>
      <c r="G112" s="169" t="n"/>
      <c r="H112" s="168">
        <f>B112+D112</f>
        <v/>
      </c>
      <c r="I112" s="43" t="inlineStr">
        <is>
          <t>原版锯齿</t>
        </is>
      </c>
      <c r="J112" s="41" t="n"/>
    </row>
    <row r="113" customFormat="1" s="31">
      <c r="A113" s="14" t="n">
        <v>108</v>
      </c>
      <c r="B113" s="168" t="n">
        <v>44626</v>
      </c>
      <c r="C113" s="173" t="inlineStr">
        <is>
          <t>出租</t>
        </is>
      </c>
      <c r="D113" s="14" t="n"/>
      <c r="E113" s="14" t="n"/>
      <c r="F113" s="180" t="n"/>
      <c r="G113" s="180" t="n"/>
      <c r="H113" s="180" t="n"/>
      <c r="I113" s="43" t="n"/>
      <c r="J113" s="41" t="n"/>
    </row>
    <row r="114" customFormat="1" s="31">
      <c r="A114" s="39" t="n">
        <v>109</v>
      </c>
      <c r="B114" s="14" t="n"/>
      <c r="C114" s="14" t="n"/>
      <c r="D114" s="14" t="n"/>
      <c r="E114" s="14" t="n"/>
      <c r="F114" s="180" t="n"/>
      <c r="G114" s="180" t="n"/>
      <c r="H114" s="180" t="n"/>
      <c r="I114" s="43" t="n"/>
      <c r="J114" s="41" t="n"/>
    </row>
    <row r="115" customFormat="1" s="31">
      <c r="A115" s="14" t="n">
        <v>110</v>
      </c>
      <c r="B115" s="14" t="n"/>
      <c r="C115" s="14" t="n"/>
      <c r="D115" s="14" t="n"/>
      <c r="E115" s="14" t="n"/>
      <c r="F115" s="180" t="n"/>
      <c r="G115" s="180" t="n"/>
      <c r="H115" s="180" t="n"/>
      <c r="I115" s="43" t="n"/>
      <c r="J115" s="41" t="n"/>
    </row>
    <row r="116" customFormat="1" s="31">
      <c r="A116" s="39" t="n">
        <v>111</v>
      </c>
      <c r="B116" s="14" t="n"/>
      <c r="C116" s="14" t="n"/>
      <c r="D116" s="14" t="n"/>
      <c r="E116" s="14" t="n"/>
      <c r="F116" s="180" t="n"/>
      <c r="G116" s="180" t="n"/>
      <c r="H116" s="180" t="n"/>
      <c r="I116" s="43" t="n"/>
      <c r="J116" s="41" t="n"/>
    </row>
    <row r="117" customFormat="1" s="31">
      <c r="A117" s="14" t="n">
        <v>112</v>
      </c>
      <c r="B117" s="14" t="n"/>
      <c r="C117" s="14" t="n"/>
      <c r="D117" s="14" t="n"/>
      <c r="E117" s="14" t="n"/>
      <c r="F117" s="180" t="n"/>
      <c r="G117" s="180" t="n"/>
      <c r="H117" s="180" t="n"/>
      <c r="I117" s="43" t="n"/>
      <c r="J117" s="41" t="n"/>
    </row>
    <row r="118" customFormat="1" s="31">
      <c r="A118" s="39" t="n">
        <v>113</v>
      </c>
      <c r="B118" s="14" t="n"/>
      <c r="C118" s="14" t="n"/>
      <c r="D118" s="14" t="n"/>
      <c r="E118" s="14" t="n"/>
      <c r="F118" s="180" t="n"/>
      <c r="G118" s="180" t="n"/>
      <c r="H118" s="180" t="n"/>
      <c r="I118" s="43" t="n"/>
      <c r="J118" s="41" t="n"/>
    </row>
    <row r="119" customFormat="1" s="31">
      <c r="A119" s="14" t="n">
        <v>114</v>
      </c>
      <c r="B119" s="14" t="n"/>
      <c r="C119" s="14" t="n"/>
      <c r="D119" s="14" t="n"/>
      <c r="E119" s="14" t="n"/>
      <c r="F119" s="180" t="n"/>
      <c r="G119" s="180" t="n"/>
      <c r="H119" s="180" t="n"/>
      <c r="I119" s="43" t="n"/>
      <c r="J119" s="41" t="n"/>
    </row>
    <row r="120" customFormat="1" s="31">
      <c r="A120" s="39" t="n">
        <v>115</v>
      </c>
      <c r="B120" s="14" t="n"/>
      <c r="C120" s="14" t="n"/>
      <c r="D120" s="14" t="n"/>
      <c r="E120" s="14" t="n"/>
      <c r="F120" s="180" t="n"/>
      <c r="G120" s="180" t="n"/>
      <c r="H120" s="180" t="n"/>
      <c r="I120" s="43" t="n"/>
      <c r="J120" s="41" t="n"/>
    </row>
    <row r="121" customFormat="1" s="31">
      <c r="A121" s="14" t="n">
        <v>116</v>
      </c>
      <c r="B121" s="14" t="n"/>
      <c r="C121" s="14" t="n"/>
      <c r="D121" s="14" t="n"/>
      <c r="E121" s="14" t="n"/>
      <c r="F121" s="180" t="n"/>
      <c r="G121" s="180" t="n"/>
      <c r="H121" s="180" t="n"/>
      <c r="I121" s="43" t="n"/>
      <c r="J121" s="41" t="n"/>
    </row>
    <row r="122" customFormat="1" s="31">
      <c r="A122" s="39" t="n">
        <v>117</v>
      </c>
      <c r="B122" s="14" t="n"/>
      <c r="C122" s="14" t="n"/>
      <c r="D122" s="14" t="n"/>
      <c r="E122" s="14" t="n"/>
      <c r="F122" s="180" t="n"/>
      <c r="G122" s="180" t="n"/>
      <c r="H122" s="180" t="n"/>
      <c r="I122" s="43" t="n"/>
      <c r="J122" s="41" t="n"/>
    </row>
    <row r="123" customFormat="1" s="31">
      <c r="A123" s="14" t="n">
        <v>118</v>
      </c>
      <c r="B123" s="14" t="n"/>
      <c r="C123" s="14" t="n"/>
      <c r="D123" s="14" t="n"/>
      <c r="E123" s="14" t="n"/>
      <c r="F123" s="180" t="n"/>
      <c r="G123" s="180" t="n"/>
      <c r="H123" s="180" t="n"/>
      <c r="I123" s="43" t="n"/>
      <c r="J123" s="41" t="n"/>
    </row>
    <row r="124" customFormat="1" s="31">
      <c r="A124" s="39" t="n">
        <v>119</v>
      </c>
      <c r="B124" s="14" t="n"/>
      <c r="C124" s="14" t="n"/>
      <c r="D124" s="14" t="n"/>
      <c r="E124" s="14" t="n"/>
      <c r="F124" s="180" t="n"/>
      <c r="G124" s="180" t="n"/>
      <c r="H124" s="180" t="n"/>
      <c r="I124" s="43" t="n"/>
      <c r="J124" s="41" t="n"/>
    </row>
    <row r="125" customFormat="1" s="31">
      <c r="A125" s="14" t="n">
        <v>120</v>
      </c>
      <c r="B125" s="14" t="n"/>
      <c r="C125" s="14" t="n"/>
      <c r="D125" s="14" t="n"/>
      <c r="E125" s="14" t="n"/>
      <c r="F125" s="180" t="n"/>
      <c r="G125" s="180" t="n"/>
      <c r="H125" s="180" t="n"/>
      <c r="I125" s="43" t="n"/>
      <c r="J125" s="41" t="n"/>
    </row>
    <row r="126" customFormat="1" s="31">
      <c r="A126" s="39" t="n">
        <v>121</v>
      </c>
      <c r="B126" s="14" t="n"/>
      <c r="C126" s="14" t="n"/>
      <c r="D126" s="14" t="n"/>
      <c r="E126" s="14" t="n"/>
      <c r="F126" s="180" t="n"/>
      <c r="G126" s="180" t="n"/>
      <c r="H126" s="180" t="n"/>
      <c r="I126" s="43" t="n"/>
      <c r="J126" s="41" t="n"/>
    </row>
    <row r="127" customFormat="1" s="31">
      <c r="A127" s="14" t="n">
        <v>122</v>
      </c>
      <c r="B127" s="14" t="n"/>
      <c r="C127" s="14" t="n"/>
      <c r="D127" s="14" t="n"/>
      <c r="E127" s="14" t="n"/>
      <c r="F127" s="180" t="n"/>
      <c r="G127" s="180" t="n"/>
      <c r="H127" s="180" t="n"/>
      <c r="I127" s="43" t="n"/>
      <c r="J127" s="41" t="n"/>
    </row>
    <row r="128" customFormat="1" s="31">
      <c r="A128" s="39" t="n">
        <v>123</v>
      </c>
      <c r="B128" s="14" t="n"/>
      <c r="C128" s="14" t="n"/>
      <c r="D128" s="14" t="n"/>
      <c r="E128" s="14" t="n"/>
      <c r="F128" s="180" t="n"/>
      <c r="G128" s="180" t="n"/>
      <c r="H128" s="180" t="n"/>
      <c r="I128" s="43" t="n"/>
      <c r="J128" s="41" t="n"/>
    </row>
    <row r="129" customFormat="1" s="31">
      <c r="A129" s="14" t="n">
        <v>124</v>
      </c>
      <c r="B129" s="14" t="n"/>
      <c r="C129" s="14" t="n"/>
      <c r="D129" s="14" t="n"/>
      <c r="E129" s="14" t="n"/>
      <c r="F129" s="180" t="n"/>
      <c r="G129" s="180" t="n"/>
      <c r="H129" s="180" t="n"/>
      <c r="I129" s="43" t="n"/>
      <c r="J129" s="41" t="n"/>
    </row>
    <row r="130" customFormat="1" s="31">
      <c r="A130" s="39" t="n">
        <v>125</v>
      </c>
      <c r="B130" s="14" t="n"/>
      <c r="C130" s="14" t="n"/>
      <c r="D130" s="14" t="n"/>
      <c r="E130" s="14" t="n"/>
      <c r="F130" s="180" t="n"/>
      <c r="G130" s="180" t="n"/>
      <c r="H130" s="180" t="n"/>
      <c r="I130" s="43" t="n"/>
      <c r="J130" s="41" t="n"/>
    </row>
    <row r="131" customFormat="1" s="31">
      <c r="A131" s="14" t="n">
        <v>126</v>
      </c>
      <c r="B131" s="14" t="n"/>
      <c r="C131" s="14" t="n"/>
      <c r="D131" s="14" t="n"/>
      <c r="E131" s="14" t="n"/>
      <c r="F131" s="180" t="n"/>
      <c r="G131" s="180" t="n"/>
      <c r="H131" s="180" t="n"/>
      <c r="I131" s="43" t="n"/>
      <c r="J131" s="41" t="n"/>
    </row>
    <row r="132" customFormat="1" s="31">
      <c r="A132" s="39" t="n">
        <v>127</v>
      </c>
      <c r="B132" s="14" t="n"/>
      <c r="C132" s="14" t="n"/>
      <c r="D132" s="14" t="n"/>
      <c r="E132" s="14" t="n"/>
      <c r="F132" s="180" t="n"/>
      <c r="G132" s="180" t="n"/>
      <c r="H132" s="180" t="n"/>
      <c r="I132" s="43" t="n"/>
      <c r="J132" s="41" t="n"/>
    </row>
    <row r="133" customFormat="1" s="31">
      <c r="A133" s="14" t="n">
        <v>128</v>
      </c>
      <c r="B133" s="14" t="n"/>
      <c r="C133" s="14" t="n"/>
      <c r="D133" s="14" t="n"/>
      <c r="E133" s="14" t="n"/>
      <c r="F133" s="180" t="n"/>
      <c r="G133" s="180" t="n"/>
      <c r="H133" s="180" t="n"/>
      <c r="I133" s="43" t="n"/>
      <c r="J133" s="41" t="n"/>
    </row>
    <row r="134" customFormat="1" s="31">
      <c r="A134" s="39" t="n">
        <v>129</v>
      </c>
      <c r="B134" s="14" t="n"/>
      <c r="C134" s="14" t="n"/>
      <c r="D134" s="14" t="n"/>
      <c r="E134" s="14" t="n"/>
      <c r="F134" s="180" t="n"/>
      <c r="G134" s="180" t="n"/>
      <c r="H134" s="180" t="n"/>
      <c r="I134" s="43" t="n"/>
      <c r="J134" s="41" t="n"/>
    </row>
    <row r="135" customFormat="1" s="31">
      <c r="A135" s="14" t="n">
        <v>130</v>
      </c>
      <c r="B135" s="14" t="n"/>
      <c r="C135" s="14" t="n"/>
      <c r="D135" s="14" t="n"/>
      <c r="E135" s="14" t="n"/>
      <c r="F135" s="180" t="n"/>
      <c r="G135" s="180" t="n"/>
      <c r="H135" s="180" t="n"/>
      <c r="I135" s="43" t="n"/>
      <c r="J135" s="41" t="n"/>
    </row>
    <row r="136" customFormat="1" s="31">
      <c r="A136" s="39" t="n">
        <v>131</v>
      </c>
      <c r="B136" s="14" t="n"/>
      <c r="C136" s="14" t="n"/>
      <c r="D136" s="14" t="n"/>
      <c r="E136" s="14" t="n"/>
      <c r="F136" s="180" t="n"/>
      <c r="G136" s="180" t="n"/>
      <c r="H136" s="180" t="n"/>
      <c r="I136" s="43" t="n"/>
      <c r="J136" s="41" t="n"/>
    </row>
    <row r="137" customFormat="1" s="31">
      <c r="A137" s="14" t="n">
        <v>132</v>
      </c>
      <c r="B137" s="14" t="n"/>
      <c r="C137" s="14" t="n"/>
      <c r="D137" s="14" t="n"/>
      <c r="E137" s="14" t="n"/>
      <c r="F137" s="180" t="n"/>
      <c r="G137" s="180" t="n"/>
      <c r="H137" s="180" t="n"/>
      <c r="I137" s="43" t="n"/>
      <c r="J137" s="41" t="n"/>
    </row>
    <row r="138" customFormat="1" s="31">
      <c r="A138" s="39" t="n">
        <v>133</v>
      </c>
      <c r="B138" s="14" t="n"/>
      <c r="C138" s="14" t="n"/>
      <c r="D138" s="14" t="n"/>
      <c r="E138" s="14" t="n"/>
      <c r="F138" s="180" t="n"/>
      <c r="G138" s="180" t="n"/>
      <c r="H138" s="180" t="n"/>
      <c r="I138" s="43" t="n"/>
      <c r="J138" s="41" t="n"/>
    </row>
    <row r="139" customFormat="1" s="31">
      <c r="A139" s="14" t="n">
        <v>134</v>
      </c>
      <c r="B139" s="14" t="n"/>
      <c r="C139" s="14" t="n"/>
      <c r="D139" s="14" t="n"/>
      <c r="E139" s="14" t="n"/>
      <c r="F139" s="180" t="n"/>
      <c r="G139" s="180" t="n"/>
      <c r="H139" s="180" t="n"/>
      <c r="I139" s="43" t="n"/>
      <c r="J139" s="41" t="n"/>
    </row>
    <row r="140" customFormat="1" s="31">
      <c r="A140" s="39" t="n">
        <v>135</v>
      </c>
      <c r="B140" s="14" t="n"/>
      <c r="C140" s="14" t="n"/>
      <c r="D140" s="14" t="n"/>
      <c r="E140" s="14" t="n"/>
      <c r="F140" s="180" t="n"/>
      <c r="G140" s="180" t="n"/>
      <c r="H140" s="180" t="n"/>
      <c r="I140" s="43" t="n"/>
      <c r="J140" s="41" t="n"/>
    </row>
    <row r="141" customFormat="1" s="31">
      <c r="A141" s="14" t="n">
        <v>136</v>
      </c>
      <c r="B141" s="14" t="n"/>
      <c r="C141" s="14" t="n"/>
      <c r="D141" s="14" t="n"/>
      <c r="E141" s="14" t="n"/>
      <c r="F141" s="180" t="n"/>
      <c r="G141" s="180" t="n"/>
      <c r="H141" s="180" t="n"/>
      <c r="I141" s="43" t="n"/>
      <c r="J141" s="41" t="n"/>
    </row>
    <row r="142" customFormat="1" s="31">
      <c r="A142" s="39" t="n">
        <v>137</v>
      </c>
      <c r="B142" s="14" t="n"/>
      <c r="C142" s="14" t="n"/>
      <c r="D142" s="14" t="n"/>
      <c r="E142" s="14" t="n"/>
      <c r="F142" s="180" t="n"/>
      <c r="G142" s="180" t="n"/>
      <c r="H142" s="180" t="n"/>
      <c r="I142" s="43" t="n"/>
      <c r="J142" s="41" t="n"/>
    </row>
    <row r="143" customFormat="1" s="31">
      <c r="A143" s="14" t="n">
        <v>138</v>
      </c>
      <c r="B143" s="14" t="n"/>
      <c r="C143" s="14" t="n"/>
      <c r="D143" s="14" t="n"/>
      <c r="E143" s="14" t="n"/>
      <c r="F143" s="180" t="n"/>
      <c r="G143" s="180" t="n"/>
      <c r="H143" s="180" t="n"/>
      <c r="I143" s="43" t="n"/>
      <c r="J143" s="41" t="n"/>
    </row>
    <row r="144" customFormat="1" s="31">
      <c r="A144" s="39" t="n">
        <v>139</v>
      </c>
      <c r="B144" s="14" t="n"/>
      <c r="C144" s="14" t="n"/>
      <c r="D144" s="14" t="n"/>
      <c r="E144" s="14" t="n"/>
      <c r="F144" s="180" t="n"/>
      <c r="G144" s="180" t="n"/>
      <c r="H144" s="180" t="n"/>
      <c r="I144" s="43" t="n"/>
      <c r="J144" s="41" t="n"/>
    </row>
    <row r="145" customFormat="1" s="31">
      <c r="A145" s="14" t="n">
        <v>140</v>
      </c>
      <c r="B145" s="14" t="n"/>
      <c r="C145" s="14" t="n"/>
      <c r="D145" s="14" t="n"/>
      <c r="E145" s="14" t="n"/>
      <c r="F145" s="180" t="n"/>
      <c r="G145" s="180" t="n"/>
      <c r="H145" s="180" t="n"/>
      <c r="I145" s="43" t="n"/>
      <c r="J145" s="41" t="n"/>
    </row>
    <row r="146" customFormat="1" s="31">
      <c r="A146" s="39" t="n">
        <v>141</v>
      </c>
      <c r="B146" s="14" t="n"/>
      <c r="C146" s="14" t="n"/>
      <c r="D146" s="14" t="n"/>
      <c r="E146" s="14" t="n"/>
      <c r="F146" s="180" t="n"/>
      <c r="G146" s="180" t="n"/>
      <c r="H146" s="180" t="n"/>
      <c r="I146" s="43" t="n"/>
      <c r="J146" s="41" t="n"/>
    </row>
    <row r="147" customFormat="1" s="31">
      <c r="A147" s="14" t="n">
        <v>142</v>
      </c>
      <c r="B147" s="14" t="n"/>
      <c r="C147" s="14" t="n"/>
      <c r="D147" s="14" t="n"/>
      <c r="E147" s="14" t="n"/>
      <c r="F147" s="180" t="n"/>
      <c r="G147" s="180" t="n"/>
      <c r="H147" s="180" t="n"/>
      <c r="I147" s="43" t="n"/>
      <c r="J147" s="41" t="n"/>
    </row>
    <row r="148" customFormat="1" s="31">
      <c r="A148" s="39" t="n">
        <v>143</v>
      </c>
      <c r="B148" s="14" t="n"/>
      <c r="C148" s="14" t="n"/>
      <c r="D148" s="14" t="n"/>
      <c r="E148" s="14" t="n"/>
      <c r="F148" s="180" t="n"/>
      <c r="G148" s="180" t="n"/>
      <c r="H148" s="180" t="n"/>
      <c r="I148" s="43" t="n"/>
      <c r="J148" s="41" t="n"/>
    </row>
    <row r="149" customFormat="1" s="31">
      <c r="A149" s="14" t="n">
        <v>144</v>
      </c>
      <c r="B149" s="14" t="n"/>
      <c r="C149" s="14" t="n"/>
      <c r="D149" s="14" t="n"/>
      <c r="E149" s="14" t="n"/>
      <c r="F149" s="180" t="n"/>
      <c r="G149" s="180" t="n"/>
      <c r="H149" s="180" t="n"/>
      <c r="I149" s="43" t="n"/>
      <c r="J149" s="41" t="n"/>
    </row>
    <row r="150" customFormat="1" s="31">
      <c r="A150" s="39" t="n">
        <v>145</v>
      </c>
      <c r="B150" s="14" t="n"/>
      <c r="C150" s="14" t="n"/>
      <c r="D150" s="14" t="n"/>
      <c r="E150" s="14" t="n"/>
      <c r="F150" s="180" t="n"/>
      <c r="G150" s="180" t="n"/>
      <c r="H150" s="180" t="n"/>
      <c r="I150" s="43" t="n"/>
      <c r="J150" s="41" t="n"/>
    </row>
    <row r="151" customFormat="1" s="31">
      <c r="A151" s="14" t="n">
        <v>146</v>
      </c>
      <c r="B151" s="14" t="n"/>
      <c r="C151" s="14" t="n"/>
      <c r="D151" s="14" t="n"/>
      <c r="E151" s="14" t="n"/>
      <c r="F151" s="180" t="n"/>
      <c r="G151" s="180" t="n"/>
      <c r="H151" s="180" t="n"/>
      <c r="I151" s="43" t="n"/>
      <c r="J151" s="41" t="n"/>
    </row>
    <row r="152" customFormat="1" s="31">
      <c r="A152" s="39" t="n">
        <v>147</v>
      </c>
      <c r="B152" s="14" t="n"/>
      <c r="C152" s="14" t="n"/>
      <c r="D152" s="14" t="n"/>
      <c r="E152" s="14" t="n"/>
      <c r="F152" s="180" t="n"/>
      <c r="G152" s="180" t="n"/>
      <c r="H152" s="180" t="n"/>
      <c r="I152" s="43" t="n"/>
      <c r="J152" s="41" t="n"/>
    </row>
    <row r="153" customFormat="1" s="31">
      <c r="A153" s="14" t="n">
        <v>148</v>
      </c>
      <c r="B153" s="14" t="n"/>
      <c r="C153" s="14" t="n"/>
      <c r="D153" s="14" t="n"/>
      <c r="E153" s="14" t="n"/>
      <c r="F153" s="180" t="n"/>
      <c r="G153" s="180" t="n"/>
      <c r="H153" s="180" t="n"/>
      <c r="I153" s="43" t="n"/>
      <c r="J153" s="41" t="n"/>
    </row>
    <row r="154" customFormat="1" s="31">
      <c r="A154" s="39" t="n">
        <v>149</v>
      </c>
      <c r="B154" s="14" t="n"/>
      <c r="C154" s="14" t="n"/>
      <c r="D154" s="14" t="n"/>
      <c r="E154" s="14" t="n"/>
      <c r="F154" s="180" t="n"/>
      <c r="G154" s="180" t="n"/>
      <c r="H154" s="180" t="n"/>
      <c r="I154" s="43" t="n"/>
      <c r="J154" s="41" t="n"/>
    </row>
    <row r="155" customFormat="1" s="31">
      <c r="A155" s="14" t="n">
        <v>150</v>
      </c>
      <c r="B155" s="14" t="n"/>
      <c r="C155" s="14" t="n"/>
      <c r="D155" s="14" t="n"/>
      <c r="E155" s="14" t="n"/>
      <c r="F155" s="180" t="n"/>
      <c r="G155" s="180" t="n"/>
      <c r="H155" s="180" t="n"/>
      <c r="I155" s="43" t="n"/>
      <c r="J155" s="41" t="n"/>
    </row>
    <row r="156" customFormat="1" s="31">
      <c r="A156" s="39" t="n">
        <v>151</v>
      </c>
      <c r="B156" s="14" t="n"/>
      <c r="C156" s="45" t="n"/>
      <c r="D156" s="14" t="n"/>
      <c r="E156" s="45" t="n"/>
      <c r="F156" s="45" t="n"/>
      <c r="G156" s="45" t="n"/>
      <c r="H156" s="45" t="n"/>
      <c r="I156" s="45" t="n"/>
      <c r="J156" s="41" t="n"/>
    </row>
    <row r="157" customFormat="1" s="31">
      <c r="A157" s="14" t="n">
        <v>152</v>
      </c>
      <c r="B157" s="14" t="n"/>
      <c r="C157" s="14" t="n"/>
      <c r="D157" s="14" t="n"/>
      <c r="E157" s="14" t="n"/>
      <c r="F157" s="14" t="n"/>
      <c r="G157" s="14" t="n"/>
      <c r="H157" s="14" t="n"/>
      <c r="I157" s="43" t="n"/>
      <c r="J157" s="41" t="n"/>
    </row>
    <row r="158" customFormat="1" s="31">
      <c r="A158" s="39" t="n">
        <v>153</v>
      </c>
      <c r="B158" s="14" t="n"/>
      <c r="C158" s="14" t="n"/>
      <c r="D158" s="14" t="n"/>
      <c r="E158" s="14" t="n"/>
      <c r="F158" s="14" t="n"/>
      <c r="G158" s="14" t="n"/>
      <c r="H158" s="14" t="n"/>
      <c r="I158" s="43" t="n"/>
      <c r="J158" s="41" t="n"/>
    </row>
    <row r="159" customFormat="1" s="31">
      <c r="A159" s="14" t="n">
        <v>154</v>
      </c>
      <c r="B159" s="14" t="n"/>
      <c r="C159" s="14" t="n"/>
      <c r="D159" s="14" t="n"/>
      <c r="E159" s="14" t="n"/>
      <c r="F159" s="14" t="n"/>
      <c r="G159" s="14" t="n"/>
      <c r="H159" s="14" t="n"/>
      <c r="I159" s="43" t="n"/>
      <c r="J159" s="41" t="n"/>
    </row>
    <row r="160" customFormat="1" s="31">
      <c r="A160" s="39" t="n">
        <v>155</v>
      </c>
      <c r="B160" s="14" t="n"/>
      <c r="C160" s="14" t="n"/>
      <c r="D160" s="14" t="n"/>
      <c r="E160" s="14" t="n"/>
      <c r="F160" s="14" t="n"/>
      <c r="G160" s="14" t="n"/>
      <c r="H160" s="14" t="n"/>
      <c r="I160" s="43" t="n"/>
      <c r="J160" s="41" t="n"/>
    </row>
    <row r="161" customFormat="1" s="31">
      <c r="A161" s="14" t="n"/>
      <c r="B161" s="14" t="n"/>
      <c r="C161" s="14" t="n"/>
      <c r="D161" s="14" t="n"/>
      <c r="E161" s="14" t="n"/>
      <c r="F161" s="14" t="n"/>
      <c r="G161" s="14" t="n"/>
      <c r="H161" s="14" t="n"/>
      <c r="I161" s="43" t="n"/>
      <c r="J161" s="41" t="n"/>
    </row>
    <row r="162" customFormat="1" s="31">
      <c r="A162" s="14" t="n"/>
      <c r="B162" s="14" t="n"/>
      <c r="C162" s="14" t="n"/>
      <c r="D162" s="14" t="n"/>
      <c r="E162" s="14" t="n"/>
      <c r="F162" s="14" t="n"/>
      <c r="G162" s="14" t="n"/>
      <c r="H162" s="14" t="n"/>
      <c r="I162" s="43" t="n"/>
      <c r="J162" s="41" t="n"/>
    </row>
    <row r="163" customFormat="1" s="31">
      <c r="A163" s="14" t="n"/>
      <c r="B163" s="14" t="n"/>
      <c r="C163" s="14" t="n"/>
      <c r="D163" s="14" t="n"/>
      <c r="E163" s="14" t="n"/>
      <c r="F163" s="14" t="n"/>
      <c r="G163" s="14" t="n"/>
      <c r="H163" s="14" t="n"/>
      <c r="I163" s="43" t="n"/>
      <c r="J163" s="41" t="n"/>
    </row>
    <row r="164" customFormat="1" s="31">
      <c r="A164" s="14" t="n"/>
      <c r="B164" s="14" t="n"/>
      <c r="C164" s="14" t="n"/>
      <c r="D164" s="14" t="n"/>
      <c r="E164" s="14" t="n"/>
      <c r="F164" s="14" t="n"/>
      <c r="G164" s="14" t="n"/>
      <c r="H164" s="14" t="n"/>
      <c r="I164" s="43" t="n"/>
      <c r="J164" s="41" t="n"/>
    </row>
    <row r="165" customFormat="1" s="31">
      <c r="A165" s="14" t="n"/>
      <c r="B165" s="14" t="n"/>
      <c r="C165" s="14" t="n"/>
      <c r="D165" s="14" t="n"/>
      <c r="E165" s="14" t="n"/>
      <c r="F165" s="14" t="n"/>
      <c r="G165" s="14" t="n"/>
      <c r="H165" s="14" t="n"/>
      <c r="I165" s="43" t="n"/>
      <c r="J165" s="41" t="n"/>
    </row>
    <row r="166" customFormat="1" s="31">
      <c r="A166" s="14" t="n"/>
      <c r="B166" s="14" t="n"/>
      <c r="C166" s="14" t="n"/>
      <c r="D166" s="14" t="n"/>
      <c r="E166" s="14" t="n"/>
      <c r="F166" s="14" t="n"/>
      <c r="G166" s="14" t="n"/>
      <c r="H166" s="14" t="n"/>
      <c r="I166" s="43" t="n"/>
      <c r="J166" s="41" t="n"/>
    </row>
    <row r="167" customFormat="1" s="31">
      <c r="A167" s="14" t="n"/>
      <c r="B167" s="14" t="n"/>
      <c r="C167" s="14" t="n"/>
      <c r="D167" s="14" t="n"/>
      <c r="E167" s="14" t="n"/>
      <c r="F167" s="14" t="n"/>
      <c r="G167" s="14" t="n"/>
      <c r="H167" s="14" t="n"/>
      <c r="I167" s="43" t="n"/>
      <c r="J167" s="41" t="n"/>
    </row>
    <row r="168" customFormat="1" s="31">
      <c r="A168" s="14" t="n"/>
      <c r="B168" s="14" t="n"/>
      <c r="C168" s="14" t="n"/>
      <c r="D168" s="14" t="n"/>
      <c r="E168" s="14" t="n"/>
      <c r="F168" s="14" t="n"/>
      <c r="G168" s="14" t="n"/>
      <c r="H168" s="14" t="n"/>
      <c r="I168" s="43" t="n"/>
      <c r="J168" s="41" t="n"/>
    </row>
    <row r="169" customFormat="1" s="31">
      <c r="A169" s="14" t="n"/>
      <c r="B169" s="14" t="n"/>
      <c r="C169" s="14" t="n"/>
      <c r="D169" s="14" t="n"/>
      <c r="E169" s="14" t="n"/>
      <c r="F169" s="14" t="n"/>
      <c r="G169" s="14" t="n"/>
      <c r="H169" s="14" t="n"/>
      <c r="I169" s="43" t="n"/>
      <c r="J169" s="41" t="n"/>
    </row>
    <row r="170" customFormat="1" s="31">
      <c r="A170" s="14" t="n"/>
      <c r="B170" s="14" t="n"/>
      <c r="C170" s="14" t="n"/>
      <c r="D170" s="14" t="n"/>
      <c r="E170" s="14" t="n"/>
      <c r="F170" s="14" t="n"/>
      <c r="G170" s="14" t="n"/>
      <c r="H170" s="14" t="n"/>
      <c r="I170" s="43" t="n"/>
      <c r="J170" s="41" t="n"/>
    </row>
    <row r="171" customFormat="1" s="31">
      <c r="A171" s="14" t="n"/>
      <c r="B171" s="14" t="n"/>
      <c r="C171" s="14" t="n"/>
      <c r="D171" s="14" t="n"/>
      <c r="E171" s="14" t="n"/>
      <c r="F171" s="14" t="n"/>
      <c r="G171" s="14" t="n"/>
      <c r="H171" s="14" t="n"/>
      <c r="I171" s="43" t="n"/>
      <c r="J171" s="41" t="n"/>
    </row>
    <row r="172" customFormat="1" s="31">
      <c r="A172" s="14" t="n"/>
      <c r="B172" s="14" t="n"/>
      <c r="C172" s="14" t="n"/>
      <c r="D172" s="14" t="n"/>
      <c r="E172" s="14" t="n"/>
      <c r="F172" s="14" t="n"/>
      <c r="G172" s="14" t="n"/>
      <c r="H172" s="14" t="n"/>
      <c r="I172" s="43" t="n"/>
      <c r="J172" s="41" t="n"/>
    </row>
    <row r="173" customFormat="1" s="31">
      <c r="A173" s="14" t="n"/>
      <c r="B173" s="14" t="n"/>
      <c r="C173" s="14" t="n"/>
      <c r="D173" s="14" t="n"/>
      <c r="E173" s="14" t="n"/>
      <c r="F173" s="14" t="n"/>
      <c r="G173" s="14" t="n"/>
      <c r="H173" s="14" t="n"/>
      <c r="I173" s="43" t="n"/>
      <c r="J173" s="41" t="n"/>
    </row>
    <row r="174" customFormat="1" s="31">
      <c r="A174" s="14" t="n"/>
      <c r="B174" s="14" t="n"/>
      <c r="C174" s="14" t="n"/>
      <c r="D174" s="14" t="n"/>
      <c r="E174" s="14" t="n"/>
      <c r="F174" s="14" t="n"/>
      <c r="G174" s="14" t="n"/>
      <c r="H174" s="14" t="n"/>
      <c r="I174" s="43" t="n"/>
      <c r="J174" s="41" t="n"/>
    </row>
    <row r="175" customFormat="1" s="31">
      <c r="A175" s="14" t="n"/>
      <c r="B175" s="14" t="n"/>
      <c r="C175" s="14" t="n"/>
      <c r="D175" s="14" t="n"/>
      <c r="E175" s="14" t="n"/>
      <c r="F175" s="14" t="n"/>
      <c r="G175" s="14" t="n"/>
      <c r="H175" s="14" t="n"/>
      <c r="I175" s="43" t="n"/>
      <c r="J175" s="41" t="n"/>
    </row>
    <row r="176" customFormat="1" s="31">
      <c r="A176" s="14" t="n"/>
      <c r="B176" s="14" t="n"/>
      <c r="C176" s="14" t="n"/>
      <c r="D176" s="14" t="n"/>
      <c r="E176" s="14" t="n"/>
      <c r="F176" s="14" t="n"/>
      <c r="G176" s="14" t="n"/>
      <c r="H176" s="14" t="n"/>
      <c r="I176" s="43" t="n"/>
      <c r="J176" s="41" t="n"/>
    </row>
    <row r="177" customFormat="1" s="31">
      <c r="A177" s="14" t="n"/>
      <c r="B177" s="14" t="n"/>
      <c r="C177" s="14" t="n"/>
      <c r="D177" s="14" t="n"/>
      <c r="E177" s="14" t="n"/>
      <c r="F177" s="14" t="n"/>
      <c r="G177" s="14" t="n"/>
      <c r="H177" s="14" t="n"/>
      <c r="I177" s="43" t="n"/>
      <c r="J177" s="41" t="n"/>
    </row>
    <row r="178" customFormat="1" s="31">
      <c r="A178" s="14" t="n"/>
      <c r="B178" s="14" t="n"/>
      <c r="C178" s="14" t="n"/>
      <c r="D178" s="14" t="n"/>
      <c r="E178" s="14" t="n"/>
      <c r="F178" s="14" t="n"/>
      <c r="G178" s="14" t="n"/>
      <c r="H178" s="14" t="n"/>
      <c r="I178" s="43" t="n"/>
      <c r="J178" s="41" t="n"/>
    </row>
    <row r="179" customFormat="1" s="31">
      <c r="A179" s="14" t="n"/>
      <c r="B179" s="14" t="n"/>
      <c r="C179" s="14" t="n"/>
      <c r="D179" s="14" t="n"/>
      <c r="E179" s="14" t="n"/>
      <c r="F179" s="14" t="n"/>
      <c r="G179" s="14" t="n"/>
      <c r="H179" s="14" t="n"/>
      <c r="I179" s="43" t="n"/>
      <c r="J179" s="41" t="n"/>
    </row>
    <row r="180" customFormat="1" s="31">
      <c r="A180" s="14" t="n"/>
      <c r="B180" s="14" t="n"/>
      <c r="C180" s="14" t="n"/>
      <c r="D180" s="14" t="n"/>
      <c r="E180" s="14" t="n"/>
      <c r="F180" s="14" t="n"/>
      <c r="G180" s="14" t="n"/>
      <c r="H180" s="14" t="n"/>
      <c r="I180" s="43" t="n"/>
      <c r="J180" s="41" t="n"/>
    </row>
    <row r="181" customFormat="1" s="31">
      <c r="A181" s="14" t="n"/>
      <c r="B181" s="14" t="n"/>
      <c r="C181" s="14" t="n"/>
      <c r="D181" s="14" t="n"/>
      <c r="E181" s="14" t="n"/>
      <c r="F181" s="14" t="n"/>
      <c r="G181" s="14" t="n"/>
      <c r="H181" s="14" t="n"/>
      <c r="I181" s="43" t="n"/>
      <c r="J181" s="41" t="n"/>
    </row>
    <row r="182" customFormat="1" s="31">
      <c r="A182" s="14" t="n"/>
      <c r="B182" s="14" t="n"/>
      <c r="C182" s="14" t="n"/>
      <c r="D182" s="14" t="n"/>
      <c r="E182" s="14" t="n"/>
      <c r="F182" s="14" t="n"/>
      <c r="G182" s="14" t="n"/>
      <c r="H182" s="14" t="n"/>
      <c r="I182" s="43" t="n"/>
      <c r="J182" s="41" t="n"/>
    </row>
    <row r="183" customFormat="1" s="31">
      <c r="A183" s="14" t="n"/>
      <c r="B183" s="14" t="n"/>
      <c r="C183" s="14" t="n"/>
      <c r="D183" s="14" t="n"/>
      <c r="E183" s="14" t="n"/>
      <c r="F183" s="14" t="n"/>
      <c r="G183" s="14" t="n"/>
      <c r="H183" s="14" t="n"/>
      <c r="I183" s="43" t="n"/>
      <c r="J183" s="41" t="n"/>
    </row>
    <row r="184" customFormat="1" s="31">
      <c r="A184" s="14" t="n"/>
      <c r="B184" s="14" t="n"/>
      <c r="C184" s="14" t="n"/>
      <c r="D184" s="14" t="n"/>
      <c r="E184" s="14" t="n"/>
      <c r="F184" s="14" t="n"/>
      <c r="G184" s="14" t="n"/>
      <c r="H184" s="14" t="n"/>
      <c r="I184" s="43" t="n"/>
      <c r="J184" s="41" t="n"/>
    </row>
    <row r="185" customFormat="1" s="31">
      <c r="A185" s="14" t="n"/>
      <c r="B185" s="14" t="n"/>
      <c r="C185" s="14" t="n"/>
      <c r="D185" s="14" t="n"/>
      <c r="E185" s="14" t="n"/>
      <c r="F185" s="14" t="n"/>
      <c r="G185" s="14" t="n"/>
      <c r="H185" s="14" t="n"/>
      <c r="I185" s="43" t="n"/>
      <c r="J185" s="41" t="n"/>
    </row>
  </sheetData>
  <mergeCells count="1">
    <mergeCell ref="A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Sjq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2022-03-06T14:20:56Z</dcterms:modified>
  <cp:lastModifiedBy>Sjq</cp:lastModifiedBy>
</cp:coreProperties>
</file>