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soa_optimizations/"/>
    </mc:Choice>
  </mc:AlternateContent>
  <xr:revisionPtr revIDLastSave="0" documentId="13_ncr:1_{CB04483F-F511-B140-A828-D3D7862C82ED}" xr6:coauthVersionLast="47" xr6:coauthVersionMax="47" xr10:uidLastSave="{00000000-0000-0000-0000-000000000000}"/>
  <bookViews>
    <workbookView xWindow="0" yWindow="500" windowWidth="28800" windowHeight="15680" activeTab="5" xr2:uid="{73580FC9-1AEE-E945-B371-EE598F750A28}"/>
  </bookViews>
  <sheets>
    <sheet name="baseline" sheetId="1" r:id="rId1"/>
    <sheet name="baseline_soa" sheetId="2" r:id="rId2"/>
    <sheet name="soa_opt_3" sheetId="3" r:id="rId3"/>
    <sheet name="soa_opt_3_4" sheetId="4" r:id="rId4"/>
    <sheet name="soa_opt_3_5" sheetId="5" r:id="rId5"/>
    <sheet name="plo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2" i="2"/>
  <c r="D2" i="2" s="1"/>
  <c r="C2" i="1"/>
  <c r="D2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<sst xmlns="http://schemas.openxmlformats.org/spreadsheetml/2006/main" count="42" uniqueCount="25">
  <si>
    <t>n</t>
  </si>
  <si>
    <t>cycles</t>
  </si>
  <si>
    <t>flops</t>
  </si>
  <si>
    <t>flops/cycle</t>
  </si>
  <si>
    <t>baseline</t>
  </si>
  <si>
    <t>soa_baseline</t>
  </si>
  <si>
    <t>soa_optimized_3</t>
  </si>
  <si>
    <t>soa_optimized_3_4</t>
  </si>
  <si>
    <t>soa_optimized_3_5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</si>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</sst>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on i7-12700H</a:t>
            </a:r>
          </a:p>
        </c:rich>
      </c:tx>
      <c:layout>
        <c:manualLayout>
          <c:xMode val="edge"/>
          <c:yMode val="edge"/>
          <c:x val="0.38910036350058752"/>
          <c:y val="5.245346869712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46864121064364"/>
          <c:y val="0.39316119748990769"/>
          <c:w val="0.7330235341921173"/>
          <c:h val="0.50063738225615206"/>
        </c:manualLayout>
      </c:layout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plotting!$A$4:$A$17</c:f>
              <c:strCache>
                <c:ptCount val="14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  <c:pt idx="13">
                  <c:v>2^15</c:v>
                </c:pt>
              </c:strCache>
            </c:strRef>
          </c:cat>
          <c:val>
            <c:numRef>
              <c:f>plotting!$B$4:$B$17</c:f>
              <c:numCache>
                <c:formatCode>General</c:formatCode>
                <c:ptCount val="14"/>
                <c:pt idx="0">
                  <c:v>0.95738386790254049</c:v>
                </c:pt>
                <c:pt idx="1">
                  <c:v>0.86560955997421385</c:v>
                </c:pt>
                <c:pt idx="2">
                  <c:v>0.81843076693438654</c:v>
                </c:pt>
                <c:pt idx="3">
                  <c:v>0.7697677405663802</c:v>
                </c:pt>
                <c:pt idx="4">
                  <c:v>0.63439960197840151</c:v>
                </c:pt>
                <c:pt idx="5">
                  <c:v>0.51546663788036895</c:v>
                </c:pt>
                <c:pt idx="6">
                  <c:v>0.48548168403614972</c:v>
                </c:pt>
                <c:pt idx="7">
                  <c:v>0.4654133181621522</c:v>
                </c:pt>
                <c:pt idx="8">
                  <c:v>0.45970564753836046</c:v>
                </c:pt>
                <c:pt idx="9">
                  <c:v>0.45663243356350702</c:v>
                </c:pt>
                <c:pt idx="10">
                  <c:v>0.45805154239823637</c:v>
                </c:pt>
                <c:pt idx="11">
                  <c:v>0.45941750584778773</c:v>
                </c:pt>
                <c:pt idx="12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B84E-960B-800F0FEB0AE2}"/>
            </c:ext>
          </c:extLst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soa_baseline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plotting!$A$4:$A$17</c:f>
              <c:strCache>
                <c:ptCount val="14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  <c:pt idx="13">
                  <c:v>2^15</c:v>
                </c:pt>
              </c:strCache>
            </c:strRef>
          </c:cat>
          <c:val>
            <c:numRef>
              <c:f>plotting!$C$4:$C$17</c:f>
              <c:numCache>
                <c:formatCode>General</c:formatCode>
                <c:ptCount val="14"/>
                <c:pt idx="0">
                  <c:v>0.9266328867911432</c:v>
                </c:pt>
                <c:pt idx="1">
                  <c:v>0.85749552635557624</c:v>
                </c:pt>
                <c:pt idx="2">
                  <c:v>0.81377294730112337</c:v>
                </c:pt>
                <c:pt idx="3">
                  <c:v>0.76287989373698517</c:v>
                </c:pt>
                <c:pt idx="4">
                  <c:v>0.67276005797515259</c:v>
                </c:pt>
                <c:pt idx="5">
                  <c:v>0.55452903225806449</c:v>
                </c:pt>
                <c:pt idx="6">
                  <c:v>0.50337882352941177</c:v>
                </c:pt>
                <c:pt idx="7">
                  <c:v>0.47436444444444442</c:v>
                </c:pt>
                <c:pt idx="8">
                  <c:v>0.46655015384615384</c:v>
                </c:pt>
                <c:pt idx="9">
                  <c:v>0.46038953586497888</c:v>
                </c:pt>
                <c:pt idx="10">
                  <c:v>0.46172322539682542</c:v>
                </c:pt>
                <c:pt idx="11">
                  <c:v>0.45802418057742783</c:v>
                </c:pt>
                <c:pt idx="12">
                  <c:v>0.46071321346534655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B84E-960B-800F0FEB0AE2}"/>
            </c:ext>
          </c:extLst>
        </c:ser>
        <c:ser>
          <c:idx val="2"/>
          <c:order val="2"/>
          <c:tx>
            <c:strRef>
              <c:f>plotting!$D$1</c:f>
              <c:strCache>
                <c:ptCount val="1"/>
                <c:pt idx="0">
                  <c:v>soa_optimized_3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plotting!$A$4:$A$17</c:f>
              <c:strCache>
                <c:ptCount val="14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  <c:pt idx="13">
                  <c:v>2^15</c:v>
                </c:pt>
              </c:strCache>
            </c:strRef>
          </c:cat>
          <c:val>
            <c:numRef>
              <c:f>plotting!$D$4:$D$17</c:f>
              <c:numCache>
                <c:formatCode>General</c:formatCode>
                <c:ptCount val="14"/>
                <c:pt idx="0">
                  <c:v>0.90530540796209047</c:v>
                </c:pt>
                <c:pt idx="1">
                  <c:v>0.81192805939752777</c:v>
                </c:pt>
                <c:pt idx="2">
                  <c:v>1.3074910359530962</c:v>
                </c:pt>
                <c:pt idx="3">
                  <c:v>1.3814768334390199</c:v>
                </c:pt>
                <c:pt idx="4">
                  <c:v>1.4234975530633698</c:v>
                </c:pt>
                <c:pt idx="5">
                  <c:v>1.4392157210979195</c:v>
                </c:pt>
                <c:pt idx="6">
                  <c:v>1.4533207207207208</c:v>
                </c:pt>
                <c:pt idx="7">
                  <c:v>1.4548325423728814</c:v>
                </c:pt>
                <c:pt idx="8">
                  <c:v>1.4613819318181818</c:v>
                </c:pt>
                <c:pt idx="9">
                  <c:v>1.4584520000000001</c:v>
                </c:pt>
                <c:pt idx="10">
                  <c:v>1.465820413547237</c:v>
                </c:pt>
                <c:pt idx="11">
                  <c:v>1.4682221732142857</c:v>
                </c:pt>
                <c:pt idx="12">
                  <c:v>1.4681142861607144</c:v>
                </c:pt>
                <c:pt idx="13">
                  <c:v>1.3422265992857143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B84E-960B-800F0FEB0AE2}"/>
            </c:ext>
          </c:extLst>
        </c:ser>
        <c:ser>
          <c:idx val="3"/>
          <c:order val="3"/>
          <c:tx>
            <c:strRef>
              <c:f>plotting!$E$1</c:f>
              <c:strCache>
                <c:ptCount val="1"/>
                <c:pt idx="0">
                  <c:v>soa_optimized_3_4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plotting!$A$4:$A$17</c:f>
              <c:strCache>
                <c:ptCount val="14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  <c:pt idx="13">
                  <c:v>2^15</c:v>
                </c:pt>
              </c:strCache>
            </c:strRef>
          </c:cat>
          <c:val>
            <c:numRef>
              <c:f>plotting!$E$4:$E$17</c:f>
              <c:numCache>
                <c:formatCode>General</c:formatCode>
                <c:ptCount val="14"/>
                <c:pt idx="0">
                  <c:v>0.72016742978824511</c:v>
                </c:pt>
                <c:pt idx="1">
                  <c:v>0.62584386420884708</c:v>
                </c:pt>
                <c:pt idx="2">
                  <c:v>1.0111894775974826</c:v>
                </c:pt>
                <c:pt idx="3">
                  <c:v>1.0611232668445225</c:v>
                </c:pt>
                <c:pt idx="4">
                  <c:v>1.0820083808601728</c:v>
                </c:pt>
                <c:pt idx="5">
                  <c:v>1.0968486407310563</c:v>
                </c:pt>
                <c:pt idx="6">
                  <c:v>1.1020135876640123</c:v>
                </c:pt>
                <c:pt idx="7">
                  <c:v>1.104190141062444</c:v>
                </c:pt>
                <c:pt idx="8">
                  <c:v>1.1138803963706572</c:v>
                </c:pt>
                <c:pt idx="9">
                  <c:v>1.1077346289368704</c:v>
                </c:pt>
                <c:pt idx="10">
                  <c:v>1.1125739942486719</c:v>
                </c:pt>
                <c:pt idx="11">
                  <c:v>1.1147290147999804</c:v>
                </c:pt>
                <c:pt idx="12">
                  <c:v>1.1115190451023991</c:v>
                </c:pt>
                <c:pt idx="13">
                  <c:v>1.1131247282217642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6-B84E-960B-800F0FEB0AE2}"/>
            </c:ext>
          </c:extLst>
        </c:ser>
        <c:ser>
          <c:idx val="4"/>
          <c:order val="4"/>
          <c:tx>
            <c:strRef>
              <c:f>plotting!$F$1</c:f>
              <c:strCache>
                <c:ptCount val="1"/>
                <c:pt idx="0">
                  <c:v>soa_optimized_3_5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plotting!$A$4:$A$17</c:f>
              <c:strCache>
                <c:ptCount val="14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  <c:pt idx="13">
                  <c:v>2^15</c:v>
                </c:pt>
              </c:strCache>
            </c:strRef>
          </c:cat>
          <c:val>
            <c:numRef>
              <c:f>plotting!$F$4:$F$17</c:f>
              <c:numCache>
                <c:formatCode>General</c:formatCode>
                <c:ptCount val="14"/>
                <c:pt idx="0">
                  <c:v>0.94987790862535226</c:v>
                </c:pt>
                <c:pt idx="1">
                  <c:v>0.84879980840198499</c:v>
                </c:pt>
                <c:pt idx="2">
                  <c:v>0.796105495708616</c:v>
                </c:pt>
                <c:pt idx="3">
                  <c:v>0.76048682040965732</c:v>
                </c:pt>
                <c:pt idx="4">
                  <c:v>0.72430121748166687</c:v>
                </c:pt>
                <c:pt idx="5">
                  <c:v>0.69376761904761908</c:v>
                </c:pt>
                <c:pt idx="6">
                  <c:v>0.64415466666666665</c:v>
                </c:pt>
                <c:pt idx="7">
                  <c:v>0.61842524064171123</c:v>
                </c:pt>
                <c:pt idx="8">
                  <c:v>0.60153343749999999</c:v>
                </c:pt>
                <c:pt idx="9">
                  <c:v>0.57529662305295948</c:v>
                </c:pt>
                <c:pt idx="10">
                  <c:v>0.59075134080000002</c:v>
                </c:pt>
                <c:pt idx="11">
                  <c:v>0.57568681325536064</c:v>
                </c:pt>
                <c:pt idx="12">
                  <c:v>0.59060633640000004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6-B84E-960B-800F0FEB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100576"/>
        <c:axId val="1604421775"/>
      </c:lineChart>
      <c:catAx>
        <c:axId val="14151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21775"/>
        <c:crosses val="autoZero"/>
        <c:auto val="1"/>
        <c:lblAlgn val="ctr"/>
        <c:lblOffset val="100"/>
        <c:noMultiLvlLbl val="0"/>
      </c:catAx>
      <c:valAx>
        <c:axId val="16044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(flops/cycle)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41701534170154E-2"/>
              <c:y val="0.33343005982120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63500</xdr:rowOff>
    </xdr:from>
    <xdr:to>
      <xdr:col>9</xdr:col>
      <xdr:colOff>355600</xdr:colOff>
      <xdr:row>54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DC197-E65F-0B76-60BF-836936BBA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0.01957</cdr:x>
      <cdr:y>0.15261</cdr:y>
    </cdr:from>
    <cdr:to>
      <cdr:x>0.48675</cdr:x>
      <cdr:y>0.28088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75CA2A-4B3F-FF33-5990-0D71BB3538BC}"/>
            </a:ext>
          </a:extLst>
        </cdr:cNvPr>
        <cdr:cNvSpPr txBox="1"/>
      </cdr:nvSpPr>
      <cdr:spPr>
        <a:xfrm xmlns:a="http://schemas.openxmlformats.org/drawingml/2006/main">
          <a:off x="178169" y="1145475"/>
          <a:ext cx="4254131" cy="96272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GCC 12.2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E145-E691-3549-B2CC-AE3DC9D27370}">
  <dimension ref="A1:D16"/>
  <sheetViews>
    <sheetView workbookViewId="0">
      <selection activeCell="D2" sqref="D2:D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70.587599999999995</v>
      </c>
      <c r="C2">
        <f>A2*(59+52*A2)</f>
        <v>111</v>
      </c>
      <c r="D2">
        <f>C2/B2</f>
        <v>1.5725141526273738</v>
      </c>
    </row>
    <row r="3" spans="1:4" x14ac:dyDescent="0.2">
      <c r="A3">
        <v>2</v>
      </c>
      <c r="B3">
        <v>295.42500000000001</v>
      </c>
      <c r="C3">
        <f t="shared" ref="C3:C16" si="0">A3*(59+52*A3)</f>
        <v>326</v>
      </c>
      <c r="D3">
        <f t="shared" ref="D3:D16" si="1">C3/B3</f>
        <v>1.1034949648811034</v>
      </c>
    </row>
    <row r="4" spans="1:4" x14ac:dyDescent="0.2">
      <c r="A4">
        <v>4</v>
      </c>
      <c r="B4">
        <v>1115.54</v>
      </c>
      <c r="C4">
        <f t="shared" si="0"/>
        <v>1068</v>
      </c>
      <c r="D4">
        <f t="shared" si="1"/>
        <v>0.95738386790254049</v>
      </c>
    </row>
    <row r="5" spans="1:4" x14ac:dyDescent="0.2">
      <c r="A5">
        <v>8</v>
      </c>
      <c r="B5">
        <v>4389.97</v>
      </c>
      <c r="C5">
        <f t="shared" si="0"/>
        <v>3800</v>
      </c>
      <c r="D5">
        <f t="shared" si="1"/>
        <v>0.86560955997421385</v>
      </c>
    </row>
    <row r="6" spans="1:4" x14ac:dyDescent="0.2">
      <c r="A6">
        <v>16</v>
      </c>
      <c r="B6">
        <v>17418.7</v>
      </c>
      <c r="C6">
        <f t="shared" si="0"/>
        <v>14256</v>
      </c>
      <c r="D6">
        <f t="shared" si="1"/>
        <v>0.81843076693438654</v>
      </c>
    </row>
    <row r="7" spans="1:4" x14ac:dyDescent="0.2">
      <c r="A7">
        <v>32</v>
      </c>
      <c r="B7">
        <v>71626.8</v>
      </c>
      <c r="C7">
        <f t="shared" si="0"/>
        <v>55136</v>
      </c>
      <c r="D7">
        <f t="shared" si="1"/>
        <v>0.7697677405663802</v>
      </c>
    </row>
    <row r="8" spans="1:4" x14ac:dyDescent="0.2">
      <c r="A8">
        <v>64</v>
      </c>
      <c r="B8">
        <v>341690</v>
      </c>
      <c r="C8">
        <f t="shared" si="0"/>
        <v>216768</v>
      </c>
      <c r="D8">
        <f t="shared" si="1"/>
        <v>0.63439960197840151</v>
      </c>
    </row>
    <row r="9" spans="1:4" x14ac:dyDescent="0.2">
      <c r="A9">
        <v>128</v>
      </c>
      <c r="B9" s="1">
        <v>1667460</v>
      </c>
      <c r="C9">
        <f t="shared" si="0"/>
        <v>859520</v>
      </c>
      <c r="D9">
        <f t="shared" si="1"/>
        <v>0.51546663788036895</v>
      </c>
    </row>
    <row r="10" spans="1:4" x14ac:dyDescent="0.2">
      <c r="A10">
        <v>256</v>
      </c>
      <c r="B10" s="1">
        <v>7050680</v>
      </c>
      <c r="C10">
        <f t="shared" si="0"/>
        <v>3422976</v>
      </c>
      <c r="D10">
        <f t="shared" si="1"/>
        <v>0.48548168403614972</v>
      </c>
    </row>
    <row r="11" spans="1:4" x14ac:dyDescent="0.2">
      <c r="A11">
        <v>512</v>
      </c>
      <c r="B11" s="1">
        <v>29353900</v>
      </c>
      <c r="C11">
        <f t="shared" si="0"/>
        <v>13661696</v>
      </c>
      <c r="D11">
        <f t="shared" si="1"/>
        <v>0.4654133181621522</v>
      </c>
    </row>
    <row r="12" spans="1:4" x14ac:dyDescent="0.2">
      <c r="A12">
        <v>1024</v>
      </c>
      <c r="B12" s="1">
        <v>118742000</v>
      </c>
      <c r="C12">
        <f t="shared" si="0"/>
        <v>54586368</v>
      </c>
      <c r="D12">
        <f t="shared" si="1"/>
        <v>0.45970564753836046</v>
      </c>
    </row>
    <row r="13" spans="1:4" x14ac:dyDescent="0.2">
      <c r="A13">
        <v>2048</v>
      </c>
      <c r="B13" s="1">
        <v>477900000</v>
      </c>
      <c r="C13">
        <f t="shared" si="0"/>
        <v>218224640</v>
      </c>
      <c r="D13">
        <f t="shared" si="1"/>
        <v>0.45663243356350702</v>
      </c>
    </row>
    <row r="14" spans="1:4" x14ac:dyDescent="0.2">
      <c r="A14">
        <v>4096</v>
      </c>
      <c r="B14" s="1">
        <v>1905150000</v>
      </c>
      <c r="C14">
        <f t="shared" si="0"/>
        <v>872656896</v>
      </c>
      <c r="D14">
        <f t="shared" si="1"/>
        <v>0.45805154239823637</v>
      </c>
    </row>
    <row r="15" spans="1:4" x14ac:dyDescent="0.2">
      <c r="A15">
        <v>8192</v>
      </c>
      <c r="B15" s="1">
        <v>7596890000</v>
      </c>
      <c r="C15">
        <f t="shared" si="0"/>
        <v>3490144256</v>
      </c>
      <c r="D15">
        <f t="shared" si="1"/>
        <v>0.45941750584778773</v>
      </c>
    </row>
    <row r="16" spans="1:4" x14ac:dyDescent="0.2">
      <c r="A16">
        <v>16384</v>
      </c>
      <c r="B16" s="1">
        <v>30321700000</v>
      </c>
      <c r="C16">
        <f t="shared" si="0"/>
        <v>13959610368</v>
      </c>
      <c r="D16">
        <f t="shared" si="1"/>
        <v>0.46038349986973026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35A6-89FC-8A4A-A632-2DC4E0BBE40A}">
  <dimension ref="A1:D16"/>
  <sheetViews>
    <sheetView workbookViewId="0">
      <selection activeCell="D2" sqref="D2:D16"/>
    </sheetView>
  </sheetViews>
  <sheetFormatPr baseColWidth="10" defaultRowHeight="16" x14ac:dyDescent="0.2"/>
  <cols>
    <col min="2" max="2" width="13.33203125" customWidth="1"/>
    <col min="3" max="3" width="15" customWidth="1"/>
    <col min="4" max="4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67.853899999999996</v>
      </c>
      <c r="C2">
        <f>A2*(59+52*A2)</f>
        <v>111</v>
      </c>
      <c r="D2">
        <f>C2/B2</f>
        <v>1.6358676509382659</v>
      </c>
    </row>
    <row r="3" spans="1:4" x14ac:dyDescent="0.2">
      <c r="A3">
        <v>2</v>
      </c>
      <c r="B3">
        <v>288.29399999999998</v>
      </c>
      <c r="C3">
        <f t="shared" ref="C3:C16" si="0">A3*(59+52*A3)</f>
        <v>326</v>
      </c>
      <c r="D3">
        <f t="shared" ref="D3:D16" si="1">C3/B3</f>
        <v>1.1307900962212187</v>
      </c>
    </row>
    <row r="4" spans="1:4" x14ac:dyDescent="0.2">
      <c r="A4">
        <v>4</v>
      </c>
      <c r="B4">
        <v>1152.56</v>
      </c>
      <c r="C4">
        <f t="shared" si="0"/>
        <v>1068</v>
      </c>
      <c r="D4">
        <f t="shared" si="1"/>
        <v>0.9266328867911432</v>
      </c>
    </row>
    <row r="5" spans="1:4" x14ac:dyDescent="0.2">
      <c r="A5">
        <v>8</v>
      </c>
      <c r="B5">
        <v>4431.51</v>
      </c>
      <c r="C5">
        <f t="shared" si="0"/>
        <v>3800</v>
      </c>
      <c r="D5">
        <f t="shared" si="1"/>
        <v>0.85749552635557624</v>
      </c>
    </row>
    <row r="6" spans="1:4" x14ac:dyDescent="0.2">
      <c r="A6">
        <v>16</v>
      </c>
      <c r="B6">
        <v>17518.400000000001</v>
      </c>
      <c r="C6">
        <f t="shared" si="0"/>
        <v>14256</v>
      </c>
      <c r="D6">
        <f t="shared" si="1"/>
        <v>0.81377294730112337</v>
      </c>
    </row>
    <row r="7" spans="1:4" x14ac:dyDescent="0.2">
      <c r="A7">
        <v>32</v>
      </c>
      <c r="B7">
        <v>72273.5</v>
      </c>
      <c r="C7">
        <f t="shared" si="0"/>
        <v>55136</v>
      </c>
      <c r="D7">
        <f t="shared" si="1"/>
        <v>0.76287989373698517</v>
      </c>
    </row>
    <row r="8" spans="1:4" x14ac:dyDescent="0.2">
      <c r="A8">
        <v>64</v>
      </c>
      <c r="B8">
        <v>322207</v>
      </c>
      <c r="C8">
        <f t="shared" si="0"/>
        <v>216768</v>
      </c>
      <c r="D8">
        <f t="shared" si="1"/>
        <v>0.67276005797515259</v>
      </c>
    </row>
    <row r="9" spans="1:4" x14ac:dyDescent="0.2">
      <c r="A9">
        <v>128</v>
      </c>
      <c r="B9" s="1">
        <v>1550000</v>
      </c>
      <c r="C9">
        <f t="shared" si="0"/>
        <v>859520</v>
      </c>
      <c r="D9">
        <f t="shared" si="1"/>
        <v>0.55452903225806449</v>
      </c>
    </row>
    <row r="10" spans="1:4" x14ac:dyDescent="0.2">
      <c r="A10">
        <v>256</v>
      </c>
      <c r="B10" s="1">
        <v>6800000</v>
      </c>
      <c r="C10">
        <f t="shared" si="0"/>
        <v>3422976</v>
      </c>
      <c r="D10">
        <f t="shared" si="1"/>
        <v>0.50337882352941177</v>
      </c>
    </row>
    <row r="11" spans="1:4" x14ac:dyDescent="0.2">
      <c r="A11">
        <v>512</v>
      </c>
      <c r="B11" s="1">
        <v>28800000</v>
      </c>
      <c r="C11">
        <f t="shared" si="0"/>
        <v>13661696</v>
      </c>
      <c r="D11">
        <f t="shared" si="1"/>
        <v>0.47436444444444442</v>
      </c>
    </row>
    <row r="12" spans="1:4" x14ac:dyDescent="0.2">
      <c r="A12">
        <v>1024</v>
      </c>
      <c r="B12" s="1">
        <v>117000000</v>
      </c>
      <c r="C12">
        <f t="shared" si="0"/>
        <v>54586368</v>
      </c>
      <c r="D12">
        <f t="shared" si="1"/>
        <v>0.46655015384615384</v>
      </c>
    </row>
    <row r="13" spans="1:4" x14ac:dyDescent="0.2">
      <c r="A13">
        <v>2048</v>
      </c>
      <c r="B13" s="1">
        <v>474000000</v>
      </c>
      <c r="C13">
        <f t="shared" si="0"/>
        <v>218224640</v>
      </c>
      <c r="D13">
        <f t="shared" si="1"/>
        <v>0.46038953586497888</v>
      </c>
    </row>
    <row r="14" spans="1:4" x14ac:dyDescent="0.2">
      <c r="A14">
        <v>4096</v>
      </c>
      <c r="B14" s="1">
        <v>1890000000</v>
      </c>
      <c r="C14">
        <f t="shared" si="0"/>
        <v>872656896</v>
      </c>
      <c r="D14">
        <f t="shared" si="1"/>
        <v>0.46172322539682542</v>
      </c>
    </row>
    <row r="15" spans="1:4" x14ac:dyDescent="0.2">
      <c r="A15">
        <v>8192</v>
      </c>
      <c r="B15" s="1">
        <v>7620000000</v>
      </c>
      <c r="C15">
        <f t="shared" si="0"/>
        <v>3490144256</v>
      </c>
      <c r="D15">
        <f t="shared" si="1"/>
        <v>0.45802418057742783</v>
      </c>
    </row>
    <row r="16" spans="1:4" x14ac:dyDescent="0.2">
      <c r="A16">
        <v>16384</v>
      </c>
      <c r="B16" s="1">
        <v>30300000000</v>
      </c>
      <c r="C16">
        <f t="shared" si="0"/>
        <v>13959610368</v>
      </c>
      <c r="D16">
        <f t="shared" si="1"/>
        <v>0.46071321346534655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344C-024B-C643-B46E-D994FC1B533A}">
  <dimension ref="A1:D17"/>
  <sheetViews>
    <sheetView workbookViewId="0">
      <selection activeCell="D2" sqref="D2:D17"/>
    </sheetView>
  </sheetViews>
  <sheetFormatPr baseColWidth="10" defaultRowHeight="16" x14ac:dyDescent="0.2"/>
  <cols>
    <col min="3" max="3" width="13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231.15</v>
      </c>
      <c r="C2">
        <f>A2*(59+49*A2)+4</f>
        <v>112</v>
      </c>
      <c r="D2">
        <f>C2/B2</f>
        <v>0.48453385247674668</v>
      </c>
    </row>
    <row r="3" spans="1:4" x14ac:dyDescent="0.2">
      <c r="A3">
        <v>2</v>
      </c>
      <c r="B3">
        <v>510.55</v>
      </c>
      <c r="C3">
        <f t="shared" ref="C3:C17" si="0">A3*(59+49*A3)+4</f>
        <v>318</v>
      </c>
      <c r="D3">
        <f t="shared" ref="D3:D17" si="1">C3/B3</f>
        <v>0.6228577024777201</v>
      </c>
    </row>
    <row r="4" spans="1:4" x14ac:dyDescent="0.2">
      <c r="A4">
        <v>4</v>
      </c>
      <c r="B4">
        <v>1131.1099999999999</v>
      </c>
      <c r="C4">
        <f t="shared" si="0"/>
        <v>1024</v>
      </c>
      <c r="D4">
        <f t="shared" si="1"/>
        <v>0.90530540796209047</v>
      </c>
    </row>
    <row r="5" spans="1:4" x14ac:dyDescent="0.2">
      <c r="A5">
        <v>8</v>
      </c>
      <c r="B5">
        <v>4448.67</v>
      </c>
      <c r="C5">
        <f t="shared" si="0"/>
        <v>3612</v>
      </c>
      <c r="D5">
        <f t="shared" si="1"/>
        <v>0.81192805939752777</v>
      </c>
    </row>
    <row r="6" spans="1:4" x14ac:dyDescent="0.2">
      <c r="A6">
        <v>16</v>
      </c>
      <c r="B6">
        <v>10319</v>
      </c>
      <c r="C6">
        <f t="shared" si="0"/>
        <v>13492</v>
      </c>
      <c r="D6">
        <f t="shared" si="1"/>
        <v>1.3074910359530962</v>
      </c>
    </row>
    <row r="7" spans="1:4" x14ac:dyDescent="0.2">
      <c r="A7">
        <v>32</v>
      </c>
      <c r="B7">
        <v>37690.1</v>
      </c>
      <c r="C7">
        <f t="shared" si="0"/>
        <v>52068</v>
      </c>
      <c r="D7">
        <f t="shared" si="1"/>
        <v>1.3814768334390199</v>
      </c>
    </row>
    <row r="8" spans="1:4" x14ac:dyDescent="0.2">
      <c r="A8">
        <v>64</v>
      </c>
      <c r="B8">
        <v>143649</v>
      </c>
      <c r="C8">
        <f t="shared" si="0"/>
        <v>204484</v>
      </c>
      <c r="D8">
        <f t="shared" si="1"/>
        <v>1.4234975530633698</v>
      </c>
    </row>
    <row r="9" spans="1:4" x14ac:dyDescent="0.2">
      <c r="A9">
        <v>128</v>
      </c>
      <c r="B9">
        <v>563065</v>
      </c>
      <c r="C9">
        <f t="shared" si="0"/>
        <v>810372</v>
      </c>
      <c r="D9">
        <f t="shared" si="1"/>
        <v>1.4392157210979195</v>
      </c>
    </row>
    <row r="10" spans="1:4" x14ac:dyDescent="0.2">
      <c r="A10">
        <v>256</v>
      </c>
      <c r="B10" s="1">
        <v>2220000</v>
      </c>
      <c r="C10">
        <f t="shared" si="0"/>
        <v>3226372</v>
      </c>
      <c r="D10">
        <f t="shared" si="1"/>
        <v>1.4533207207207208</v>
      </c>
    </row>
    <row r="11" spans="1:4" x14ac:dyDescent="0.2">
      <c r="A11">
        <v>512</v>
      </c>
      <c r="B11" s="1">
        <v>8850000</v>
      </c>
      <c r="C11">
        <f t="shared" si="0"/>
        <v>12875268</v>
      </c>
      <c r="D11">
        <f t="shared" si="1"/>
        <v>1.4548325423728814</v>
      </c>
    </row>
    <row r="12" spans="1:4" x14ac:dyDescent="0.2">
      <c r="A12">
        <v>1024</v>
      </c>
      <c r="B12" s="1">
        <v>35200000</v>
      </c>
      <c r="C12">
        <f t="shared" si="0"/>
        <v>51440644</v>
      </c>
      <c r="D12">
        <f t="shared" si="1"/>
        <v>1.4613819318181818</v>
      </c>
    </row>
    <row r="13" spans="1:4" x14ac:dyDescent="0.2">
      <c r="A13">
        <v>2048</v>
      </c>
      <c r="B13" s="1">
        <v>141000000</v>
      </c>
      <c r="C13">
        <f t="shared" si="0"/>
        <v>205641732</v>
      </c>
      <c r="D13">
        <f t="shared" si="1"/>
        <v>1.4584520000000001</v>
      </c>
    </row>
    <row r="14" spans="1:4" x14ac:dyDescent="0.2">
      <c r="A14">
        <v>4096</v>
      </c>
      <c r="B14" s="1">
        <v>561000000</v>
      </c>
      <c r="C14">
        <f t="shared" si="0"/>
        <v>822325252</v>
      </c>
      <c r="D14">
        <f t="shared" si="1"/>
        <v>1.465820413547237</v>
      </c>
    </row>
    <row r="15" spans="1:4" x14ac:dyDescent="0.2">
      <c r="A15">
        <v>8192</v>
      </c>
      <c r="B15" s="1">
        <v>2240000000</v>
      </c>
      <c r="C15">
        <f t="shared" si="0"/>
        <v>3288817668</v>
      </c>
      <c r="D15">
        <f t="shared" si="1"/>
        <v>1.4682221732142857</v>
      </c>
    </row>
    <row r="16" spans="1:4" x14ac:dyDescent="0.2">
      <c r="A16">
        <v>16384</v>
      </c>
      <c r="B16" s="1">
        <v>8960000000</v>
      </c>
      <c r="C16">
        <f t="shared" si="0"/>
        <v>13154304004</v>
      </c>
      <c r="D16">
        <f t="shared" si="1"/>
        <v>1.4681142861607144</v>
      </c>
    </row>
    <row r="17" spans="1:4" x14ac:dyDescent="0.2">
      <c r="A17">
        <v>32768</v>
      </c>
      <c r="B17" s="1">
        <v>39200000000</v>
      </c>
      <c r="C17">
        <f t="shared" si="0"/>
        <v>52615282692</v>
      </c>
      <c r="D17">
        <f t="shared" si="1"/>
        <v>1.3422265992857143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F35A-8D2E-AE4B-897F-21800B769DE8}">
  <dimension ref="A1:D17"/>
  <sheetViews>
    <sheetView workbookViewId="0">
      <selection activeCell="D2" sqref="D2:D17"/>
    </sheetView>
  </sheetViews>
  <sheetFormatPr baseColWidth="10" defaultRowHeight="16" x14ac:dyDescent="0.2"/>
  <cols>
    <col min="3" max="3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220.66300000000001</v>
      </c>
      <c r="C2">
        <f>A2*(59+34*A2)+8</f>
        <v>101</v>
      </c>
      <c r="D2">
        <f>C2/B2</f>
        <v>0.45771153297109163</v>
      </c>
    </row>
    <row r="3" spans="1:4" x14ac:dyDescent="0.2">
      <c r="A3">
        <v>2</v>
      </c>
      <c r="B3">
        <v>487.62599999999998</v>
      </c>
      <c r="C3">
        <f t="shared" ref="C3:C17" si="0">A3*(59+34*A3)+8</f>
        <v>262</v>
      </c>
      <c r="D3">
        <f t="shared" ref="D3:D17" si="1">C3/B3</f>
        <v>0.53729702681973479</v>
      </c>
    </row>
    <row r="4" spans="1:4" x14ac:dyDescent="0.2">
      <c r="A4">
        <v>4</v>
      </c>
      <c r="B4">
        <v>1094.19</v>
      </c>
      <c r="C4">
        <f t="shared" si="0"/>
        <v>788</v>
      </c>
      <c r="D4">
        <f t="shared" si="1"/>
        <v>0.72016742978824511</v>
      </c>
    </row>
    <row r="5" spans="1:4" x14ac:dyDescent="0.2">
      <c r="A5">
        <v>8</v>
      </c>
      <c r="B5">
        <v>4243.87</v>
      </c>
      <c r="C5">
        <f t="shared" si="0"/>
        <v>2656</v>
      </c>
      <c r="D5">
        <f t="shared" si="1"/>
        <v>0.62584386420884708</v>
      </c>
    </row>
    <row r="6" spans="1:4" x14ac:dyDescent="0.2">
      <c r="A6">
        <v>16</v>
      </c>
      <c r="B6">
        <v>9549.15</v>
      </c>
      <c r="C6">
        <f t="shared" si="0"/>
        <v>9656</v>
      </c>
      <c r="D6">
        <f t="shared" si="1"/>
        <v>1.0111894775974826</v>
      </c>
    </row>
    <row r="7" spans="1:4" x14ac:dyDescent="0.2">
      <c r="A7">
        <v>32</v>
      </c>
      <c r="B7">
        <v>34597.300000000003</v>
      </c>
      <c r="C7">
        <f t="shared" si="0"/>
        <v>36712</v>
      </c>
      <c r="D7">
        <f t="shared" si="1"/>
        <v>1.0611232668445225</v>
      </c>
    </row>
    <row r="8" spans="1:4" x14ac:dyDescent="0.2">
      <c r="A8">
        <v>64</v>
      </c>
      <c r="B8">
        <v>132206</v>
      </c>
      <c r="C8">
        <f t="shared" si="0"/>
        <v>143048</v>
      </c>
      <c r="D8">
        <f t="shared" si="1"/>
        <v>1.0820083808601728</v>
      </c>
    </row>
    <row r="9" spans="1:4" x14ac:dyDescent="0.2">
      <c r="A9">
        <v>128</v>
      </c>
      <c r="B9">
        <v>514762</v>
      </c>
      <c r="C9">
        <f t="shared" si="0"/>
        <v>564616</v>
      </c>
      <c r="D9">
        <f t="shared" si="1"/>
        <v>1.0968486407310563</v>
      </c>
    </row>
    <row r="10" spans="1:4" x14ac:dyDescent="0.2">
      <c r="A10">
        <v>256</v>
      </c>
      <c r="B10" s="1">
        <v>2035670</v>
      </c>
      <c r="C10">
        <f t="shared" si="0"/>
        <v>2243336</v>
      </c>
      <c r="D10">
        <f t="shared" si="1"/>
        <v>1.1020135876640123</v>
      </c>
    </row>
    <row r="11" spans="1:4" x14ac:dyDescent="0.2">
      <c r="A11">
        <v>512</v>
      </c>
      <c r="B11" s="1">
        <v>8099250</v>
      </c>
      <c r="C11">
        <f t="shared" si="0"/>
        <v>8943112</v>
      </c>
      <c r="D11">
        <f t="shared" si="1"/>
        <v>1.104190141062444</v>
      </c>
    </row>
    <row r="12" spans="1:4" x14ac:dyDescent="0.2">
      <c r="A12">
        <v>1024</v>
      </c>
      <c r="B12" s="1">
        <v>32060900</v>
      </c>
      <c r="C12">
        <f t="shared" si="0"/>
        <v>35712008</v>
      </c>
      <c r="D12">
        <f t="shared" si="1"/>
        <v>1.1138803963706572</v>
      </c>
    </row>
    <row r="13" spans="1:4" x14ac:dyDescent="0.2">
      <c r="A13">
        <v>2048</v>
      </c>
      <c r="B13" s="1">
        <v>128846000</v>
      </c>
      <c r="C13">
        <f t="shared" si="0"/>
        <v>142727176</v>
      </c>
      <c r="D13">
        <f t="shared" si="1"/>
        <v>1.1077346289368704</v>
      </c>
    </row>
    <row r="14" spans="1:4" x14ac:dyDescent="0.2">
      <c r="A14">
        <v>4096</v>
      </c>
      <c r="B14" s="1">
        <v>512925000</v>
      </c>
      <c r="C14">
        <f t="shared" si="0"/>
        <v>570667016</v>
      </c>
      <c r="D14">
        <f t="shared" si="1"/>
        <v>1.1125739942486719</v>
      </c>
    </row>
    <row r="15" spans="1:4" x14ac:dyDescent="0.2">
      <c r="A15">
        <v>8192</v>
      </c>
      <c r="B15" s="1">
        <v>2047300000</v>
      </c>
      <c r="C15">
        <f t="shared" si="0"/>
        <v>2282184712</v>
      </c>
      <c r="D15">
        <f t="shared" si="1"/>
        <v>1.1147290147999804</v>
      </c>
    </row>
    <row r="16" spans="1:4" x14ac:dyDescent="0.2">
      <c r="A16">
        <v>16384</v>
      </c>
      <c r="B16" s="1">
        <v>8211980000</v>
      </c>
      <c r="C16">
        <f t="shared" si="0"/>
        <v>9127772168</v>
      </c>
      <c r="D16">
        <f t="shared" si="1"/>
        <v>1.1115190451023991</v>
      </c>
    </row>
    <row r="17" spans="1:4" x14ac:dyDescent="0.2">
      <c r="A17">
        <v>32768</v>
      </c>
      <c r="B17" s="1">
        <v>32798800000</v>
      </c>
      <c r="C17">
        <f t="shared" si="0"/>
        <v>36509155336</v>
      </c>
      <c r="D17">
        <f t="shared" si="1"/>
        <v>1.1131247282217642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CB59-54F7-9649-9995-F789507F3C26}">
  <dimension ref="A1:D16"/>
  <sheetViews>
    <sheetView workbookViewId="0">
      <selection activeCell="D2" sqref="D2:D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211.48500000000001</v>
      </c>
      <c r="C2">
        <f>A2*(59+44*A2)+8</f>
        <v>111</v>
      </c>
      <c r="D2">
        <f>C2/B2</f>
        <v>0.52485991914320163</v>
      </c>
    </row>
    <row r="3" spans="1:4" x14ac:dyDescent="0.2">
      <c r="A3">
        <v>2</v>
      </c>
      <c r="B3">
        <v>459.38799999999998</v>
      </c>
      <c r="C3">
        <f t="shared" ref="C3:C16" si="0">A3*(59+44*A3)+8</f>
        <v>302</v>
      </c>
      <c r="D3">
        <f t="shared" ref="D3:D16" si="1">C3/B3</f>
        <v>0.65739636211655506</v>
      </c>
    </row>
    <row r="4" spans="1:4" x14ac:dyDescent="0.2">
      <c r="A4">
        <v>4</v>
      </c>
      <c r="B4">
        <v>998.02300000000002</v>
      </c>
      <c r="C4">
        <f t="shared" si="0"/>
        <v>948</v>
      </c>
      <c r="D4">
        <f t="shared" si="1"/>
        <v>0.94987790862535226</v>
      </c>
    </row>
    <row r="5" spans="1:4" x14ac:dyDescent="0.2">
      <c r="A5">
        <v>8</v>
      </c>
      <c r="B5">
        <v>3883.13</v>
      </c>
      <c r="C5">
        <f t="shared" si="0"/>
        <v>3296</v>
      </c>
      <c r="D5">
        <f t="shared" si="1"/>
        <v>0.84879980840198499</v>
      </c>
    </row>
    <row r="6" spans="1:4" x14ac:dyDescent="0.2">
      <c r="A6">
        <v>16</v>
      </c>
      <c r="B6">
        <v>15344.7</v>
      </c>
      <c r="C6">
        <f t="shared" si="0"/>
        <v>12216</v>
      </c>
      <c r="D6">
        <f t="shared" si="1"/>
        <v>0.796105495708616</v>
      </c>
    </row>
    <row r="7" spans="1:4" x14ac:dyDescent="0.2">
      <c r="A7">
        <v>32</v>
      </c>
      <c r="B7">
        <v>61739.4</v>
      </c>
      <c r="C7">
        <f t="shared" si="0"/>
        <v>46952</v>
      </c>
      <c r="D7">
        <f t="shared" si="1"/>
        <v>0.76048682040965732</v>
      </c>
    </row>
    <row r="8" spans="1:4" x14ac:dyDescent="0.2">
      <c r="A8">
        <v>64</v>
      </c>
      <c r="B8">
        <v>254049</v>
      </c>
      <c r="C8">
        <f t="shared" si="0"/>
        <v>184008</v>
      </c>
      <c r="D8">
        <f t="shared" si="1"/>
        <v>0.72430121748166687</v>
      </c>
    </row>
    <row r="9" spans="1:4" x14ac:dyDescent="0.2">
      <c r="A9">
        <v>128</v>
      </c>
      <c r="B9" s="1">
        <v>1050000</v>
      </c>
      <c r="C9">
        <f t="shared" si="0"/>
        <v>728456</v>
      </c>
      <c r="D9">
        <f t="shared" si="1"/>
        <v>0.69376761904761908</v>
      </c>
    </row>
    <row r="10" spans="1:4" x14ac:dyDescent="0.2">
      <c r="A10">
        <v>256</v>
      </c>
      <c r="B10" s="1">
        <v>4500000</v>
      </c>
      <c r="C10">
        <f t="shared" si="0"/>
        <v>2898696</v>
      </c>
      <c r="D10">
        <f t="shared" si="1"/>
        <v>0.64415466666666665</v>
      </c>
    </row>
    <row r="11" spans="1:4" x14ac:dyDescent="0.2">
      <c r="A11">
        <v>512</v>
      </c>
      <c r="B11" s="1">
        <v>18700000</v>
      </c>
      <c r="C11">
        <f t="shared" si="0"/>
        <v>11564552</v>
      </c>
      <c r="D11">
        <f t="shared" si="1"/>
        <v>0.61842524064171123</v>
      </c>
    </row>
    <row r="12" spans="1:4" x14ac:dyDescent="0.2">
      <c r="A12">
        <v>1024</v>
      </c>
      <c r="B12" s="1">
        <v>76800000</v>
      </c>
      <c r="C12">
        <f t="shared" si="0"/>
        <v>46197768</v>
      </c>
      <c r="D12">
        <f t="shared" si="1"/>
        <v>0.60153343749999999</v>
      </c>
    </row>
    <row r="13" spans="1:4" x14ac:dyDescent="0.2">
      <c r="A13">
        <v>2048</v>
      </c>
      <c r="B13" s="1">
        <v>321000000</v>
      </c>
      <c r="C13">
        <f t="shared" si="0"/>
        <v>184670216</v>
      </c>
      <c r="D13">
        <f t="shared" si="1"/>
        <v>0.57529662305295948</v>
      </c>
    </row>
    <row r="14" spans="1:4" x14ac:dyDescent="0.2">
      <c r="A14">
        <v>4096</v>
      </c>
      <c r="B14" s="1">
        <v>1250000000</v>
      </c>
      <c r="C14">
        <f t="shared" si="0"/>
        <v>738439176</v>
      </c>
      <c r="D14">
        <f t="shared" si="1"/>
        <v>0.59075134080000002</v>
      </c>
    </row>
    <row r="15" spans="1:4" x14ac:dyDescent="0.2">
      <c r="A15">
        <v>8192</v>
      </c>
      <c r="B15" s="1">
        <v>5130000000</v>
      </c>
      <c r="C15">
        <f t="shared" si="0"/>
        <v>2953273352</v>
      </c>
      <c r="D15">
        <f t="shared" si="1"/>
        <v>0.57568681325536064</v>
      </c>
    </row>
    <row r="16" spans="1:4" x14ac:dyDescent="0.2">
      <c r="A16">
        <v>16384</v>
      </c>
      <c r="B16" s="1">
        <v>20000000000</v>
      </c>
      <c r="C16">
        <f t="shared" si="0"/>
        <v>11812126728</v>
      </c>
      <c r="D16">
        <f t="shared" si="1"/>
        <v>0.59060633640000004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C0B7-37F8-C740-921F-98500B21EC14}">
  <dimension ref="A1:F17"/>
  <sheetViews>
    <sheetView tabSelected="1" topLeftCell="A17" zoomScale="75" workbookViewId="0">
      <selection activeCell="O29" sqref="O29"/>
    </sheetView>
  </sheetViews>
  <sheetFormatPr baseColWidth="10" defaultRowHeight="16" x14ac:dyDescent="0.2"/>
  <cols>
    <col min="3" max="3" width="11.83203125" bestFit="1" customWidth="1"/>
    <col min="4" max="4" width="15.1640625" bestFit="1" customWidth="1"/>
    <col min="5" max="6" width="17.33203125" bestFit="1" customWidth="1"/>
  </cols>
  <sheetData>
    <row r="1" spans="1:6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9</v>
      </c>
      <c r="B2">
        <v>1.5725141526273738</v>
      </c>
      <c r="C2">
        <v>1.6358676509382659</v>
      </c>
      <c r="D2">
        <v>0.48453385247674668</v>
      </c>
      <c r="E2">
        <v>0.45771153297109163</v>
      </c>
      <c r="F2">
        <v>0.52485991914320163</v>
      </c>
    </row>
    <row r="3" spans="1:6" x14ac:dyDescent="0.2">
      <c r="A3" t="s">
        <v>10</v>
      </c>
      <c r="B3">
        <v>1.1034949648811034</v>
      </c>
      <c r="C3">
        <v>1.1307900962212187</v>
      </c>
      <c r="D3">
        <v>0.6228577024777201</v>
      </c>
      <c r="E3">
        <v>0.53729702681973479</v>
      </c>
      <c r="F3">
        <v>0.65739636211655506</v>
      </c>
    </row>
    <row r="4" spans="1:6" x14ac:dyDescent="0.2">
      <c r="A4" t="s">
        <v>11</v>
      </c>
      <c r="B4">
        <v>0.95738386790254049</v>
      </c>
      <c r="C4">
        <v>0.9266328867911432</v>
      </c>
      <c r="D4">
        <v>0.90530540796209047</v>
      </c>
      <c r="E4">
        <v>0.72016742978824511</v>
      </c>
      <c r="F4">
        <v>0.94987790862535226</v>
      </c>
    </row>
    <row r="5" spans="1:6" x14ac:dyDescent="0.2">
      <c r="A5" t="s">
        <v>12</v>
      </c>
      <c r="B5">
        <v>0.86560955997421385</v>
      </c>
      <c r="C5">
        <v>0.85749552635557624</v>
      </c>
      <c r="D5">
        <v>0.81192805939752777</v>
      </c>
      <c r="E5">
        <v>0.62584386420884708</v>
      </c>
      <c r="F5">
        <v>0.84879980840198499</v>
      </c>
    </row>
    <row r="6" spans="1:6" x14ac:dyDescent="0.2">
      <c r="A6" t="s">
        <v>13</v>
      </c>
      <c r="B6">
        <v>0.81843076693438654</v>
      </c>
      <c r="C6">
        <v>0.81377294730112337</v>
      </c>
      <c r="D6">
        <v>1.3074910359530962</v>
      </c>
      <c r="E6">
        <v>1.0111894775974826</v>
      </c>
      <c r="F6">
        <v>0.796105495708616</v>
      </c>
    </row>
    <row r="7" spans="1:6" x14ac:dyDescent="0.2">
      <c r="A7" t="s">
        <v>14</v>
      </c>
      <c r="B7">
        <v>0.7697677405663802</v>
      </c>
      <c r="C7">
        <v>0.76287989373698517</v>
      </c>
      <c r="D7">
        <v>1.3814768334390199</v>
      </c>
      <c r="E7">
        <v>1.0611232668445225</v>
      </c>
      <c r="F7">
        <v>0.76048682040965732</v>
      </c>
    </row>
    <row r="8" spans="1:6" x14ac:dyDescent="0.2">
      <c r="A8" t="s">
        <v>15</v>
      </c>
      <c r="B8">
        <v>0.63439960197840151</v>
      </c>
      <c r="C8">
        <v>0.67276005797515259</v>
      </c>
      <c r="D8">
        <v>1.4234975530633698</v>
      </c>
      <c r="E8">
        <v>1.0820083808601728</v>
      </c>
      <c r="F8">
        <v>0.72430121748166687</v>
      </c>
    </row>
    <row r="9" spans="1:6" x14ac:dyDescent="0.2">
      <c r="A9" t="s">
        <v>16</v>
      </c>
      <c r="B9">
        <v>0.51546663788036895</v>
      </c>
      <c r="C9">
        <v>0.55452903225806449</v>
      </c>
      <c r="D9">
        <v>1.4392157210979195</v>
      </c>
      <c r="E9">
        <v>1.0968486407310563</v>
      </c>
      <c r="F9">
        <v>0.69376761904761908</v>
      </c>
    </row>
    <row r="10" spans="1:6" x14ac:dyDescent="0.2">
      <c r="A10" t="s">
        <v>17</v>
      </c>
      <c r="B10">
        <v>0.48548168403614972</v>
      </c>
      <c r="C10">
        <v>0.50337882352941177</v>
      </c>
      <c r="D10">
        <v>1.4533207207207208</v>
      </c>
      <c r="E10">
        <v>1.1020135876640123</v>
      </c>
      <c r="F10">
        <v>0.64415466666666665</v>
      </c>
    </row>
    <row r="11" spans="1:6" x14ac:dyDescent="0.2">
      <c r="A11" t="s">
        <v>18</v>
      </c>
      <c r="B11">
        <v>0.4654133181621522</v>
      </c>
      <c r="C11">
        <v>0.47436444444444442</v>
      </c>
      <c r="D11">
        <v>1.4548325423728814</v>
      </c>
      <c r="E11">
        <v>1.104190141062444</v>
      </c>
      <c r="F11">
        <v>0.61842524064171123</v>
      </c>
    </row>
    <row r="12" spans="1:6" x14ac:dyDescent="0.2">
      <c r="A12" t="s">
        <v>19</v>
      </c>
      <c r="B12">
        <v>0.45970564753836046</v>
      </c>
      <c r="C12">
        <v>0.46655015384615384</v>
      </c>
      <c r="D12">
        <v>1.4613819318181818</v>
      </c>
      <c r="E12">
        <v>1.1138803963706572</v>
      </c>
      <c r="F12">
        <v>0.60153343749999999</v>
      </c>
    </row>
    <row r="13" spans="1:6" x14ac:dyDescent="0.2">
      <c r="A13" t="s">
        <v>20</v>
      </c>
      <c r="B13">
        <v>0.45663243356350702</v>
      </c>
      <c r="C13">
        <v>0.46038953586497888</v>
      </c>
      <c r="D13">
        <v>1.4584520000000001</v>
      </c>
      <c r="E13">
        <v>1.1077346289368704</v>
      </c>
      <c r="F13">
        <v>0.57529662305295948</v>
      </c>
    </row>
    <row r="14" spans="1:6" x14ac:dyDescent="0.2">
      <c r="A14" t="s">
        <v>21</v>
      </c>
      <c r="B14">
        <v>0.45805154239823637</v>
      </c>
      <c r="C14">
        <v>0.46172322539682542</v>
      </c>
      <c r="D14">
        <v>1.465820413547237</v>
      </c>
      <c r="E14">
        <v>1.1125739942486719</v>
      </c>
      <c r="F14">
        <v>0.59075134080000002</v>
      </c>
    </row>
    <row r="15" spans="1:6" x14ac:dyDescent="0.2">
      <c r="A15" t="s">
        <v>22</v>
      </c>
      <c r="B15">
        <v>0.45941750584778773</v>
      </c>
      <c r="C15">
        <v>0.45802418057742783</v>
      </c>
      <c r="D15">
        <v>1.4682221732142857</v>
      </c>
      <c r="E15">
        <v>1.1147290147999804</v>
      </c>
      <c r="F15">
        <v>0.57568681325536064</v>
      </c>
    </row>
    <row r="16" spans="1:6" x14ac:dyDescent="0.2">
      <c r="A16" t="s">
        <v>23</v>
      </c>
      <c r="B16">
        <v>0.46038349986973026</v>
      </c>
      <c r="C16">
        <v>0.46071321346534655</v>
      </c>
      <c r="D16">
        <v>1.4681142861607144</v>
      </c>
      <c r="E16">
        <v>1.1115190451023991</v>
      </c>
      <c r="F16">
        <v>0.59060633640000004</v>
      </c>
    </row>
    <row r="17" spans="1:5" x14ac:dyDescent="0.2">
      <c r="A17" t="s">
        <v>24</v>
      </c>
      <c r="D17">
        <v>1.3422265992857143</v>
      </c>
      <c r="E17">
        <v>1.1131247282217642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baseline_soa</vt:lpstr>
      <vt:lpstr>soa_opt_3</vt:lpstr>
      <vt:lpstr>soa_opt_3_4</vt:lpstr>
      <vt:lpstr>soa_opt_3_5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2023-05-30T20:50:18Z</dcterms:created>
  <dcterms:modified xsi:type="dcterms:W3CDTF">2023-06-05T14:00:02Z</dcterms:modified>
</cp:coreProperties>
</file>