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wu/UW-MSTI/24Winter/Techin_514/week5/"/>
    </mc:Choice>
  </mc:AlternateContent>
  <xr:revisionPtr revIDLastSave="0" documentId="13_ncr:1_{90F2E57B-62A1-9D42-AC79-55FB8581A92C}" xr6:coauthVersionLast="47" xr6:coauthVersionMax="47" xr10:uidLastSave="{00000000-0000-0000-0000-000000000000}"/>
  <bookViews>
    <workbookView xWindow="0" yWindow="720" windowWidth="29400" windowHeight="18400" xr2:uid="{00000000-000D-0000-FFFF-FFFF00000000}"/>
  </bookViews>
  <sheets>
    <sheet name="System Parameters" sheetId="1" r:id="rId1"/>
    <sheet name="Sensitivity Analysis" sheetId="2" r:id="rId2"/>
    <sheet name="mode descripti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18" i="2" l="1"/>
  <c r="U118" i="2"/>
  <c r="T118" i="2"/>
  <c r="S118" i="2"/>
  <c r="R118" i="2"/>
  <c r="Q118" i="2"/>
  <c r="P118" i="2"/>
  <c r="O118" i="2"/>
  <c r="D118" i="2"/>
  <c r="C118" i="2"/>
  <c r="B118" i="2"/>
  <c r="A118" i="2"/>
  <c r="V117" i="2"/>
  <c r="U117" i="2"/>
  <c r="T117" i="2"/>
  <c r="S117" i="2"/>
  <c r="R117" i="2"/>
  <c r="Q117" i="2"/>
  <c r="P117" i="2"/>
  <c r="O117" i="2"/>
  <c r="D117" i="2"/>
  <c r="C117" i="2"/>
  <c r="B117" i="2"/>
  <c r="A117" i="2"/>
  <c r="V116" i="2"/>
  <c r="U116" i="2"/>
  <c r="T116" i="2"/>
  <c r="S116" i="2"/>
  <c r="R116" i="2"/>
  <c r="Q116" i="2"/>
  <c r="P116" i="2"/>
  <c r="O116" i="2"/>
  <c r="D116" i="2"/>
  <c r="C116" i="2"/>
  <c r="B116" i="2"/>
  <c r="A116" i="2"/>
  <c r="V115" i="2"/>
  <c r="U115" i="2"/>
  <c r="T115" i="2"/>
  <c r="S115" i="2"/>
  <c r="R115" i="2"/>
  <c r="Q115" i="2"/>
  <c r="P115" i="2"/>
  <c r="O115" i="2"/>
  <c r="D115" i="2"/>
  <c r="C115" i="2"/>
  <c r="B115" i="2"/>
  <c r="A115" i="2"/>
  <c r="V114" i="2"/>
  <c r="U114" i="2"/>
  <c r="T114" i="2"/>
  <c r="S114" i="2"/>
  <c r="R114" i="2"/>
  <c r="Q114" i="2"/>
  <c r="P114" i="2"/>
  <c r="O114" i="2"/>
  <c r="D114" i="2"/>
  <c r="C114" i="2"/>
  <c r="B114" i="2"/>
  <c r="A114" i="2"/>
  <c r="V113" i="2"/>
  <c r="U113" i="2"/>
  <c r="T113" i="2"/>
  <c r="S113" i="2"/>
  <c r="R113" i="2"/>
  <c r="Q113" i="2"/>
  <c r="P113" i="2"/>
  <c r="O113" i="2"/>
  <c r="D113" i="2"/>
  <c r="C113" i="2"/>
  <c r="B113" i="2"/>
  <c r="A113" i="2"/>
  <c r="V112" i="2"/>
  <c r="U112" i="2"/>
  <c r="T112" i="2"/>
  <c r="S112" i="2"/>
  <c r="R112" i="2"/>
  <c r="Q112" i="2"/>
  <c r="P112" i="2"/>
  <c r="O112" i="2"/>
  <c r="D112" i="2"/>
  <c r="C112" i="2"/>
  <c r="B112" i="2"/>
  <c r="A112" i="2"/>
  <c r="V111" i="2"/>
  <c r="U111" i="2"/>
  <c r="T111" i="2"/>
  <c r="S111" i="2"/>
  <c r="R111" i="2"/>
  <c r="Q111" i="2"/>
  <c r="P111" i="2"/>
  <c r="O111" i="2"/>
  <c r="D111" i="2"/>
  <c r="C111" i="2"/>
  <c r="B111" i="2"/>
  <c r="A111" i="2"/>
  <c r="V110" i="2"/>
  <c r="U110" i="2"/>
  <c r="T110" i="2"/>
  <c r="S110" i="2"/>
  <c r="R110" i="2"/>
  <c r="Q110" i="2"/>
  <c r="P110" i="2"/>
  <c r="O110" i="2"/>
  <c r="D110" i="2"/>
  <c r="C110" i="2"/>
  <c r="B110" i="2"/>
  <c r="A110" i="2"/>
  <c r="V109" i="2"/>
  <c r="U109" i="2"/>
  <c r="T109" i="2"/>
  <c r="S109" i="2"/>
  <c r="R109" i="2"/>
  <c r="Q109" i="2"/>
  <c r="P109" i="2"/>
  <c r="O109" i="2"/>
  <c r="D109" i="2"/>
  <c r="C109" i="2"/>
  <c r="B109" i="2"/>
  <c r="A109" i="2"/>
  <c r="V108" i="2"/>
  <c r="U108" i="2"/>
  <c r="T108" i="2"/>
  <c r="S108" i="2"/>
  <c r="R108" i="2"/>
  <c r="Q108" i="2"/>
  <c r="P108" i="2"/>
  <c r="O108" i="2"/>
  <c r="D108" i="2"/>
  <c r="C108" i="2"/>
  <c r="B108" i="2"/>
  <c r="A108" i="2"/>
  <c r="V107" i="2"/>
  <c r="U107" i="2"/>
  <c r="T107" i="2"/>
  <c r="S107" i="2"/>
  <c r="R107" i="2"/>
  <c r="Q107" i="2"/>
  <c r="P107" i="2"/>
  <c r="O107" i="2"/>
  <c r="D107" i="2"/>
  <c r="C107" i="2"/>
  <c r="B107" i="2"/>
  <c r="A107" i="2"/>
  <c r="V106" i="2"/>
  <c r="U106" i="2"/>
  <c r="T106" i="2"/>
  <c r="S106" i="2"/>
  <c r="R106" i="2"/>
  <c r="Q106" i="2"/>
  <c r="P106" i="2"/>
  <c r="O106" i="2"/>
  <c r="D106" i="2"/>
  <c r="C106" i="2"/>
  <c r="B106" i="2"/>
  <c r="A106" i="2"/>
  <c r="V105" i="2"/>
  <c r="U105" i="2"/>
  <c r="T105" i="2"/>
  <c r="S105" i="2"/>
  <c r="R105" i="2"/>
  <c r="Q105" i="2"/>
  <c r="P105" i="2"/>
  <c r="O105" i="2"/>
  <c r="D105" i="2"/>
  <c r="C105" i="2"/>
  <c r="B105" i="2"/>
  <c r="A105" i="2"/>
  <c r="V104" i="2"/>
  <c r="U104" i="2"/>
  <c r="T104" i="2"/>
  <c r="S104" i="2"/>
  <c r="R104" i="2"/>
  <c r="Q104" i="2"/>
  <c r="P104" i="2"/>
  <c r="O104" i="2"/>
  <c r="D104" i="2"/>
  <c r="C104" i="2"/>
  <c r="B104" i="2"/>
  <c r="A104" i="2"/>
  <c r="V103" i="2"/>
  <c r="U103" i="2"/>
  <c r="T103" i="2"/>
  <c r="S103" i="2"/>
  <c r="R103" i="2"/>
  <c r="Q103" i="2"/>
  <c r="P103" i="2"/>
  <c r="O103" i="2"/>
  <c r="D103" i="2"/>
  <c r="C103" i="2"/>
  <c r="B103" i="2"/>
  <c r="A103" i="2"/>
  <c r="V102" i="2"/>
  <c r="U102" i="2"/>
  <c r="T102" i="2"/>
  <c r="S102" i="2"/>
  <c r="R102" i="2"/>
  <c r="Q102" i="2"/>
  <c r="P102" i="2"/>
  <c r="O102" i="2"/>
  <c r="D102" i="2"/>
  <c r="C102" i="2"/>
  <c r="B102" i="2"/>
  <c r="A102" i="2"/>
  <c r="V101" i="2"/>
  <c r="U101" i="2"/>
  <c r="T101" i="2"/>
  <c r="S101" i="2"/>
  <c r="R101" i="2"/>
  <c r="Q101" i="2"/>
  <c r="P101" i="2"/>
  <c r="O101" i="2"/>
  <c r="D101" i="2"/>
  <c r="C101" i="2"/>
  <c r="B101" i="2"/>
  <c r="A101" i="2"/>
  <c r="V100" i="2"/>
  <c r="U100" i="2"/>
  <c r="T100" i="2"/>
  <c r="S100" i="2"/>
  <c r="R100" i="2"/>
  <c r="Q100" i="2"/>
  <c r="P100" i="2"/>
  <c r="O100" i="2"/>
  <c r="D100" i="2"/>
  <c r="C100" i="2"/>
  <c r="B100" i="2"/>
  <c r="A100" i="2"/>
  <c r="V99" i="2"/>
  <c r="U99" i="2"/>
  <c r="T99" i="2"/>
  <c r="S99" i="2"/>
  <c r="R99" i="2"/>
  <c r="Q99" i="2"/>
  <c r="P99" i="2"/>
  <c r="C99" i="2"/>
  <c r="B99" i="2"/>
  <c r="V98" i="2"/>
  <c r="U98" i="2"/>
  <c r="T98" i="2"/>
  <c r="S98" i="2"/>
  <c r="R98" i="2"/>
  <c r="Q98" i="2"/>
  <c r="P98" i="2"/>
  <c r="C98" i="2"/>
  <c r="B98" i="2"/>
  <c r="V97" i="2"/>
  <c r="U97" i="2"/>
  <c r="T97" i="2"/>
  <c r="S97" i="2"/>
  <c r="R97" i="2"/>
  <c r="Q97" i="2"/>
  <c r="P97" i="2"/>
  <c r="O97" i="2"/>
  <c r="D97" i="2"/>
  <c r="C97" i="2"/>
  <c r="B97" i="2"/>
  <c r="A97" i="2"/>
  <c r="V96" i="2"/>
  <c r="U96" i="2"/>
  <c r="T96" i="2"/>
  <c r="S96" i="2"/>
  <c r="R96" i="2"/>
  <c r="Q96" i="2"/>
  <c r="P96" i="2"/>
  <c r="C96" i="2"/>
  <c r="A96" i="2"/>
  <c r="V95" i="2"/>
  <c r="U95" i="2"/>
  <c r="T95" i="2"/>
  <c r="S95" i="2"/>
  <c r="R95" i="2"/>
  <c r="Q95" i="2"/>
  <c r="P95" i="2"/>
  <c r="C95" i="2"/>
  <c r="A95" i="2"/>
  <c r="V94" i="2"/>
  <c r="U94" i="2"/>
  <c r="T94" i="2"/>
  <c r="S94" i="2"/>
  <c r="R94" i="2"/>
  <c r="Q94" i="2"/>
  <c r="P94" i="2"/>
  <c r="O94" i="2"/>
  <c r="N94" i="2"/>
  <c r="M94" i="2"/>
  <c r="L94" i="2"/>
  <c r="K94" i="2"/>
  <c r="J94" i="2"/>
  <c r="I94" i="2"/>
  <c r="H94" i="2"/>
  <c r="G94" i="2"/>
  <c r="F94" i="2"/>
  <c r="E94" i="2"/>
  <c r="D94" i="2"/>
  <c r="C94" i="2"/>
  <c r="B94" i="2"/>
  <c r="A94" i="2"/>
  <c r="V93" i="2"/>
  <c r="U93" i="2"/>
  <c r="T93" i="2"/>
  <c r="S93" i="2"/>
  <c r="R93" i="2"/>
  <c r="Q93" i="2"/>
  <c r="P93" i="2"/>
  <c r="C93" i="2"/>
  <c r="A93" i="2"/>
  <c r="V92" i="2"/>
  <c r="U92" i="2"/>
  <c r="T92" i="2"/>
  <c r="S92" i="2"/>
  <c r="R92" i="2"/>
  <c r="Q92" i="2"/>
  <c r="P92" i="2"/>
  <c r="O92" i="2"/>
  <c r="N92" i="2"/>
  <c r="M92" i="2"/>
  <c r="L92" i="2"/>
  <c r="K92" i="2"/>
  <c r="J92" i="2"/>
  <c r="I92" i="2"/>
  <c r="H92" i="2"/>
  <c r="G92" i="2"/>
  <c r="F92" i="2"/>
  <c r="E92" i="2"/>
  <c r="D92" i="2"/>
  <c r="C92" i="2"/>
  <c r="B92" i="2"/>
  <c r="A92" i="2"/>
  <c r="V91" i="2"/>
  <c r="U91" i="2"/>
  <c r="T91" i="2"/>
  <c r="S91" i="2"/>
  <c r="R91" i="2"/>
  <c r="O91" i="2"/>
  <c r="N91" i="2"/>
  <c r="M91" i="2"/>
  <c r="L91" i="2"/>
  <c r="K91" i="2"/>
  <c r="J91" i="2"/>
  <c r="I91" i="2"/>
  <c r="H91" i="2"/>
  <c r="G91" i="2"/>
  <c r="F91" i="2"/>
  <c r="E91" i="2"/>
  <c r="D91" i="2"/>
  <c r="C91" i="2"/>
  <c r="B91" i="2"/>
  <c r="A91" i="2"/>
  <c r="V90" i="2"/>
  <c r="U90" i="2"/>
  <c r="T90" i="2"/>
  <c r="S90" i="2"/>
  <c r="R90" i="2"/>
  <c r="C90" i="2"/>
  <c r="V89" i="2"/>
  <c r="U89" i="2"/>
  <c r="T89" i="2"/>
  <c r="S89" i="2"/>
  <c r="R89" i="2"/>
  <c r="C89" i="2"/>
  <c r="V88" i="2"/>
  <c r="U88" i="2"/>
  <c r="T88" i="2"/>
  <c r="S88" i="2"/>
  <c r="R88" i="2"/>
  <c r="C88" i="2"/>
  <c r="V87" i="2"/>
  <c r="U87" i="2"/>
  <c r="T87" i="2"/>
  <c r="S87" i="2"/>
  <c r="R87" i="2"/>
  <c r="C87" i="2"/>
  <c r="B87" i="2"/>
  <c r="A87" i="2"/>
  <c r="V86" i="2"/>
  <c r="U86" i="2"/>
  <c r="T86" i="2"/>
  <c r="S86" i="2"/>
  <c r="R86" i="2"/>
  <c r="Q86" i="2"/>
  <c r="P86" i="2"/>
  <c r="O86" i="2"/>
  <c r="D86" i="2"/>
  <c r="C86" i="2"/>
  <c r="B86" i="2"/>
  <c r="A86" i="2"/>
  <c r="V85" i="2"/>
  <c r="U85" i="2"/>
  <c r="T85" i="2"/>
  <c r="S85" i="2"/>
  <c r="R85" i="2"/>
  <c r="Q85" i="2"/>
  <c r="P85" i="2"/>
  <c r="O85" i="2"/>
  <c r="D85" i="2"/>
  <c r="C85" i="2"/>
  <c r="B85" i="2"/>
  <c r="A85" i="2"/>
  <c r="V84" i="2"/>
  <c r="U84" i="2"/>
  <c r="T84" i="2"/>
  <c r="S84" i="2"/>
  <c r="R84" i="2"/>
  <c r="Q84" i="2"/>
  <c r="P84" i="2"/>
  <c r="O84" i="2"/>
  <c r="D84" i="2"/>
  <c r="C84" i="2"/>
  <c r="B84" i="2"/>
  <c r="A84" i="2"/>
  <c r="V83" i="2"/>
  <c r="U83" i="2"/>
  <c r="T83" i="2"/>
  <c r="S83" i="2"/>
  <c r="R83" i="2"/>
  <c r="Q83" i="2"/>
  <c r="P83" i="2"/>
  <c r="O83" i="2"/>
  <c r="D83" i="2"/>
  <c r="C83" i="2"/>
  <c r="B83" i="2"/>
  <c r="A83" i="2"/>
  <c r="W82" i="2"/>
  <c r="V82" i="2"/>
  <c r="U82" i="2"/>
  <c r="T82" i="2"/>
  <c r="D82" i="2"/>
  <c r="C82" i="2"/>
  <c r="B82" i="2"/>
  <c r="A82" i="2"/>
  <c r="W81" i="2"/>
  <c r="V81" i="2"/>
  <c r="U81" i="2"/>
  <c r="T81" i="2"/>
  <c r="D81" i="2"/>
  <c r="C81" i="2"/>
  <c r="B81" i="2"/>
  <c r="A81" i="2"/>
  <c r="W80" i="2"/>
  <c r="V80" i="2"/>
  <c r="U80" i="2"/>
  <c r="T80" i="2"/>
  <c r="D80" i="2"/>
  <c r="C80" i="2"/>
  <c r="B80" i="2"/>
  <c r="A80" i="2"/>
  <c r="W79" i="2"/>
  <c r="V79" i="2"/>
  <c r="U79" i="2"/>
  <c r="T79" i="2"/>
  <c r="D79" i="2"/>
  <c r="C79" i="2"/>
  <c r="B79" i="2"/>
  <c r="A79" i="2"/>
  <c r="W78" i="2"/>
  <c r="V78" i="2"/>
  <c r="U78" i="2"/>
  <c r="T78" i="2"/>
  <c r="D78" i="2"/>
  <c r="C78" i="2"/>
  <c r="B78" i="2"/>
  <c r="A78" i="2"/>
  <c r="W77" i="2"/>
  <c r="V77" i="2"/>
  <c r="U77" i="2"/>
  <c r="T77" i="2"/>
  <c r="D77" i="2"/>
  <c r="C77" i="2"/>
  <c r="B77" i="2"/>
  <c r="A77" i="2"/>
  <c r="W76" i="2"/>
  <c r="V76" i="2"/>
  <c r="U76" i="2"/>
  <c r="T76" i="2"/>
  <c r="C76" i="2"/>
  <c r="B76" i="2"/>
  <c r="O76" i="2" s="1"/>
  <c r="A76" i="2"/>
  <c r="W75" i="2"/>
  <c r="V75" i="2"/>
  <c r="U75" i="2"/>
  <c r="T75" i="2"/>
  <c r="C75" i="2"/>
  <c r="B75" i="2"/>
  <c r="J75" i="2" s="1"/>
  <c r="A75" i="2"/>
  <c r="W74" i="2"/>
  <c r="V74" i="2"/>
  <c r="U74" i="2"/>
  <c r="T74" i="2"/>
  <c r="C74" i="2"/>
  <c r="B74" i="2"/>
  <c r="M74" i="2" s="1"/>
  <c r="A74" i="2"/>
  <c r="W73" i="2"/>
  <c r="V73" i="2"/>
  <c r="U73" i="2"/>
  <c r="T73" i="2"/>
  <c r="L73" i="2"/>
  <c r="K73" i="2"/>
  <c r="G73" i="2"/>
  <c r="F73" i="2"/>
  <c r="C73" i="2"/>
  <c r="B73" i="2"/>
  <c r="H73" i="2" s="1"/>
  <c r="A73" i="2"/>
  <c r="W72" i="2"/>
  <c r="V72" i="2"/>
  <c r="U72" i="2"/>
  <c r="T72" i="2"/>
  <c r="O72" i="2"/>
  <c r="C72" i="2"/>
  <c r="B72" i="2"/>
  <c r="K72" i="2" s="1"/>
  <c r="A72" i="2"/>
  <c r="W71" i="2"/>
  <c r="V71" i="2"/>
  <c r="U71" i="2"/>
  <c r="T71" i="2"/>
  <c r="C71" i="2"/>
  <c r="B71" i="2"/>
  <c r="N71" i="2" s="1"/>
  <c r="A71" i="2"/>
  <c r="W70" i="2"/>
  <c r="V70" i="2"/>
  <c r="U70" i="2"/>
  <c r="T70" i="2"/>
  <c r="C70" i="2"/>
  <c r="B70" i="2"/>
  <c r="J70" i="2" s="1"/>
  <c r="A70" i="2"/>
  <c r="W69" i="2"/>
  <c r="V69" i="2"/>
  <c r="U69" i="2"/>
  <c r="T69" i="2"/>
  <c r="C69" i="2"/>
  <c r="B69" i="2"/>
  <c r="L69" i="2" s="1"/>
  <c r="A69" i="2"/>
  <c r="W68" i="2"/>
  <c r="V68" i="2"/>
  <c r="U68" i="2"/>
  <c r="T68" i="2"/>
  <c r="C68" i="2"/>
  <c r="B68" i="2"/>
  <c r="O68" i="2" s="1"/>
  <c r="A68" i="2"/>
  <c r="W67" i="2"/>
  <c r="V67" i="2"/>
  <c r="U67" i="2"/>
  <c r="T67" i="2"/>
  <c r="C67" i="2"/>
  <c r="B67" i="2"/>
  <c r="J67" i="2" s="1"/>
  <c r="A67" i="2"/>
  <c r="W66" i="2"/>
  <c r="V66" i="2"/>
  <c r="U66" i="2"/>
  <c r="T66" i="2"/>
  <c r="C66" i="2"/>
  <c r="B66" i="2"/>
  <c r="M66" i="2" s="1"/>
  <c r="A66" i="2"/>
  <c r="W65" i="2"/>
  <c r="V65" i="2"/>
  <c r="U65" i="2"/>
  <c r="T65" i="2"/>
  <c r="C65" i="2"/>
  <c r="B65" i="2"/>
  <c r="H65" i="2" s="1"/>
  <c r="A65" i="2"/>
  <c r="W64" i="2"/>
  <c r="V64" i="2"/>
  <c r="U64" i="2"/>
  <c r="T64" i="2"/>
  <c r="C64" i="2"/>
  <c r="B64" i="2"/>
  <c r="K64" i="2" s="1"/>
  <c r="A64" i="2"/>
  <c r="W63" i="2"/>
  <c r="V63" i="2"/>
  <c r="U63" i="2"/>
  <c r="T63" i="2"/>
  <c r="C63" i="2"/>
  <c r="B63" i="2"/>
  <c r="N63" i="2" s="1"/>
  <c r="A63" i="2"/>
  <c r="W62" i="2"/>
  <c r="V62" i="2"/>
  <c r="U62" i="2"/>
  <c r="T62" i="2"/>
  <c r="G62" i="2"/>
  <c r="F62" i="2"/>
  <c r="E62" i="2"/>
  <c r="D62" i="2"/>
  <c r="C62" i="2"/>
  <c r="B62" i="2"/>
  <c r="J62" i="2" s="1"/>
  <c r="A62" i="2"/>
  <c r="W61" i="2"/>
  <c r="V61" i="2"/>
  <c r="U61" i="2"/>
  <c r="T61" i="2"/>
  <c r="O61" i="2"/>
  <c r="K61" i="2"/>
  <c r="C61" i="2"/>
  <c r="B61" i="2"/>
  <c r="L61" i="2" s="1"/>
  <c r="A61" i="2"/>
  <c r="W60" i="2"/>
  <c r="V60" i="2"/>
  <c r="U60" i="2"/>
  <c r="T60" i="2"/>
  <c r="C60" i="2"/>
  <c r="B60" i="2"/>
  <c r="O60" i="2" s="1"/>
  <c r="A60" i="2"/>
  <c r="W59" i="2"/>
  <c r="V59" i="2"/>
  <c r="U59" i="2"/>
  <c r="T59" i="2"/>
  <c r="I59" i="2"/>
  <c r="C59" i="2"/>
  <c r="B59" i="2"/>
  <c r="J59" i="2" s="1"/>
  <c r="A59" i="2"/>
  <c r="W58" i="2"/>
  <c r="V58" i="2"/>
  <c r="U58" i="2"/>
  <c r="T58" i="2"/>
  <c r="C58" i="2"/>
  <c r="B58" i="2"/>
  <c r="M58" i="2" s="1"/>
  <c r="A58" i="2"/>
  <c r="W57" i="2"/>
  <c r="V57" i="2"/>
  <c r="U57" i="2"/>
  <c r="T57" i="2"/>
  <c r="C57" i="2"/>
  <c r="B57" i="2"/>
  <c r="H57" i="2" s="1"/>
  <c r="A57" i="2"/>
  <c r="W56" i="2"/>
  <c r="V56" i="2"/>
  <c r="U56" i="2"/>
  <c r="T56" i="2"/>
  <c r="C56" i="2"/>
  <c r="B56" i="2"/>
  <c r="K56" i="2" s="1"/>
  <c r="A56" i="2"/>
  <c r="W55" i="2"/>
  <c r="V55" i="2"/>
  <c r="U55" i="2"/>
  <c r="T55" i="2"/>
  <c r="D55" i="2"/>
  <c r="C55" i="2"/>
  <c r="B55" i="2"/>
  <c r="A55" i="2"/>
  <c r="W54" i="2"/>
  <c r="V54" i="2"/>
  <c r="U54" i="2"/>
  <c r="T54" i="2"/>
  <c r="D54" i="2"/>
  <c r="C54" i="2"/>
  <c r="B54" i="2"/>
  <c r="A54" i="2"/>
  <c r="W53" i="2"/>
  <c r="V53" i="2"/>
  <c r="U53" i="2"/>
  <c r="T53" i="2"/>
  <c r="D53" i="2"/>
  <c r="C53" i="2"/>
  <c r="B53" i="2"/>
  <c r="A53" i="2"/>
  <c r="W52" i="2"/>
  <c r="V52" i="2"/>
  <c r="U52" i="2"/>
  <c r="T52" i="2"/>
  <c r="D52" i="2"/>
  <c r="C52" i="2"/>
  <c r="B52" i="2"/>
  <c r="A52" i="2"/>
  <c r="M31" i="1"/>
  <c r="M28" i="1"/>
  <c r="L28" i="1"/>
  <c r="A90" i="2" s="1"/>
  <c r="M27" i="1"/>
  <c r="L27" i="1"/>
  <c r="A89" i="2" s="1"/>
  <c r="M26" i="1"/>
  <c r="L26" i="1"/>
  <c r="A88" i="2" s="1"/>
  <c r="H59" i="2" l="1"/>
  <c r="L70" i="2"/>
  <c r="O67" i="2"/>
  <c r="H69" i="2"/>
  <c r="M62" i="2"/>
  <c r="I69" i="2"/>
  <c r="F67" i="2"/>
  <c r="G69" i="2"/>
  <c r="F59" i="2"/>
  <c r="N62" i="2"/>
  <c r="K69" i="2"/>
  <c r="G70" i="2"/>
  <c r="G59" i="2"/>
  <c r="O62" i="2"/>
  <c r="H70" i="2"/>
  <c r="N65" i="2"/>
  <c r="O64" i="2"/>
  <c r="D65" i="2"/>
  <c r="M65" i="2"/>
  <c r="O65" i="2"/>
  <c r="E65" i="2"/>
  <c r="H74" i="2"/>
  <c r="I63" i="2"/>
  <c r="M70" i="2"/>
  <c r="L59" i="2"/>
  <c r="H62" i="2"/>
  <c r="F65" i="2"/>
  <c r="N70" i="2"/>
  <c r="F72" i="2"/>
  <c r="I74" i="2"/>
  <c r="F75" i="2"/>
  <c r="G56" i="2"/>
  <c r="M59" i="2"/>
  <c r="I62" i="2"/>
  <c r="G65" i="2"/>
  <c r="O69" i="2"/>
  <c r="D70" i="2"/>
  <c r="O70" i="2"/>
  <c r="G72" i="2"/>
  <c r="G75" i="2"/>
  <c r="J56" i="2"/>
  <c r="D59" i="2"/>
  <c r="N59" i="2"/>
  <c r="K62" i="2"/>
  <c r="K65" i="2"/>
  <c r="E70" i="2"/>
  <c r="H72" i="2"/>
  <c r="H75" i="2"/>
  <c r="O56" i="2"/>
  <c r="L57" i="2"/>
  <c r="E59" i="2"/>
  <c r="O59" i="2"/>
  <c r="J60" i="2"/>
  <c r="L62" i="2"/>
  <c r="L65" i="2"/>
  <c r="F70" i="2"/>
  <c r="N72" i="2"/>
  <c r="I75" i="2"/>
  <c r="F57" i="2"/>
  <c r="G57" i="2"/>
  <c r="K57" i="2"/>
  <c r="E57" i="2"/>
  <c r="M57" i="2"/>
  <c r="N57" i="2"/>
  <c r="D57" i="2"/>
  <c r="O57" i="2"/>
  <c r="F56" i="2"/>
  <c r="H56" i="2"/>
  <c r="N56" i="2"/>
  <c r="H58" i="2"/>
  <c r="I58" i="2"/>
  <c r="J58" i="2"/>
  <c r="E75" i="2"/>
  <c r="M75" i="2"/>
  <c r="N75" i="2"/>
  <c r="D75" i="2"/>
  <c r="O75" i="2"/>
  <c r="E73" i="2"/>
  <c r="M73" i="2"/>
  <c r="O73" i="2"/>
  <c r="D73" i="2"/>
  <c r="N64" i="2"/>
  <c r="F64" i="2"/>
  <c r="G64" i="2"/>
  <c r="H64" i="2"/>
  <c r="B93" i="2"/>
  <c r="I93" i="2" s="1"/>
  <c r="H61" i="2"/>
  <c r="I61" i="2"/>
  <c r="G61" i="2"/>
  <c r="I71" i="2"/>
  <c r="I70" i="2"/>
  <c r="K70" i="2"/>
  <c r="I66" i="2"/>
  <c r="H66" i="2"/>
  <c r="J66" i="2"/>
  <c r="G67" i="2"/>
  <c r="L67" i="2"/>
  <c r="E67" i="2"/>
  <c r="H67" i="2"/>
  <c r="M67" i="2"/>
  <c r="I67" i="2"/>
  <c r="O26" i="1"/>
  <c r="D67" i="2"/>
  <c r="N67" i="2"/>
  <c r="L68" i="2"/>
  <c r="O27" i="1"/>
  <c r="L58" i="2"/>
  <c r="D56" i="2"/>
  <c r="L56" i="2"/>
  <c r="I57" i="2"/>
  <c r="F58" i="2"/>
  <c r="N58" i="2"/>
  <c r="K59" i="2"/>
  <c r="H60" i="2"/>
  <c r="E61" i="2"/>
  <c r="M61" i="2"/>
  <c r="G63" i="2"/>
  <c r="O63" i="2"/>
  <c r="D64" i="2"/>
  <c r="L64" i="2"/>
  <c r="I65" i="2"/>
  <c r="F66" i="2"/>
  <c r="N66" i="2"/>
  <c r="K67" i="2"/>
  <c r="H68" i="2"/>
  <c r="E69" i="2"/>
  <c r="M69" i="2"/>
  <c r="G71" i="2"/>
  <c r="O71" i="2"/>
  <c r="D72" i="2"/>
  <c r="L72" i="2"/>
  <c r="I73" i="2"/>
  <c r="F74" i="2"/>
  <c r="N74" i="2"/>
  <c r="K75" i="2"/>
  <c r="H76" i="2"/>
  <c r="J76" i="2"/>
  <c r="K60" i="2"/>
  <c r="K76" i="2"/>
  <c r="L60" i="2"/>
  <c r="F60" i="2"/>
  <c r="E63" i="2"/>
  <c r="J64" i="2"/>
  <c r="D66" i="2"/>
  <c r="N68" i="2"/>
  <c r="M71" i="2"/>
  <c r="J72" i="2"/>
  <c r="L74" i="2"/>
  <c r="F76" i="2"/>
  <c r="O28" i="1"/>
  <c r="E56" i="2"/>
  <c r="M56" i="2"/>
  <c r="J57" i="2"/>
  <c r="G58" i="2"/>
  <c r="O58" i="2"/>
  <c r="I60" i="2"/>
  <c r="F61" i="2"/>
  <c r="N61" i="2"/>
  <c r="H63" i="2"/>
  <c r="E64" i="2"/>
  <c r="M64" i="2"/>
  <c r="J65" i="2"/>
  <c r="G66" i="2"/>
  <c r="O66" i="2"/>
  <c r="I68" i="2"/>
  <c r="F69" i="2"/>
  <c r="N69" i="2"/>
  <c r="H71" i="2"/>
  <c r="E72" i="2"/>
  <c r="M72" i="2"/>
  <c r="J73" i="2"/>
  <c r="G74" i="2"/>
  <c r="O74" i="2"/>
  <c r="L75" i="2"/>
  <c r="I76" i="2"/>
  <c r="B89" i="2"/>
  <c r="M33" i="1"/>
  <c r="M34" i="1" s="1"/>
  <c r="J63" i="2"/>
  <c r="J71" i="2"/>
  <c r="J68" i="2"/>
  <c r="D68" i="2"/>
  <c r="K71" i="2"/>
  <c r="L76" i="2"/>
  <c r="I56" i="2"/>
  <c r="K58" i="2"/>
  <c r="E60" i="2"/>
  <c r="M60" i="2"/>
  <c r="J61" i="2"/>
  <c r="D63" i="2"/>
  <c r="L63" i="2"/>
  <c r="I64" i="2"/>
  <c r="K66" i="2"/>
  <c r="E68" i="2"/>
  <c r="M68" i="2"/>
  <c r="J69" i="2"/>
  <c r="D71" i="2"/>
  <c r="L71" i="2"/>
  <c r="I72" i="2"/>
  <c r="N73" i="2"/>
  <c r="K74" i="2"/>
  <c r="E76" i="2"/>
  <c r="M76" i="2"/>
  <c r="B88" i="2"/>
  <c r="B90" i="2"/>
  <c r="K68" i="2"/>
  <c r="D60" i="2"/>
  <c r="K63" i="2"/>
  <c r="J74" i="2"/>
  <c r="D76" i="2"/>
  <c r="D58" i="2"/>
  <c r="N60" i="2"/>
  <c r="M63" i="2"/>
  <c r="L66" i="2"/>
  <c r="F68" i="2"/>
  <c r="E71" i="2"/>
  <c r="D74" i="2"/>
  <c r="N76" i="2"/>
  <c r="E58" i="2"/>
  <c r="G60" i="2"/>
  <c r="D61" i="2"/>
  <c r="F63" i="2"/>
  <c r="E66" i="2"/>
  <c r="G68" i="2"/>
  <c r="D69" i="2"/>
  <c r="F71" i="2"/>
  <c r="E74" i="2"/>
  <c r="G76" i="2"/>
  <c r="N93" i="2" l="1"/>
  <c r="E93" i="2"/>
  <c r="M93" i="2"/>
  <c r="G93" i="2"/>
  <c r="K93" i="2"/>
  <c r="F93" i="2"/>
  <c r="L93" i="2"/>
  <c r="H93" i="2"/>
  <c r="D93" i="2"/>
  <c r="O93" i="2"/>
  <c r="J93" i="2"/>
  <c r="O89" i="2"/>
  <c r="H90" i="2"/>
  <c r="G89" i="2"/>
  <c r="H89" i="2"/>
  <c r="F90" i="2"/>
  <c r="J90" i="2"/>
  <c r="K90" i="2"/>
  <c r="F89" i="2"/>
  <c r="F88" i="2"/>
  <c r="J88" i="2"/>
  <c r="B95" i="2"/>
  <c r="B96" i="2" s="1"/>
  <c r="N89" i="2"/>
  <c r="G88" i="2"/>
  <c r="G90" i="2"/>
  <c r="D90" i="2"/>
  <c r="D88" i="2"/>
  <c r="D89" i="2"/>
  <c r="I88" i="2"/>
  <c r="I90" i="2"/>
  <c r="I89" i="2"/>
  <c r="N88" i="2"/>
  <c r="N90" i="2"/>
  <c r="K88" i="2"/>
  <c r="H88" i="2"/>
  <c r="M89" i="2"/>
  <c r="M90" i="2"/>
  <c r="M88" i="2"/>
  <c r="E89" i="2"/>
  <c r="E90" i="2"/>
  <c r="E88" i="2"/>
  <c r="K89" i="2"/>
  <c r="J89" i="2"/>
  <c r="O90" i="2"/>
  <c r="O88" i="2"/>
  <c r="L90" i="2"/>
  <c r="L88" i="2"/>
  <c r="L89" i="2"/>
  <c r="H95" i="2" l="1"/>
  <c r="H96" i="2" s="1"/>
  <c r="H98" i="2" s="1"/>
  <c r="F95" i="2"/>
  <c r="F96" i="2" s="1"/>
  <c r="F98" i="2" s="1"/>
  <c r="N95" i="2"/>
  <c r="N96" i="2" s="1"/>
  <c r="N98" i="2" s="1"/>
  <c r="O95" i="2"/>
  <c r="O96" i="2" s="1"/>
  <c r="O98" i="2" s="1"/>
  <c r="J95" i="2"/>
  <c r="J96" i="2" s="1"/>
  <c r="J98" i="2" s="1"/>
  <c r="K95" i="2"/>
  <c r="K96" i="2" s="1"/>
  <c r="K98" i="2" s="1"/>
  <c r="E95" i="2"/>
  <c r="E96" i="2" s="1"/>
  <c r="E98" i="2" s="1"/>
  <c r="D95" i="2"/>
  <c r="D96" i="2" s="1"/>
  <c r="D98" i="2" s="1"/>
  <c r="G95" i="2"/>
  <c r="G96" i="2" s="1"/>
  <c r="G98" i="2" s="1"/>
  <c r="L95" i="2"/>
  <c r="L96" i="2" s="1"/>
  <c r="L98" i="2" s="1"/>
  <c r="M95" i="2"/>
  <c r="M96" i="2" s="1"/>
  <c r="M98" i="2" s="1"/>
  <c r="I95" i="2"/>
  <c r="I96" i="2" s="1"/>
  <c r="I98" i="2" s="1"/>
</calcChain>
</file>

<file path=xl/sharedStrings.xml><?xml version="1.0" encoding="utf-8"?>
<sst xmlns="http://schemas.openxmlformats.org/spreadsheetml/2006/main" count="104" uniqueCount="83">
  <si>
    <t>System Parameters (defined by hardware)</t>
  </si>
  <si>
    <t>Profiles (usage of each component mode - defined by software and usage)</t>
  </si>
  <si>
    <t>form the datasheets</t>
  </si>
  <si>
    <t>"off"</t>
  </si>
  <si>
    <t>"sensing"</t>
  </si>
  <si>
    <t>"interactive"</t>
  </si>
  <si>
    <t>Processor</t>
  </si>
  <si>
    <t>Active</t>
  </si>
  <si>
    <t>mW</t>
  </si>
  <si>
    <t>Idle</t>
  </si>
  <si>
    <t>Sleep</t>
  </si>
  <si>
    <t>LED</t>
  </si>
  <si>
    <t>On</t>
  </si>
  <si>
    <t>Sensor</t>
  </si>
  <si>
    <t>Off</t>
  </si>
  <si>
    <t>Display</t>
  </si>
  <si>
    <t>Off (leakage)</t>
  </si>
  <si>
    <t>Radio</t>
  </si>
  <si>
    <t>Data Rate</t>
  </si>
  <si>
    <t>bps</t>
  </si>
  <si>
    <t>Total power in profile (mw)</t>
  </si>
  <si>
    <t xml:space="preserve">Maximum Time </t>
  </si>
  <si>
    <t>Standby Power</t>
  </si>
  <si>
    <t>hours</t>
  </si>
  <si>
    <t>TX Power</t>
  </si>
  <si>
    <t>RX Power</t>
  </si>
  <si>
    <t>hours/day typical usage</t>
  </si>
  <si>
    <t>Effective Battery Capacity</t>
  </si>
  <si>
    <t>Battery</t>
  </si>
  <si>
    <t>mW*h</t>
  </si>
  <si>
    <t>Capacity</t>
  </si>
  <si>
    <t>mAh</t>
  </si>
  <si>
    <t>Nominal Voltage</t>
  </si>
  <si>
    <t>V</t>
  </si>
  <si>
    <t>Days of Use</t>
  </si>
  <si>
    <t>days</t>
  </si>
  <si>
    <t>Regulator Efficiency</t>
  </si>
  <si>
    <t>Hours of Use</t>
  </si>
  <si>
    <t xml:space="preserve">REFLECTIONS : WHAT DID YOU LEARN FROM ANALYZING YOUR POWER.  TALK ABOUT SOME POTENTIAL TRADEOFFS. </t>
  </si>
  <si>
    <t>Linked Data from First Page DO NOT EDIT</t>
  </si>
  <si>
    <t>% change</t>
  </si>
  <si>
    <t>Parameter Name</t>
  </si>
  <si>
    <t>ProcessorActive</t>
  </si>
  <si>
    <t>ProcessorIdle</t>
  </si>
  <si>
    <t>ProcessorOff</t>
  </si>
  <si>
    <t>LEDOn</t>
  </si>
  <si>
    <t>SensorOn</t>
  </si>
  <si>
    <t>SensorIdle</t>
  </si>
  <si>
    <t>SensorOff</t>
  </si>
  <si>
    <t>DisplayOn</t>
  </si>
  <si>
    <t>DisplayOff</t>
  </si>
  <si>
    <t>RadioStandby</t>
  </si>
  <si>
    <t>RadioTX</t>
  </si>
  <si>
    <t>RadioRX</t>
  </si>
  <si>
    <t>ESP32-S3</t>
  </si>
  <si>
    <t>SPW-2430</t>
  </si>
  <si>
    <t>Off Mode:</t>
  </si>
  <si>
    <t>The ESP32-S3 and SPW2430 are completely powered down.</t>
  </si>
  <si>
    <t>Minimizes power consumption to almost zero.</t>
  </si>
  <si>
    <t>Can be used when the device is not expected to be in use for extended periods.</t>
  </si>
  <si>
    <t>Idle Mode:</t>
  </si>
  <si>
    <t>ESP32-S3 enters a low-power state (like deep sleep mode), significantly reducing its power consumption.</t>
  </si>
  <si>
    <t>SPW2430 can be powered down or kept in a standby mode if quick activation is needed.</t>
  </si>
  <si>
    <t>The system can wake up from external triggers (like a button press) or internal timers.</t>
  </si>
  <si>
    <t>On Mode:</t>
  </si>
  <si>
    <t>Both ESP32-S3 and SPW2430 are fully powered and operational.</t>
  </si>
  <si>
    <t>ESP32-S3 processes data from SPW2430.</t>
  </si>
  <si>
    <t>This mode has the highest power consumption.</t>
  </si>
  <si>
    <t>Sensing Mode:</t>
  </si>
  <si>
    <t>Interaction Mode:</t>
  </si>
  <si>
    <r>
      <t>Off Mode:</t>
    </r>
    <r>
      <rPr>
        <sz val="10"/>
        <color theme="3"/>
        <rFont val="Arial"/>
        <family val="2"/>
        <scheme val="minor"/>
      </rPr>
      <t xml:space="preserve"> Generally minimal or not used, unless the sensing requirement is very infrequent.</t>
    </r>
  </si>
  <si>
    <r>
      <t>Idle Mode:</t>
    </r>
    <r>
      <rPr>
        <sz val="10"/>
        <color theme="3"/>
        <rFont val="Arial"/>
        <family val="2"/>
        <scheme val="minor"/>
      </rPr>
      <t xml:space="preserve"> Useful when expecting intermittent interactions. For example, waiting for user input or commands.</t>
    </r>
  </si>
  <si>
    <r>
      <t>Off Mode:</t>
    </r>
    <r>
      <rPr>
        <sz val="10"/>
        <color theme="3"/>
        <rFont val="Arial"/>
        <family val="2"/>
        <scheme val="minor"/>
      </rPr>
      <t xml:space="preserve"> Used when no interaction is expected for a prolonged period.</t>
    </r>
  </si>
  <si>
    <r>
      <t>On Mode:</t>
    </r>
    <r>
      <rPr>
        <sz val="10"/>
        <color theme="3"/>
        <rFont val="Arial"/>
        <family val="2"/>
        <scheme val="minor"/>
      </rPr>
      <t xml:space="preserve"> continuous or frequent sensing is needed. Capture data every few seconds. Be dominate.</t>
    </r>
  </si>
  <si>
    <r>
      <t>Idle Mode:</t>
    </r>
    <r>
      <rPr>
        <sz val="10"/>
        <color theme="3"/>
        <rFont val="Arial"/>
        <family val="2"/>
        <scheme val="minor"/>
      </rPr>
      <t xml:space="preserve"> Only need to sample data every minute</t>
    </r>
  </si>
  <si>
    <r>
      <t>On Mode:</t>
    </r>
    <r>
      <rPr>
        <sz val="10"/>
        <color theme="3"/>
        <rFont val="Arial"/>
        <family val="2"/>
        <scheme val="minor"/>
      </rPr>
      <t xml:space="preserve"> Dominates. In time respond is needed</t>
    </r>
  </si>
  <si>
    <t>Mode design for sensing devices</t>
  </si>
  <si>
    <t>How did you determine your "days of use" metric ? </t>
  </si>
  <si>
    <t>What do you think is the optimum size for the battery in your device ?</t>
  </si>
  <si>
    <t>What hardware/software/cost/effort tradeoffs could you make to improve the user experience ? </t>
  </si>
  <si>
    <r>
      <rPr>
        <b/>
        <sz val="10"/>
        <color theme="1"/>
        <rFont val="Arial"/>
        <family val="2"/>
        <scheme val="minor"/>
      </rPr>
      <t>Day = total energy capacity of the battery / the average energy consumption of the device per day</t>
    </r>
    <r>
      <rPr>
        <sz val="10"/>
        <color theme="1"/>
        <rFont val="Arial"/>
        <family val="2"/>
        <scheme val="minor"/>
      </rPr>
      <t>.But it need to consider the user experience. I may determine the average energy consumption by using senario (for old people during daytime, when families at home)  and using hours in a day(about 6h in total, the same ad the display devices). I would also consider the life expectancy of the battery under normal operating conditions, not too short.</t>
    </r>
  </si>
  <si>
    <t>I may use battery of 1000mAh,so capacity is 3330mW*h. I don't need to consider too much about the weight and size, as it's placed somewhere in using scenario. Also, the capacity can support the devices operate for several days without changing or charging.</t>
  </si>
  <si>
    <r>
      <rPr>
        <b/>
        <sz val="10"/>
        <color theme="1"/>
        <rFont val="Arial"/>
        <family val="2"/>
        <scheme val="minor"/>
      </rPr>
      <t>Hardware:</t>
    </r>
    <r>
      <rPr>
        <sz val="10"/>
        <color theme="1"/>
        <rFont val="Arial"/>
        <family val="2"/>
        <scheme val="minor"/>
      </rPr>
      <t xml:space="preserve"> Choose SPW-2430 mic, which has a lower power consumption sensor, choose ESP32-S3 which is an efficient MCU. Choose simple LED with low power consumption.
</t>
    </r>
    <r>
      <rPr>
        <b/>
        <sz val="10"/>
        <color theme="1"/>
        <rFont val="Arial"/>
        <family val="2"/>
        <scheme val="minor"/>
      </rPr>
      <t>Software</t>
    </r>
    <r>
      <rPr>
        <sz val="10"/>
        <color theme="1"/>
        <rFont val="Arial"/>
        <family val="2"/>
        <scheme val="minor"/>
      </rPr>
      <t xml:space="preserve">: Use efficient code to reduce MCU's wake times and optimize wireless communication. Design appropriate mode switch strategies between active, idle, and sleep modes. Keep a balance to reduce “interaction” time while allowing the user to recall the device whenever needed.
</t>
    </r>
    <r>
      <rPr>
        <b/>
        <sz val="10"/>
        <color theme="1"/>
        <rFont val="Arial"/>
        <family val="2"/>
        <scheme val="minor"/>
      </rPr>
      <t>Cost</t>
    </r>
    <r>
      <rPr>
        <sz val="10"/>
        <color theme="1"/>
        <rFont val="Arial"/>
        <family val="2"/>
        <scheme val="minor"/>
      </rPr>
      <t xml:space="preserve">: Balancing between the high-capacity batteries with low-power consumption strategies and using hours.
</t>
    </r>
    <r>
      <rPr>
        <b/>
        <sz val="10"/>
        <color theme="1"/>
        <rFont val="Arial"/>
        <family val="2"/>
        <scheme val="minor"/>
      </rPr>
      <t>Effort</t>
    </r>
    <r>
      <rPr>
        <sz val="10"/>
        <color theme="1"/>
        <rFont val="Arial"/>
        <family val="2"/>
        <scheme val="minor"/>
      </rPr>
      <t>: Use more time to design the low power consumption code and mode seeting. It may delay the process period but will make the devices more effective and economic.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</si>
</sst>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0"/>
      <color rgb="FF000000"/>
      <name val="Arial"/>
      <scheme val="minor"/>
    </font>
    <font>
      <sz val="10"/>
      <color theme="1"/>
      <name val="Arial"/>
      <scheme val="minor"/>
    </font>
    <font>
      <b/>
      <sz val="10"/>
      <color theme="1"/>
      <name val="Arial"/>
      <scheme val="minor"/>
    </font>
    <font>
      <sz val="11"/>
      <color theme="1"/>
      <name val="Arial"/>
      <scheme val="minor"/>
    </font>
    <font>
      <b/>
      <sz val="10"/>
      <color theme="0" tint="-0.249977111117893"/>
      <name val="Arial"/>
      <family val="2"/>
      <scheme val="minor"/>
    </font>
    <font>
      <sz val="10"/>
      <color theme="0" tint="-0.249977111117893"/>
      <name val="Arial"/>
      <family val="2"/>
      <scheme val="minor"/>
    </font>
    <font>
      <u/>
      <sz val="10"/>
      <color theme="10"/>
      <name val="Arial"/>
      <family val="2"/>
      <scheme val="minor"/>
    </font>
    <font>
      <sz val="10"/>
      <color theme="1"/>
      <name val="Arial"/>
      <family val="2"/>
      <scheme val="minor"/>
    </font>
    <font>
      <sz val="10"/>
      <color theme="3"/>
      <name val="Arial"/>
      <family val="2"/>
      <scheme val="minor"/>
    </font>
    <font>
      <sz val="10"/>
      <color theme="3"/>
      <name val="Arial"/>
      <family val="2"/>
      <scheme val="minor"/>
    </font>
    <font>
      <b/>
      <sz val="14"/>
      <color rgb="FF000000"/>
      <name val="Arial"/>
      <family val="2"/>
      <scheme val="minor"/>
    </font>
    <font>
      <b/>
      <sz val="10"/>
      <color theme="1"/>
      <name val="Arial"/>
      <family val="2"/>
      <scheme val="minor"/>
    </font>
  </fonts>
  <fills count="5">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6" fillId="0" borderId="0" applyNumberFormat="0" applyFill="0" applyBorder="0" applyAlignment="0" applyProtection="0"/>
  </cellStyleXfs>
  <cellXfs count="38">
    <xf numFmtId="0" fontId="0" fillId="0" borderId="0" xfId="0"/>
    <xf numFmtId="0" fontId="1" fillId="0" borderId="1" xfId="0" applyFont="1" applyBorder="1"/>
    <xf numFmtId="0" fontId="1" fillId="0" borderId="2" xfId="0" applyFont="1" applyBorder="1"/>
    <xf numFmtId="0" fontId="1" fillId="0" borderId="3" xfId="0" applyFont="1" applyBorder="1"/>
    <xf numFmtId="0" fontId="2" fillId="0" borderId="4" xfId="0" applyFont="1" applyBorder="1"/>
    <xf numFmtId="0" fontId="2" fillId="0" borderId="0" xfId="0" applyFont="1"/>
    <xf numFmtId="0" fontId="1" fillId="0" borderId="5" xfId="0" applyFont="1" applyBorder="1"/>
    <xf numFmtId="0" fontId="1" fillId="0" borderId="4" xfId="0" applyFont="1" applyBorder="1"/>
    <xf numFmtId="0" fontId="3" fillId="0" borderId="0" xfId="0" applyFont="1"/>
    <xf numFmtId="0" fontId="1" fillId="0" borderId="0" xfId="0" applyFont="1"/>
    <xf numFmtId="0" fontId="3" fillId="2" borderId="0" xfId="0" applyFont="1" applyFill="1"/>
    <xf numFmtId="9" fontId="1" fillId="2" borderId="0" xfId="0" applyNumberFormat="1" applyFont="1" applyFill="1"/>
    <xf numFmtId="9" fontId="3" fillId="2" borderId="0" xfId="0" applyNumberFormat="1" applyFont="1" applyFill="1"/>
    <xf numFmtId="0" fontId="1" fillId="2" borderId="0" xfId="0" applyFont="1" applyFill="1"/>
    <xf numFmtId="0" fontId="1" fillId="3" borderId="0" xfId="0" applyFont="1" applyFill="1"/>
    <xf numFmtId="164" fontId="1" fillId="3" borderId="0" xfId="0" applyNumberFormat="1" applyFont="1" applyFill="1"/>
    <xf numFmtId="0" fontId="2" fillId="4" borderId="0" xfId="0" applyFont="1" applyFill="1"/>
    <xf numFmtId="2" fontId="2" fillId="4" borderId="0" xfId="0" applyNumberFormat="1" applyFont="1" applyFill="1"/>
    <xf numFmtId="0" fontId="1" fillId="0" borderId="6" xfId="0" applyFont="1" applyBorder="1"/>
    <xf numFmtId="0" fontId="1" fillId="0" borderId="7" xfId="0" applyFont="1" applyBorder="1"/>
    <xf numFmtId="0" fontId="1" fillId="0" borderId="8" xfId="0" applyFont="1" applyBorder="1"/>
    <xf numFmtId="9" fontId="1" fillId="0" borderId="0" xfId="0" applyNumberFormat="1" applyFont="1"/>
    <xf numFmtId="10" fontId="1" fillId="0" borderId="0" xfId="0" applyNumberFormat="1" applyFont="1"/>
    <xf numFmtId="0" fontId="4" fillId="0" borderId="4" xfId="0" applyFont="1" applyBorder="1"/>
    <xf numFmtId="0" fontId="5" fillId="0" borderId="0" xfId="0" applyFont="1"/>
    <xf numFmtId="0" fontId="5" fillId="0" borderId="4" xfId="0" applyFont="1" applyBorder="1"/>
    <xf numFmtId="0" fontId="5" fillId="2" borderId="0" xfId="0" applyFont="1" applyFill="1"/>
    <xf numFmtId="9" fontId="5" fillId="2" borderId="0" xfId="0" applyNumberFormat="1" applyFont="1" applyFill="1"/>
    <xf numFmtId="0" fontId="6" fillId="0" borderId="0" xfId="1"/>
    <xf numFmtId="0" fontId="7" fillId="0" borderId="0" xfId="0" applyFont="1"/>
    <xf numFmtId="0" fontId="8" fillId="0" borderId="0" xfId="0" applyFont="1" applyAlignment="1">
      <alignment horizontal="left" vertical="center"/>
    </xf>
    <xf numFmtId="0" fontId="9" fillId="0" borderId="0" xfId="0" applyFont="1" applyAlignment="1">
      <alignment horizontal="left"/>
    </xf>
    <xf numFmtId="0" fontId="0" fillId="0" borderId="0" xfId="0" applyAlignment="1">
      <alignment horizontal="left" vertical="center"/>
    </xf>
    <xf numFmtId="0" fontId="8" fillId="0" borderId="0" xfId="0" applyFont="1" applyAlignment="1">
      <alignment horizontal="left"/>
    </xf>
    <xf numFmtId="0" fontId="10" fillId="0" borderId="0" xfId="0" applyFont="1" applyAlignment="1">
      <alignment horizontal="center"/>
    </xf>
    <xf numFmtId="0" fontId="11" fillId="0" borderId="0" xfId="0" applyFont="1" applyAlignment="1">
      <alignment vertical="top" wrapText="1"/>
    </xf>
    <xf numFmtId="0" fontId="7" fillId="0" borderId="0" xfId="0" applyFont="1" applyAlignment="1">
      <alignment horizontal="left" vertical="top" wrapText="1"/>
    </xf>
    <xf numFmtId="0" fontId="7" fillId="0" borderId="0" xfId="0" applyFont="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9.1519030392975376E-2</c:v>
                </c:pt>
                <c:pt idx="1">
                  <c:v>1.2737026305975396E-2</c:v>
                </c:pt>
                <c:pt idx="2">
                  <c:v>4.2491112275611087E-5</c:v>
                </c:pt>
                <c:pt idx="3">
                  <c:v>0</c:v>
                </c:pt>
                <c:pt idx="4">
                  <c:v>1.3473075123029421E-3</c:v>
                </c:pt>
                <c:pt idx="5">
                  <c:v>2.8326284806645674E-6</c:v>
                </c:pt>
                <c:pt idx="6">
                  <c:v>1.6998611780039141E-4</c:v>
                </c:pt>
                <c:pt idx="7">
                  <c:v>0</c:v>
                </c:pt>
                <c:pt idx="8">
                  <c:v>0</c:v>
                </c:pt>
                <c:pt idx="9">
                  <c:v>1.2763060865617071E-3</c:v>
                </c:pt>
                <c:pt idx="10">
                  <c:v>6.292374322576233E-4</c:v>
                </c:pt>
                <c:pt idx="11">
                  <c:v>1.1331765772393254E-4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FA9-F147-B07B-53C3450AD8EC}"/>
            </c:ext>
          </c:extLst>
        </c:ser>
        <c:dLbls>
          <c:showLegendKey val="0"/>
          <c:showVal val="0"/>
          <c:showCatName val="0"/>
          <c:showSerName val="0"/>
          <c:showPercent val="0"/>
          <c:showBubbleSize val="0"/>
        </c:dLbls>
        <c:gapWidth val="150"/>
        <c:axId val="1044070821"/>
        <c:axId val="1983179679"/>
      </c:barChart>
      <c:catAx>
        <c:axId val="104407082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83179679"/>
        <c:crosses val="autoZero"/>
        <c:auto val="1"/>
        <c:lblAlgn val="ctr"/>
        <c:lblOffset val="100"/>
        <c:noMultiLvlLbl val="1"/>
      </c:catAx>
      <c:valAx>
        <c:axId val="19831796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04407082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9.1519030392975376E-2</c:v>
                </c:pt>
                <c:pt idx="1">
                  <c:v>1.2737026305975396E-2</c:v>
                </c:pt>
                <c:pt idx="2">
                  <c:v>4.2491112275611087E-5</c:v>
                </c:pt>
                <c:pt idx="3">
                  <c:v>0</c:v>
                </c:pt>
                <c:pt idx="4">
                  <c:v>1.3473075123029421E-3</c:v>
                </c:pt>
                <c:pt idx="5">
                  <c:v>2.8326284806645674E-6</c:v>
                </c:pt>
                <c:pt idx="6">
                  <c:v>1.6998611780039141E-4</c:v>
                </c:pt>
                <c:pt idx="7">
                  <c:v>0</c:v>
                </c:pt>
                <c:pt idx="8">
                  <c:v>0</c:v>
                </c:pt>
                <c:pt idx="9">
                  <c:v>1.2763060865617071E-3</c:v>
                </c:pt>
                <c:pt idx="10">
                  <c:v>6.292374322576233E-4</c:v>
                </c:pt>
                <c:pt idx="11">
                  <c:v>1.1331765772393254E-4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64B-FF41-AADC-3067F68E76B1}"/>
            </c:ext>
          </c:extLst>
        </c:ser>
        <c:dLbls>
          <c:showLegendKey val="0"/>
          <c:showVal val="0"/>
          <c:showCatName val="0"/>
          <c:showSerName val="0"/>
          <c:showPercent val="0"/>
          <c:showBubbleSize val="0"/>
        </c:dLbls>
        <c:gapWidth val="150"/>
        <c:axId val="2021209165"/>
        <c:axId val="513593921"/>
      </c:barChart>
      <c:catAx>
        <c:axId val="2021209165"/>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13593921"/>
        <c:crosses val="autoZero"/>
        <c:auto val="1"/>
        <c:lblAlgn val="ctr"/>
        <c:lblOffset val="100"/>
        <c:noMultiLvlLbl val="1"/>
      </c:catAx>
      <c:valAx>
        <c:axId val="5135939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202120916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10</xdr:col>
      <xdr:colOff>0</xdr:colOff>
      <xdr:row>0</xdr:row>
      <xdr:rowOff>180975</xdr:rowOff>
    </xdr:from>
    <xdr:ext cx="6743700" cy="41719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12</xdr:col>
      <xdr:colOff>361950</xdr:colOff>
      <xdr:row>7</xdr:row>
      <xdr:rowOff>95250</xdr:rowOff>
    </xdr:from>
    <xdr:ext cx="3086100" cy="6381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3723525" y="2928400"/>
          <a:ext cx="3064200" cy="6156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“Days of use” changes by x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657225</xdr:colOff>
      <xdr:row>2</xdr:row>
      <xdr:rowOff>171450</xdr:rowOff>
    </xdr:from>
    <xdr:ext cx="6743700" cy="4171950"/>
    <xdr:graphicFrame macro="">
      <xdr:nvGraphicFramePr>
        <xdr:cNvPr id="2" name="Chart 2"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561975</xdr:colOff>
      <xdr:row>9</xdr:row>
      <xdr:rowOff>47625</xdr:rowOff>
    </xdr:from>
    <xdr:ext cx="3371850" cy="847725"/>
    <xdr:sp macro="" textlink="">
      <xdr:nvSpPr>
        <xdr:cNvPr id="4" name="Shape 4">
          <a:extLst>
            <a:ext uri="{FF2B5EF4-FFF2-40B4-BE49-F238E27FC236}">
              <a16:creationId xmlns:a16="http://schemas.microsoft.com/office/drawing/2014/main" id="{00000000-0008-0000-0100-000004000000}"/>
            </a:ext>
          </a:extLst>
        </xdr:cNvPr>
        <xdr:cNvSpPr txBox="1"/>
      </xdr:nvSpPr>
      <xdr:spPr>
        <a:xfrm>
          <a:off x="3355075" y="2317525"/>
          <a:ext cx="3355200" cy="8313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“hours” of use changes by x%</a:t>
          </a:r>
          <a:endParaRPr sz="1400"/>
        </a:p>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jiaqiwu66/514_Project/blob/main/Datasheet/SPW-2430.pdf" TargetMode="External"/><Relationship Id="rId2" Type="http://schemas.openxmlformats.org/officeDocument/2006/relationships/hyperlink" Target="https://github.com/jiaqiwu66/514_Project/blob/main/Datasheet/esp32_datasheet_en.pdf" TargetMode="External"/><Relationship Id="rId1" Type="http://schemas.openxmlformats.org/officeDocument/2006/relationships/hyperlink" Target="https://github.com/jiaqiwu66/514_Project/blob/main/Datasheet/esp32_datasheet_en.pdf"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Q41"/>
  <sheetViews>
    <sheetView tabSelected="1" zoomScale="82" workbookViewId="0">
      <selection activeCell="E44" sqref="E44"/>
    </sheetView>
  </sheetViews>
  <sheetFormatPr baseColWidth="10" defaultColWidth="12.6640625" defaultRowHeight="15.75" customHeight="1" x14ac:dyDescent="0.15"/>
  <cols>
    <col min="1" max="1" width="18" customWidth="1"/>
    <col min="5" max="5" width="12.6640625" customWidth="1"/>
  </cols>
  <sheetData>
    <row r="2" spans="1:9" ht="15.75" customHeight="1" x14ac:dyDescent="0.15">
      <c r="A2" s="1"/>
      <c r="B2" s="2"/>
      <c r="C2" s="2"/>
      <c r="D2" s="2"/>
      <c r="E2" s="2"/>
      <c r="F2" s="2"/>
      <c r="G2" s="2"/>
      <c r="H2" s="2"/>
      <c r="I2" s="3"/>
    </row>
    <row r="3" spans="1:9" ht="15.75" customHeight="1" x14ac:dyDescent="0.15">
      <c r="A3" s="4" t="s">
        <v>0</v>
      </c>
      <c r="E3" s="5" t="s">
        <v>1</v>
      </c>
      <c r="I3" s="6"/>
    </row>
    <row r="4" spans="1:9" ht="15.75" customHeight="1" x14ac:dyDescent="0.15">
      <c r="A4" s="7"/>
      <c r="B4" s="8" t="s">
        <v>2</v>
      </c>
      <c r="I4" s="6"/>
    </row>
    <row r="5" spans="1:9" ht="15.75" customHeight="1" x14ac:dyDescent="0.15">
      <c r="A5" s="7"/>
      <c r="E5" s="9" t="s">
        <v>3</v>
      </c>
      <c r="F5" s="9" t="s">
        <v>4</v>
      </c>
      <c r="G5" s="9" t="s">
        <v>5</v>
      </c>
      <c r="I5" s="6"/>
    </row>
    <row r="6" spans="1:9" ht="15.75" customHeight="1" x14ac:dyDescent="0.15">
      <c r="A6" s="4" t="s">
        <v>6</v>
      </c>
      <c r="B6" s="28" t="s">
        <v>54</v>
      </c>
      <c r="I6" s="6"/>
    </row>
    <row r="7" spans="1:9" ht="15.75" customHeight="1" x14ac:dyDescent="0.15">
      <c r="A7" s="7" t="s">
        <v>7</v>
      </c>
      <c r="B7" s="10">
        <v>740</v>
      </c>
      <c r="C7" s="9" t="s">
        <v>8</v>
      </c>
      <c r="E7" s="11">
        <v>0</v>
      </c>
      <c r="F7" s="12">
        <v>0.5</v>
      </c>
      <c r="G7" s="11">
        <v>0.2</v>
      </c>
      <c r="I7" s="6"/>
    </row>
    <row r="8" spans="1:9" ht="15.75" customHeight="1" x14ac:dyDescent="0.15">
      <c r="A8" s="7" t="s">
        <v>9</v>
      </c>
      <c r="B8" s="13">
        <v>74</v>
      </c>
      <c r="C8" s="9" t="s">
        <v>8</v>
      </c>
      <c r="E8" s="11">
        <v>0</v>
      </c>
      <c r="F8" s="12">
        <v>0.5</v>
      </c>
      <c r="G8" s="11">
        <v>0.8</v>
      </c>
      <c r="I8" s="6"/>
    </row>
    <row r="9" spans="1:9" ht="15.75" customHeight="1" x14ac:dyDescent="0.15">
      <c r="A9" s="7" t="s">
        <v>10</v>
      </c>
      <c r="B9" s="13">
        <v>0.05</v>
      </c>
      <c r="C9" s="9" t="s">
        <v>8</v>
      </c>
      <c r="E9" s="11">
        <v>1</v>
      </c>
      <c r="F9" s="11">
        <v>0</v>
      </c>
      <c r="G9" s="11">
        <v>0</v>
      </c>
      <c r="I9" s="6"/>
    </row>
    <row r="10" spans="1:9" ht="15.75" customHeight="1" x14ac:dyDescent="0.15">
      <c r="A10" s="7"/>
      <c r="I10" s="6"/>
    </row>
    <row r="11" spans="1:9" ht="15.75" customHeight="1" x14ac:dyDescent="0.15">
      <c r="A11" s="23" t="s">
        <v>11</v>
      </c>
      <c r="B11" s="24"/>
      <c r="C11" s="24"/>
      <c r="D11" s="24"/>
      <c r="E11" s="24"/>
      <c r="F11" s="24"/>
      <c r="G11" s="24"/>
      <c r="I11" s="6"/>
    </row>
    <row r="12" spans="1:9" ht="15.75" customHeight="1" x14ac:dyDescent="0.15">
      <c r="A12" s="25" t="s">
        <v>12</v>
      </c>
      <c r="B12" s="26">
        <v>0</v>
      </c>
      <c r="C12" s="24" t="s">
        <v>8</v>
      </c>
      <c r="D12" s="24"/>
      <c r="E12" s="27">
        <v>0</v>
      </c>
      <c r="F12" s="27">
        <v>0.05</v>
      </c>
      <c r="G12" s="27">
        <v>0.05</v>
      </c>
      <c r="I12" s="6"/>
    </row>
    <row r="13" spans="1:9" ht="15.75" customHeight="1" x14ac:dyDescent="0.15">
      <c r="A13" s="7"/>
      <c r="I13" s="6"/>
    </row>
    <row r="14" spans="1:9" ht="15.75" customHeight="1" x14ac:dyDescent="0.15">
      <c r="A14" s="7"/>
      <c r="I14" s="6"/>
    </row>
    <row r="15" spans="1:9" ht="15.75" customHeight="1" x14ac:dyDescent="0.15">
      <c r="A15" s="4" t="s">
        <v>13</v>
      </c>
      <c r="B15" s="28" t="s">
        <v>55</v>
      </c>
      <c r="I15" s="6"/>
    </row>
    <row r="16" spans="1:9" ht="15.75" customHeight="1" x14ac:dyDescent="0.15">
      <c r="A16" s="7" t="s">
        <v>12</v>
      </c>
      <c r="B16" s="13">
        <v>5</v>
      </c>
      <c r="C16" s="9" t="s">
        <v>8</v>
      </c>
      <c r="E16" s="11">
        <v>0</v>
      </c>
      <c r="F16" s="11">
        <v>0.95</v>
      </c>
      <c r="G16" s="11">
        <v>0.95</v>
      </c>
      <c r="I16" s="6"/>
    </row>
    <row r="17" spans="1:17" ht="15.75" customHeight="1" x14ac:dyDescent="0.15">
      <c r="A17" s="7" t="s">
        <v>9</v>
      </c>
      <c r="B17" s="13">
        <v>0.2</v>
      </c>
      <c r="C17" s="9" t="s">
        <v>8</v>
      </c>
      <c r="E17" s="11">
        <v>0</v>
      </c>
      <c r="F17" s="11">
        <v>0.05</v>
      </c>
      <c r="G17" s="11">
        <v>0.05</v>
      </c>
      <c r="I17" s="6"/>
    </row>
    <row r="18" spans="1:17" ht="15.75" customHeight="1" x14ac:dyDescent="0.15">
      <c r="A18" s="7" t="s">
        <v>14</v>
      </c>
      <c r="B18" s="13">
        <v>0.2</v>
      </c>
      <c r="C18" s="9" t="s">
        <v>8</v>
      </c>
      <c r="E18" s="11">
        <v>1</v>
      </c>
      <c r="F18" s="11">
        <v>0</v>
      </c>
      <c r="G18" s="11">
        <v>0</v>
      </c>
      <c r="I18" s="6"/>
    </row>
    <row r="19" spans="1:17" ht="15.75" customHeight="1" x14ac:dyDescent="0.15">
      <c r="A19" s="7"/>
      <c r="I19" s="6"/>
    </row>
    <row r="20" spans="1:17" ht="15.75" customHeight="1" x14ac:dyDescent="0.15">
      <c r="A20" s="23" t="s">
        <v>15</v>
      </c>
      <c r="B20" s="24"/>
      <c r="C20" s="24"/>
      <c r="D20" s="24"/>
      <c r="E20" s="24"/>
      <c r="F20" s="24"/>
      <c r="G20" s="24"/>
      <c r="I20" s="6"/>
    </row>
    <row r="21" spans="1:17" ht="15.75" customHeight="1" x14ac:dyDescent="0.15">
      <c r="A21" s="25" t="s">
        <v>12</v>
      </c>
      <c r="B21" s="26">
        <v>0</v>
      </c>
      <c r="C21" s="24" t="s">
        <v>8</v>
      </c>
      <c r="D21" s="24"/>
      <c r="E21" s="27">
        <v>0</v>
      </c>
      <c r="F21" s="27">
        <v>0</v>
      </c>
      <c r="G21" s="27">
        <v>1</v>
      </c>
      <c r="I21" s="6"/>
    </row>
    <row r="22" spans="1:17" ht="15.75" customHeight="1" x14ac:dyDescent="0.15">
      <c r="A22" s="25" t="s">
        <v>16</v>
      </c>
      <c r="B22" s="26">
        <v>0</v>
      </c>
      <c r="C22" s="24" t="s">
        <v>8</v>
      </c>
      <c r="D22" s="24"/>
      <c r="E22" s="27">
        <v>1</v>
      </c>
      <c r="F22" s="27">
        <v>1</v>
      </c>
      <c r="G22" s="27">
        <v>0</v>
      </c>
      <c r="I22" s="6"/>
    </row>
    <row r="23" spans="1:17" ht="15.75" customHeight="1" x14ac:dyDescent="0.15">
      <c r="A23" s="7"/>
      <c r="I23" s="6"/>
    </row>
    <row r="24" spans="1:17" ht="15.75" customHeight="1" x14ac:dyDescent="0.15">
      <c r="A24" s="4" t="s">
        <v>17</v>
      </c>
      <c r="B24" s="28" t="s">
        <v>54</v>
      </c>
      <c r="I24" s="6"/>
      <c r="K24" s="1"/>
      <c r="L24" s="2"/>
      <c r="M24" s="2"/>
      <c r="N24" s="2"/>
      <c r="O24" s="2"/>
      <c r="P24" s="2"/>
      <c r="Q24" s="3"/>
    </row>
    <row r="25" spans="1:17" ht="15.75" customHeight="1" x14ac:dyDescent="0.15">
      <c r="A25" s="7" t="s">
        <v>18</v>
      </c>
      <c r="B25" s="13">
        <v>200</v>
      </c>
      <c r="C25" s="9" t="s">
        <v>19</v>
      </c>
      <c r="E25" s="11">
        <v>0</v>
      </c>
      <c r="F25" s="11">
        <v>0</v>
      </c>
      <c r="G25" s="11">
        <v>0</v>
      </c>
      <c r="I25" s="6"/>
      <c r="K25" s="7"/>
      <c r="L25" s="14" t="s">
        <v>20</v>
      </c>
      <c r="M25" s="14"/>
      <c r="N25" s="14"/>
      <c r="O25" s="14" t="s">
        <v>21</v>
      </c>
      <c r="P25" s="14"/>
      <c r="Q25" s="6"/>
    </row>
    <row r="26" spans="1:17" ht="15.75" customHeight="1" x14ac:dyDescent="0.15">
      <c r="A26" s="7" t="s">
        <v>22</v>
      </c>
      <c r="B26" s="13">
        <v>5</v>
      </c>
      <c r="C26" s="9" t="s">
        <v>8</v>
      </c>
      <c r="E26" s="11">
        <v>0</v>
      </c>
      <c r="F26" s="11">
        <v>0.9</v>
      </c>
      <c r="G26" s="11">
        <v>0.9</v>
      </c>
      <c r="I26" s="6"/>
      <c r="K26" s="7"/>
      <c r="L26" s="14" t="str">
        <f>E5</f>
        <v>"off"</v>
      </c>
      <c r="M26" s="14">
        <f>SUMPRODUCT(B7:B28, E7:E28)</f>
        <v>0.25</v>
      </c>
      <c r="N26" s="14" t="s">
        <v>8</v>
      </c>
      <c r="O26" s="15">
        <f t="shared" ref="O26:O28" si="0">$M$31/M26</f>
        <v>13320</v>
      </c>
      <c r="P26" s="14" t="s">
        <v>23</v>
      </c>
      <c r="Q26" s="6"/>
    </row>
    <row r="27" spans="1:17" ht="15.75" customHeight="1" x14ac:dyDescent="0.15">
      <c r="A27" s="7" t="s">
        <v>24</v>
      </c>
      <c r="B27" s="13">
        <v>37</v>
      </c>
      <c r="C27" s="9" t="s">
        <v>8</v>
      </c>
      <c r="E27" s="11">
        <v>0</v>
      </c>
      <c r="F27" s="11">
        <v>0.06</v>
      </c>
      <c r="G27" s="11">
        <v>0.06</v>
      </c>
      <c r="I27" s="6"/>
      <c r="K27" s="7"/>
      <c r="L27" s="14" t="str">
        <f>F5</f>
        <v>"sensing"</v>
      </c>
      <c r="M27" s="14">
        <f>SUMPRODUCT(B7:B28, F7:F28)</f>
        <v>418.88</v>
      </c>
      <c r="N27" s="14" t="s">
        <v>8</v>
      </c>
      <c r="O27" s="15">
        <f t="shared" si="0"/>
        <v>7.9497708174178765</v>
      </c>
      <c r="P27" s="14" t="s">
        <v>23</v>
      </c>
      <c r="Q27" s="6"/>
    </row>
    <row r="28" spans="1:17" ht="15.75" customHeight="1" x14ac:dyDescent="0.15">
      <c r="A28" s="7" t="s">
        <v>25</v>
      </c>
      <c r="B28" s="13">
        <v>10</v>
      </c>
      <c r="C28" s="29" t="s">
        <v>8</v>
      </c>
      <c r="E28" s="11">
        <v>0</v>
      </c>
      <c r="F28" s="11">
        <v>0.04</v>
      </c>
      <c r="G28" s="11">
        <v>0.04</v>
      </c>
      <c r="I28" s="6"/>
      <c r="K28" s="7"/>
      <c r="L28" s="14" t="str">
        <f>G5</f>
        <v>"interactive"</v>
      </c>
      <c r="M28" s="14">
        <f>SUMPRODUCT(B7:B28, G7:G28)</f>
        <v>219.07999999999998</v>
      </c>
      <c r="N28" s="14" t="s">
        <v>8</v>
      </c>
      <c r="O28" s="15">
        <f t="shared" si="0"/>
        <v>15.199926967317875</v>
      </c>
      <c r="P28" s="14" t="s">
        <v>23</v>
      </c>
      <c r="Q28" s="6"/>
    </row>
    <row r="29" spans="1:17" ht="15.75" customHeight="1" x14ac:dyDescent="0.15">
      <c r="A29" s="7"/>
      <c r="I29" s="6"/>
      <c r="K29" s="7"/>
      <c r="Q29" s="6"/>
    </row>
    <row r="30" spans="1:17" ht="15.75" customHeight="1" x14ac:dyDescent="0.15">
      <c r="A30" s="4"/>
      <c r="E30" s="13">
        <v>18</v>
      </c>
      <c r="F30" s="13">
        <v>4</v>
      </c>
      <c r="G30" s="13">
        <v>2</v>
      </c>
      <c r="H30" s="9" t="s">
        <v>26</v>
      </c>
      <c r="I30" s="6"/>
      <c r="K30" s="7"/>
      <c r="L30" s="9" t="s">
        <v>27</v>
      </c>
      <c r="Q30" s="6"/>
    </row>
    <row r="31" spans="1:17" ht="15.75" customHeight="1" x14ac:dyDescent="0.15">
      <c r="A31" s="4" t="s">
        <v>28</v>
      </c>
      <c r="I31" s="6"/>
      <c r="K31" s="7"/>
      <c r="M31" s="9">
        <f>B32*B33*B34</f>
        <v>3330</v>
      </c>
      <c r="N31" s="9" t="s">
        <v>29</v>
      </c>
      <c r="Q31" s="6"/>
    </row>
    <row r="32" spans="1:17" ht="15.75" customHeight="1" x14ac:dyDescent="0.15">
      <c r="A32" s="7" t="s">
        <v>30</v>
      </c>
      <c r="B32" s="13">
        <v>1000</v>
      </c>
      <c r="C32" s="9" t="s">
        <v>31</v>
      </c>
      <c r="I32" s="6"/>
      <c r="K32" s="7"/>
      <c r="Q32" s="6"/>
    </row>
    <row r="33" spans="1:17" ht="15.75" customHeight="1" x14ac:dyDescent="0.15">
      <c r="A33" s="7" t="s">
        <v>32</v>
      </c>
      <c r="B33" s="13">
        <v>3.7</v>
      </c>
      <c r="C33" s="9" t="s">
        <v>33</v>
      </c>
      <c r="I33" s="6"/>
      <c r="K33" s="7"/>
      <c r="L33" s="16" t="s">
        <v>34</v>
      </c>
      <c r="M33" s="17">
        <f>M31/(E30*M26+F30*M27+G30*M28)</f>
        <v>1.5721043537376429</v>
      </c>
      <c r="N33" s="16" t="s">
        <v>35</v>
      </c>
      <c r="Q33" s="6"/>
    </row>
    <row r="34" spans="1:17" ht="15.75" customHeight="1" x14ac:dyDescent="0.15">
      <c r="A34" s="7" t="s">
        <v>36</v>
      </c>
      <c r="B34" s="11">
        <v>0.9</v>
      </c>
      <c r="I34" s="6"/>
      <c r="K34" s="7"/>
      <c r="L34" s="16" t="s">
        <v>37</v>
      </c>
      <c r="M34" s="17">
        <f>M33*24</f>
        <v>37.730504489703428</v>
      </c>
      <c r="N34" s="16" t="s">
        <v>23</v>
      </c>
      <c r="Q34" s="6"/>
    </row>
    <row r="35" spans="1:17" ht="15.75" customHeight="1" x14ac:dyDescent="0.15">
      <c r="A35" s="18"/>
      <c r="B35" s="19"/>
      <c r="C35" s="19"/>
      <c r="D35" s="19"/>
      <c r="E35" s="19"/>
      <c r="F35" s="19"/>
      <c r="G35" s="19"/>
      <c r="H35" s="19"/>
      <c r="I35" s="20"/>
      <c r="K35" s="18"/>
      <c r="L35" s="19"/>
      <c r="M35" s="19"/>
      <c r="N35" s="19"/>
      <c r="O35" s="19"/>
      <c r="P35" s="19"/>
      <c r="Q35" s="20"/>
    </row>
    <row r="38" spans="1:17" ht="15.75" customHeight="1" x14ac:dyDescent="0.15">
      <c r="A38" s="5" t="s">
        <v>38</v>
      </c>
    </row>
    <row r="39" spans="1:17" ht="56" x14ac:dyDescent="0.15">
      <c r="A39" s="35" t="s">
        <v>77</v>
      </c>
      <c r="B39" s="36" t="s">
        <v>80</v>
      </c>
      <c r="C39" s="36"/>
      <c r="D39" s="36"/>
      <c r="E39" s="36"/>
      <c r="F39" s="36"/>
      <c r="G39" s="36"/>
      <c r="H39" s="36"/>
      <c r="I39" s="36"/>
    </row>
    <row r="40" spans="1:17" ht="56" x14ac:dyDescent="0.15">
      <c r="A40" s="35" t="s">
        <v>78</v>
      </c>
      <c r="B40" s="36" t="s">
        <v>81</v>
      </c>
      <c r="C40" s="36"/>
      <c r="D40" s="36"/>
      <c r="E40" s="36"/>
      <c r="F40" s="36"/>
      <c r="G40" s="36"/>
      <c r="H40" s="36"/>
      <c r="I40" s="36"/>
    </row>
    <row r="41" spans="1:17" ht="113" customHeight="1" x14ac:dyDescent="0.15">
      <c r="A41" s="35" t="s">
        <v>79</v>
      </c>
      <c r="B41" s="36" t="s">
        <v>82</v>
      </c>
      <c r="C41" s="37"/>
      <c r="D41" s="37"/>
      <c r="E41" s="37"/>
      <c r="F41" s="37"/>
      <c r="G41" s="37"/>
      <c r="H41" s="37"/>
      <c r="I41" s="37"/>
    </row>
  </sheetData>
  <mergeCells count="3">
    <mergeCell ref="B39:I39"/>
    <mergeCell ref="B40:I40"/>
    <mergeCell ref="B41:I41"/>
  </mergeCells>
  <hyperlinks>
    <hyperlink ref="B6" r:id="rId1" xr:uid="{15DE03BE-957E-904C-B1BC-376B8FDC4EC5}"/>
    <hyperlink ref="B24" r:id="rId2" xr:uid="{11352AAE-98D4-6446-9550-4E8603F0F317}"/>
    <hyperlink ref="B15" r:id="rId3" xr:uid="{9FA66672-A173-3344-87EE-EF8FC36AE5AE}"/>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50:W118"/>
  <sheetViews>
    <sheetView workbookViewId="0"/>
  </sheetViews>
  <sheetFormatPr baseColWidth="10" defaultColWidth="12.6640625" defaultRowHeight="15.75" customHeight="1" x14ac:dyDescent="0.15"/>
  <sheetData>
    <row r="50" spans="1:23" ht="15.75" customHeight="1" x14ac:dyDescent="0.15">
      <c r="A50" s="9" t="s">
        <v>39</v>
      </c>
    </row>
    <row r="52" spans="1:23" ht="13" x14ac:dyDescent="0.15">
      <c r="A52" s="9" t="str">
        <f>'System Parameters'!A3</f>
        <v>System Parameters (defined by hardware)</v>
      </c>
      <c r="B52" s="9">
        <f>'System Parameters'!B3</f>
        <v>0</v>
      </c>
      <c r="C52" s="9">
        <f>'System Parameters'!C3</f>
        <v>0</v>
      </c>
      <c r="D52" s="9">
        <f>'System Parameters'!D3</f>
        <v>0</v>
      </c>
      <c r="T52" s="9" t="str">
        <f>'System Parameters'!E3</f>
        <v>Profiles (usage of each component mode - defined by software and usage)</v>
      </c>
      <c r="U52" s="9">
        <f>'System Parameters'!F3</f>
        <v>0</v>
      </c>
      <c r="V52" s="9">
        <f>'System Parameters'!G3</f>
        <v>0</v>
      </c>
      <c r="W52" s="9">
        <f>'System Parameters'!H3</f>
        <v>0</v>
      </c>
    </row>
    <row r="53" spans="1:23" ht="13" x14ac:dyDescent="0.15">
      <c r="A53" s="9">
        <f>'System Parameters'!A4</f>
        <v>0</v>
      </c>
      <c r="B53" s="9" t="str">
        <f>'System Parameters'!B4</f>
        <v>form the datasheets</v>
      </c>
      <c r="C53" s="9">
        <f>'System Parameters'!C4</f>
        <v>0</v>
      </c>
      <c r="D53" s="9">
        <f>'System Parameters'!D4</f>
        <v>0</v>
      </c>
      <c r="T53" s="9">
        <f>'System Parameters'!E4</f>
        <v>0</v>
      </c>
      <c r="U53" s="9">
        <f>'System Parameters'!F4</f>
        <v>0</v>
      </c>
      <c r="V53" s="9">
        <f>'System Parameters'!G4</f>
        <v>0</v>
      </c>
      <c r="W53" s="9">
        <f>'System Parameters'!H4</f>
        <v>0</v>
      </c>
    </row>
    <row r="54" spans="1:23" ht="13" x14ac:dyDescent="0.15">
      <c r="A54" s="9">
        <f>'System Parameters'!A5</f>
        <v>0</v>
      </c>
      <c r="B54" s="9">
        <f>'System Parameters'!B5</f>
        <v>0</v>
      </c>
      <c r="C54" s="9">
        <f>'System Parameters'!C5</f>
        <v>0</v>
      </c>
      <c r="D54" s="9">
        <f>'System Parameters'!D5</f>
        <v>0</v>
      </c>
      <c r="T54" s="9" t="str">
        <f>'System Parameters'!E5</f>
        <v>"off"</v>
      </c>
      <c r="U54" s="9" t="str">
        <f>'System Parameters'!F5</f>
        <v>"sensing"</v>
      </c>
      <c r="V54" s="9" t="str">
        <f>'System Parameters'!G5</f>
        <v>"interactive"</v>
      </c>
      <c r="W54" s="9">
        <f>'System Parameters'!H5</f>
        <v>0</v>
      </c>
    </row>
    <row r="55" spans="1:23" ht="13" x14ac:dyDescent="0.15">
      <c r="A55" s="9" t="str">
        <f>'System Parameters'!A6</f>
        <v>Processor</v>
      </c>
      <c r="B55" s="9" t="str">
        <f>'System Parameters'!B6</f>
        <v>ESP32-S3</v>
      </c>
      <c r="C55" s="9">
        <f>'System Parameters'!C6</f>
        <v>0</v>
      </c>
      <c r="D55" s="9">
        <f>'System Parameters'!D6</f>
        <v>0</v>
      </c>
      <c r="T55" s="9">
        <f>'System Parameters'!E6</f>
        <v>0</v>
      </c>
      <c r="U55" s="9">
        <f>'System Parameters'!F6</f>
        <v>0</v>
      </c>
      <c r="V55" s="9">
        <f>'System Parameters'!G6</f>
        <v>0</v>
      </c>
      <c r="W55" s="9">
        <f>'System Parameters'!H6</f>
        <v>0</v>
      </c>
    </row>
    <row r="56" spans="1:23" ht="13" x14ac:dyDescent="0.15">
      <c r="A56" s="9" t="str">
        <f>'System Parameters'!A7</f>
        <v>Active</v>
      </c>
      <c r="B56" s="9">
        <f>'System Parameters'!B7</f>
        <v>740</v>
      </c>
      <c r="C56" s="9" t="str">
        <f>'System Parameters'!C7</f>
        <v>mW</v>
      </c>
      <c r="D56" s="9">
        <f>$B56*0.9</f>
        <v>666</v>
      </c>
      <c r="E56" s="9">
        <f t="shared" ref="E56:O56" si="0">$B56</f>
        <v>740</v>
      </c>
      <c r="F56" s="9">
        <f t="shared" si="0"/>
        <v>740</v>
      </c>
      <c r="G56" s="9">
        <f t="shared" si="0"/>
        <v>740</v>
      </c>
      <c r="H56" s="9">
        <f t="shared" si="0"/>
        <v>740</v>
      </c>
      <c r="I56" s="9">
        <f t="shared" si="0"/>
        <v>740</v>
      </c>
      <c r="J56" s="9">
        <f t="shared" si="0"/>
        <v>740</v>
      </c>
      <c r="K56" s="9">
        <f t="shared" si="0"/>
        <v>740</v>
      </c>
      <c r="L56" s="9">
        <f t="shared" si="0"/>
        <v>740</v>
      </c>
      <c r="M56" s="9">
        <f t="shared" si="0"/>
        <v>740</v>
      </c>
      <c r="N56" s="9">
        <f t="shared" si="0"/>
        <v>740</v>
      </c>
      <c r="O56" s="9">
        <f t="shared" si="0"/>
        <v>740</v>
      </c>
      <c r="T56" s="21">
        <f>'System Parameters'!E7</f>
        <v>0</v>
      </c>
      <c r="U56" s="21">
        <f>'System Parameters'!F7</f>
        <v>0.5</v>
      </c>
      <c r="V56" s="21">
        <f>'System Parameters'!G7</f>
        <v>0.2</v>
      </c>
      <c r="W56" s="9">
        <f>'System Parameters'!H7</f>
        <v>0</v>
      </c>
    </row>
    <row r="57" spans="1:23" ht="13" x14ac:dyDescent="0.15">
      <c r="A57" s="9" t="str">
        <f>'System Parameters'!A8</f>
        <v>Idle</v>
      </c>
      <c r="B57" s="9">
        <f>'System Parameters'!B8</f>
        <v>74</v>
      </c>
      <c r="C57" s="9" t="str">
        <f>'System Parameters'!C8</f>
        <v>mW</v>
      </c>
      <c r="D57" s="9">
        <f t="shared" ref="D57:D76" si="1">$B57</f>
        <v>74</v>
      </c>
      <c r="E57" s="9">
        <f>$B57*0.9</f>
        <v>66.600000000000009</v>
      </c>
      <c r="F57" s="9">
        <f t="shared" ref="F57:O57" si="2">$B57</f>
        <v>74</v>
      </c>
      <c r="G57" s="9">
        <f t="shared" si="2"/>
        <v>74</v>
      </c>
      <c r="H57" s="9">
        <f t="shared" si="2"/>
        <v>74</v>
      </c>
      <c r="I57" s="9">
        <f t="shared" si="2"/>
        <v>74</v>
      </c>
      <c r="J57" s="9">
        <f t="shared" si="2"/>
        <v>74</v>
      </c>
      <c r="K57" s="9">
        <f t="shared" si="2"/>
        <v>74</v>
      </c>
      <c r="L57" s="9">
        <f t="shared" si="2"/>
        <v>74</v>
      </c>
      <c r="M57" s="9">
        <f t="shared" si="2"/>
        <v>74</v>
      </c>
      <c r="N57" s="9">
        <f t="shared" si="2"/>
        <v>74</v>
      </c>
      <c r="O57" s="9">
        <f t="shared" si="2"/>
        <v>74</v>
      </c>
      <c r="T57" s="21">
        <f>'System Parameters'!E8</f>
        <v>0</v>
      </c>
      <c r="U57" s="21">
        <f>'System Parameters'!F8</f>
        <v>0.5</v>
      </c>
      <c r="V57" s="21">
        <f>'System Parameters'!G8</f>
        <v>0.8</v>
      </c>
      <c r="W57" s="9">
        <f>'System Parameters'!H8</f>
        <v>0</v>
      </c>
    </row>
    <row r="58" spans="1:23" ht="13" x14ac:dyDescent="0.15">
      <c r="A58" s="9" t="str">
        <f>'System Parameters'!A9</f>
        <v>Sleep</v>
      </c>
      <c r="B58" s="9">
        <f>'System Parameters'!B9</f>
        <v>0.05</v>
      </c>
      <c r="C58" s="9" t="str">
        <f>'System Parameters'!C9</f>
        <v>mW</v>
      </c>
      <c r="D58" s="9">
        <f t="shared" si="1"/>
        <v>0.05</v>
      </c>
      <c r="E58" s="9">
        <f t="shared" ref="E58:E76" si="3">$B58</f>
        <v>0.05</v>
      </c>
      <c r="F58" s="9">
        <f>$B58*0.9</f>
        <v>4.5000000000000005E-2</v>
      </c>
      <c r="G58" s="9">
        <f t="shared" ref="G58:O58" si="4">$B58</f>
        <v>0.05</v>
      </c>
      <c r="H58" s="9">
        <f t="shared" si="4"/>
        <v>0.05</v>
      </c>
      <c r="I58" s="9">
        <f t="shared" si="4"/>
        <v>0.05</v>
      </c>
      <c r="J58" s="9">
        <f t="shared" si="4"/>
        <v>0.05</v>
      </c>
      <c r="K58" s="9">
        <f t="shared" si="4"/>
        <v>0.05</v>
      </c>
      <c r="L58" s="9">
        <f t="shared" si="4"/>
        <v>0.05</v>
      </c>
      <c r="M58" s="9">
        <f t="shared" si="4"/>
        <v>0.05</v>
      </c>
      <c r="N58" s="9">
        <f t="shared" si="4"/>
        <v>0.05</v>
      </c>
      <c r="O58" s="9">
        <f t="shared" si="4"/>
        <v>0.05</v>
      </c>
      <c r="T58" s="21">
        <f>'System Parameters'!E9</f>
        <v>1</v>
      </c>
      <c r="U58" s="21">
        <f>'System Parameters'!F9</f>
        <v>0</v>
      </c>
      <c r="V58" s="21">
        <f>'System Parameters'!G9</f>
        <v>0</v>
      </c>
      <c r="W58" s="9">
        <f>'System Parameters'!H9</f>
        <v>0</v>
      </c>
    </row>
    <row r="59" spans="1:23" ht="13" x14ac:dyDescent="0.15">
      <c r="A59" s="9">
        <f>'System Parameters'!A10</f>
        <v>0</v>
      </c>
      <c r="B59" s="9">
        <f>'System Parameters'!B10</f>
        <v>0</v>
      </c>
      <c r="C59" s="9">
        <f>'System Parameters'!C10</f>
        <v>0</v>
      </c>
      <c r="D59" s="9">
        <f t="shared" si="1"/>
        <v>0</v>
      </c>
      <c r="E59" s="9">
        <f t="shared" si="3"/>
        <v>0</v>
      </c>
      <c r="F59" s="9">
        <f t="shared" ref="F59:O59" si="5">$B59</f>
        <v>0</v>
      </c>
      <c r="G59" s="9">
        <f t="shared" si="5"/>
        <v>0</v>
      </c>
      <c r="H59" s="9">
        <f t="shared" si="5"/>
        <v>0</v>
      </c>
      <c r="I59" s="9">
        <f t="shared" si="5"/>
        <v>0</v>
      </c>
      <c r="J59" s="9">
        <f t="shared" si="5"/>
        <v>0</v>
      </c>
      <c r="K59" s="9">
        <f t="shared" si="5"/>
        <v>0</v>
      </c>
      <c r="L59" s="9">
        <f t="shared" si="5"/>
        <v>0</v>
      </c>
      <c r="M59" s="9">
        <f t="shared" si="5"/>
        <v>0</v>
      </c>
      <c r="N59" s="9">
        <f t="shared" si="5"/>
        <v>0</v>
      </c>
      <c r="O59" s="9">
        <f t="shared" si="5"/>
        <v>0</v>
      </c>
      <c r="T59" s="9">
        <f>'System Parameters'!E10</f>
        <v>0</v>
      </c>
      <c r="U59" s="9">
        <f>'System Parameters'!F10</f>
        <v>0</v>
      </c>
      <c r="V59" s="9">
        <f>'System Parameters'!G10</f>
        <v>0</v>
      </c>
      <c r="W59" s="9">
        <f>'System Parameters'!H10</f>
        <v>0</v>
      </c>
    </row>
    <row r="60" spans="1:23" ht="13" x14ac:dyDescent="0.15">
      <c r="A60" s="9" t="str">
        <f>'System Parameters'!A11</f>
        <v>LED</v>
      </c>
      <c r="B60" s="9">
        <f>'System Parameters'!B11</f>
        <v>0</v>
      </c>
      <c r="C60" s="9">
        <f>'System Parameters'!C11</f>
        <v>0</v>
      </c>
      <c r="D60" s="9">
        <f t="shared" si="1"/>
        <v>0</v>
      </c>
      <c r="E60" s="9">
        <f t="shared" si="3"/>
        <v>0</v>
      </c>
      <c r="F60" s="9">
        <f t="shared" ref="F60:O60" si="6">$B60</f>
        <v>0</v>
      </c>
      <c r="G60" s="9">
        <f t="shared" si="6"/>
        <v>0</v>
      </c>
      <c r="H60" s="9">
        <f t="shared" si="6"/>
        <v>0</v>
      </c>
      <c r="I60" s="9">
        <f t="shared" si="6"/>
        <v>0</v>
      </c>
      <c r="J60" s="9">
        <f t="shared" si="6"/>
        <v>0</v>
      </c>
      <c r="K60" s="9">
        <f t="shared" si="6"/>
        <v>0</v>
      </c>
      <c r="L60" s="9">
        <f t="shared" si="6"/>
        <v>0</v>
      </c>
      <c r="M60" s="9">
        <f t="shared" si="6"/>
        <v>0</v>
      </c>
      <c r="N60" s="9">
        <f t="shared" si="6"/>
        <v>0</v>
      </c>
      <c r="O60" s="9">
        <f t="shared" si="6"/>
        <v>0</v>
      </c>
      <c r="T60" s="9">
        <f>'System Parameters'!E11</f>
        <v>0</v>
      </c>
      <c r="U60" s="9">
        <f>'System Parameters'!F11</f>
        <v>0</v>
      </c>
      <c r="V60" s="9">
        <f>'System Parameters'!G11</f>
        <v>0</v>
      </c>
      <c r="W60" s="9">
        <f>'System Parameters'!H11</f>
        <v>0</v>
      </c>
    </row>
    <row r="61" spans="1:23" ht="13" x14ac:dyDescent="0.15">
      <c r="A61" s="9" t="str">
        <f>'System Parameters'!A12</f>
        <v>On</v>
      </c>
      <c r="B61" s="9">
        <f>'System Parameters'!B12</f>
        <v>0</v>
      </c>
      <c r="C61" s="9" t="str">
        <f>'System Parameters'!C12</f>
        <v>mW</v>
      </c>
      <c r="D61" s="9">
        <f t="shared" si="1"/>
        <v>0</v>
      </c>
      <c r="E61" s="9">
        <f t="shared" si="3"/>
        <v>0</v>
      </c>
      <c r="F61" s="9">
        <f t="shared" ref="F61:F76" si="7">$B61</f>
        <v>0</v>
      </c>
      <c r="G61" s="9">
        <f>$B61*0.9</f>
        <v>0</v>
      </c>
      <c r="H61" s="9">
        <f t="shared" ref="H61:O61" si="8">$B61</f>
        <v>0</v>
      </c>
      <c r="I61" s="9">
        <f t="shared" si="8"/>
        <v>0</v>
      </c>
      <c r="J61" s="9">
        <f t="shared" si="8"/>
        <v>0</v>
      </c>
      <c r="K61" s="9">
        <f t="shared" si="8"/>
        <v>0</v>
      </c>
      <c r="L61" s="9">
        <f t="shared" si="8"/>
        <v>0</v>
      </c>
      <c r="M61" s="9">
        <f t="shared" si="8"/>
        <v>0</v>
      </c>
      <c r="N61" s="9">
        <f t="shared" si="8"/>
        <v>0</v>
      </c>
      <c r="O61" s="9">
        <f t="shared" si="8"/>
        <v>0</v>
      </c>
      <c r="T61" s="21">
        <f>'System Parameters'!E12</f>
        <v>0</v>
      </c>
      <c r="U61" s="21">
        <f>'System Parameters'!F12</f>
        <v>0.05</v>
      </c>
      <c r="V61" s="21">
        <f>'System Parameters'!G12</f>
        <v>0.05</v>
      </c>
      <c r="W61" s="9">
        <f>'System Parameters'!H12</f>
        <v>0</v>
      </c>
    </row>
    <row r="62" spans="1:23" ht="13" x14ac:dyDescent="0.15">
      <c r="A62" s="9">
        <f>'System Parameters'!A13</f>
        <v>0</v>
      </c>
      <c r="B62" s="9">
        <f>'System Parameters'!B13</f>
        <v>0</v>
      </c>
      <c r="C62" s="9">
        <f>'System Parameters'!C13</f>
        <v>0</v>
      </c>
      <c r="D62" s="9">
        <f t="shared" si="1"/>
        <v>0</v>
      </c>
      <c r="E62" s="9">
        <f t="shared" si="3"/>
        <v>0</v>
      </c>
      <c r="F62" s="9">
        <f t="shared" si="7"/>
        <v>0</v>
      </c>
      <c r="G62" s="9">
        <f t="shared" ref="G62:O62" si="9">$B62</f>
        <v>0</v>
      </c>
      <c r="H62" s="9">
        <f t="shared" si="9"/>
        <v>0</v>
      </c>
      <c r="I62" s="9">
        <f t="shared" si="9"/>
        <v>0</v>
      </c>
      <c r="J62" s="9">
        <f t="shared" si="9"/>
        <v>0</v>
      </c>
      <c r="K62" s="9">
        <f t="shared" si="9"/>
        <v>0</v>
      </c>
      <c r="L62" s="9">
        <f t="shared" si="9"/>
        <v>0</v>
      </c>
      <c r="M62" s="9">
        <f t="shared" si="9"/>
        <v>0</v>
      </c>
      <c r="N62" s="9">
        <f t="shared" si="9"/>
        <v>0</v>
      </c>
      <c r="O62" s="9">
        <f t="shared" si="9"/>
        <v>0</v>
      </c>
      <c r="T62" s="9">
        <f>'System Parameters'!E13</f>
        <v>0</v>
      </c>
      <c r="U62" s="9">
        <f>'System Parameters'!F13</f>
        <v>0</v>
      </c>
      <c r="V62" s="9">
        <f>'System Parameters'!G13</f>
        <v>0</v>
      </c>
      <c r="W62" s="9">
        <f>'System Parameters'!H13</f>
        <v>0</v>
      </c>
    </row>
    <row r="63" spans="1:23" ht="13" x14ac:dyDescent="0.15">
      <c r="A63" s="9">
        <f>'System Parameters'!A14</f>
        <v>0</v>
      </c>
      <c r="B63" s="9">
        <f>'System Parameters'!B14</f>
        <v>0</v>
      </c>
      <c r="C63" s="9">
        <f>'System Parameters'!C14</f>
        <v>0</v>
      </c>
      <c r="D63" s="9">
        <f t="shared" si="1"/>
        <v>0</v>
      </c>
      <c r="E63" s="9">
        <f t="shared" si="3"/>
        <v>0</v>
      </c>
      <c r="F63" s="9">
        <f t="shared" si="7"/>
        <v>0</v>
      </c>
      <c r="G63" s="9">
        <f t="shared" ref="G63:O63" si="10">$B63</f>
        <v>0</v>
      </c>
      <c r="H63" s="9">
        <f t="shared" si="10"/>
        <v>0</v>
      </c>
      <c r="I63" s="9">
        <f t="shared" si="10"/>
        <v>0</v>
      </c>
      <c r="J63" s="9">
        <f t="shared" si="10"/>
        <v>0</v>
      </c>
      <c r="K63" s="9">
        <f t="shared" si="10"/>
        <v>0</v>
      </c>
      <c r="L63" s="9">
        <f t="shared" si="10"/>
        <v>0</v>
      </c>
      <c r="M63" s="9">
        <f t="shared" si="10"/>
        <v>0</v>
      </c>
      <c r="N63" s="9">
        <f t="shared" si="10"/>
        <v>0</v>
      </c>
      <c r="O63" s="9">
        <f t="shared" si="10"/>
        <v>0</v>
      </c>
      <c r="T63" s="9">
        <f>'System Parameters'!E14</f>
        <v>0</v>
      </c>
      <c r="U63" s="9">
        <f>'System Parameters'!F14</f>
        <v>0</v>
      </c>
      <c r="V63" s="9">
        <f>'System Parameters'!G14</f>
        <v>0</v>
      </c>
      <c r="W63" s="9">
        <f>'System Parameters'!H14</f>
        <v>0</v>
      </c>
    </row>
    <row r="64" spans="1:23" ht="13" x14ac:dyDescent="0.15">
      <c r="A64" s="9" t="str">
        <f>'System Parameters'!A15</f>
        <v>Sensor</v>
      </c>
      <c r="B64" s="9" t="str">
        <f>'System Parameters'!B15</f>
        <v>SPW-2430</v>
      </c>
      <c r="C64" s="9">
        <f>'System Parameters'!C15</f>
        <v>0</v>
      </c>
      <c r="D64" s="9" t="str">
        <f t="shared" si="1"/>
        <v>SPW-2430</v>
      </c>
      <c r="E64" s="9" t="str">
        <f t="shared" si="3"/>
        <v>SPW-2430</v>
      </c>
      <c r="F64" s="9" t="str">
        <f t="shared" si="7"/>
        <v>SPW-2430</v>
      </c>
      <c r="G64" s="9" t="str">
        <f t="shared" ref="G64:O64" si="11">$B64</f>
        <v>SPW-2430</v>
      </c>
      <c r="H64" s="9" t="str">
        <f t="shared" si="11"/>
        <v>SPW-2430</v>
      </c>
      <c r="I64" s="9" t="str">
        <f t="shared" si="11"/>
        <v>SPW-2430</v>
      </c>
      <c r="J64" s="9" t="str">
        <f t="shared" si="11"/>
        <v>SPW-2430</v>
      </c>
      <c r="K64" s="9" t="str">
        <f t="shared" si="11"/>
        <v>SPW-2430</v>
      </c>
      <c r="L64" s="9" t="str">
        <f t="shared" si="11"/>
        <v>SPW-2430</v>
      </c>
      <c r="M64" s="9" t="str">
        <f t="shared" si="11"/>
        <v>SPW-2430</v>
      </c>
      <c r="N64" s="9" t="str">
        <f t="shared" si="11"/>
        <v>SPW-2430</v>
      </c>
      <c r="O64" s="9" t="str">
        <f t="shared" si="11"/>
        <v>SPW-2430</v>
      </c>
      <c r="T64" s="9">
        <f>'System Parameters'!E15</f>
        <v>0</v>
      </c>
      <c r="U64" s="9">
        <f>'System Parameters'!F15</f>
        <v>0</v>
      </c>
      <c r="V64" s="9">
        <f>'System Parameters'!G15</f>
        <v>0</v>
      </c>
      <c r="W64" s="9">
        <f>'System Parameters'!H15</f>
        <v>0</v>
      </c>
    </row>
    <row r="65" spans="1:23" ht="13" x14ac:dyDescent="0.15">
      <c r="A65" s="9" t="str">
        <f>'System Parameters'!A16</f>
        <v>On</v>
      </c>
      <c r="B65" s="9">
        <f>'System Parameters'!B16</f>
        <v>5</v>
      </c>
      <c r="C65" s="9" t="str">
        <f>'System Parameters'!C16</f>
        <v>mW</v>
      </c>
      <c r="D65" s="9">
        <f t="shared" si="1"/>
        <v>5</v>
      </c>
      <c r="E65" s="9">
        <f t="shared" si="3"/>
        <v>5</v>
      </c>
      <c r="F65" s="9">
        <f t="shared" si="7"/>
        <v>5</v>
      </c>
      <c r="G65" s="9">
        <f t="shared" ref="G65:G76" si="12">$B65</f>
        <v>5</v>
      </c>
      <c r="H65" s="9">
        <f>$B65*0.9</f>
        <v>4.5</v>
      </c>
      <c r="I65" s="9">
        <f t="shared" ref="I65:O65" si="13">$B65</f>
        <v>5</v>
      </c>
      <c r="J65" s="9">
        <f t="shared" si="13"/>
        <v>5</v>
      </c>
      <c r="K65" s="9">
        <f t="shared" si="13"/>
        <v>5</v>
      </c>
      <c r="L65" s="9">
        <f t="shared" si="13"/>
        <v>5</v>
      </c>
      <c r="M65" s="9">
        <f t="shared" si="13"/>
        <v>5</v>
      </c>
      <c r="N65" s="9">
        <f t="shared" si="13"/>
        <v>5</v>
      </c>
      <c r="O65" s="9">
        <f t="shared" si="13"/>
        <v>5</v>
      </c>
      <c r="T65" s="21">
        <f>'System Parameters'!E16</f>
        <v>0</v>
      </c>
      <c r="U65" s="21">
        <f>'System Parameters'!F16</f>
        <v>0.95</v>
      </c>
      <c r="V65" s="21">
        <f>'System Parameters'!G16</f>
        <v>0.95</v>
      </c>
      <c r="W65" s="9">
        <f>'System Parameters'!H16</f>
        <v>0</v>
      </c>
    </row>
    <row r="66" spans="1:23" ht="13" x14ac:dyDescent="0.15">
      <c r="A66" s="9" t="str">
        <f>'System Parameters'!A17</f>
        <v>Idle</v>
      </c>
      <c r="B66" s="9">
        <f>'System Parameters'!B17</f>
        <v>0.2</v>
      </c>
      <c r="C66" s="9" t="str">
        <f>'System Parameters'!C17</f>
        <v>mW</v>
      </c>
      <c r="D66" s="9">
        <f t="shared" si="1"/>
        <v>0.2</v>
      </c>
      <c r="E66" s="9">
        <f t="shared" si="3"/>
        <v>0.2</v>
      </c>
      <c r="F66" s="9">
        <f t="shared" si="7"/>
        <v>0.2</v>
      </c>
      <c r="G66" s="9">
        <f t="shared" si="12"/>
        <v>0.2</v>
      </c>
      <c r="H66" s="9">
        <f t="shared" ref="H66:H76" si="14">$B66</f>
        <v>0.2</v>
      </c>
      <c r="I66" s="9">
        <f>$B66*0.9</f>
        <v>0.18000000000000002</v>
      </c>
      <c r="J66" s="9">
        <f t="shared" ref="J66:O66" si="15">$B66</f>
        <v>0.2</v>
      </c>
      <c r="K66" s="9">
        <f t="shared" si="15"/>
        <v>0.2</v>
      </c>
      <c r="L66" s="9">
        <f t="shared" si="15"/>
        <v>0.2</v>
      </c>
      <c r="M66" s="9">
        <f t="shared" si="15"/>
        <v>0.2</v>
      </c>
      <c r="N66" s="9">
        <f t="shared" si="15"/>
        <v>0.2</v>
      </c>
      <c r="O66" s="9">
        <f t="shared" si="15"/>
        <v>0.2</v>
      </c>
      <c r="T66" s="21">
        <f>'System Parameters'!E17</f>
        <v>0</v>
      </c>
      <c r="U66" s="21">
        <f>'System Parameters'!F17</f>
        <v>0.05</v>
      </c>
      <c r="V66" s="21">
        <f>'System Parameters'!G17</f>
        <v>0.05</v>
      </c>
      <c r="W66" s="9">
        <f>'System Parameters'!H17</f>
        <v>0</v>
      </c>
    </row>
    <row r="67" spans="1:23" ht="13" x14ac:dyDescent="0.15">
      <c r="A67" s="9" t="str">
        <f>'System Parameters'!A18</f>
        <v>Off</v>
      </c>
      <c r="B67" s="9">
        <f>'System Parameters'!B18</f>
        <v>0.2</v>
      </c>
      <c r="C67" s="9" t="str">
        <f>'System Parameters'!C18</f>
        <v>mW</v>
      </c>
      <c r="D67" s="9">
        <f t="shared" si="1"/>
        <v>0.2</v>
      </c>
      <c r="E67" s="9">
        <f t="shared" si="3"/>
        <v>0.2</v>
      </c>
      <c r="F67" s="9">
        <f t="shared" si="7"/>
        <v>0.2</v>
      </c>
      <c r="G67" s="9">
        <f t="shared" si="12"/>
        <v>0.2</v>
      </c>
      <c r="H67" s="9">
        <f t="shared" si="14"/>
        <v>0.2</v>
      </c>
      <c r="I67" s="9">
        <f t="shared" ref="I67:I76" si="16">$B67</f>
        <v>0.2</v>
      </c>
      <c r="J67" s="9">
        <f>$B67*0.9</f>
        <v>0.18000000000000002</v>
      </c>
      <c r="K67" s="9">
        <f t="shared" ref="K67:O67" si="17">$B67</f>
        <v>0.2</v>
      </c>
      <c r="L67" s="9">
        <f t="shared" si="17"/>
        <v>0.2</v>
      </c>
      <c r="M67" s="9">
        <f t="shared" si="17"/>
        <v>0.2</v>
      </c>
      <c r="N67" s="9">
        <f t="shared" si="17"/>
        <v>0.2</v>
      </c>
      <c r="O67" s="9">
        <f t="shared" si="17"/>
        <v>0.2</v>
      </c>
      <c r="T67" s="21">
        <f>'System Parameters'!E18</f>
        <v>1</v>
      </c>
      <c r="U67" s="21">
        <f>'System Parameters'!F18</f>
        <v>0</v>
      </c>
      <c r="V67" s="21">
        <f>'System Parameters'!G18</f>
        <v>0</v>
      </c>
      <c r="W67" s="9">
        <f>'System Parameters'!H18</f>
        <v>0</v>
      </c>
    </row>
    <row r="68" spans="1:23" ht="13" x14ac:dyDescent="0.15">
      <c r="A68" s="9">
        <f>'System Parameters'!A19</f>
        <v>0</v>
      </c>
      <c r="B68" s="9">
        <f>'System Parameters'!B19</f>
        <v>0</v>
      </c>
      <c r="C68" s="9">
        <f>'System Parameters'!C19</f>
        <v>0</v>
      </c>
      <c r="D68" s="9">
        <f t="shared" si="1"/>
        <v>0</v>
      </c>
      <c r="E68" s="9">
        <f t="shared" si="3"/>
        <v>0</v>
      </c>
      <c r="F68" s="9">
        <f t="shared" si="7"/>
        <v>0</v>
      </c>
      <c r="G68" s="9">
        <f t="shared" si="12"/>
        <v>0</v>
      </c>
      <c r="H68" s="9">
        <f t="shared" si="14"/>
        <v>0</v>
      </c>
      <c r="I68" s="9">
        <f t="shared" si="16"/>
        <v>0</v>
      </c>
      <c r="J68" s="9">
        <f t="shared" ref="J68:O68" si="18">$B68</f>
        <v>0</v>
      </c>
      <c r="K68" s="9">
        <f t="shared" si="18"/>
        <v>0</v>
      </c>
      <c r="L68" s="9">
        <f t="shared" si="18"/>
        <v>0</v>
      </c>
      <c r="M68" s="9">
        <f t="shared" si="18"/>
        <v>0</v>
      </c>
      <c r="N68" s="9">
        <f t="shared" si="18"/>
        <v>0</v>
      </c>
      <c r="O68" s="9">
        <f t="shared" si="18"/>
        <v>0</v>
      </c>
      <c r="T68" s="9">
        <f>'System Parameters'!E19</f>
        <v>0</v>
      </c>
      <c r="U68" s="9">
        <f>'System Parameters'!F19</f>
        <v>0</v>
      </c>
      <c r="V68" s="9">
        <f>'System Parameters'!G19</f>
        <v>0</v>
      </c>
      <c r="W68" s="9">
        <f>'System Parameters'!H19</f>
        <v>0</v>
      </c>
    </row>
    <row r="69" spans="1:23" ht="13" x14ac:dyDescent="0.15">
      <c r="A69" s="9" t="str">
        <f>'System Parameters'!A20</f>
        <v>Display</v>
      </c>
      <c r="B69" s="9">
        <f>'System Parameters'!B20</f>
        <v>0</v>
      </c>
      <c r="C69" s="9">
        <f>'System Parameters'!C20</f>
        <v>0</v>
      </c>
      <c r="D69" s="9">
        <f t="shared" si="1"/>
        <v>0</v>
      </c>
      <c r="E69" s="9">
        <f t="shared" si="3"/>
        <v>0</v>
      </c>
      <c r="F69" s="9">
        <f t="shared" si="7"/>
        <v>0</v>
      </c>
      <c r="G69" s="9">
        <f t="shared" si="12"/>
        <v>0</v>
      </c>
      <c r="H69" s="9">
        <f t="shared" si="14"/>
        <v>0</v>
      </c>
      <c r="I69" s="9">
        <f t="shared" si="16"/>
        <v>0</v>
      </c>
      <c r="J69" s="9">
        <f t="shared" ref="J69:O69" si="19">$B69</f>
        <v>0</v>
      </c>
      <c r="K69" s="9">
        <f t="shared" si="19"/>
        <v>0</v>
      </c>
      <c r="L69" s="9">
        <f t="shared" si="19"/>
        <v>0</v>
      </c>
      <c r="M69" s="9">
        <f t="shared" si="19"/>
        <v>0</v>
      </c>
      <c r="N69" s="9">
        <f t="shared" si="19"/>
        <v>0</v>
      </c>
      <c r="O69" s="9">
        <f t="shared" si="19"/>
        <v>0</v>
      </c>
      <c r="T69" s="9">
        <f>'System Parameters'!E20</f>
        <v>0</v>
      </c>
      <c r="U69" s="9">
        <f>'System Parameters'!F20</f>
        <v>0</v>
      </c>
      <c r="V69" s="9">
        <f>'System Parameters'!G20</f>
        <v>0</v>
      </c>
      <c r="W69" s="9">
        <f>'System Parameters'!H20</f>
        <v>0</v>
      </c>
    </row>
    <row r="70" spans="1:23" ht="13" x14ac:dyDescent="0.15">
      <c r="A70" s="9" t="str">
        <f>'System Parameters'!A21</f>
        <v>On</v>
      </c>
      <c r="B70" s="9">
        <f>'System Parameters'!B21</f>
        <v>0</v>
      </c>
      <c r="C70" s="9" t="str">
        <f>'System Parameters'!C21</f>
        <v>mW</v>
      </c>
      <c r="D70" s="9">
        <f t="shared" si="1"/>
        <v>0</v>
      </c>
      <c r="E70" s="9">
        <f t="shared" si="3"/>
        <v>0</v>
      </c>
      <c r="F70" s="9">
        <f t="shared" si="7"/>
        <v>0</v>
      </c>
      <c r="G70" s="9">
        <f t="shared" si="12"/>
        <v>0</v>
      </c>
      <c r="H70" s="9">
        <f t="shared" si="14"/>
        <v>0</v>
      </c>
      <c r="I70" s="9">
        <f t="shared" si="16"/>
        <v>0</v>
      </c>
      <c r="J70" s="9">
        <f t="shared" ref="J70:J76" si="20">$B70</f>
        <v>0</v>
      </c>
      <c r="K70" s="9">
        <f>$B70*0.9</f>
        <v>0</v>
      </c>
      <c r="L70" s="9">
        <f t="shared" ref="L70:O70" si="21">$B70</f>
        <v>0</v>
      </c>
      <c r="M70" s="9">
        <f t="shared" si="21"/>
        <v>0</v>
      </c>
      <c r="N70" s="9">
        <f t="shared" si="21"/>
        <v>0</v>
      </c>
      <c r="O70" s="9">
        <f t="shared" si="21"/>
        <v>0</v>
      </c>
      <c r="T70" s="21">
        <f>'System Parameters'!E21</f>
        <v>0</v>
      </c>
      <c r="U70" s="21">
        <f>'System Parameters'!F21</f>
        <v>0</v>
      </c>
      <c r="V70" s="21">
        <f>'System Parameters'!G21</f>
        <v>1</v>
      </c>
      <c r="W70" s="9">
        <f>'System Parameters'!H21</f>
        <v>0</v>
      </c>
    </row>
    <row r="71" spans="1:23" ht="13" x14ac:dyDescent="0.15">
      <c r="A71" s="9" t="str">
        <f>'System Parameters'!A22</f>
        <v>Off (leakage)</v>
      </c>
      <c r="B71" s="9">
        <f>'System Parameters'!B22</f>
        <v>0</v>
      </c>
      <c r="C71" s="9" t="str">
        <f>'System Parameters'!C22</f>
        <v>mW</v>
      </c>
      <c r="D71" s="9">
        <f t="shared" si="1"/>
        <v>0</v>
      </c>
      <c r="E71" s="9">
        <f t="shared" si="3"/>
        <v>0</v>
      </c>
      <c r="F71" s="9">
        <f t="shared" si="7"/>
        <v>0</v>
      </c>
      <c r="G71" s="9">
        <f t="shared" si="12"/>
        <v>0</v>
      </c>
      <c r="H71" s="9">
        <f t="shared" si="14"/>
        <v>0</v>
      </c>
      <c r="I71" s="9">
        <f t="shared" si="16"/>
        <v>0</v>
      </c>
      <c r="J71" s="9">
        <f t="shared" si="20"/>
        <v>0</v>
      </c>
      <c r="K71" s="9">
        <f t="shared" ref="K71:K76" si="22">$B71</f>
        <v>0</v>
      </c>
      <c r="L71" s="9">
        <f>$B71*0.9</f>
        <v>0</v>
      </c>
      <c r="M71" s="9">
        <f t="shared" ref="M71:O71" si="23">$B71</f>
        <v>0</v>
      </c>
      <c r="N71" s="9">
        <f t="shared" si="23"/>
        <v>0</v>
      </c>
      <c r="O71" s="9">
        <f t="shared" si="23"/>
        <v>0</v>
      </c>
      <c r="T71" s="21">
        <f>'System Parameters'!E22</f>
        <v>1</v>
      </c>
      <c r="U71" s="21">
        <f>'System Parameters'!F22</f>
        <v>1</v>
      </c>
      <c r="V71" s="21">
        <f>'System Parameters'!G22</f>
        <v>0</v>
      </c>
      <c r="W71" s="9">
        <f>'System Parameters'!H22</f>
        <v>0</v>
      </c>
    </row>
    <row r="72" spans="1:23" ht="13" x14ac:dyDescent="0.15">
      <c r="A72" s="9">
        <f>'System Parameters'!A23</f>
        <v>0</v>
      </c>
      <c r="B72" s="9">
        <f>'System Parameters'!B23</f>
        <v>0</v>
      </c>
      <c r="C72" s="9">
        <f>'System Parameters'!C23</f>
        <v>0</v>
      </c>
      <c r="D72" s="9">
        <f t="shared" si="1"/>
        <v>0</v>
      </c>
      <c r="E72" s="9">
        <f t="shared" si="3"/>
        <v>0</v>
      </c>
      <c r="F72" s="9">
        <f t="shared" si="7"/>
        <v>0</v>
      </c>
      <c r="G72" s="9">
        <f t="shared" si="12"/>
        <v>0</v>
      </c>
      <c r="H72" s="9">
        <f t="shared" si="14"/>
        <v>0</v>
      </c>
      <c r="I72" s="9">
        <f t="shared" si="16"/>
        <v>0</v>
      </c>
      <c r="J72" s="9">
        <f t="shared" si="20"/>
        <v>0</v>
      </c>
      <c r="K72" s="9">
        <f t="shared" si="22"/>
        <v>0</v>
      </c>
      <c r="L72" s="9">
        <f t="shared" ref="L72:O72" si="24">$B72</f>
        <v>0</v>
      </c>
      <c r="M72" s="9">
        <f t="shared" si="24"/>
        <v>0</v>
      </c>
      <c r="N72" s="9">
        <f t="shared" si="24"/>
        <v>0</v>
      </c>
      <c r="O72" s="9">
        <f t="shared" si="24"/>
        <v>0</v>
      </c>
      <c r="T72" s="9">
        <f>'System Parameters'!E23</f>
        <v>0</v>
      </c>
      <c r="U72" s="9">
        <f>'System Parameters'!F23</f>
        <v>0</v>
      </c>
      <c r="V72" s="9">
        <f>'System Parameters'!G23</f>
        <v>0</v>
      </c>
      <c r="W72" s="9">
        <f>'System Parameters'!H23</f>
        <v>0</v>
      </c>
    </row>
    <row r="73" spans="1:23" ht="13" x14ac:dyDescent="0.15">
      <c r="A73" s="9" t="str">
        <f>'System Parameters'!A24</f>
        <v>Radio</v>
      </c>
      <c r="B73" s="9" t="str">
        <f>'System Parameters'!B24</f>
        <v>ESP32-S3</v>
      </c>
      <c r="C73" s="9">
        <f>'System Parameters'!C24</f>
        <v>0</v>
      </c>
      <c r="D73" s="9" t="str">
        <f t="shared" si="1"/>
        <v>ESP32-S3</v>
      </c>
      <c r="E73" s="9" t="str">
        <f t="shared" si="3"/>
        <v>ESP32-S3</v>
      </c>
      <c r="F73" s="9" t="str">
        <f t="shared" si="7"/>
        <v>ESP32-S3</v>
      </c>
      <c r="G73" s="9" t="str">
        <f t="shared" si="12"/>
        <v>ESP32-S3</v>
      </c>
      <c r="H73" s="9" t="str">
        <f t="shared" si="14"/>
        <v>ESP32-S3</v>
      </c>
      <c r="I73" s="9" t="str">
        <f t="shared" si="16"/>
        <v>ESP32-S3</v>
      </c>
      <c r="J73" s="9" t="str">
        <f t="shared" si="20"/>
        <v>ESP32-S3</v>
      </c>
      <c r="K73" s="9" t="str">
        <f t="shared" si="22"/>
        <v>ESP32-S3</v>
      </c>
      <c r="L73" s="9" t="str">
        <f t="shared" ref="L73:O73" si="25">$B73</f>
        <v>ESP32-S3</v>
      </c>
      <c r="M73" s="9" t="str">
        <f t="shared" si="25"/>
        <v>ESP32-S3</v>
      </c>
      <c r="N73" s="9" t="str">
        <f t="shared" si="25"/>
        <v>ESP32-S3</v>
      </c>
      <c r="O73" s="9" t="str">
        <f t="shared" si="25"/>
        <v>ESP32-S3</v>
      </c>
      <c r="T73" s="9">
        <f>'System Parameters'!E24</f>
        <v>0</v>
      </c>
      <c r="U73" s="9">
        <f>'System Parameters'!F24</f>
        <v>0</v>
      </c>
      <c r="V73" s="9">
        <f>'System Parameters'!G24</f>
        <v>0</v>
      </c>
      <c r="W73" s="9">
        <f>'System Parameters'!H24</f>
        <v>0</v>
      </c>
    </row>
    <row r="74" spans="1:23" ht="13" x14ac:dyDescent="0.15">
      <c r="A74" s="9" t="str">
        <f>'System Parameters'!A26</f>
        <v>Standby Power</v>
      </c>
      <c r="B74" s="9">
        <f>'System Parameters'!B26</f>
        <v>5</v>
      </c>
      <c r="C74" s="9" t="str">
        <f>'System Parameters'!C26</f>
        <v>mW</v>
      </c>
      <c r="D74" s="9">
        <f t="shared" si="1"/>
        <v>5</v>
      </c>
      <c r="E74" s="9">
        <f t="shared" si="3"/>
        <v>5</v>
      </c>
      <c r="F74" s="9">
        <f t="shared" si="7"/>
        <v>5</v>
      </c>
      <c r="G74" s="9">
        <f t="shared" si="12"/>
        <v>5</v>
      </c>
      <c r="H74" s="9">
        <f t="shared" si="14"/>
        <v>5</v>
      </c>
      <c r="I74" s="9">
        <f t="shared" si="16"/>
        <v>5</v>
      </c>
      <c r="J74" s="9">
        <f t="shared" si="20"/>
        <v>5</v>
      </c>
      <c r="K74" s="9">
        <f t="shared" si="22"/>
        <v>5</v>
      </c>
      <c r="L74" s="9">
        <f t="shared" ref="L74:L76" si="26">$B74</f>
        <v>5</v>
      </c>
      <c r="M74" s="9">
        <f>$B74*0.9</f>
        <v>4.5</v>
      </c>
      <c r="N74" s="9">
        <f t="shared" ref="N74:O74" si="27">$B74</f>
        <v>5</v>
      </c>
      <c r="O74" s="9">
        <f t="shared" si="27"/>
        <v>5</v>
      </c>
      <c r="T74" s="21">
        <f>'System Parameters'!E26</f>
        <v>0</v>
      </c>
      <c r="U74" s="21">
        <f>'System Parameters'!F26</f>
        <v>0.9</v>
      </c>
      <c r="V74" s="21">
        <f>'System Parameters'!G26</f>
        <v>0.9</v>
      </c>
      <c r="W74" s="9">
        <f>'System Parameters'!H26</f>
        <v>0</v>
      </c>
    </row>
    <row r="75" spans="1:23" ht="13" x14ac:dyDescent="0.15">
      <c r="A75" s="9" t="str">
        <f>'System Parameters'!A27</f>
        <v>TX Power</v>
      </c>
      <c r="B75" s="9">
        <f>'System Parameters'!B27</f>
        <v>37</v>
      </c>
      <c r="C75" s="9" t="str">
        <f>'System Parameters'!C27</f>
        <v>mW</v>
      </c>
      <c r="D75" s="9">
        <f t="shared" si="1"/>
        <v>37</v>
      </c>
      <c r="E75" s="9">
        <f t="shared" si="3"/>
        <v>37</v>
      </c>
      <c r="F75" s="9">
        <f t="shared" si="7"/>
        <v>37</v>
      </c>
      <c r="G75" s="9">
        <f t="shared" si="12"/>
        <v>37</v>
      </c>
      <c r="H75" s="9">
        <f t="shared" si="14"/>
        <v>37</v>
      </c>
      <c r="I75" s="9">
        <f t="shared" si="16"/>
        <v>37</v>
      </c>
      <c r="J75" s="9">
        <f t="shared" si="20"/>
        <v>37</v>
      </c>
      <c r="K75" s="9">
        <f t="shared" si="22"/>
        <v>37</v>
      </c>
      <c r="L75" s="9">
        <f t="shared" si="26"/>
        <v>37</v>
      </c>
      <c r="M75" s="9">
        <f t="shared" ref="M75:M76" si="28">$B75</f>
        <v>37</v>
      </c>
      <c r="N75" s="9">
        <f>$B75*0.9</f>
        <v>33.300000000000004</v>
      </c>
      <c r="O75" s="9">
        <f>$B75</f>
        <v>37</v>
      </c>
      <c r="T75" s="21">
        <f>'System Parameters'!E27</f>
        <v>0</v>
      </c>
      <c r="U75" s="21">
        <f>'System Parameters'!F27</f>
        <v>0.06</v>
      </c>
      <c r="V75" s="21">
        <f>'System Parameters'!G27</f>
        <v>0.06</v>
      </c>
      <c r="W75" s="9">
        <f>'System Parameters'!H27</f>
        <v>0</v>
      </c>
    </row>
    <row r="76" spans="1:23" ht="13" x14ac:dyDescent="0.15">
      <c r="A76" s="9" t="str">
        <f>'System Parameters'!A28</f>
        <v>RX Power</v>
      </c>
      <c r="B76" s="9">
        <f>'System Parameters'!B28</f>
        <v>10</v>
      </c>
      <c r="C76" s="9" t="str">
        <f>'System Parameters'!C28</f>
        <v>mW</v>
      </c>
      <c r="D76" s="9">
        <f t="shared" si="1"/>
        <v>10</v>
      </c>
      <c r="E76" s="9">
        <f t="shared" si="3"/>
        <v>10</v>
      </c>
      <c r="F76" s="9">
        <f t="shared" si="7"/>
        <v>10</v>
      </c>
      <c r="G76" s="9">
        <f t="shared" si="12"/>
        <v>10</v>
      </c>
      <c r="H76" s="9">
        <f t="shared" si="14"/>
        <v>10</v>
      </c>
      <c r="I76" s="9">
        <f t="shared" si="16"/>
        <v>10</v>
      </c>
      <c r="J76" s="9">
        <f t="shared" si="20"/>
        <v>10</v>
      </c>
      <c r="K76" s="9">
        <f t="shared" si="22"/>
        <v>10</v>
      </c>
      <c r="L76" s="9">
        <f t="shared" si="26"/>
        <v>10</v>
      </c>
      <c r="M76" s="9">
        <f t="shared" si="28"/>
        <v>10</v>
      </c>
      <c r="N76" s="9">
        <f>$B76</f>
        <v>10</v>
      </c>
      <c r="O76" s="9">
        <f>$B76*0.9</f>
        <v>9</v>
      </c>
      <c r="T76" s="21">
        <f>'System Parameters'!E28</f>
        <v>0</v>
      </c>
      <c r="U76" s="21">
        <f>'System Parameters'!F28</f>
        <v>0.04</v>
      </c>
      <c r="V76" s="21">
        <f>'System Parameters'!G28</f>
        <v>0.04</v>
      </c>
      <c r="W76" s="9">
        <f>'System Parameters'!H28</f>
        <v>0</v>
      </c>
    </row>
    <row r="77" spans="1:23" ht="13" x14ac:dyDescent="0.15">
      <c r="A77" s="9">
        <f>'System Parameters'!A29</f>
        <v>0</v>
      </c>
      <c r="B77" s="9">
        <f>'System Parameters'!B29</f>
        <v>0</v>
      </c>
      <c r="C77" s="9">
        <f>'System Parameters'!C29</f>
        <v>0</v>
      </c>
      <c r="D77" s="9">
        <f>'System Parameters'!D29</f>
        <v>0</v>
      </c>
      <c r="T77" s="9">
        <f>'System Parameters'!E29</f>
        <v>0</v>
      </c>
      <c r="U77" s="9">
        <f>'System Parameters'!F29</f>
        <v>0</v>
      </c>
      <c r="V77" s="9">
        <f>'System Parameters'!G29</f>
        <v>0</v>
      </c>
      <c r="W77" s="9">
        <f>'System Parameters'!H29</f>
        <v>0</v>
      </c>
    </row>
    <row r="78" spans="1:23" ht="13" x14ac:dyDescent="0.15">
      <c r="A78" s="9">
        <f>'System Parameters'!A30</f>
        <v>0</v>
      </c>
      <c r="B78" s="9">
        <f>'System Parameters'!B30</f>
        <v>0</v>
      </c>
      <c r="C78" s="9">
        <f>'System Parameters'!C30</f>
        <v>0</v>
      </c>
      <c r="D78" s="9">
        <f>'System Parameters'!D30</f>
        <v>0</v>
      </c>
      <c r="T78" s="9">
        <f>'System Parameters'!E30</f>
        <v>18</v>
      </c>
      <c r="U78" s="9">
        <f>'System Parameters'!F30</f>
        <v>4</v>
      </c>
      <c r="V78" s="9">
        <f>'System Parameters'!G30</f>
        <v>2</v>
      </c>
      <c r="W78" s="9" t="str">
        <f>'System Parameters'!H30</f>
        <v>hours/day typical usage</v>
      </c>
    </row>
    <row r="79" spans="1:23" ht="13" x14ac:dyDescent="0.15">
      <c r="A79" s="9" t="str">
        <f>'System Parameters'!A31</f>
        <v>Battery</v>
      </c>
      <c r="B79" s="9">
        <f>'System Parameters'!B31</f>
        <v>0</v>
      </c>
      <c r="C79" s="9">
        <f>'System Parameters'!C31</f>
        <v>0</v>
      </c>
      <c r="D79" s="9">
        <f>'System Parameters'!D31</f>
        <v>0</v>
      </c>
      <c r="T79" s="9">
        <f>'System Parameters'!E31</f>
        <v>0</v>
      </c>
      <c r="U79" s="9">
        <f>'System Parameters'!F31</f>
        <v>0</v>
      </c>
      <c r="V79" s="9">
        <f>'System Parameters'!G31</f>
        <v>0</v>
      </c>
      <c r="W79" s="9">
        <f>'System Parameters'!H31</f>
        <v>0</v>
      </c>
    </row>
    <row r="80" spans="1:23" ht="13" x14ac:dyDescent="0.15">
      <c r="A80" s="9" t="str">
        <f>'System Parameters'!A32</f>
        <v>Capacity</v>
      </c>
      <c r="B80" s="9">
        <f>'System Parameters'!B32</f>
        <v>1000</v>
      </c>
      <c r="C80" s="9" t="str">
        <f>'System Parameters'!C32</f>
        <v>mAh</v>
      </c>
      <c r="D80" s="9">
        <f>'System Parameters'!D32</f>
        <v>0</v>
      </c>
      <c r="T80" s="9">
        <f>'System Parameters'!E32</f>
        <v>0</v>
      </c>
      <c r="U80" s="9">
        <f>'System Parameters'!F32</f>
        <v>0</v>
      </c>
      <c r="V80" s="9">
        <f>'System Parameters'!G32</f>
        <v>0</v>
      </c>
      <c r="W80" s="9">
        <f>'System Parameters'!H32</f>
        <v>0</v>
      </c>
    </row>
    <row r="81" spans="1:23" ht="13" x14ac:dyDescent="0.15">
      <c r="A81" s="9" t="str">
        <f>'System Parameters'!A33</f>
        <v>Nominal Voltage</v>
      </c>
      <c r="B81" s="9">
        <f>'System Parameters'!B33</f>
        <v>3.7</v>
      </c>
      <c r="C81" s="9" t="str">
        <f>'System Parameters'!C33</f>
        <v>V</v>
      </c>
      <c r="D81" s="9">
        <f>'System Parameters'!D33</f>
        <v>0</v>
      </c>
      <c r="T81" s="9">
        <f>'System Parameters'!E33</f>
        <v>0</v>
      </c>
      <c r="U81" s="9">
        <f>'System Parameters'!F33</f>
        <v>0</v>
      </c>
      <c r="V81" s="9">
        <f>'System Parameters'!G33</f>
        <v>0</v>
      </c>
      <c r="W81" s="9">
        <f>'System Parameters'!H33</f>
        <v>0</v>
      </c>
    </row>
    <row r="82" spans="1:23" ht="13" x14ac:dyDescent="0.15">
      <c r="A82" s="9" t="str">
        <f>'System Parameters'!A34</f>
        <v>Regulator Efficiency</v>
      </c>
      <c r="B82" s="21">
        <f>'System Parameters'!B34</f>
        <v>0.9</v>
      </c>
      <c r="C82" s="9">
        <f>'System Parameters'!C34</f>
        <v>0</v>
      </c>
      <c r="D82" s="9">
        <f>'System Parameters'!D34</f>
        <v>0</v>
      </c>
      <c r="T82" s="9">
        <f>'System Parameters'!E34</f>
        <v>0</v>
      </c>
      <c r="U82" s="9">
        <f>'System Parameters'!F34</f>
        <v>0</v>
      </c>
      <c r="V82" s="9">
        <f>'System Parameters'!G34</f>
        <v>0</v>
      </c>
      <c r="W82" s="9">
        <f>'System Parameters'!H34</f>
        <v>0</v>
      </c>
    </row>
    <row r="83" spans="1:23" ht="13" x14ac:dyDescent="0.15">
      <c r="A83" s="9">
        <f>'System Parameters'!A35</f>
        <v>0</v>
      </c>
      <c r="B83" s="9">
        <f>'System Parameters'!B35</f>
        <v>0</v>
      </c>
      <c r="C83" s="9">
        <f>'System Parameters'!C35</f>
        <v>0</v>
      </c>
      <c r="D83" s="9">
        <f>'System Parameters'!D35</f>
        <v>0</v>
      </c>
      <c r="O83" s="9">
        <f>'System Parameters'!E35</f>
        <v>0</v>
      </c>
      <c r="P83" s="9">
        <f>'System Parameters'!F35</f>
        <v>0</v>
      </c>
      <c r="Q83" s="9">
        <f>'System Parameters'!G35</f>
        <v>0</v>
      </c>
      <c r="R83" s="9">
        <f>'System Parameters'!H35</f>
        <v>0</v>
      </c>
      <c r="S83" s="9">
        <f>'System Parameters'!I35</f>
        <v>0</v>
      </c>
      <c r="T83" s="9">
        <f>'System Parameters'!J35</f>
        <v>0</v>
      </c>
      <c r="U83" s="9" t="e">
        <f t="shared" ref="U83:V83" si="29">#REF!</f>
        <v>#REF!</v>
      </c>
      <c r="V83" s="9" t="e">
        <f t="shared" si="29"/>
        <v>#REF!</v>
      </c>
    </row>
    <row r="84" spans="1:23" ht="13" x14ac:dyDescent="0.15">
      <c r="A84" s="9">
        <f>'System Parameters'!A36</f>
        <v>0</v>
      </c>
      <c r="B84" s="9">
        <f>'System Parameters'!B36</f>
        <v>0</v>
      </c>
      <c r="C84" s="9">
        <f>'System Parameters'!C36</f>
        <v>0</v>
      </c>
      <c r="D84" s="9">
        <f>'System Parameters'!D36</f>
        <v>0</v>
      </c>
      <c r="O84" s="9">
        <f>'System Parameters'!E36</f>
        <v>0</v>
      </c>
      <c r="P84" s="9">
        <f>'System Parameters'!F36</f>
        <v>0</v>
      </c>
      <c r="Q84" s="9">
        <f>'System Parameters'!G36</f>
        <v>0</v>
      </c>
      <c r="R84" s="9">
        <f>'System Parameters'!H36</f>
        <v>0</v>
      </c>
      <c r="S84" s="9">
        <f>'System Parameters'!I36</f>
        <v>0</v>
      </c>
      <c r="T84" s="9">
        <f>'System Parameters'!J36</f>
        <v>0</v>
      </c>
      <c r="U84" s="9" t="e">
        <f t="shared" ref="U84:V84" si="30">#REF!</f>
        <v>#REF!</v>
      </c>
      <c r="V84" s="9" t="e">
        <f t="shared" si="30"/>
        <v>#REF!</v>
      </c>
    </row>
    <row r="85" spans="1:23" ht="13" x14ac:dyDescent="0.15">
      <c r="A85" s="9">
        <f>'System Parameters'!A37</f>
        <v>0</v>
      </c>
      <c r="B85" s="9">
        <f>'System Parameters'!K24</f>
        <v>0</v>
      </c>
      <c r="C85" s="9">
        <f>'System Parameters'!L24</f>
        <v>0</v>
      </c>
      <c r="D85" s="9">
        <f>'System Parameters'!M24</f>
        <v>0</v>
      </c>
      <c r="O85" s="9">
        <f>'System Parameters'!N24</f>
        <v>0</v>
      </c>
      <c r="P85" s="9">
        <f>'System Parameters'!O24</f>
        <v>0</v>
      </c>
      <c r="Q85" s="9">
        <f>'System Parameters'!P24</f>
        <v>0</v>
      </c>
      <c r="R85" s="9">
        <f>'System Parameters'!Q24</f>
        <v>0</v>
      </c>
      <c r="S85" s="9">
        <f>'System Parameters'!I37</f>
        <v>0</v>
      </c>
      <c r="T85" s="9">
        <f>'System Parameters'!J37</f>
        <v>0</v>
      </c>
      <c r="U85" s="9" t="e">
        <f t="shared" ref="U85:V85" si="31">#REF!</f>
        <v>#REF!</v>
      </c>
      <c r="V85" s="9" t="e">
        <f t="shared" si="31"/>
        <v>#REF!</v>
      </c>
    </row>
    <row r="86" spans="1:23" ht="13" x14ac:dyDescent="0.15">
      <c r="A86" s="9" t="str">
        <f>'System Parameters'!A38</f>
        <v xml:space="preserve">REFLECTIONS : WHAT DID YOU LEARN FROM ANALYZING YOUR POWER.  TALK ABOUT SOME POTENTIAL TRADEOFFS. </v>
      </c>
      <c r="B86" s="9">
        <f>'System Parameters'!K25</f>
        <v>0</v>
      </c>
      <c r="C86" s="9" t="e">
        <f t="shared" ref="C86:D86" si="32">#REF!</f>
        <v>#REF!</v>
      </c>
      <c r="D86" s="9" t="e">
        <f t="shared" si="32"/>
        <v>#REF!</v>
      </c>
      <c r="O86" s="9" t="e">
        <f t="shared" ref="O86:Q86" si="33">#REF!</f>
        <v>#REF!</v>
      </c>
      <c r="P86" s="9" t="e">
        <f t="shared" si="33"/>
        <v>#REF!</v>
      </c>
      <c r="Q86" s="9" t="e">
        <f t="shared" si="33"/>
        <v>#REF!</v>
      </c>
      <c r="R86" s="9">
        <f>'System Parameters'!Q25</f>
        <v>0</v>
      </c>
      <c r="S86" s="9">
        <f>'System Parameters'!I38</f>
        <v>0</v>
      </c>
      <c r="T86" s="9">
        <f>'System Parameters'!J38</f>
        <v>0</v>
      </c>
      <c r="U86" s="9" t="e">
        <f t="shared" ref="U86:V86" si="34">#REF!</f>
        <v>#REF!</v>
      </c>
      <c r="V86" s="9" t="e">
        <f t="shared" si="34"/>
        <v>#REF!</v>
      </c>
    </row>
    <row r="87" spans="1:23" ht="13" x14ac:dyDescent="0.15">
      <c r="A87" s="9" t="str">
        <f>'System Parameters'!L25</f>
        <v>Total power in profile (mw)</v>
      </c>
      <c r="B87" s="9">
        <f>'System Parameters'!M25</f>
        <v>0</v>
      </c>
      <c r="C87" s="9">
        <f>'System Parameters'!N25</f>
        <v>0</v>
      </c>
      <c r="R87" s="9">
        <f>'System Parameters'!Q26</f>
        <v>0</v>
      </c>
      <c r="S87" s="9">
        <f>'System Parameters'!I39</f>
        <v>0</v>
      </c>
      <c r="T87" s="9">
        <f>'System Parameters'!J39</f>
        <v>0</v>
      </c>
      <c r="U87" s="9">
        <f>'System Parameters'!K39</f>
        <v>0</v>
      </c>
      <c r="V87" s="9">
        <f>'System Parameters'!L39</f>
        <v>0</v>
      </c>
    </row>
    <row r="88" spans="1:23" ht="13" x14ac:dyDescent="0.15">
      <c r="A88" s="9" t="str">
        <f>'System Parameters'!L26</f>
        <v>"off"</v>
      </c>
      <c r="B88" s="9">
        <f>SUMPRODUCT(B56:B76, $T56:$T76)</f>
        <v>0.25</v>
      </c>
      <c r="C88" s="9" t="str">
        <f>'System Parameters'!N26</f>
        <v>mW</v>
      </c>
      <c r="D88" s="9">
        <f t="shared" ref="D88:O88" si="35">SUMPRODUCT(D56:D76, $T56:$T76)</f>
        <v>0.25</v>
      </c>
      <c r="E88" s="9">
        <f t="shared" si="35"/>
        <v>0.25</v>
      </c>
      <c r="F88" s="9">
        <f t="shared" si="35"/>
        <v>0.24500000000000002</v>
      </c>
      <c r="G88" s="9">
        <f t="shared" si="35"/>
        <v>0.25</v>
      </c>
      <c r="H88" s="9">
        <f t="shared" si="35"/>
        <v>0.25</v>
      </c>
      <c r="I88" s="9">
        <f t="shared" si="35"/>
        <v>0.25</v>
      </c>
      <c r="J88" s="9">
        <f t="shared" si="35"/>
        <v>0.23000000000000004</v>
      </c>
      <c r="K88" s="9">
        <f t="shared" si="35"/>
        <v>0.25</v>
      </c>
      <c r="L88" s="9">
        <f t="shared" si="35"/>
        <v>0.25</v>
      </c>
      <c r="M88" s="9">
        <f t="shared" si="35"/>
        <v>0.25</v>
      </c>
      <c r="N88" s="9">
        <f t="shared" si="35"/>
        <v>0.25</v>
      </c>
      <c r="O88" s="9">
        <f t="shared" si="35"/>
        <v>0.25</v>
      </c>
      <c r="R88" s="9">
        <f>'System Parameters'!Q27</f>
        <v>0</v>
      </c>
      <c r="S88" s="9">
        <f>'System Parameters'!I40</f>
        <v>0</v>
      </c>
      <c r="T88" s="9">
        <f>'System Parameters'!J40</f>
        <v>0</v>
      </c>
      <c r="U88" s="9">
        <f>'System Parameters'!K40</f>
        <v>0</v>
      </c>
      <c r="V88" s="9">
        <f>'System Parameters'!L40</f>
        <v>0</v>
      </c>
    </row>
    <row r="89" spans="1:23" ht="13" x14ac:dyDescent="0.15">
      <c r="A89" s="9" t="str">
        <f>'System Parameters'!L27</f>
        <v>"sensing"</v>
      </c>
      <c r="B89" s="9">
        <f>SUMPRODUCT(B56:B76,$U56:$U76)</f>
        <v>418.88</v>
      </c>
      <c r="C89" s="9" t="str">
        <f>'System Parameters'!N27</f>
        <v>mW</v>
      </c>
      <c r="D89" s="9">
        <f t="shared" ref="D89:O89" si="36">SUMPRODUCT(D56:D76,$U56:$U76)</f>
        <v>381.88</v>
      </c>
      <c r="E89" s="9">
        <f t="shared" si="36"/>
        <v>415.18</v>
      </c>
      <c r="F89" s="9">
        <f t="shared" si="36"/>
        <v>418.88</v>
      </c>
      <c r="G89" s="9">
        <f t="shared" si="36"/>
        <v>418.88</v>
      </c>
      <c r="H89" s="9">
        <f t="shared" si="36"/>
        <v>418.40499999999997</v>
      </c>
      <c r="I89" s="9">
        <f t="shared" si="36"/>
        <v>418.87900000000002</v>
      </c>
      <c r="J89" s="9">
        <f t="shared" si="36"/>
        <v>418.88</v>
      </c>
      <c r="K89" s="9">
        <f t="shared" si="36"/>
        <v>418.88</v>
      </c>
      <c r="L89" s="9">
        <f t="shared" si="36"/>
        <v>418.88</v>
      </c>
      <c r="M89" s="9">
        <f t="shared" si="36"/>
        <v>418.43</v>
      </c>
      <c r="N89" s="9">
        <f t="shared" si="36"/>
        <v>418.65799999999996</v>
      </c>
      <c r="O89" s="9">
        <f t="shared" si="36"/>
        <v>418.84000000000003</v>
      </c>
      <c r="R89" s="9">
        <f>'System Parameters'!Q28</f>
        <v>0</v>
      </c>
      <c r="S89" s="9">
        <f>'System Parameters'!I41</f>
        <v>0</v>
      </c>
      <c r="T89" s="9">
        <f>'System Parameters'!J41</f>
        <v>0</v>
      </c>
      <c r="U89" s="9">
        <f>'System Parameters'!K41</f>
        <v>0</v>
      </c>
      <c r="V89" s="9">
        <f>'System Parameters'!L41</f>
        <v>0</v>
      </c>
    </row>
    <row r="90" spans="1:23" ht="13" x14ac:dyDescent="0.15">
      <c r="A90" s="9" t="str">
        <f>'System Parameters'!L28</f>
        <v>"interactive"</v>
      </c>
      <c r="B90" s="9">
        <f>SUMPRODUCT(B56:B76, $V56:$V76)</f>
        <v>219.07999999999998</v>
      </c>
      <c r="C90" s="9" t="str">
        <f>'System Parameters'!N28</f>
        <v>mW</v>
      </c>
      <c r="D90" s="9">
        <f t="shared" ref="D90:O90" si="37">SUMPRODUCT(D56:D76, $V56:$V76)</f>
        <v>204.28000000000003</v>
      </c>
      <c r="E90" s="9">
        <f t="shared" si="37"/>
        <v>213.16</v>
      </c>
      <c r="F90" s="9">
        <f t="shared" si="37"/>
        <v>219.07999999999998</v>
      </c>
      <c r="G90" s="9">
        <f t="shared" si="37"/>
        <v>219.07999999999998</v>
      </c>
      <c r="H90" s="9">
        <f t="shared" si="37"/>
        <v>218.60499999999999</v>
      </c>
      <c r="I90" s="9">
        <f t="shared" si="37"/>
        <v>219.07899999999998</v>
      </c>
      <c r="J90" s="9">
        <f t="shared" si="37"/>
        <v>219.07999999999998</v>
      </c>
      <c r="K90" s="9">
        <f t="shared" si="37"/>
        <v>219.07999999999998</v>
      </c>
      <c r="L90" s="9">
        <f t="shared" si="37"/>
        <v>219.07999999999998</v>
      </c>
      <c r="M90" s="9">
        <f t="shared" si="37"/>
        <v>218.63</v>
      </c>
      <c r="N90" s="9">
        <f t="shared" si="37"/>
        <v>218.85799999999998</v>
      </c>
      <c r="O90" s="9">
        <f t="shared" si="37"/>
        <v>219.04</v>
      </c>
      <c r="R90" s="9">
        <f>'System Parameters'!Q29</f>
        <v>0</v>
      </c>
      <c r="S90" s="9">
        <f>'System Parameters'!I42</f>
        <v>0</v>
      </c>
      <c r="T90" s="9">
        <f>'System Parameters'!J42</f>
        <v>0</v>
      </c>
      <c r="U90" s="9">
        <f>'System Parameters'!K42</f>
        <v>0</v>
      </c>
      <c r="V90" s="9">
        <f>'System Parameters'!L42</f>
        <v>0</v>
      </c>
    </row>
    <row r="91" spans="1:23" ht="13" x14ac:dyDescent="0.15">
      <c r="A91" s="9">
        <f>'System Parameters'!L29</f>
        <v>0</v>
      </c>
      <c r="B91" s="9">
        <f>'System Parameters'!M29</f>
        <v>0</v>
      </c>
      <c r="C91" s="9">
        <f>'System Parameters'!N29</f>
        <v>0</v>
      </c>
      <c r="D91" s="9">
        <f>'System Parameters'!O29</f>
        <v>0</v>
      </c>
      <c r="E91" s="9">
        <f>'System Parameters'!P29</f>
        <v>0</v>
      </c>
      <c r="F91" s="9">
        <f>'System Parameters'!Q30</f>
        <v>0</v>
      </c>
      <c r="G91" s="9">
        <f>'System Parameters'!I43</f>
        <v>0</v>
      </c>
      <c r="H91" s="9">
        <f>'System Parameters'!J43</f>
        <v>0</v>
      </c>
      <c r="I91" s="9">
        <f>'System Parameters'!K43</f>
        <v>0</v>
      </c>
      <c r="J91" s="9">
        <f>'System Parameters'!L43</f>
        <v>0</v>
      </c>
      <c r="K91" s="9">
        <f>'System Parameters'!M43</f>
        <v>0</v>
      </c>
      <c r="L91" s="9">
        <f>'System Parameters'!N43</f>
        <v>0</v>
      </c>
      <c r="M91" s="9">
        <f>'System Parameters'!O43</f>
        <v>0</v>
      </c>
      <c r="N91" s="9">
        <f>'System Parameters'!P43</f>
        <v>0</v>
      </c>
      <c r="O91" s="9">
        <f>'System Parameters'!Q43</f>
        <v>0</v>
      </c>
      <c r="R91" s="9">
        <f>'System Parameters'!Q30</f>
        <v>0</v>
      </c>
      <c r="S91" s="9">
        <f>'System Parameters'!I43</f>
        <v>0</v>
      </c>
      <c r="T91" s="9">
        <f>'System Parameters'!J43</f>
        <v>0</v>
      </c>
      <c r="U91" s="9">
        <f>'System Parameters'!K43</f>
        <v>0</v>
      </c>
      <c r="V91" s="9">
        <f>'System Parameters'!L43</f>
        <v>0</v>
      </c>
    </row>
    <row r="92" spans="1:23" ht="13" x14ac:dyDescent="0.15">
      <c r="A92" s="9" t="str">
        <f>'System Parameters'!L30</f>
        <v>Effective Battery Capacity</v>
      </c>
      <c r="B92" s="9">
        <f>'System Parameters'!M30</f>
        <v>0</v>
      </c>
      <c r="C92" s="9">
        <f>'System Parameters'!N30</f>
        <v>0</v>
      </c>
      <c r="D92" s="9">
        <f>'System Parameters'!O30</f>
        <v>0</v>
      </c>
      <c r="E92" s="9">
        <f>'System Parameters'!P30</f>
        <v>0</v>
      </c>
      <c r="F92" s="9">
        <f>'System Parameters'!Q31</f>
        <v>0</v>
      </c>
      <c r="G92" s="9">
        <f>'System Parameters'!I44</f>
        <v>0</v>
      </c>
      <c r="H92" s="9">
        <f>'System Parameters'!J44</f>
        <v>0</v>
      </c>
      <c r="I92" s="9">
        <f>'System Parameters'!K44</f>
        <v>0</v>
      </c>
      <c r="J92" s="9">
        <f>'System Parameters'!L44</f>
        <v>0</v>
      </c>
      <c r="K92" s="9">
        <f>'System Parameters'!M44</f>
        <v>0</v>
      </c>
      <c r="L92" s="9">
        <f>'System Parameters'!N44</f>
        <v>0</v>
      </c>
      <c r="M92" s="9">
        <f>'System Parameters'!O44</f>
        <v>0</v>
      </c>
      <c r="N92" s="9">
        <f>'System Parameters'!P44</f>
        <v>0</v>
      </c>
      <c r="O92" s="9">
        <f>'System Parameters'!Q44</f>
        <v>0</v>
      </c>
      <c r="P92" s="9">
        <f>'System Parameters'!O30</f>
        <v>0</v>
      </c>
      <c r="Q92" s="9">
        <f>'System Parameters'!P30</f>
        <v>0</v>
      </c>
      <c r="R92" s="9">
        <f>'System Parameters'!Q31</f>
        <v>0</v>
      </c>
      <c r="S92" s="9">
        <f>'System Parameters'!I44</f>
        <v>0</v>
      </c>
      <c r="T92" s="9">
        <f>'System Parameters'!J44</f>
        <v>0</v>
      </c>
      <c r="U92" s="9">
        <f>'System Parameters'!K44</f>
        <v>0</v>
      </c>
      <c r="V92" s="9">
        <f>'System Parameters'!L44</f>
        <v>0</v>
      </c>
    </row>
    <row r="93" spans="1:23" ht="13" x14ac:dyDescent="0.15">
      <c r="A93" s="9">
        <f>'System Parameters'!L31</f>
        <v>0</v>
      </c>
      <c r="B93" s="9">
        <f>B80*B81*B82</f>
        <v>3330</v>
      </c>
      <c r="C93" s="9" t="str">
        <f>'System Parameters'!N31</f>
        <v>mW*h</v>
      </c>
      <c r="D93" s="9">
        <f t="shared" ref="D93:O93" si="38">$B93</f>
        <v>3330</v>
      </c>
      <c r="E93" s="9">
        <f t="shared" si="38"/>
        <v>3330</v>
      </c>
      <c r="F93" s="9">
        <f t="shared" si="38"/>
        <v>3330</v>
      </c>
      <c r="G93" s="9">
        <f t="shared" si="38"/>
        <v>3330</v>
      </c>
      <c r="H93" s="9">
        <f t="shared" si="38"/>
        <v>3330</v>
      </c>
      <c r="I93" s="9">
        <f t="shared" si="38"/>
        <v>3330</v>
      </c>
      <c r="J93" s="9">
        <f t="shared" si="38"/>
        <v>3330</v>
      </c>
      <c r="K93" s="9">
        <f t="shared" si="38"/>
        <v>3330</v>
      </c>
      <c r="L93" s="9">
        <f t="shared" si="38"/>
        <v>3330</v>
      </c>
      <c r="M93" s="9">
        <f t="shared" si="38"/>
        <v>3330</v>
      </c>
      <c r="N93" s="9">
        <f t="shared" si="38"/>
        <v>3330</v>
      </c>
      <c r="O93" s="9">
        <f t="shared" si="38"/>
        <v>3330</v>
      </c>
      <c r="P93" s="9">
        <f>'System Parameters'!O31</f>
        <v>0</v>
      </c>
      <c r="Q93" s="9">
        <f>'System Parameters'!P31</f>
        <v>0</v>
      </c>
      <c r="R93" s="9">
        <f>'System Parameters'!Q32</f>
        <v>0</v>
      </c>
      <c r="S93" s="9">
        <f>'System Parameters'!I45</f>
        <v>0</v>
      </c>
      <c r="T93" s="9">
        <f>'System Parameters'!J45</f>
        <v>0</v>
      </c>
      <c r="U93" s="9">
        <f>'System Parameters'!K45</f>
        <v>0</v>
      </c>
      <c r="V93" s="9">
        <f>'System Parameters'!L45</f>
        <v>0</v>
      </c>
    </row>
    <row r="94" spans="1:23" ht="13" x14ac:dyDescent="0.15">
      <c r="A94" s="9">
        <f>'System Parameters'!L32</f>
        <v>0</v>
      </c>
      <c r="B94" s="9">
        <f>'System Parameters'!M32</f>
        <v>0</v>
      </c>
      <c r="C94" s="9">
        <f>'System Parameters'!N32</f>
        <v>0</v>
      </c>
      <c r="D94" s="9">
        <f>'System Parameters'!O32</f>
        <v>0</v>
      </c>
      <c r="E94" s="9">
        <f>'System Parameters'!P32</f>
        <v>0</v>
      </c>
      <c r="F94" s="9">
        <f>'System Parameters'!Q33</f>
        <v>0</v>
      </c>
      <c r="G94" s="9">
        <f>'System Parameters'!I46</f>
        <v>0</v>
      </c>
      <c r="H94" s="9">
        <f>'System Parameters'!J46</f>
        <v>0</v>
      </c>
      <c r="I94" s="9">
        <f>'System Parameters'!K46</f>
        <v>0</v>
      </c>
      <c r="J94" s="9">
        <f>'System Parameters'!L46</f>
        <v>0</v>
      </c>
      <c r="K94" s="9">
        <f>'System Parameters'!M46</f>
        <v>0</v>
      </c>
      <c r="L94" s="9">
        <f>'System Parameters'!N46</f>
        <v>0</v>
      </c>
      <c r="M94" s="9">
        <f>'System Parameters'!O46</f>
        <v>0</v>
      </c>
      <c r="N94" s="9">
        <f>'System Parameters'!P46</f>
        <v>0</v>
      </c>
      <c r="O94" s="9">
        <f>'System Parameters'!Q46</f>
        <v>0</v>
      </c>
      <c r="P94" s="9">
        <f>'System Parameters'!O32</f>
        <v>0</v>
      </c>
      <c r="Q94" s="9">
        <f>'System Parameters'!P32</f>
        <v>0</v>
      </c>
      <c r="R94" s="9">
        <f>'System Parameters'!Q33</f>
        <v>0</v>
      </c>
      <c r="S94" s="9">
        <f>'System Parameters'!I46</f>
        <v>0</v>
      </c>
      <c r="T94" s="9">
        <f>'System Parameters'!J46</f>
        <v>0</v>
      </c>
      <c r="U94" s="9">
        <f>'System Parameters'!K46</f>
        <v>0</v>
      </c>
      <c r="V94" s="9">
        <f>'System Parameters'!L46</f>
        <v>0</v>
      </c>
    </row>
    <row r="95" spans="1:23" ht="13" x14ac:dyDescent="0.15">
      <c r="A95" s="9" t="str">
        <f>'System Parameters'!L33</f>
        <v>Days of Use</v>
      </c>
      <c r="B95" s="9">
        <f>B93/($T78*B88+$U78*B89+$V78*B90)</f>
        <v>1.5721043537376429</v>
      </c>
      <c r="C95" s="9" t="str">
        <f>'System Parameters'!N33</f>
        <v>days</v>
      </c>
      <c r="D95" s="9">
        <f t="shared" ref="D95:O95" si="39">D93/($T78*D88+$U78*D89+$V78*D90)</f>
        <v>1.7159818198682868</v>
      </c>
      <c r="E95" s="9">
        <f t="shared" si="39"/>
        <v>1.5921282882469376</v>
      </c>
      <c r="F95" s="9">
        <f t="shared" si="39"/>
        <v>1.5721711542002463</v>
      </c>
      <c r="G95" s="9">
        <f t="shared" si="39"/>
        <v>1.5721043537376429</v>
      </c>
      <c r="H95" s="9">
        <f t="shared" si="39"/>
        <v>1.5742224617435578</v>
      </c>
      <c r="I95" s="9">
        <f t="shared" si="39"/>
        <v>1.57210880692521</v>
      </c>
      <c r="J95" s="9">
        <f t="shared" si="39"/>
        <v>1.5723715896535115</v>
      </c>
      <c r="K95" s="9">
        <f t="shared" si="39"/>
        <v>1.5721043537376429</v>
      </c>
      <c r="L95" s="9">
        <f t="shared" si="39"/>
        <v>1.5721043537376429</v>
      </c>
      <c r="M95" s="9">
        <f t="shared" si="39"/>
        <v>1.5741108400930286</v>
      </c>
      <c r="N95" s="9">
        <f t="shared" si="39"/>
        <v>1.5730935806444299</v>
      </c>
      <c r="O95" s="9">
        <f t="shared" si="39"/>
        <v>1.572282500920706</v>
      </c>
      <c r="P95" s="9">
        <f>'System Parameters'!O33</f>
        <v>0</v>
      </c>
      <c r="Q95" s="9">
        <f>'System Parameters'!P33</f>
        <v>0</v>
      </c>
      <c r="R95" s="9">
        <f>'System Parameters'!Q34</f>
        <v>0</v>
      </c>
      <c r="S95" s="9">
        <f>'System Parameters'!I47</f>
        <v>0</v>
      </c>
      <c r="T95" s="9">
        <f>'System Parameters'!J47</f>
        <v>0</v>
      </c>
      <c r="U95" s="9">
        <f>'System Parameters'!K47</f>
        <v>0</v>
      </c>
      <c r="V95" s="9">
        <f>'System Parameters'!L47</f>
        <v>0</v>
      </c>
    </row>
    <row r="96" spans="1:23" ht="13" x14ac:dyDescent="0.15">
      <c r="A96" s="9" t="str">
        <f>'System Parameters'!L34</f>
        <v>Hours of Use</v>
      </c>
      <c r="B96" s="9">
        <f>B95*24</f>
        <v>37.730504489703428</v>
      </c>
      <c r="C96" s="9" t="str">
        <f>'System Parameters'!N34</f>
        <v>hours</v>
      </c>
      <c r="D96" s="9">
        <f t="shared" ref="D96:O96" si="40">D95*24</f>
        <v>41.183563676838887</v>
      </c>
      <c r="E96" s="9">
        <f t="shared" si="40"/>
        <v>38.2110789179265</v>
      </c>
      <c r="F96" s="9">
        <f t="shared" si="40"/>
        <v>37.732107700805912</v>
      </c>
      <c r="G96" s="9">
        <f t="shared" si="40"/>
        <v>37.730504489703428</v>
      </c>
      <c r="H96" s="9">
        <f t="shared" si="40"/>
        <v>37.781339081845388</v>
      </c>
      <c r="I96" s="9">
        <f t="shared" si="40"/>
        <v>37.730611366205039</v>
      </c>
      <c r="J96" s="9">
        <f t="shared" si="40"/>
        <v>37.736918151684279</v>
      </c>
      <c r="K96" s="9">
        <f t="shared" si="40"/>
        <v>37.730504489703428</v>
      </c>
      <c r="L96" s="9">
        <f t="shared" si="40"/>
        <v>37.730504489703428</v>
      </c>
      <c r="M96" s="9">
        <f t="shared" si="40"/>
        <v>37.778660162232683</v>
      </c>
      <c r="N96" s="9">
        <f t="shared" si="40"/>
        <v>37.754245935466315</v>
      </c>
      <c r="O96" s="9">
        <f t="shared" si="40"/>
        <v>37.734780022096942</v>
      </c>
      <c r="P96" s="9">
        <f>'System Parameters'!O34</f>
        <v>0</v>
      </c>
      <c r="Q96" s="9">
        <f>'System Parameters'!P34</f>
        <v>0</v>
      </c>
      <c r="R96" s="9">
        <f>'System Parameters'!Q35</f>
        <v>0</v>
      </c>
      <c r="S96" s="9">
        <f>'System Parameters'!I48</f>
        <v>0</v>
      </c>
      <c r="T96" s="9">
        <f>'System Parameters'!J48</f>
        <v>0</v>
      </c>
      <c r="U96" s="9">
        <f>'System Parameters'!K48</f>
        <v>0</v>
      </c>
      <c r="V96" s="9">
        <f>'System Parameters'!L48</f>
        <v>0</v>
      </c>
    </row>
    <row r="97" spans="1:22" ht="13" x14ac:dyDescent="0.15">
      <c r="A97" s="9">
        <f>'System Parameters'!A49</f>
        <v>0</v>
      </c>
      <c r="B97" s="9">
        <f>'System Parameters'!K36</f>
        <v>0</v>
      </c>
      <c r="C97" s="9">
        <f>'System Parameters'!L36</f>
        <v>0</v>
      </c>
      <c r="D97" s="9">
        <f>'System Parameters'!M36</f>
        <v>0</v>
      </c>
      <c r="O97" s="9">
        <f>'System Parameters'!N36</f>
        <v>0</v>
      </c>
      <c r="P97" s="9">
        <f>'System Parameters'!O36</f>
        <v>0</v>
      </c>
      <c r="Q97" s="9">
        <f>'System Parameters'!P36</f>
        <v>0</v>
      </c>
      <c r="R97" s="9">
        <f>'System Parameters'!Q36</f>
        <v>0</v>
      </c>
      <c r="S97" s="9">
        <f>'System Parameters'!I49</f>
        <v>0</v>
      </c>
      <c r="T97" s="9">
        <f>'System Parameters'!J49</f>
        <v>0</v>
      </c>
      <c r="U97" s="9">
        <f>'System Parameters'!K49</f>
        <v>0</v>
      </c>
      <c r="V97" s="9">
        <f>'System Parameters'!L49</f>
        <v>0</v>
      </c>
    </row>
    <row r="98" spans="1:22" ht="13" x14ac:dyDescent="0.15">
      <c r="A98" s="9" t="s">
        <v>40</v>
      </c>
      <c r="B98" s="9">
        <f>'System Parameters'!K37</f>
        <v>0</v>
      </c>
      <c r="C98" s="9">
        <f>'System Parameters'!L37</f>
        <v>0</v>
      </c>
      <c r="D98" s="22">
        <f t="shared" ref="D98:O98" si="41">D96/$B96-1</f>
        <v>9.1519030392975376E-2</v>
      </c>
      <c r="E98" s="22">
        <f t="shared" si="41"/>
        <v>1.2737026305975396E-2</v>
      </c>
      <c r="F98" s="22">
        <f t="shared" si="41"/>
        <v>4.2491112275611087E-5</v>
      </c>
      <c r="G98" s="22">
        <f t="shared" si="41"/>
        <v>0</v>
      </c>
      <c r="H98" s="22">
        <f t="shared" si="41"/>
        <v>1.3473075123029421E-3</v>
      </c>
      <c r="I98" s="22">
        <f t="shared" si="41"/>
        <v>2.8326284806645674E-6</v>
      </c>
      <c r="J98" s="22">
        <f t="shared" si="41"/>
        <v>1.6998611780039141E-4</v>
      </c>
      <c r="K98" s="22">
        <f t="shared" si="41"/>
        <v>0</v>
      </c>
      <c r="L98" s="22">
        <f t="shared" si="41"/>
        <v>0</v>
      </c>
      <c r="M98" s="22">
        <f t="shared" si="41"/>
        <v>1.2763060865617071E-3</v>
      </c>
      <c r="N98" s="22">
        <f t="shared" si="41"/>
        <v>6.292374322576233E-4</v>
      </c>
      <c r="O98" s="22">
        <f t="shared" si="41"/>
        <v>1.1331765772393254E-4</v>
      </c>
      <c r="P98" s="9">
        <f>'System Parameters'!O37</f>
        <v>0</v>
      </c>
      <c r="Q98" s="9">
        <f>'System Parameters'!P37</f>
        <v>0</v>
      </c>
      <c r="R98" s="9">
        <f>'System Parameters'!Q37</f>
        <v>0</v>
      </c>
      <c r="S98" s="9">
        <f>'System Parameters'!I50</f>
        <v>0</v>
      </c>
      <c r="T98" s="9">
        <f>'System Parameters'!J50</f>
        <v>0</v>
      </c>
      <c r="U98" s="9">
        <f>'System Parameters'!K50</f>
        <v>0</v>
      </c>
      <c r="V98" s="9">
        <f>'System Parameters'!L50</f>
        <v>0</v>
      </c>
    </row>
    <row r="99" spans="1:22" ht="13" x14ac:dyDescent="0.15">
      <c r="A99" s="9" t="s">
        <v>41</v>
      </c>
      <c r="B99" s="9">
        <f>'System Parameters'!K38</f>
        <v>0</v>
      </c>
      <c r="C99" s="9">
        <f>'System Parameters'!L38</f>
        <v>0</v>
      </c>
      <c r="D99" s="9" t="s">
        <v>42</v>
      </c>
      <c r="E99" s="9" t="s">
        <v>43</v>
      </c>
      <c r="F99" s="9" t="s">
        <v>44</v>
      </c>
      <c r="G99" s="9" t="s">
        <v>45</v>
      </c>
      <c r="H99" s="9" t="s">
        <v>46</v>
      </c>
      <c r="I99" s="9" t="s">
        <v>47</v>
      </c>
      <c r="J99" s="9" t="s">
        <v>48</v>
      </c>
      <c r="K99" s="9" t="s">
        <v>49</v>
      </c>
      <c r="L99" s="9" t="s">
        <v>50</v>
      </c>
      <c r="M99" s="9" t="s">
        <v>51</v>
      </c>
      <c r="N99" s="9" t="s">
        <v>52</v>
      </c>
      <c r="O99" s="9" t="s">
        <v>53</v>
      </c>
      <c r="P99" s="9">
        <f>'System Parameters'!O38</f>
        <v>0</v>
      </c>
      <c r="Q99" s="9">
        <f>'System Parameters'!P38</f>
        <v>0</v>
      </c>
      <c r="R99" s="9">
        <f>'System Parameters'!Q38</f>
        <v>0</v>
      </c>
      <c r="S99" s="9">
        <f>'System Parameters'!I51</f>
        <v>0</v>
      </c>
      <c r="T99" s="9">
        <f>'System Parameters'!J51</f>
        <v>0</v>
      </c>
      <c r="U99" s="9">
        <f>'System Parameters'!K51</f>
        <v>0</v>
      </c>
      <c r="V99" s="9">
        <f>'System Parameters'!L51</f>
        <v>0</v>
      </c>
    </row>
    <row r="100" spans="1:22" ht="13" x14ac:dyDescent="0.15">
      <c r="A100" s="9">
        <f>'System Parameters'!A52</f>
        <v>0</v>
      </c>
      <c r="B100" s="9">
        <f>'System Parameters'!B52</f>
        <v>0</v>
      </c>
      <c r="C100" s="9">
        <f>'System Parameters'!C52</f>
        <v>0</v>
      </c>
      <c r="D100" s="9">
        <f>'System Parameters'!D52</f>
        <v>0</v>
      </c>
      <c r="O100" s="9">
        <f>'System Parameters'!E52</f>
        <v>0</v>
      </c>
      <c r="P100" s="9">
        <f>'System Parameters'!F52</f>
        <v>0</v>
      </c>
      <c r="Q100" s="9">
        <f>'System Parameters'!G52</f>
        <v>0</v>
      </c>
      <c r="R100" s="9">
        <f>'System Parameters'!H52</f>
        <v>0</v>
      </c>
      <c r="S100" s="9">
        <f>'System Parameters'!I52</f>
        <v>0</v>
      </c>
      <c r="T100" s="9">
        <f>'System Parameters'!J52</f>
        <v>0</v>
      </c>
      <c r="U100" s="9">
        <f>'System Parameters'!K52</f>
        <v>0</v>
      </c>
      <c r="V100" s="9">
        <f>'System Parameters'!L52</f>
        <v>0</v>
      </c>
    </row>
    <row r="101" spans="1:22" ht="13" x14ac:dyDescent="0.15">
      <c r="A101" s="9">
        <f>'System Parameters'!A53</f>
        <v>0</v>
      </c>
      <c r="B101" s="9">
        <f>'System Parameters'!B53</f>
        <v>0</v>
      </c>
      <c r="C101" s="9">
        <f>'System Parameters'!C53</f>
        <v>0</v>
      </c>
      <c r="D101" s="9">
        <f>'System Parameters'!D53</f>
        <v>0</v>
      </c>
      <c r="O101" s="9">
        <f>'System Parameters'!E53</f>
        <v>0</v>
      </c>
      <c r="P101" s="9">
        <f>'System Parameters'!F53</f>
        <v>0</v>
      </c>
      <c r="Q101" s="9">
        <f>'System Parameters'!G53</f>
        <v>0</v>
      </c>
      <c r="R101" s="9">
        <f>'System Parameters'!H53</f>
        <v>0</v>
      </c>
      <c r="S101" s="9">
        <f>'System Parameters'!I53</f>
        <v>0</v>
      </c>
      <c r="T101" s="9">
        <f>'System Parameters'!J53</f>
        <v>0</v>
      </c>
      <c r="U101" s="9">
        <f>'System Parameters'!K53</f>
        <v>0</v>
      </c>
      <c r="V101" s="9">
        <f>'System Parameters'!L53</f>
        <v>0</v>
      </c>
    </row>
    <row r="102" spans="1:22" ht="13" x14ac:dyDescent="0.15">
      <c r="A102" s="9">
        <f>'System Parameters'!A54</f>
        <v>0</v>
      </c>
      <c r="B102" s="9">
        <f>'System Parameters'!B54</f>
        <v>0</v>
      </c>
      <c r="C102" s="9">
        <f>'System Parameters'!C54</f>
        <v>0</v>
      </c>
      <c r="D102" s="9">
        <f>'System Parameters'!D54</f>
        <v>0</v>
      </c>
      <c r="O102" s="9">
        <f>'System Parameters'!E54</f>
        <v>0</v>
      </c>
      <c r="P102" s="9">
        <f>'System Parameters'!F54</f>
        <v>0</v>
      </c>
      <c r="Q102" s="9">
        <f>'System Parameters'!G54</f>
        <v>0</v>
      </c>
      <c r="R102" s="9">
        <f>'System Parameters'!H54</f>
        <v>0</v>
      </c>
      <c r="S102" s="9">
        <f>'System Parameters'!I54</f>
        <v>0</v>
      </c>
      <c r="T102" s="9">
        <f>'System Parameters'!J54</f>
        <v>0</v>
      </c>
      <c r="U102" s="9">
        <f>'System Parameters'!K54</f>
        <v>0</v>
      </c>
      <c r="V102" s="9">
        <f>'System Parameters'!L54</f>
        <v>0</v>
      </c>
    </row>
    <row r="103" spans="1:22" ht="13" x14ac:dyDescent="0.15">
      <c r="A103" s="9">
        <f>'System Parameters'!A55</f>
        <v>0</v>
      </c>
      <c r="B103" s="9">
        <f>'System Parameters'!B55</f>
        <v>0</v>
      </c>
      <c r="C103" s="9">
        <f>'System Parameters'!C55</f>
        <v>0</v>
      </c>
      <c r="D103" s="9">
        <f>'System Parameters'!D55</f>
        <v>0</v>
      </c>
      <c r="O103" s="9">
        <f>'System Parameters'!E55</f>
        <v>0</v>
      </c>
      <c r="P103" s="9">
        <f>'System Parameters'!F55</f>
        <v>0</v>
      </c>
      <c r="Q103" s="9">
        <f>'System Parameters'!G55</f>
        <v>0</v>
      </c>
      <c r="R103" s="9">
        <f>'System Parameters'!H55</f>
        <v>0</v>
      </c>
      <c r="S103" s="9">
        <f>'System Parameters'!I55</f>
        <v>0</v>
      </c>
      <c r="T103" s="9">
        <f>'System Parameters'!J55</f>
        <v>0</v>
      </c>
      <c r="U103" s="9">
        <f>'System Parameters'!K55</f>
        <v>0</v>
      </c>
      <c r="V103" s="9">
        <f>'System Parameters'!L55</f>
        <v>0</v>
      </c>
    </row>
    <row r="104" spans="1:22" ht="13" x14ac:dyDescent="0.15">
      <c r="A104" s="9">
        <f>'System Parameters'!A56</f>
        <v>0</v>
      </c>
      <c r="B104" s="9">
        <f>'System Parameters'!B56</f>
        <v>0</v>
      </c>
      <c r="C104" s="9">
        <f>'System Parameters'!C56</f>
        <v>0</v>
      </c>
      <c r="D104" s="9">
        <f>'System Parameters'!D56</f>
        <v>0</v>
      </c>
      <c r="O104" s="9">
        <f>'System Parameters'!E56</f>
        <v>0</v>
      </c>
      <c r="P104" s="9">
        <f>'System Parameters'!F56</f>
        <v>0</v>
      </c>
      <c r="Q104" s="9">
        <f>'System Parameters'!G56</f>
        <v>0</v>
      </c>
      <c r="R104" s="9">
        <f>'System Parameters'!H56</f>
        <v>0</v>
      </c>
      <c r="S104" s="9">
        <f>'System Parameters'!I56</f>
        <v>0</v>
      </c>
      <c r="T104" s="9">
        <f>'System Parameters'!J56</f>
        <v>0</v>
      </c>
      <c r="U104" s="9">
        <f>'System Parameters'!K56</f>
        <v>0</v>
      </c>
      <c r="V104" s="9">
        <f>'System Parameters'!L56</f>
        <v>0</v>
      </c>
    </row>
    <row r="105" spans="1:22" ht="13" x14ac:dyDescent="0.15">
      <c r="A105" s="9">
        <f>'System Parameters'!A57</f>
        <v>0</v>
      </c>
      <c r="B105" s="9">
        <f>'System Parameters'!B57</f>
        <v>0</v>
      </c>
      <c r="C105" s="9">
        <f>'System Parameters'!C57</f>
        <v>0</v>
      </c>
      <c r="D105" s="9">
        <f>'System Parameters'!D57</f>
        <v>0</v>
      </c>
      <c r="O105" s="9">
        <f>'System Parameters'!E57</f>
        <v>0</v>
      </c>
      <c r="P105" s="9">
        <f>'System Parameters'!F57</f>
        <v>0</v>
      </c>
      <c r="Q105" s="9">
        <f>'System Parameters'!G57</f>
        <v>0</v>
      </c>
      <c r="R105" s="9">
        <f>'System Parameters'!H57</f>
        <v>0</v>
      </c>
      <c r="S105" s="9">
        <f>'System Parameters'!I57</f>
        <v>0</v>
      </c>
      <c r="T105" s="9">
        <f>'System Parameters'!J57</f>
        <v>0</v>
      </c>
      <c r="U105" s="9">
        <f>'System Parameters'!K57</f>
        <v>0</v>
      </c>
      <c r="V105" s="9">
        <f>'System Parameters'!L57</f>
        <v>0</v>
      </c>
    </row>
    <row r="106" spans="1:22" ht="13" x14ac:dyDescent="0.15">
      <c r="A106" s="9">
        <f>'System Parameters'!A58</f>
        <v>0</v>
      </c>
      <c r="B106" s="9">
        <f>'System Parameters'!B58</f>
        <v>0</v>
      </c>
      <c r="C106" s="9">
        <f>'System Parameters'!C58</f>
        <v>0</v>
      </c>
      <c r="D106" s="9">
        <f>'System Parameters'!D58</f>
        <v>0</v>
      </c>
      <c r="O106" s="9">
        <f>'System Parameters'!E58</f>
        <v>0</v>
      </c>
      <c r="P106" s="9">
        <f>'System Parameters'!F58</f>
        <v>0</v>
      </c>
      <c r="Q106" s="9">
        <f>'System Parameters'!G58</f>
        <v>0</v>
      </c>
      <c r="R106" s="9">
        <f>'System Parameters'!H58</f>
        <v>0</v>
      </c>
      <c r="S106" s="9">
        <f>'System Parameters'!I58</f>
        <v>0</v>
      </c>
      <c r="T106" s="9">
        <f>'System Parameters'!J58</f>
        <v>0</v>
      </c>
      <c r="U106" s="9">
        <f>'System Parameters'!K58</f>
        <v>0</v>
      </c>
      <c r="V106" s="9">
        <f>'System Parameters'!L58</f>
        <v>0</v>
      </c>
    </row>
    <row r="107" spans="1:22" ht="13" x14ac:dyDescent="0.15">
      <c r="A107" s="9">
        <f>'System Parameters'!A59</f>
        <v>0</v>
      </c>
      <c r="B107" s="9">
        <f>'System Parameters'!B59</f>
        <v>0</v>
      </c>
      <c r="C107" s="9">
        <f>'System Parameters'!C59</f>
        <v>0</v>
      </c>
      <c r="D107" s="9">
        <f>'System Parameters'!D59</f>
        <v>0</v>
      </c>
      <c r="O107" s="9">
        <f>'System Parameters'!E59</f>
        <v>0</v>
      </c>
      <c r="P107" s="9">
        <f>'System Parameters'!F59</f>
        <v>0</v>
      </c>
      <c r="Q107" s="9">
        <f>'System Parameters'!G59</f>
        <v>0</v>
      </c>
      <c r="R107" s="9">
        <f>'System Parameters'!H59</f>
        <v>0</v>
      </c>
      <c r="S107" s="9">
        <f>'System Parameters'!I59</f>
        <v>0</v>
      </c>
      <c r="T107" s="9">
        <f>'System Parameters'!J59</f>
        <v>0</v>
      </c>
      <c r="U107" s="9">
        <f>'System Parameters'!K59</f>
        <v>0</v>
      </c>
      <c r="V107" s="9">
        <f>'System Parameters'!L59</f>
        <v>0</v>
      </c>
    </row>
    <row r="108" spans="1:22" ht="13" x14ac:dyDescent="0.15">
      <c r="A108" s="9">
        <f>'System Parameters'!A60</f>
        <v>0</v>
      </c>
      <c r="B108" s="9">
        <f>'System Parameters'!B60</f>
        <v>0</v>
      </c>
      <c r="C108" s="9">
        <f>'System Parameters'!C60</f>
        <v>0</v>
      </c>
      <c r="D108" s="9">
        <f>'System Parameters'!D60</f>
        <v>0</v>
      </c>
      <c r="O108" s="9">
        <f>'System Parameters'!E60</f>
        <v>0</v>
      </c>
      <c r="P108" s="9">
        <f>'System Parameters'!F60</f>
        <v>0</v>
      </c>
      <c r="Q108" s="9">
        <f>'System Parameters'!G60</f>
        <v>0</v>
      </c>
      <c r="R108" s="9">
        <f>'System Parameters'!H60</f>
        <v>0</v>
      </c>
      <c r="S108" s="9">
        <f>'System Parameters'!I60</f>
        <v>0</v>
      </c>
      <c r="T108" s="9">
        <f>'System Parameters'!J60</f>
        <v>0</v>
      </c>
      <c r="U108" s="9">
        <f>'System Parameters'!K60</f>
        <v>0</v>
      </c>
      <c r="V108" s="9">
        <f>'System Parameters'!L60</f>
        <v>0</v>
      </c>
    </row>
    <row r="109" spans="1:22" ht="13" x14ac:dyDescent="0.15">
      <c r="A109" s="9">
        <f>'System Parameters'!A61</f>
        <v>0</v>
      </c>
      <c r="B109" s="9">
        <f>'System Parameters'!B61</f>
        <v>0</v>
      </c>
      <c r="C109" s="9">
        <f>'System Parameters'!C61</f>
        <v>0</v>
      </c>
      <c r="D109" s="9">
        <f>'System Parameters'!D61</f>
        <v>0</v>
      </c>
      <c r="O109" s="9">
        <f>'System Parameters'!E61</f>
        <v>0</v>
      </c>
      <c r="P109" s="9">
        <f>'System Parameters'!F61</f>
        <v>0</v>
      </c>
      <c r="Q109" s="9">
        <f>'System Parameters'!G61</f>
        <v>0</v>
      </c>
      <c r="R109" s="9">
        <f>'System Parameters'!H61</f>
        <v>0</v>
      </c>
      <c r="S109" s="9">
        <f>'System Parameters'!I61</f>
        <v>0</v>
      </c>
      <c r="T109" s="9">
        <f>'System Parameters'!J61</f>
        <v>0</v>
      </c>
      <c r="U109" s="9">
        <f>'System Parameters'!K61</f>
        <v>0</v>
      </c>
      <c r="V109" s="9">
        <f>'System Parameters'!L61</f>
        <v>0</v>
      </c>
    </row>
    <row r="110" spans="1:22" ht="13" x14ac:dyDescent="0.15">
      <c r="A110" s="9">
        <f>'System Parameters'!A62</f>
        <v>0</v>
      </c>
      <c r="B110" s="9">
        <f>'System Parameters'!B62</f>
        <v>0</v>
      </c>
      <c r="C110" s="9">
        <f>'System Parameters'!C62</f>
        <v>0</v>
      </c>
      <c r="D110" s="9">
        <f>'System Parameters'!D62</f>
        <v>0</v>
      </c>
      <c r="O110" s="9">
        <f>'System Parameters'!E62</f>
        <v>0</v>
      </c>
      <c r="P110" s="9">
        <f>'System Parameters'!F62</f>
        <v>0</v>
      </c>
      <c r="Q110" s="9">
        <f>'System Parameters'!G62</f>
        <v>0</v>
      </c>
      <c r="R110" s="9">
        <f>'System Parameters'!H62</f>
        <v>0</v>
      </c>
      <c r="S110" s="9">
        <f>'System Parameters'!I62</f>
        <v>0</v>
      </c>
      <c r="T110" s="9">
        <f>'System Parameters'!J62</f>
        <v>0</v>
      </c>
      <c r="U110" s="9">
        <f>'System Parameters'!K62</f>
        <v>0</v>
      </c>
      <c r="V110" s="9">
        <f>'System Parameters'!L62</f>
        <v>0</v>
      </c>
    </row>
    <row r="111" spans="1:22" ht="13" x14ac:dyDescent="0.15">
      <c r="A111" s="9">
        <f>'System Parameters'!A63</f>
        <v>0</v>
      </c>
      <c r="B111" s="9">
        <f>'System Parameters'!B63</f>
        <v>0</v>
      </c>
      <c r="C111" s="9">
        <f>'System Parameters'!C63</f>
        <v>0</v>
      </c>
      <c r="D111" s="9">
        <f>'System Parameters'!D63</f>
        <v>0</v>
      </c>
      <c r="O111" s="9">
        <f>'System Parameters'!E63</f>
        <v>0</v>
      </c>
      <c r="P111" s="9">
        <f>'System Parameters'!F63</f>
        <v>0</v>
      </c>
      <c r="Q111" s="9">
        <f>'System Parameters'!G63</f>
        <v>0</v>
      </c>
      <c r="R111" s="9">
        <f>'System Parameters'!H63</f>
        <v>0</v>
      </c>
      <c r="S111" s="9">
        <f>'System Parameters'!I63</f>
        <v>0</v>
      </c>
      <c r="T111" s="9">
        <f>'System Parameters'!J63</f>
        <v>0</v>
      </c>
      <c r="U111" s="9">
        <f>'System Parameters'!K63</f>
        <v>0</v>
      </c>
      <c r="V111" s="9">
        <f>'System Parameters'!L63</f>
        <v>0</v>
      </c>
    </row>
    <row r="112" spans="1:22" ht="13" x14ac:dyDescent="0.15">
      <c r="A112" s="9">
        <f>'System Parameters'!A64</f>
        <v>0</v>
      </c>
      <c r="B112" s="9">
        <f>'System Parameters'!B64</f>
        <v>0</v>
      </c>
      <c r="C112" s="9">
        <f>'System Parameters'!C64</f>
        <v>0</v>
      </c>
      <c r="D112" s="9">
        <f>'System Parameters'!D64</f>
        <v>0</v>
      </c>
      <c r="O112" s="9">
        <f>'System Parameters'!E64</f>
        <v>0</v>
      </c>
      <c r="P112" s="9">
        <f>'System Parameters'!F64</f>
        <v>0</v>
      </c>
      <c r="Q112" s="9">
        <f>'System Parameters'!G64</f>
        <v>0</v>
      </c>
      <c r="R112" s="9">
        <f>'System Parameters'!H64</f>
        <v>0</v>
      </c>
      <c r="S112" s="9">
        <f>'System Parameters'!I64</f>
        <v>0</v>
      </c>
      <c r="T112" s="9">
        <f>'System Parameters'!J64</f>
        <v>0</v>
      </c>
      <c r="U112" s="9">
        <f>'System Parameters'!K64</f>
        <v>0</v>
      </c>
      <c r="V112" s="9">
        <f>'System Parameters'!L64</f>
        <v>0</v>
      </c>
    </row>
    <row r="113" spans="1:22" ht="13" x14ac:dyDescent="0.15">
      <c r="A113" s="9">
        <f>'System Parameters'!A65</f>
        <v>0</v>
      </c>
      <c r="B113" s="9">
        <f>'System Parameters'!B65</f>
        <v>0</v>
      </c>
      <c r="C113" s="9">
        <f>'System Parameters'!C65</f>
        <v>0</v>
      </c>
      <c r="D113" s="9">
        <f>'System Parameters'!D65</f>
        <v>0</v>
      </c>
      <c r="O113" s="9">
        <f>'System Parameters'!E65</f>
        <v>0</v>
      </c>
      <c r="P113" s="9">
        <f>'System Parameters'!F65</f>
        <v>0</v>
      </c>
      <c r="Q113" s="9">
        <f>'System Parameters'!G65</f>
        <v>0</v>
      </c>
      <c r="R113" s="9">
        <f>'System Parameters'!H65</f>
        <v>0</v>
      </c>
      <c r="S113" s="9">
        <f>'System Parameters'!I65</f>
        <v>0</v>
      </c>
      <c r="T113" s="9">
        <f>'System Parameters'!J65</f>
        <v>0</v>
      </c>
      <c r="U113" s="9">
        <f>'System Parameters'!K65</f>
        <v>0</v>
      </c>
      <c r="V113" s="9">
        <f>'System Parameters'!L65</f>
        <v>0</v>
      </c>
    </row>
    <row r="114" spans="1:22" ht="13" x14ac:dyDescent="0.15">
      <c r="A114" s="9">
        <f>'System Parameters'!A66</f>
        <v>0</v>
      </c>
      <c r="B114" s="9">
        <f>'System Parameters'!B66</f>
        <v>0</v>
      </c>
      <c r="C114" s="9">
        <f>'System Parameters'!C66</f>
        <v>0</v>
      </c>
      <c r="D114" s="9">
        <f>'System Parameters'!D66</f>
        <v>0</v>
      </c>
      <c r="O114" s="9">
        <f>'System Parameters'!E66</f>
        <v>0</v>
      </c>
      <c r="P114" s="9">
        <f>'System Parameters'!F66</f>
        <v>0</v>
      </c>
      <c r="Q114" s="9">
        <f>'System Parameters'!G66</f>
        <v>0</v>
      </c>
      <c r="R114" s="9">
        <f>'System Parameters'!H66</f>
        <v>0</v>
      </c>
      <c r="S114" s="9">
        <f>'System Parameters'!I66</f>
        <v>0</v>
      </c>
      <c r="T114" s="9">
        <f>'System Parameters'!J66</f>
        <v>0</v>
      </c>
      <c r="U114" s="9">
        <f>'System Parameters'!K66</f>
        <v>0</v>
      </c>
      <c r="V114" s="9">
        <f>'System Parameters'!L66</f>
        <v>0</v>
      </c>
    </row>
    <row r="115" spans="1:22" ht="13" x14ac:dyDescent="0.15">
      <c r="A115" s="9">
        <f>'System Parameters'!A67</f>
        <v>0</v>
      </c>
      <c r="B115" s="9">
        <f>'System Parameters'!B67</f>
        <v>0</v>
      </c>
      <c r="C115" s="9">
        <f>'System Parameters'!C67</f>
        <v>0</v>
      </c>
      <c r="D115" s="9">
        <f>'System Parameters'!D67</f>
        <v>0</v>
      </c>
      <c r="O115" s="9">
        <f>'System Parameters'!E67</f>
        <v>0</v>
      </c>
      <c r="P115" s="9">
        <f>'System Parameters'!F67</f>
        <v>0</v>
      </c>
      <c r="Q115" s="9">
        <f>'System Parameters'!G67</f>
        <v>0</v>
      </c>
      <c r="R115" s="9">
        <f>'System Parameters'!H67</f>
        <v>0</v>
      </c>
      <c r="S115" s="9">
        <f>'System Parameters'!I67</f>
        <v>0</v>
      </c>
      <c r="T115" s="9">
        <f>'System Parameters'!J67</f>
        <v>0</v>
      </c>
      <c r="U115" s="9">
        <f>'System Parameters'!K67</f>
        <v>0</v>
      </c>
      <c r="V115" s="9">
        <f>'System Parameters'!L67</f>
        <v>0</v>
      </c>
    </row>
    <row r="116" spans="1:22" ht="13" x14ac:dyDescent="0.15">
      <c r="A116" s="9">
        <f>'System Parameters'!A68</f>
        <v>0</v>
      </c>
      <c r="B116" s="9">
        <f>'System Parameters'!B68</f>
        <v>0</v>
      </c>
      <c r="C116" s="9">
        <f>'System Parameters'!C68</f>
        <v>0</v>
      </c>
      <c r="D116" s="9">
        <f>'System Parameters'!D68</f>
        <v>0</v>
      </c>
      <c r="O116" s="9">
        <f>'System Parameters'!E68</f>
        <v>0</v>
      </c>
      <c r="P116" s="9">
        <f>'System Parameters'!F68</f>
        <v>0</v>
      </c>
      <c r="Q116" s="9">
        <f>'System Parameters'!G68</f>
        <v>0</v>
      </c>
      <c r="R116" s="9">
        <f>'System Parameters'!H68</f>
        <v>0</v>
      </c>
      <c r="S116" s="9">
        <f>'System Parameters'!I68</f>
        <v>0</v>
      </c>
      <c r="T116" s="9">
        <f>'System Parameters'!J68</f>
        <v>0</v>
      </c>
      <c r="U116" s="9">
        <f>'System Parameters'!K68</f>
        <v>0</v>
      </c>
      <c r="V116" s="9">
        <f>'System Parameters'!L68</f>
        <v>0</v>
      </c>
    </row>
    <row r="117" spans="1:22" ht="13" x14ac:dyDescent="0.15">
      <c r="A117" s="9">
        <f>'System Parameters'!A69</f>
        <v>0</v>
      </c>
      <c r="B117" s="9">
        <f>'System Parameters'!B69</f>
        <v>0</v>
      </c>
      <c r="C117" s="9">
        <f>'System Parameters'!C69</f>
        <v>0</v>
      </c>
      <c r="D117" s="9">
        <f>'System Parameters'!D69</f>
        <v>0</v>
      </c>
      <c r="O117" s="9">
        <f>'System Parameters'!E69</f>
        <v>0</v>
      </c>
      <c r="P117" s="9">
        <f>'System Parameters'!F69</f>
        <v>0</v>
      </c>
      <c r="Q117" s="9">
        <f>'System Parameters'!G69</f>
        <v>0</v>
      </c>
      <c r="R117" s="9">
        <f>'System Parameters'!H69</f>
        <v>0</v>
      </c>
      <c r="S117" s="9">
        <f>'System Parameters'!I69</f>
        <v>0</v>
      </c>
      <c r="T117" s="9">
        <f>'System Parameters'!J69</f>
        <v>0</v>
      </c>
      <c r="U117" s="9">
        <f>'System Parameters'!K69</f>
        <v>0</v>
      </c>
      <c r="V117" s="9">
        <f>'System Parameters'!L69</f>
        <v>0</v>
      </c>
    </row>
    <row r="118" spans="1:22" ht="13" x14ac:dyDescent="0.15">
      <c r="A118" s="9">
        <f>'System Parameters'!A70</f>
        <v>0</v>
      </c>
      <c r="B118" s="9">
        <f>'System Parameters'!B70</f>
        <v>0</v>
      </c>
      <c r="C118" s="9">
        <f>'System Parameters'!C70</f>
        <v>0</v>
      </c>
      <c r="D118" s="9">
        <f>'System Parameters'!D70</f>
        <v>0</v>
      </c>
      <c r="O118" s="9">
        <f>'System Parameters'!E70</f>
        <v>0</v>
      </c>
      <c r="P118" s="9">
        <f>'System Parameters'!F70</f>
        <v>0</v>
      </c>
      <c r="Q118" s="9">
        <f>'System Parameters'!G70</f>
        <v>0</v>
      </c>
      <c r="R118" s="9">
        <f>'System Parameters'!H70</f>
        <v>0</v>
      </c>
      <c r="S118" s="9">
        <f>'System Parameters'!I70</f>
        <v>0</v>
      </c>
      <c r="T118" s="9">
        <f>'System Parameters'!J70</f>
        <v>0</v>
      </c>
      <c r="U118" s="9">
        <f>'System Parameters'!K70</f>
        <v>0</v>
      </c>
      <c r="V118" s="9">
        <f>'System Parameters'!L70</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23383-F9B8-8040-B670-38AF6E2FB7FA}">
  <dimension ref="A1:B17"/>
  <sheetViews>
    <sheetView zoomScale="115" workbookViewId="0">
      <selection sqref="A1:B1"/>
    </sheetView>
  </sheetViews>
  <sheetFormatPr baseColWidth="10" defaultRowHeight="13" x14ac:dyDescent="0.15"/>
  <cols>
    <col min="1" max="1" width="15.33203125" bestFit="1" customWidth="1"/>
    <col min="2" max="2" width="88.1640625" bestFit="1" customWidth="1"/>
  </cols>
  <sheetData>
    <row r="1" spans="1:2" ht="18" x14ac:dyDescent="0.2">
      <c r="A1" s="34" t="s">
        <v>76</v>
      </c>
      <c r="B1" s="34"/>
    </row>
    <row r="2" spans="1:2" x14ac:dyDescent="0.15">
      <c r="A2" s="30" t="s">
        <v>56</v>
      </c>
      <c r="B2" s="31" t="s">
        <v>57</v>
      </c>
    </row>
    <row r="3" spans="1:2" x14ac:dyDescent="0.15">
      <c r="A3" s="30"/>
      <c r="B3" s="31" t="s">
        <v>58</v>
      </c>
    </row>
    <row r="4" spans="1:2" x14ac:dyDescent="0.15">
      <c r="A4" s="30"/>
      <c r="B4" s="31" t="s">
        <v>59</v>
      </c>
    </row>
    <row r="5" spans="1:2" x14ac:dyDescent="0.15">
      <c r="A5" s="30" t="s">
        <v>60</v>
      </c>
      <c r="B5" s="31" t="s">
        <v>61</v>
      </c>
    </row>
    <row r="6" spans="1:2" x14ac:dyDescent="0.15">
      <c r="A6" s="30"/>
      <c r="B6" s="31" t="s">
        <v>62</v>
      </c>
    </row>
    <row r="7" spans="1:2" x14ac:dyDescent="0.15">
      <c r="A7" s="30"/>
      <c r="B7" s="31" t="s">
        <v>63</v>
      </c>
    </row>
    <row r="8" spans="1:2" x14ac:dyDescent="0.15">
      <c r="A8" s="32"/>
      <c r="B8" s="32"/>
    </row>
    <row r="9" spans="1:2" x14ac:dyDescent="0.15">
      <c r="A9" s="30" t="s">
        <v>64</v>
      </c>
      <c r="B9" s="31" t="s">
        <v>65</v>
      </c>
    </row>
    <row r="10" spans="1:2" x14ac:dyDescent="0.15">
      <c r="A10" s="30"/>
      <c r="B10" s="31" t="s">
        <v>66</v>
      </c>
    </row>
    <row r="11" spans="1:2" x14ac:dyDescent="0.15">
      <c r="A11" s="30"/>
      <c r="B11" s="31" t="s">
        <v>67</v>
      </c>
    </row>
    <row r="12" spans="1:2" x14ac:dyDescent="0.15">
      <c r="A12" s="30" t="s">
        <v>68</v>
      </c>
      <c r="B12" s="33" t="s">
        <v>73</v>
      </c>
    </row>
    <row r="13" spans="1:2" x14ac:dyDescent="0.15">
      <c r="A13" s="30"/>
      <c r="B13" s="33" t="s">
        <v>74</v>
      </c>
    </row>
    <row r="14" spans="1:2" x14ac:dyDescent="0.15">
      <c r="A14" s="30"/>
      <c r="B14" s="33" t="s">
        <v>70</v>
      </c>
    </row>
    <row r="15" spans="1:2" x14ac:dyDescent="0.15">
      <c r="A15" s="30" t="s">
        <v>69</v>
      </c>
      <c r="B15" s="33" t="s">
        <v>75</v>
      </c>
    </row>
    <row r="16" spans="1:2" x14ac:dyDescent="0.15">
      <c r="A16" s="30"/>
      <c r="B16" s="33" t="s">
        <v>71</v>
      </c>
    </row>
    <row r="17" spans="1:2" x14ac:dyDescent="0.15">
      <c r="A17" s="30"/>
      <c r="B17" s="33" t="s">
        <v>72</v>
      </c>
    </row>
  </sheetData>
  <mergeCells count="7">
    <mergeCell ref="A1:B1"/>
    <mergeCell ref="A2:A4"/>
    <mergeCell ref="A5:A7"/>
    <mergeCell ref="A9:A11"/>
    <mergeCell ref="A12:A14"/>
    <mergeCell ref="A15:A17"/>
    <mergeCell ref="A8:B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System Parameters</vt:lpstr>
      <vt:lpstr>Sensitivity Analysis</vt:lpstr>
      <vt:lpstr>mode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Jiaqi Wu</cp:lastModifiedBy>
  <dcterms:modified xsi:type="dcterms:W3CDTF">2024-02-07T05:22:54Z</dcterms:modified>
</cp:coreProperties>
</file>