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吴奕豪\2024年\7-4_P863_宫颈癌_吴奕豪\P863_Raw experimental data\"/>
    </mc:Choice>
  </mc:AlternateContent>
  <xr:revisionPtr revIDLastSave="0" documentId="13_ncr:1_{2ED162BD-668C-467F-8D75-F1302C78A1F2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PCR result" sheetId="1" r:id="rId1"/>
    <sheet name="raw data" sheetId="2" r:id="rId2"/>
    <sheet name="cell numb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E6" i="3"/>
  <c r="E2" i="3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G26" i="1" l="1"/>
  <c r="G27" i="1" s="1"/>
  <c r="G28" i="1" s="1"/>
  <c r="G29" i="1" s="1"/>
  <c r="G30" i="1" s="1"/>
  <c r="G31" i="1" s="1"/>
  <c r="H31" i="1" s="1"/>
  <c r="I31" i="1" s="1"/>
  <c r="G44" i="1"/>
  <c r="G45" i="1" s="1"/>
  <c r="G46" i="1" s="1"/>
  <c r="G47" i="1" s="1"/>
  <c r="G48" i="1" s="1"/>
  <c r="G49" i="1" s="1"/>
  <c r="G38" i="1"/>
  <c r="G39" i="1" s="1"/>
  <c r="G40" i="1" s="1"/>
  <c r="G41" i="1" s="1"/>
  <c r="G42" i="1" s="1"/>
  <c r="G43" i="1" s="1"/>
  <c r="G32" i="1"/>
  <c r="G33" i="1" s="1"/>
  <c r="G34" i="1" s="1"/>
  <c r="G35" i="1" s="1"/>
  <c r="G36" i="1" s="1"/>
  <c r="H26" i="1" l="1"/>
  <c r="I26" i="1" s="1"/>
  <c r="H28" i="1"/>
  <c r="I28" i="1" s="1"/>
  <c r="H27" i="1"/>
  <c r="I27" i="1" s="1"/>
  <c r="J26" i="1" s="1"/>
  <c r="H30" i="1"/>
  <c r="I30" i="1" s="1"/>
  <c r="H29" i="1"/>
  <c r="I29" i="1" s="1"/>
  <c r="H40" i="1"/>
  <c r="I40" i="1" s="1"/>
  <c r="H47" i="1"/>
  <c r="I47" i="1" s="1"/>
  <c r="H49" i="1"/>
  <c r="I49" i="1" s="1"/>
  <c r="H32" i="1"/>
  <c r="I32" i="1" s="1"/>
  <c r="H48" i="1"/>
  <c r="I48" i="1" s="1"/>
  <c r="H38" i="1"/>
  <c r="I38" i="1" s="1"/>
  <c r="H44" i="1"/>
  <c r="I44" i="1" s="1"/>
  <c r="H43" i="1"/>
  <c r="I43" i="1" s="1"/>
  <c r="H39" i="1"/>
  <c r="I39" i="1" s="1"/>
  <c r="H46" i="1"/>
  <c r="I46" i="1" s="1"/>
  <c r="G37" i="1"/>
  <c r="H36" i="1"/>
  <c r="I36" i="1" s="1"/>
  <c r="H45" i="1"/>
  <c r="I45" i="1" s="1"/>
  <c r="H41" i="1"/>
  <c r="I41" i="1" s="1"/>
  <c r="H35" i="1"/>
  <c r="I35" i="1" s="1"/>
  <c r="H34" i="1"/>
  <c r="I34" i="1" s="1"/>
  <c r="H33" i="1"/>
  <c r="I33" i="1" s="1"/>
  <c r="H42" i="1"/>
  <c r="I42" i="1" s="1"/>
  <c r="L29" i="1" l="1"/>
  <c r="K26" i="1"/>
  <c r="J29" i="1"/>
  <c r="K29" i="1"/>
  <c r="L47" i="1"/>
  <c r="K44" i="1"/>
  <c r="J44" i="1"/>
  <c r="J38" i="1"/>
  <c r="K38" i="1"/>
  <c r="L41" i="1"/>
  <c r="K32" i="1"/>
  <c r="J32" i="1"/>
  <c r="K47" i="1"/>
  <c r="J47" i="1"/>
  <c r="J41" i="1"/>
  <c r="K41" i="1"/>
  <c r="H37" i="1"/>
  <c r="I37" i="1" s="1"/>
  <c r="K35" i="1" s="1"/>
  <c r="L35" i="1" l="1"/>
  <c r="J35" i="1"/>
  <c r="D25" i="1" l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G2" i="1" l="1"/>
  <c r="H2" i="1" s="1"/>
  <c r="I2" i="1" s="1"/>
  <c r="G8" i="1"/>
  <c r="G9" i="1" s="1"/>
  <c r="G14" i="1"/>
  <c r="G15" i="1" s="1"/>
  <c r="G16" i="1" s="1"/>
  <c r="G17" i="1" s="1"/>
  <c r="G18" i="1" s="1"/>
  <c r="G19" i="1" s="1"/>
  <c r="G20" i="1"/>
  <c r="G21" i="1" s="1"/>
  <c r="G22" i="1" s="1"/>
  <c r="G23" i="1" s="1"/>
  <c r="G24" i="1" s="1"/>
  <c r="G25" i="1" s="1"/>
  <c r="G3" i="1" l="1"/>
  <c r="G4" i="1" s="1"/>
  <c r="H3" i="1"/>
  <c r="I3" i="1" s="1"/>
  <c r="H19" i="1"/>
  <c r="I19" i="1" s="1"/>
  <c r="H14" i="1"/>
  <c r="I14" i="1" s="1"/>
  <c r="H20" i="1"/>
  <c r="I20" i="1" s="1"/>
  <c r="H17" i="1"/>
  <c r="I17" i="1" s="1"/>
  <c r="H8" i="1"/>
  <c r="I8" i="1" s="1"/>
  <c r="G10" i="1"/>
  <c r="H9" i="1"/>
  <c r="I9" i="1" s="1"/>
  <c r="H16" i="1"/>
  <c r="I16" i="1" s="1"/>
  <c r="H21" i="1"/>
  <c r="I21" i="1" s="1"/>
  <c r="H23" i="1"/>
  <c r="I23" i="1" s="1"/>
  <c r="H18" i="1"/>
  <c r="I18" i="1" s="1"/>
  <c r="G5" i="1"/>
  <c r="H4" i="1"/>
  <c r="I4" i="1" s="1"/>
  <c r="H24" i="1"/>
  <c r="I24" i="1" s="1"/>
  <c r="H25" i="1"/>
  <c r="I25" i="1" s="1"/>
  <c r="H15" i="1"/>
  <c r="I15" i="1" s="1"/>
  <c r="H22" i="1"/>
  <c r="I22" i="1" s="1"/>
  <c r="K2" i="1" l="1"/>
  <c r="J2" i="1"/>
  <c r="G11" i="1"/>
  <c r="H10" i="1"/>
  <c r="I10" i="1" s="1"/>
  <c r="K8" i="1" s="1"/>
  <c r="J17" i="1"/>
  <c r="K17" i="1"/>
  <c r="L23" i="1"/>
  <c r="J20" i="1"/>
  <c r="K20" i="1"/>
  <c r="G6" i="1"/>
  <c r="H5" i="1"/>
  <c r="I5" i="1" s="1"/>
  <c r="K14" i="1"/>
  <c r="J14" i="1"/>
  <c r="L17" i="1"/>
  <c r="K23" i="1"/>
  <c r="J23" i="1"/>
  <c r="J8" i="1" l="1"/>
  <c r="G7" i="1"/>
  <c r="H6" i="1"/>
  <c r="I6" i="1" s="1"/>
  <c r="G12" i="1"/>
  <c r="H11" i="1"/>
  <c r="I11" i="1" s="1"/>
  <c r="H7" i="1" l="1"/>
  <c r="I7" i="1" s="1"/>
  <c r="K5" i="1" s="1"/>
  <c r="L5" i="1"/>
  <c r="G13" i="1"/>
  <c r="H12" i="1"/>
  <c r="I12" i="1" s="1"/>
  <c r="J5" i="1"/>
  <c r="H13" i="1" l="1"/>
  <c r="I13" i="1" s="1"/>
  <c r="K11" i="1" s="1"/>
  <c r="L11" i="1" l="1"/>
  <c r="J11" i="1"/>
</calcChain>
</file>

<file path=xl/sharedStrings.xml><?xml version="1.0" encoding="utf-8"?>
<sst xmlns="http://schemas.openxmlformats.org/spreadsheetml/2006/main" count="338" uniqueCount="94">
  <si>
    <t>GAPDH</t>
  </si>
  <si>
    <t xml:space="preserve">Cq   </t>
  </si>
  <si>
    <t>Cq Mean</t>
  </si>
  <si>
    <t>target gene</t>
  </si>
  <si>
    <t>expression</t>
  </si>
  <si>
    <t>average</t>
  </si>
  <si>
    <t>p value</t>
  </si>
  <si>
    <t>A01</t>
  </si>
  <si>
    <t>FAM</t>
  </si>
  <si>
    <t>A02</t>
  </si>
  <si>
    <t>A03</t>
  </si>
  <si>
    <t>A04</t>
  </si>
  <si>
    <t>A05</t>
  </si>
  <si>
    <t>A06</t>
  </si>
  <si>
    <t>B01</t>
  </si>
  <si>
    <t>B02</t>
  </si>
  <si>
    <t>B03</t>
  </si>
  <si>
    <t>B04</t>
  </si>
  <si>
    <t>B05</t>
  </si>
  <si>
    <t>B06</t>
  </si>
  <si>
    <t>C01</t>
  </si>
  <si>
    <t>C02</t>
  </si>
  <si>
    <t>C03</t>
  </si>
  <si>
    <t>C04</t>
  </si>
  <si>
    <t>C05</t>
  </si>
  <si>
    <t>C06</t>
  </si>
  <si>
    <t>D01</t>
  </si>
  <si>
    <t>D02</t>
  </si>
  <si>
    <t>D03</t>
  </si>
  <si>
    <t>D04</t>
  </si>
  <si>
    <t>D05</t>
  </si>
  <si>
    <t>D06</t>
  </si>
  <si>
    <t>E01</t>
  </si>
  <si>
    <t>E02</t>
  </si>
  <si>
    <t>E03</t>
  </si>
  <si>
    <t>E04</t>
  </si>
  <si>
    <t>E05</t>
  </si>
  <si>
    <t>E06</t>
  </si>
  <si>
    <t>GAPDH</t>
    <phoneticPr fontId="1" type="noConversion"/>
  </si>
  <si>
    <t>si-NC</t>
    <phoneticPr fontId="1" type="noConversion"/>
  </si>
  <si>
    <t>P</t>
    <phoneticPr fontId="1" type="noConversion"/>
  </si>
  <si>
    <t>Migration</t>
    <phoneticPr fontId="1" type="noConversion"/>
  </si>
  <si>
    <t>Invasion</t>
    <phoneticPr fontId="1" type="noConversion"/>
  </si>
  <si>
    <t>Hela</t>
  </si>
  <si>
    <t>KCNK1</t>
  </si>
  <si>
    <t>KCNK1</t>
    <phoneticPr fontId="1" type="noConversion"/>
  </si>
  <si>
    <t>CXCL3</t>
  </si>
  <si>
    <t>CXCL3</t>
    <phoneticPr fontId="1" type="noConversion"/>
  </si>
  <si>
    <t>TCN2</t>
  </si>
  <si>
    <t>TCN2</t>
    <phoneticPr fontId="1" type="noConversion"/>
  </si>
  <si>
    <t>SERPINF2</t>
  </si>
  <si>
    <t>SERPINF2</t>
    <phoneticPr fontId="1" type="noConversion"/>
  </si>
  <si>
    <t>PIH1D2</t>
  </si>
  <si>
    <t>PIH1D2</t>
    <phoneticPr fontId="1" type="noConversion"/>
  </si>
  <si>
    <t>DTX1</t>
  </si>
  <si>
    <t>DTX1</t>
    <phoneticPr fontId="1" type="noConversion"/>
  </si>
  <si>
    <t>GCNT2</t>
  </si>
  <si>
    <t>GCNT2</t>
    <phoneticPr fontId="1" type="noConversion"/>
  </si>
  <si>
    <t>F01</t>
    <phoneticPr fontId="1" type="noConversion"/>
  </si>
  <si>
    <t>F02</t>
  </si>
  <si>
    <t>F03</t>
  </si>
  <si>
    <t>F04</t>
  </si>
  <si>
    <t>F05</t>
  </si>
  <si>
    <t>F06</t>
  </si>
  <si>
    <t>G01</t>
    <phoneticPr fontId="1" type="noConversion"/>
  </si>
  <si>
    <t>G02</t>
  </si>
  <si>
    <t>G03</t>
  </si>
  <si>
    <t>G04</t>
  </si>
  <si>
    <t>G05</t>
  </si>
  <si>
    <t>G06</t>
  </si>
  <si>
    <t>H01</t>
    <phoneticPr fontId="1" type="noConversion"/>
  </si>
  <si>
    <t>H02</t>
  </si>
  <si>
    <t>H03</t>
  </si>
  <si>
    <t>H04</t>
  </si>
  <si>
    <t>H05</t>
  </si>
  <si>
    <t>H06</t>
  </si>
  <si>
    <t>I01</t>
    <phoneticPr fontId="1" type="noConversion"/>
  </si>
  <si>
    <t>I02</t>
  </si>
  <si>
    <t>I03</t>
  </si>
  <si>
    <t>I04</t>
  </si>
  <si>
    <t>I05</t>
  </si>
  <si>
    <t>I06</t>
  </si>
  <si>
    <t>LIF</t>
  </si>
  <si>
    <t>LIF</t>
    <phoneticPr fontId="1" type="noConversion"/>
  </si>
  <si>
    <t>si-CXCL3</t>
    <phoneticPr fontId="1" type="noConversion"/>
  </si>
  <si>
    <t>HCerEpiC</t>
  </si>
  <si>
    <t>Hela</t>
    <phoneticPr fontId="1" type="noConversion"/>
  </si>
  <si>
    <t>HCerEpiC</t>
    <phoneticPr fontId="1" type="noConversion"/>
  </si>
  <si>
    <t>Hole site</t>
  </si>
  <si>
    <t>passage</t>
  </si>
  <si>
    <t>CT value</t>
    <phoneticPr fontId="1" type="noConversion"/>
  </si>
  <si>
    <t>TM value</t>
    <phoneticPr fontId="1" type="noConversion"/>
  </si>
  <si>
    <t>target gene</t>
    <phoneticPr fontId="1" type="noConversion"/>
  </si>
  <si>
    <t>samples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</si>
</sst>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##0.00;\-###0.00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top"/>
      <protection locked="0"/>
    </xf>
  </cellStyleXfs>
  <cellXfs count="12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0" fontId="0" fillId="2" borderId="0" xfId="0" applyFill="1"/>
    <xf numFmtId="177" fontId="4" fillId="0" borderId="0" xfId="1" applyNumberFormat="1" applyFont="1" applyAlignment="1" applyProtection="1">
      <alignment horizontal="center" vertical="center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1" xr:uid="{940086EB-A372-4C92-BA8F-646020F53EAB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topLeftCell="A10" workbookViewId="0">
      <selection activeCell="Q22" sqref="Q22"/>
    </sheetView>
  </sheetViews>
  <sheetFormatPr defaultRowHeight="14" x14ac:dyDescent="0.3"/>
  <cols>
    <col min="1" max="1" width="10.75" customWidth="1"/>
    <col min="2" max="2" width="9" customWidth="1"/>
  </cols>
  <sheetData>
    <row r="1" spans="1:20" s="1" customFormat="1" x14ac:dyDescent="0.3">
      <c r="A1"/>
      <c r="B1"/>
      <c r="C1" s="2" t="s">
        <v>1</v>
      </c>
      <c r="D1" s="2" t="s">
        <v>2</v>
      </c>
      <c r="E1" s="1" t="s">
        <v>3</v>
      </c>
      <c r="F1"/>
      <c r="G1"/>
      <c r="H1"/>
      <c r="I1" s="3" t="s">
        <v>4</v>
      </c>
      <c r="J1" t="s">
        <v>5</v>
      </c>
      <c r="K1"/>
      <c r="L1" s="6" t="s">
        <v>6</v>
      </c>
      <c r="O1" s="4"/>
      <c r="P1" s="4"/>
      <c r="Q1" s="4"/>
      <c r="R1" s="4"/>
      <c r="S1" s="4"/>
      <c r="T1" s="4"/>
    </row>
    <row r="2" spans="1:20" s="1" customFormat="1" x14ac:dyDescent="0.3">
      <c r="A2" s="1" t="s">
        <v>87</v>
      </c>
      <c r="B2" t="s">
        <v>0</v>
      </c>
      <c r="C2" s="1">
        <v>16.14</v>
      </c>
      <c r="D2" s="2">
        <f>AVERAGE(C2:C4)</f>
        <v>16.173333333333332</v>
      </c>
      <c r="E2" s="1">
        <v>27.42</v>
      </c>
      <c r="F2" s="2">
        <f>E2-D2</f>
        <v>11.24666666666667</v>
      </c>
      <c r="G2" s="2">
        <f>AVERAGE(F2:F4)</f>
        <v>11.116666666666669</v>
      </c>
      <c r="H2" s="2">
        <f>F2-G2</f>
        <v>0.13000000000000078</v>
      </c>
      <c r="I2" s="3">
        <f>POWER(2,-H2)</f>
        <v>0.91383145022940004</v>
      </c>
      <c r="J2">
        <f>AVERAGE(I2:I4)</f>
        <v>1.0083805350259094</v>
      </c>
      <c r="K2">
        <f>STDEV(I2:I4)</f>
        <v>0.16376381867669196</v>
      </c>
      <c r="L2"/>
      <c r="M2" s="10" t="s">
        <v>45</v>
      </c>
    </row>
    <row r="3" spans="1:20" s="1" customFormat="1" x14ac:dyDescent="0.3">
      <c r="A3" s="1" t="s">
        <v>85</v>
      </c>
      <c r="B3" t="s">
        <v>0</v>
      </c>
      <c r="C3" s="1">
        <v>16.16</v>
      </c>
      <c r="D3" s="2">
        <f>AVERAGE(C2:C4)</f>
        <v>16.173333333333332</v>
      </c>
      <c r="E3" s="1">
        <v>27.42</v>
      </c>
      <c r="F3" s="2">
        <f t="shared" ref="F3:F7" si="0">E3-D3</f>
        <v>11.24666666666667</v>
      </c>
      <c r="G3" s="2">
        <f>G2</f>
        <v>11.116666666666669</v>
      </c>
      <c r="H3" s="2">
        <f t="shared" ref="H3:H7" si="1">F3-G3</f>
        <v>0.13000000000000078</v>
      </c>
      <c r="I3" s="3">
        <f t="shared" ref="I3:I7" si="2">POWER(2,-H3)</f>
        <v>0.91383145022940004</v>
      </c>
      <c r="J3"/>
      <c r="K3"/>
      <c r="L3"/>
      <c r="M3" s="11"/>
      <c r="R3" s="4"/>
      <c r="S3" s="4"/>
      <c r="T3" s="4"/>
    </row>
    <row r="4" spans="1:20" s="1" customFormat="1" x14ac:dyDescent="0.3">
      <c r="A4" s="1" t="s">
        <v>85</v>
      </c>
      <c r="B4" t="s">
        <v>0</v>
      </c>
      <c r="C4" s="1">
        <v>16.22</v>
      </c>
      <c r="D4" s="2">
        <f>AVERAGE(C2:C4)</f>
        <v>16.173333333333332</v>
      </c>
      <c r="E4" s="1">
        <v>27.03</v>
      </c>
      <c r="F4" s="2">
        <f t="shared" si="0"/>
        <v>10.856666666666669</v>
      </c>
      <c r="G4" s="2">
        <f t="shared" ref="G4:G7" si="3">G3</f>
        <v>11.116666666666669</v>
      </c>
      <c r="H4" s="2">
        <f t="shared" si="1"/>
        <v>-0.25999999999999979</v>
      </c>
      <c r="I4" s="3">
        <f t="shared" si="2"/>
        <v>1.1974787046189284</v>
      </c>
      <c r="J4"/>
      <c r="K4"/>
      <c r="L4"/>
      <c r="M4" s="11"/>
      <c r="R4" s="4"/>
      <c r="S4" s="4"/>
      <c r="T4" s="4"/>
    </row>
    <row r="5" spans="1:20" s="1" customFormat="1" x14ac:dyDescent="0.3">
      <c r="A5" s="1" t="s">
        <v>86</v>
      </c>
      <c r="B5" t="s">
        <v>0</v>
      </c>
      <c r="C5" s="1">
        <v>16.149999999999999</v>
      </c>
      <c r="D5" s="2">
        <f>AVERAGE(C5:C7)</f>
        <v>16.106666666666666</v>
      </c>
      <c r="E5" s="1">
        <v>26.25</v>
      </c>
      <c r="F5" s="2">
        <f t="shared" si="0"/>
        <v>10.143333333333334</v>
      </c>
      <c r="G5" s="2">
        <f t="shared" si="3"/>
        <v>11.116666666666669</v>
      </c>
      <c r="H5" s="2">
        <f t="shared" si="1"/>
        <v>-0.97333333333333449</v>
      </c>
      <c r="I5" s="3">
        <f t="shared" si="2"/>
        <v>1.9633717104935104</v>
      </c>
      <c r="J5">
        <f>AVERAGE(I5:I7)</f>
        <v>1.6958465144555008</v>
      </c>
      <c r="K5">
        <f>STDEV(I5:I7)</f>
        <v>0.23269331824431932</v>
      </c>
      <c r="L5" s="5">
        <f>IF(_xlfn.F.TEST(I2:I4,I5:I7)&gt;0.05,_xlfn.T.TEST(I2:I4,I5:I7,2,2),_xlfn.T.TEST(I2:I4,I5:I7,2,3))</f>
        <v>1.3865687919247551E-2</v>
      </c>
      <c r="M5" s="11"/>
      <c r="P5" s="4"/>
      <c r="Q5" s="4"/>
      <c r="R5" s="4"/>
      <c r="S5" s="4"/>
      <c r="T5" s="4"/>
    </row>
    <row r="6" spans="1:20" s="1" customFormat="1" x14ac:dyDescent="0.3">
      <c r="A6" s="1" t="s">
        <v>43</v>
      </c>
      <c r="B6" t="s">
        <v>0</v>
      </c>
      <c r="C6" s="1">
        <v>16.11</v>
      </c>
      <c r="D6" s="2">
        <f>AVERAGE(C5:C7)</f>
        <v>16.106666666666666</v>
      </c>
      <c r="E6" s="1">
        <v>26.6</v>
      </c>
      <c r="F6" s="2">
        <f t="shared" si="0"/>
        <v>10.493333333333336</v>
      </c>
      <c r="G6" s="2">
        <f t="shared" si="3"/>
        <v>11.116666666666669</v>
      </c>
      <c r="H6" s="2">
        <f t="shared" si="1"/>
        <v>-0.62333333333333307</v>
      </c>
      <c r="I6" s="3">
        <f t="shared" si="2"/>
        <v>1.54043022231355</v>
      </c>
      <c r="J6"/>
      <c r="K6"/>
      <c r="L6"/>
      <c r="M6" s="11"/>
      <c r="P6" s="4"/>
      <c r="Q6" s="4"/>
      <c r="R6" s="4"/>
      <c r="S6" s="4"/>
      <c r="T6" s="4"/>
    </row>
    <row r="7" spans="1:20" s="1" customFormat="1" x14ac:dyDescent="0.3">
      <c r="A7" s="1" t="s">
        <v>43</v>
      </c>
      <c r="B7" t="s">
        <v>0</v>
      </c>
      <c r="C7" s="1">
        <v>16.059999999999999</v>
      </c>
      <c r="D7" s="2">
        <f>AVERAGE(C5:C7)</f>
        <v>16.106666666666666</v>
      </c>
      <c r="E7" s="1">
        <v>26.56</v>
      </c>
      <c r="F7" s="2">
        <f t="shared" si="0"/>
        <v>10.453333333333333</v>
      </c>
      <c r="G7" s="2">
        <f t="shared" si="3"/>
        <v>11.116666666666669</v>
      </c>
      <c r="H7" s="2">
        <f t="shared" si="1"/>
        <v>-0.66333333333333577</v>
      </c>
      <c r="I7" s="3">
        <f t="shared" si="2"/>
        <v>1.5837376105594421</v>
      </c>
      <c r="J7"/>
      <c r="K7"/>
      <c r="L7"/>
      <c r="M7" s="11"/>
      <c r="P7" s="4"/>
      <c r="Q7" s="4"/>
      <c r="R7" s="4"/>
      <c r="S7" s="4"/>
      <c r="T7" s="4"/>
    </row>
    <row r="8" spans="1:20" s="1" customFormat="1" x14ac:dyDescent="0.3">
      <c r="A8" s="1" t="s">
        <v>85</v>
      </c>
      <c r="B8" t="s">
        <v>0</v>
      </c>
      <c r="C8" s="1">
        <v>16.14</v>
      </c>
      <c r="D8" s="2">
        <f>AVERAGE(C8:C10)</f>
        <v>16.173333333333332</v>
      </c>
      <c r="E8" s="1">
        <v>22.56</v>
      </c>
      <c r="F8" s="2">
        <f>E8-D8</f>
        <v>6.3866666666666667</v>
      </c>
      <c r="G8" s="2">
        <f>AVERAGE(F8:F10)</f>
        <v>6.5133333333333345</v>
      </c>
      <c r="H8" s="2">
        <f>F8-G8</f>
        <v>-0.12666666666666782</v>
      </c>
      <c r="I8" s="3">
        <f>POWER(2,-H8)</f>
        <v>1.0917682645706404</v>
      </c>
      <c r="J8">
        <f>AVERAGE(I8:I10)</f>
        <v>1.0020942431882889</v>
      </c>
      <c r="K8">
        <f>STDEV(I8:I10)</f>
        <v>8.0169766626485256E-2</v>
      </c>
      <c r="L8"/>
      <c r="M8" s="10" t="s">
        <v>83</v>
      </c>
    </row>
    <row r="9" spans="1:20" s="1" customFormat="1" x14ac:dyDescent="0.3">
      <c r="A9" s="1" t="s">
        <v>85</v>
      </c>
      <c r="B9" t="s">
        <v>0</v>
      </c>
      <c r="C9" s="1">
        <v>16.16</v>
      </c>
      <c r="D9" s="2">
        <f>AVERAGE(C8:C10)</f>
        <v>16.173333333333332</v>
      </c>
      <c r="E9" s="1">
        <v>22.78</v>
      </c>
      <c r="F9" s="2">
        <f t="shared" ref="F9:F13" si="4">E9-D9</f>
        <v>6.6066666666666691</v>
      </c>
      <c r="G9" s="2">
        <f>G8</f>
        <v>6.5133333333333345</v>
      </c>
      <c r="H9" s="2">
        <f t="shared" ref="H9:H13" si="5">F9-G9</f>
        <v>9.33333333333346E-2</v>
      </c>
      <c r="I9" s="3">
        <f t="shared" ref="I9:I13" si="6">POWER(2,-H9)</f>
        <v>0.93735449655997927</v>
      </c>
      <c r="J9"/>
      <c r="K9"/>
      <c r="L9"/>
      <c r="M9" s="11"/>
      <c r="O9" s="4"/>
      <c r="P9" s="4"/>
      <c r="Q9" s="4"/>
      <c r="R9" s="4"/>
      <c r="S9" s="4"/>
      <c r="T9" s="4"/>
    </row>
    <row r="10" spans="1:20" s="1" customFormat="1" x14ac:dyDescent="0.3">
      <c r="A10" s="1" t="s">
        <v>85</v>
      </c>
      <c r="B10" t="s">
        <v>0</v>
      </c>
      <c r="C10" s="1">
        <v>16.22</v>
      </c>
      <c r="D10" s="2">
        <f>AVERAGE(C8:C10)</f>
        <v>16.173333333333332</v>
      </c>
      <c r="E10" s="1">
        <v>22.72</v>
      </c>
      <c r="F10" s="2">
        <f t="shared" si="4"/>
        <v>6.5466666666666669</v>
      </c>
      <c r="G10" s="2">
        <f t="shared" ref="G10:G13" si="7">G9</f>
        <v>6.5133333333333345</v>
      </c>
      <c r="H10" s="2">
        <f t="shared" si="5"/>
        <v>3.3333333333332327E-2</v>
      </c>
      <c r="I10" s="3">
        <f t="shared" si="6"/>
        <v>0.9771599684342468</v>
      </c>
      <c r="J10"/>
      <c r="K10"/>
      <c r="L10"/>
      <c r="M10" s="11"/>
      <c r="O10" s="4"/>
      <c r="P10" s="4"/>
      <c r="Q10" s="4"/>
      <c r="R10" s="4"/>
      <c r="S10" s="4"/>
      <c r="T10" s="4"/>
    </row>
    <row r="11" spans="1:20" s="1" customFormat="1" x14ac:dyDescent="0.3">
      <c r="A11" s="1" t="s">
        <v>43</v>
      </c>
      <c r="B11" t="s">
        <v>0</v>
      </c>
      <c r="C11" s="1">
        <v>16.149999999999999</v>
      </c>
      <c r="D11" s="2">
        <f>AVERAGE(C11:C13)</f>
        <v>16.106666666666666</v>
      </c>
      <c r="E11" s="1">
        <v>21.85</v>
      </c>
      <c r="F11" s="2">
        <f t="shared" si="4"/>
        <v>5.7433333333333358</v>
      </c>
      <c r="G11" s="2">
        <f t="shared" si="7"/>
        <v>6.5133333333333345</v>
      </c>
      <c r="H11" s="2">
        <f t="shared" si="5"/>
        <v>-0.76999999999999869</v>
      </c>
      <c r="I11" s="3">
        <f t="shared" si="6"/>
        <v>1.7052697835359119</v>
      </c>
      <c r="J11">
        <f>AVERAGE(I11:I13)</f>
        <v>1.6872495812090198</v>
      </c>
      <c r="K11">
        <f>STDEV(I11:I13)</f>
        <v>8.8552508019643969E-2</v>
      </c>
      <c r="L11" s="5">
        <f>IF(_xlfn.F.TEST(I8:I10,I11:I13)&gt;0.05,_xlfn.T.TEST(I8:I10,I11:I13,2,2),_xlfn.T.TEST(I8:I10,I11:I13,2,3))</f>
        <v>5.7642678062393669E-4</v>
      </c>
      <c r="M11" s="11"/>
      <c r="O11" s="4"/>
      <c r="P11" s="4"/>
      <c r="Q11" s="4"/>
      <c r="R11" s="4"/>
      <c r="S11" s="4"/>
      <c r="T11" s="4"/>
    </row>
    <row r="12" spans="1:20" s="1" customFormat="1" x14ac:dyDescent="0.3">
      <c r="A12" s="1" t="s">
        <v>43</v>
      </c>
      <c r="B12" t="s">
        <v>0</v>
      </c>
      <c r="C12" s="1">
        <v>16.11</v>
      </c>
      <c r="D12" s="2">
        <f>AVERAGE(C11:C13)</f>
        <v>16.106666666666666</v>
      </c>
      <c r="E12" s="1">
        <v>21.95</v>
      </c>
      <c r="F12" s="2">
        <f t="shared" si="4"/>
        <v>5.8433333333333337</v>
      </c>
      <c r="G12" s="2">
        <f t="shared" si="7"/>
        <v>6.5133333333333345</v>
      </c>
      <c r="H12" s="2">
        <f t="shared" si="5"/>
        <v>-0.67000000000000082</v>
      </c>
      <c r="I12" s="3">
        <f t="shared" si="6"/>
        <v>1.5910729675098383</v>
      </c>
      <c r="J12"/>
      <c r="K12"/>
      <c r="L12"/>
      <c r="M12" s="11"/>
      <c r="O12" s="4"/>
      <c r="P12" s="4"/>
      <c r="Q12" s="4"/>
      <c r="R12" s="4"/>
      <c r="S12" s="4"/>
      <c r="T12" s="4"/>
    </row>
    <row r="13" spans="1:20" s="1" customFormat="1" x14ac:dyDescent="0.3">
      <c r="A13" s="1" t="s">
        <v>43</v>
      </c>
      <c r="B13" t="s">
        <v>0</v>
      </c>
      <c r="C13" s="1">
        <v>16.059999999999999</v>
      </c>
      <c r="D13" s="2">
        <f>AVERAGE(C11:C13)</f>
        <v>16.106666666666666</v>
      </c>
      <c r="E13" s="1">
        <v>21.8</v>
      </c>
      <c r="F13" s="2">
        <f t="shared" si="4"/>
        <v>5.6933333333333351</v>
      </c>
      <c r="G13" s="2">
        <f t="shared" si="7"/>
        <v>6.5133333333333345</v>
      </c>
      <c r="H13" s="2">
        <f t="shared" si="5"/>
        <v>-0.8199999999999994</v>
      </c>
      <c r="I13" s="3">
        <f t="shared" si="6"/>
        <v>1.765405992581309</v>
      </c>
      <c r="J13"/>
      <c r="K13"/>
      <c r="L13"/>
      <c r="M13" s="11"/>
      <c r="O13" s="4"/>
      <c r="P13" s="4"/>
      <c r="Q13" s="4"/>
      <c r="R13" s="4"/>
      <c r="S13" s="4"/>
      <c r="T13" s="4"/>
    </row>
    <row r="14" spans="1:20" s="1" customFormat="1" x14ac:dyDescent="0.3">
      <c r="A14" s="1" t="s">
        <v>85</v>
      </c>
      <c r="B14" t="s">
        <v>0</v>
      </c>
      <c r="C14" s="1">
        <v>16.14</v>
      </c>
      <c r="D14" s="2">
        <f>AVERAGE(C14:C16)</f>
        <v>16.173333333333332</v>
      </c>
      <c r="E14" s="1">
        <v>24.41</v>
      </c>
      <c r="F14" s="2">
        <f>E14-D14</f>
        <v>8.2366666666666681</v>
      </c>
      <c r="G14" s="2">
        <f>AVERAGE(F14:F16)</f>
        <v>8.1466666666666683</v>
      </c>
      <c r="H14" s="2">
        <f>F14-G14</f>
        <v>8.9999999999999858E-2</v>
      </c>
      <c r="I14" s="3">
        <f>POWER(2,-H14)</f>
        <v>0.93952274921401191</v>
      </c>
      <c r="J14">
        <f>AVERAGE(I14:I16)</f>
        <v>1.0049363887004725</v>
      </c>
      <c r="K14">
        <f>STDEV(I14:I16)</f>
        <v>0.12466937775223888</v>
      </c>
      <c r="L14"/>
      <c r="M14" s="10" t="s">
        <v>49</v>
      </c>
    </row>
    <row r="15" spans="1:20" s="1" customFormat="1" x14ac:dyDescent="0.3">
      <c r="A15" s="1" t="s">
        <v>85</v>
      </c>
      <c r="B15" t="s">
        <v>0</v>
      </c>
      <c r="C15" s="1">
        <v>16.16</v>
      </c>
      <c r="D15" s="2">
        <f>AVERAGE(C14:C16)</f>
        <v>16.173333333333332</v>
      </c>
      <c r="E15" s="1">
        <v>24.43</v>
      </c>
      <c r="F15" s="2">
        <f t="shared" ref="F15:F19" si="8">E15-D15</f>
        <v>8.2566666666666677</v>
      </c>
      <c r="G15" s="2">
        <f>G14</f>
        <v>8.1466666666666683</v>
      </c>
      <c r="H15" s="2">
        <f t="shared" ref="H15:H19" si="9">F15-G15</f>
        <v>0.10999999999999943</v>
      </c>
      <c r="I15" s="3">
        <f t="shared" ref="I15:I19" si="10">POWER(2,-H15)</f>
        <v>0.92658806189037124</v>
      </c>
      <c r="J15"/>
      <c r="K15"/>
      <c r="L15"/>
      <c r="M15" s="11"/>
      <c r="P15" s="4"/>
      <c r="Q15" s="4"/>
      <c r="R15" s="4"/>
      <c r="S15" s="4"/>
      <c r="T15" s="4"/>
    </row>
    <row r="16" spans="1:20" s="1" customFormat="1" x14ac:dyDescent="0.3">
      <c r="A16" s="1" t="s">
        <v>85</v>
      </c>
      <c r="B16" t="s">
        <v>0</v>
      </c>
      <c r="C16" s="1">
        <v>16.22</v>
      </c>
      <c r="D16" s="2">
        <f>AVERAGE(C14:C16)</f>
        <v>16.173333333333332</v>
      </c>
      <c r="E16" s="1">
        <v>24.12</v>
      </c>
      <c r="F16" s="2">
        <f t="shared" si="8"/>
        <v>7.946666666666669</v>
      </c>
      <c r="G16" s="2">
        <f t="shared" ref="G16:G19" si="11">G15</f>
        <v>8.1466666666666683</v>
      </c>
      <c r="H16" s="2">
        <f t="shared" si="9"/>
        <v>-0.19999999999999929</v>
      </c>
      <c r="I16" s="3">
        <f t="shared" si="10"/>
        <v>1.1486983549970344</v>
      </c>
      <c r="J16"/>
      <c r="K16"/>
      <c r="L16"/>
      <c r="M16" s="11"/>
      <c r="P16" s="4"/>
      <c r="Q16" s="4"/>
      <c r="R16" s="4"/>
      <c r="S16" s="4"/>
      <c r="T16" s="4"/>
    </row>
    <row r="17" spans="1:20" s="1" customFormat="1" x14ac:dyDescent="0.3">
      <c r="A17" s="1" t="s">
        <v>43</v>
      </c>
      <c r="B17" t="s">
        <v>0</v>
      </c>
      <c r="C17" s="1">
        <v>16.149999999999999</v>
      </c>
      <c r="D17" s="2">
        <f>AVERAGE(C17:C19)</f>
        <v>16.106666666666666</v>
      </c>
      <c r="E17" s="1">
        <v>23.18</v>
      </c>
      <c r="F17" s="2">
        <f t="shared" si="8"/>
        <v>7.0733333333333341</v>
      </c>
      <c r="G17" s="2">
        <f t="shared" si="11"/>
        <v>8.1466666666666683</v>
      </c>
      <c r="H17" s="2">
        <f t="shared" si="9"/>
        <v>-1.0733333333333341</v>
      </c>
      <c r="I17" s="3">
        <f t="shared" si="10"/>
        <v>2.1042896964014339</v>
      </c>
      <c r="J17">
        <f>AVERAGE(I17:I19)</f>
        <v>1.7558935476307627</v>
      </c>
      <c r="K17">
        <f>STDEV(I17:I19)</f>
        <v>0.36903818055236826</v>
      </c>
      <c r="L17" s="5">
        <f>IF(_xlfn.F.TEST(I14:I16,I17:I19)&gt;0.05,_xlfn.T.TEST(I14:I16,I17:I19,2,2),_xlfn.T.TEST(I14:I16,I17:I19,2,3))</f>
        <v>2.8858226498068344E-2</v>
      </c>
      <c r="M17" s="11"/>
      <c r="P17" s="4"/>
      <c r="Q17" s="4"/>
      <c r="R17" s="4"/>
      <c r="S17" s="4"/>
      <c r="T17" s="4"/>
    </row>
    <row r="18" spans="1:20" s="1" customFormat="1" x14ac:dyDescent="0.3">
      <c r="A18" s="1" t="s">
        <v>43</v>
      </c>
      <c r="B18" t="s">
        <v>0</v>
      </c>
      <c r="C18" s="1">
        <v>16.11</v>
      </c>
      <c r="D18" s="2">
        <f>AVERAGE(C17:C19)</f>
        <v>16.106666666666666</v>
      </c>
      <c r="E18" s="1">
        <v>23.41</v>
      </c>
      <c r="F18" s="2">
        <f t="shared" si="8"/>
        <v>7.3033333333333346</v>
      </c>
      <c r="G18" s="2">
        <f t="shared" si="11"/>
        <v>8.1466666666666683</v>
      </c>
      <c r="H18" s="2">
        <f t="shared" si="9"/>
        <v>-0.84333333333333371</v>
      </c>
      <c r="I18" s="3">
        <f t="shared" si="10"/>
        <v>1.7941908175396626</v>
      </c>
      <c r="J18"/>
      <c r="K18"/>
      <c r="L18"/>
      <c r="M18" s="11"/>
      <c r="P18" s="4"/>
      <c r="Q18" s="4"/>
      <c r="R18" s="4"/>
      <c r="S18" s="4"/>
      <c r="T18" s="4"/>
    </row>
    <row r="19" spans="1:20" s="1" customFormat="1" x14ac:dyDescent="0.3">
      <c r="A19" s="1" t="s">
        <v>43</v>
      </c>
      <c r="B19" t="s">
        <v>0</v>
      </c>
      <c r="C19" s="1">
        <v>16.059999999999999</v>
      </c>
      <c r="D19" s="2">
        <f>AVERAGE(C17:C19)</f>
        <v>16.106666666666666</v>
      </c>
      <c r="E19" s="1">
        <v>23.8</v>
      </c>
      <c r="F19" s="2">
        <f t="shared" si="8"/>
        <v>7.6933333333333351</v>
      </c>
      <c r="G19" s="2">
        <f t="shared" si="11"/>
        <v>8.1466666666666683</v>
      </c>
      <c r="H19" s="2">
        <f t="shared" si="9"/>
        <v>-0.45333333333333314</v>
      </c>
      <c r="I19" s="3">
        <f t="shared" si="10"/>
        <v>1.3692001289511915</v>
      </c>
      <c r="J19"/>
      <c r="K19"/>
      <c r="L19"/>
      <c r="M19" s="11"/>
      <c r="P19" s="4"/>
      <c r="Q19" s="4"/>
      <c r="R19" s="4"/>
      <c r="S19" s="4"/>
      <c r="T19" s="4"/>
    </row>
    <row r="20" spans="1:20" s="1" customFormat="1" x14ac:dyDescent="0.3">
      <c r="A20" s="1" t="s">
        <v>85</v>
      </c>
      <c r="B20" t="s">
        <v>0</v>
      </c>
      <c r="C20" s="1">
        <v>16.14</v>
      </c>
      <c r="D20" s="2">
        <f>AVERAGE(C20:C22)</f>
        <v>16.173333333333332</v>
      </c>
      <c r="E20" s="1">
        <v>25.67</v>
      </c>
      <c r="F20" s="2">
        <f>E20-D20</f>
        <v>9.4966666666666697</v>
      </c>
      <c r="G20" s="2">
        <f>AVERAGE(F20:F22)</f>
        <v>9.5800000000000018</v>
      </c>
      <c r="H20" s="2">
        <f>F20-G20</f>
        <v>-8.3333333333332149E-2</v>
      </c>
      <c r="I20" s="3">
        <f>POWER(2,-H20)</f>
        <v>1.0594630943592944</v>
      </c>
      <c r="J20">
        <f>AVERAGE(I20:I22)</f>
        <v>1.001966801652947</v>
      </c>
      <c r="K20">
        <f>STDEV(I20:I22)</f>
        <v>7.5892068742626592E-2</v>
      </c>
      <c r="L20"/>
      <c r="M20" s="10" t="s">
        <v>51</v>
      </c>
    </row>
    <row r="21" spans="1:20" s="1" customFormat="1" x14ac:dyDescent="0.3">
      <c r="A21" s="1" t="s">
        <v>85</v>
      </c>
      <c r="B21" t="s">
        <v>0</v>
      </c>
      <c r="C21" s="1">
        <v>16.16</v>
      </c>
      <c r="D21" s="2">
        <f>AVERAGE(C20:C22)</f>
        <v>16.173333333333332</v>
      </c>
      <c r="E21" s="1">
        <v>25.88</v>
      </c>
      <c r="F21" s="2">
        <f t="shared" ref="F21:F25" si="12">E21-D21</f>
        <v>9.706666666666667</v>
      </c>
      <c r="G21" s="2">
        <f>G20</f>
        <v>9.5800000000000018</v>
      </c>
      <c r="H21" s="2">
        <f t="shared" ref="H21:H25" si="13">F21-G21</f>
        <v>0.12666666666666515</v>
      </c>
      <c r="I21" s="3">
        <f t="shared" ref="I21:I25" si="14">POWER(2,-H21)</f>
        <v>0.91594529027024962</v>
      </c>
      <c r="J21"/>
      <c r="K21"/>
      <c r="L21"/>
      <c r="M21" s="11"/>
      <c r="Q21" s="4"/>
      <c r="R21" s="4"/>
      <c r="S21" s="4"/>
      <c r="T21" s="4"/>
    </row>
    <row r="22" spans="1:20" s="1" customFormat="1" x14ac:dyDescent="0.3">
      <c r="A22" s="1" t="s">
        <v>85</v>
      </c>
      <c r="B22" t="s">
        <v>0</v>
      </c>
      <c r="C22" s="1">
        <v>16.22</v>
      </c>
      <c r="D22" s="2">
        <f>AVERAGE(C20:C22)</f>
        <v>16.173333333333332</v>
      </c>
      <c r="E22" s="1">
        <v>25.71</v>
      </c>
      <c r="F22" s="2">
        <f t="shared" si="12"/>
        <v>9.5366666666666688</v>
      </c>
      <c r="G22" s="2">
        <f t="shared" ref="G22:G25" si="15">G21</f>
        <v>9.5800000000000018</v>
      </c>
      <c r="H22" s="2">
        <f t="shared" si="13"/>
        <v>-4.3333333333333002E-2</v>
      </c>
      <c r="I22" s="3">
        <f t="shared" si="14"/>
        <v>1.0304920203292973</v>
      </c>
      <c r="J22"/>
      <c r="K22"/>
      <c r="L22"/>
      <c r="M22" s="11"/>
      <c r="Q22" s="4"/>
      <c r="R22" s="4"/>
      <c r="S22" s="4"/>
      <c r="T22" s="4"/>
    </row>
    <row r="23" spans="1:20" s="1" customFormat="1" x14ac:dyDescent="0.3">
      <c r="A23" s="1" t="s">
        <v>43</v>
      </c>
      <c r="B23" t="s">
        <v>0</v>
      </c>
      <c r="C23" s="1">
        <v>16.149999999999999</v>
      </c>
      <c r="D23" s="2">
        <f>AVERAGE(C23:C25)</f>
        <v>16.106666666666666</v>
      </c>
      <c r="E23" s="1">
        <v>24.13</v>
      </c>
      <c r="F23" s="2">
        <f t="shared" si="12"/>
        <v>8.0233333333333334</v>
      </c>
      <c r="G23" s="2">
        <f t="shared" si="15"/>
        <v>9.5800000000000018</v>
      </c>
      <c r="H23" s="2">
        <f t="shared" si="13"/>
        <v>-1.5566666666666684</v>
      </c>
      <c r="I23" s="3">
        <f t="shared" si="14"/>
        <v>2.9417337283719034</v>
      </c>
      <c r="J23">
        <f>AVERAGE(I23:I25)</f>
        <v>2.7495992736930219</v>
      </c>
      <c r="K23">
        <f>STDEV(I23:I25)</f>
        <v>0.19962825391653827</v>
      </c>
      <c r="L23" s="5">
        <f>IF(_xlfn.F.TEST(I20:I22,I23:I25)&gt;0.05,_xlfn.T.TEST(I20:I22,I23:I25,2,2),_xlfn.T.TEST(I20:I22,I23:I25,2,3))</f>
        <v>1.4387043269334905E-4</v>
      </c>
      <c r="M23" s="11"/>
      <c r="Q23" s="4"/>
      <c r="R23" s="4"/>
      <c r="S23" s="4"/>
      <c r="T23" s="4"/>
    </row>
    <row r="24" spans="1:20" s="1" customFormat="1" x14ac:dyDescent="0.3">
      <c r="A24" s="1" t="s">
        <v>43</v>
      </c>
      <c r="B24" t="s">
        <v>0</v>
      </c>
      <c r="C24" s="1">
        <v>16.11</v>
      </c>
      <c r="D24" s="2">
        <f>AVERAGE(C23:C25)</f>
        <v>16.106666666666666</v>
      </c>
      <c r="E24" s="1">
        <v>24.22</v>
      </c>
      <c r="F24" s="2">
        <f t="shared" si="12"/>
        <v>8.1133333333333333</v>
      </c>
      <c r="G24" s="2">
        <f t="shared" si="15"/>
        <v>9.5800000000000018</v>
      </c>
      <c r="H24" s="2">
        <f t="shared" si="13"/>
        <v>-1.4666666666666686</v>
      </c>
      <c r="I24" s="3">
        <f t="shared" si="14"/>
        <v>2.7638257599355556</v>
      </c>
      <c r="J24"/>
      <c r="K24"/>
      <c r="L24"/>
      <c r="M24" s="11"/>
      <c r="Q24" s="4"/>
      <c r="R24" s="4"/>
      <c r="S24" s="4"/>
      <c r="T24" s="4"/>
    </row>
    <row r="25" spans="1:20" s="1" customFormat="1" x14ac:dyDescent="0.3">
      <c r="A25" s="1" t="s">
        <v>43</v>
      </c>
      <c r="B25" t="s">
        <v>0</v>
      </c>
      <c r="C25" s="1">
        <v>16.059999999999999</v>
      </c>
      <c r="D25" s="2">
        <f>AVERAGE(C23:C25)</f>
        <v>16.106666666666666</v>
      </c>
      <c r="E25" s="1">
        <v>24.34</v>
      </c>
      <c r="F25" s="2">
        <f t="shared" si="12"/>
        <v>8.2333333333333343</v>
      </c>
      <c r="G25" s="2">
        <f t="shared" si="15"/>
        <v>9.5800000000000018</v>
      </c>
      <c r="H25" s="2">
        <f t="shared" si="13"/>
        <v>-1.3466666666666676</v>
      </c>
      <c r="I25" s="3">
        <f t="shared" si="14"/>
        <v>2.5432383327716073</v>
      </c>
      <c r="J25"/>
      <c r="K25"/>
      <c r="L25"/>
      <c r="M25" s="11"/>
      <c r="Q25" s="4"/>
      <c r="R25" s="4"/>
      <c r="S25" s="4"/>
      <c r="T25" s="4"/>
    </row>
    <row r="26" spans="1:20" s="1" customFormat="1" x14ac:dyDescent="0.3">
      <c r="A26" s="1" t="s">
        <v>85</v>
      </c>
      <c r="B26" t="s">
        <v>0</v>
      </c>
      <c r="C26" s="1">
        <v>16.14</v>
      </c>
      <c r="D26" s="2">
        <f>AVERAGE(C26:C28)</f>
        <v>16.173333333333332</v>
      </c>
      <c r="E26" s="9">
        <v>24.89</v>
      </c>
      <c r="F26" s="2">
        <f>E26-D26</f>
        <v>8.7166666666666686</v>
      </c>
      <c r="G26" s="2">
        <f>AVERAGE(F26:F28)</f>
        <v>8.7600000000000016</v>
      </c>
      <c r="H26" s="2">
        <f>F26-G26</f>
        <v>-4.3333333333333002E-2</v>
      </c>
      <c r="I26" s="3">
        <f>POWER(2,-H26)</f>
        <v>1.0304920203292973</v>
      </c>
      <c r="J26">
        <f>AVERAGE(I26:I28)</f>
        <v>1.0002621850515889</v>
      </c>
      <c r="K26">
        <f>STDEV(I26:I28)</f>
        <v>2.811208286352327E-2</v>
      </c>
      <c r="L26"/>
      <c r="M26" s="10" t="s">
        <v>47</v>
      </c>
    </row>
    <row r="27" spans="1:20" s="1" customFormat="1" x14ac:dyDescent="0.3">
      <c r="A27" s="1" t="s">
        <v>85</v>
      </c>
      <c r="B27" t="s">
        <v>0</v>
      </c>
      <c r="C27" s="1">
        <v>16.16</v>
      </c>
      <c r="D27" s="2">
        <f>AVERAGE(C26:C28)</f>
        <v>16.173333333333332</v>
      </c>
      <c r="E27" s="9">
        <v>24.94</v>
      </c>
      <c r="F27" s="2">
        <f t="shared" ref="F27:F31" si="16">E27-D27</f>
        <v>8.7666666666666693</v>
      </c>
      <c r="G27" s="2">
        <f>G26</f>
        <v>8.7600000000000016</v>
      </c>
      <c r="H27" s="2">
        <f t="shared" ref="H27:H31" si="17">F27-G27</f>
        <v>6.6666666666677088E-3</v>
      </c>
      <c r="I27" s="3">
        <f t="shared" ref="I27:I31" si="18">POWER(2,-H27)</f>
        <v>0.9953896791032284</v>
      </c>
      <c r="J27"/>
      <c r="K27"/>
      <c r="L27"/>
      <c r="M27" s="11"/>
      <c r="Q27" s="4"/>
      <c r="R27" s="4"/>
      <c r="S27" s="4"/>
      <c r="T27" s="4"/>
    </row>
    <row r="28" spans="1:20" s="1" customFormat="1" x14ac:dyDescent="0.3">
      <c r="A28" s="1" t="s">
        <v>85</v>
      </c>
      <c r="B28" t="s">
        <v>0</v>
      </c>
      <c r="C28" s="1">
        <v>16.22</v>
      </c>
      <c r="D28" s="2">
        <f>AVERAGE(C26:C28)</f>
        <v>16.173333333333332</v>
      </c>
      <c r="E28" s="9">
        <v>24.97</v>
      </c>
      <c r="F28" s="2">
        <f t="shared" si="16"/>
        <v>8.7966666666666669</v>
      </c>
      <c r="G28" s="2">
        <f t="shared" ref="G28:G31" si="19">G27</f>
        <v>8.7600000000000016</v>
      </c>
      <c r="H28" s="2">
        <f t="shared" si="17"/>
        <v>3.6666666666665293E-2</v>
      </c>
      <c r="I28" s="3">
        <f t="shared" si="18"/>
        <v>0.97490485572224106</v>
      </c>
      <c r="J28"/>
      <c r="K28"/>
      <c r="L28"/>
      <c r="M28" s="11"/>
      <c r="Q28" s="4"/>
      <c r="R28" s="4"/>
      <c r="S28" s="4"/>
      <c r="T28" s="4"/>
    </row>
    <row r="29" spans="1:20" s="1" customFormat="1" x14ac:dyDescent="0.3">
      <c r="A29" s="1" t="s">
        <v>43</v>
      </c>
      <c r="B29" t="s">
        <v>0</v>
      </c>
      <c r="C29" s="1">
        <v>16.149999999999999</v>
      </c>
      <c r="D29" s="2">
        <f>AVERAGE(C29:C31)</f>
        <v>16.106666666666666</v>
      </c>
      <c r="E29" s="9">
        <v>23.3</v>
      </c>
      <c r="F29" s="2">
        <f t="shared" si="16"/>
        <v>7.1933333333333351</v>
      </c>
      <c r="G29" s="2">
        <f t="shared" si="19"/>
        <v>8.7600000000000016</v>
      </c>
      <c r="H29" s="2">
        <f t="shared" si="17"/>
        <v>-1.5666666666666664</v>
      </c>
      <c r="I29" s="3">
        <f t="shared" si="18"/>
        <v>2.9621951045731278</v>
      </c>
      <c r="J29">
        <f>AVERAGE(I29:I31)</f>
        <v>2.9222978399033273</v>
      </c>
      <c r="K29">
        <f>STDEV(I29:I31)</f>
        <v>8.755558727709202E-2</v>
      </c>
      <c r="L29" s="5">
        <f>IF(_xlfn.F.TEST(I26:I28,I29:I31)&gt;0.05,_xlfn.T.TEST(I26:I28,I29:I31,2,2),_xlfn.T.TEST(I26:I28,I29:I31,2,3))</f>
        <v>3.4754795068560403E-6</v>
      </c>
      <c r="M29" s="11"/>
      <c r="Q29" s="4"/>
      <c r="R29" s="4"/>
      <c r="S29" s="4"/>
      <c r="T29" s="4"/>
    </row>
    <row r="30" spans="1:20" s="1" customFormat="1" x14ac:dyDescent="0.3">
      <c r="A30" s="1" t="s">
        <v>43</v>
      </c>
      <c r="B30" t="s">
        <v>0</v>
      </c>
      <c r="C30" s="1">
        <v>16.11</v>
      </c>
      <c r="D30" s="2">
        <f>AVERAGE(C29:C31)</f>
        <v>16.106666666666666</v>
      </c>
      <c r="E30" s="9">
        <v>23.37</v>
      </c>
      <c r="F30" s="2">
        <f t="shared" si="16"/>
        <v>7.2633333333333354</v>
      </c>
      <c r="G30" s="2">
        <f t="shared" si="19"/>
        <v>8.7600000000000016</v>
      </c>
      <c r="H30" s="2">
        <f t="shared" si="17"/>
        <v>-1.4966666666666661</v>
      </c>
      <c r="I30" s="3">
        <f t="shared" si="18"/>
        <v>2.8218996142360959</v>
      </c>
      <c r="J30"/>
      <c r="K30"/>
      <c r="L30"/>
      <c r="M30" s="11"/>
      <c r="Q30" s="4"/>
      <c r="R30" s="4"/>
      <c r="S30" s="4"/>
      <c r="T30" s="4"/>
    </row>
    <row r="31" spans="1:20" s="1" customFormat="1" x14ac:dyDescent="0.3">
      <c r="A31" s="1" t="s">
        <v>43</v>
      </c>
      <c r="B31" t="s">
        <v>0</v>
      </c>
      <c r="C31" s="1">
        <v>16.059999999999999</v>
      </c>
      <c r="D31" s="2">
        <f>AVERAGE(C29:C31)</f>
        <v>16.106666666666666</v>
      </c>
      <c r="E31" s="9">
        <v>23.29</v>
      </c>
      <c r="F31" s="2">
        <f t="shared" si="16"/>
        <v>7.1833333333333336</v>
      </c>
      <c r="G31" s="2">
        <f t="shared" si="19"/>
        <v>8.7600000000000016</v>
      </c>
      <c r="H31" s="2">
        <f t="shared" si="17"/>
        <v>-1.576666666666668</v>
      </c>
      <c r="I31" s="3">
        <f t="shared" si="18"/>
        <v>2.9827988009007571</v>
      </c>
      <c r="J31"/>
      <c r="K31"/>
      <c r="L31"/>
      <c r="M31" s="11"/>
      <c r="Q31" s="4"/>
      <c r="R31" s="4"/>
      <c r="S31" s="4"/>
      <c r="T31" s="4"/>
    </row>
    <row r="32" spans="1:20" s="1" customFormat="1" ht="15.75" customHeight="1" x14ac:dyDescent="0.3">
      <c r="A32" s="1" t="s">
        <v>85</v>
      </c>
      <c r="B32" t="s">
        <v>0</v>
      </c>
      <c r="C32" s="1">
        <v>16.14</v>
      </c>
      <c r="D32" s="2">
        <f>AVERAGE(C32:C34)</f>
        <v>16.173333333333332</v>
      </c>
      <c r="E32" s="1">
        <v>26.21</v>
      </c>
      <c r="F32" s="2">
        <f>E32-D32</f>
        <v>10.036666666666669</v>
      </c>
      <c r="G32" s="2">
        <f>AVERAGE(F32:F34)</f>
        <v>9.9666666666666686</v>
      </c>
      <c r="H32" s="2">
        <f>F32-G32</f>
        <v>7.0000000000000284E-2</v>
      </c>
      <c r="I32" s="3">
        <f>POWER(2,-H32)</f>
        <v>0.95263799804393712</v>
      </c>
      <c r="J32">
        <f>AVERAGE(I32:I34)</f>
        <v>1.0005879834690656</v>
      </c>
      <c r="K32">
        <f>STDEV(I32:I34)</f>
        <v>4.1677444328969269E-2</v>
      </c>
      <c r="L32"/>
      <c r="M32" s="10" t="s">
        <v>53</v>
      </c>
    </row>
    <row r="33" spans="1:20" s="1" customFormat="1" x14ac:dyDescent="0.3">
      <c r="A33" s="1" t="s">
        <v>85</v>
      </c>
      <c r="B33" t="s">
        <v>0</v>
      </c>
      <c r="C33" s="1">
        <v>16.16</v>
      </c>
      <c r="D33" s="2">
        <f>AVERAGE(C32:C34)</f>
        <v>16.173333333333332</v>
      </c>
      <c r="E33" s="1">
        <v>26.1</v>
      </c>
      <c r="F33" s="2">
        <f t="shared" ref="F33:F37" si="20">E33-D33</f>
        <v>9.9266666666666694</v>
      </c>
      <c r="G33" s="2">
        <f>G32</f>
        <v>9.9666666666666686</v>
      </c>
      <c r="H33" s="2">
        <f t="shared" ref="H33:H37" si="21">F33-G33</f>
        <v>-3.9999999999999147E-2</v>
      </c>
      <c r="I33" s="3">
        <f t="shared" ref="I33:I37" si="22">POWER(2,-H33)</f>
        <v>1.0281138266560659</v>
      </c>
      <c r="J33"/>
      <c r="K33"/>
      <c r="L33"/>
      <c r="M33" s="10"/>
      <c r="O33" s="4"/>
      <c r="P33" s="4"/>
      <c r="Q33" s="4"/>
      <c r="R33" s="4"/>
      <c r="S33" s="4"/>
      <c r="T33" s="4"/>
    </row>
    <row r="34" spans="1:20" s="1" customFormat="1" x14ac:dyDescent="0.3">
      <c r="A34" s="1" t="s">
        <v>85</v>
      </c>
      <c r="B34" t="s">
        <v>0</v>
      </c>
      <c r="C34" s="1">
        <v>16.22</v>
      </c>
      <c r="D34" s="2">
        <f>AVERAGE(C32:C34)</f>
        <v>16.173333333333332</v>
      </c>
      <c r="E34" s="1">
        <v>26.11</v>
      </c>
      <c r="F34" s="2">
        <f t="shared" si="20"/>
        <v>9.9366666666666674</v>
      </c>
      <c r="G34" s="2">
        <f t="shared" ref="G34:G37" si="23">G33</f>
        <v>9.9666666666666686</v>
      </c>
      <c r="H34" s="2">
        <f t="shared" si="21"/>
        <v>-3.0000000000001137E-2</v>
      </c>
      <c r="I34" s="3">
        <f t="shared" si="22"/>
        <v>1.021012125707194</v>
      </c>
      <c r="J34"/>
      <c r="K34"/>
      <c r="L34"/>
      <c r="M34" s="10"/>
      <c r="O34" s="4"/>
      <c r="P34" s="4"/>
      <c r="Q34" s="4"/>
      <c r="R34" s="4"/>
      <c r="S34" s="4"/>
      <c r="T34" s="4"/>
    </row>
    <row r="35" spans="1:20" s="1" customFormat="1" x14ac:dyDescent="0.3">
      <c r="A35" s="1" t="s">
        <v>43</v>
      </c>
      <c r="B35" t="s">
        <v>0</v>
      </c>
      <c r="C35" s="1">
        <v>16.149999999999999</v>
      </c>
      <c r="D35" s="2">
        <f>AVERAGE(C35:C37)</f>
        <v>16.106666666666666</v>
      </c>
      <c r="E35" s="1">
        <v>26.37</v>
      </c>
      <c r="F35" s="2">
        <f t="shared" si="20"/>
        <v>10.263333333333335</v>
      </c>
      <c r="G35" s="2">
        <f t="shared" si="23"/>
        <v>9.9666666666666686</v>
      </c>
      <c r="H35" s="2">
        <f t="shared" si="21"/>
        <v>0.29666666666666686</v>
      </c>
      <c r="I35" s="3">
        <f t="shared" si="22"/>
        <v>0.81413126760570009</v>
      </c>
      <c r="J35">
        <f>AVERAGE(I35:I37)</f>
        <v>0.78141723982632871</v>
      </c>
      <c r="K35">
        <f>STDEV(I35:I37)</f>
        <v>3.249120523050382E-2</v>
      </c>
      <c r="L35" s="5">
        <f>IF(_xlfn.F.TEST(I32:I34,I35:I37)&gt;0.05,_xlfn.T.TEST(I32:I34,I35:I37,2,2),_xlfn.T.TEST(I32:I34,I35:I37,2,3))</f>
        <v>1.9892930326823339E-3</v>
      </c>
      <c r="M35" s="10"/>
      <c r="O35" s="4"/>
      <c r="P35" s="4"/>
      <c r="Q35" s="4"/>
      <c r="R35" s="4"/>
      <c r="S35" s="4"/>
      <c r="T35" s="4"/>
    </row>
    <row r="36" spans="1:20" s="1" customFormat="1" x14ac:dyDescent="0.3">
      <c r="A36" s="1" t="s">
        <v>43</v>
      </c>
      <c r="B36" t="s">
        <v>0</v>
      </c>
      <c r="C36" s="1">
        <v>16.11</v>
      </c>
      <c r="D36" s="2">
        <f>AVERAGE(C35:C37)</f>
        <v>16.106666666666666</v>
      </c>
      <c r="E36" s="1">
        <v>26.43</v>
      </c>
      <c r="F36" s="2">
        <f t="shared" si="20"/>
        <v>10.323333333333334</v>
      </c>
      <c r="G36" s="2">
        <f t="shared" si="23"/>
        <v>9.9666666666666686</v>
      </c>
      <c r="H36" s="2">
        <f t="shared" si="21"/>
        <v>0.35666666666666558</v>
      </c>
      <c r="I36" s="3">
        <f t="shared" si="22"/>
        <v>0.78096691343494373</v>
      </c>
      <c r="J36"/>
      <c r="K36"/>
      <c r="L36"/>
      <c r="M36" s="10"/>
      <c r="O36" s="4"/>
      <c r="P36" s="4"/>
      <c r="Q36" s="4"/>
      <c r="R36" s="4"/>
      <c r="S36" s="4"/>
      <c r="T36" s="4"/>
    </row>
    <row r="37" spans="1:20" s="1" customFormat="1" x14ac:dyDescent="0.3">
      <c r="A37" s="1" t="s">
        <v>43</v>
      </c>
      <c r="B37" t="s">
        <v>0</v>
      </c>
      <c r="C37" s="1">
        <v>16.059999999999999</v>
      </c>
      <c r="D37" s="2">
        <f>AVERAGE(C35:C37)</f>
        <v>16.106666666666666</v>
      </c>
      <c r="E37" s="1">
        <v>26.49</v>
      </c>
      <c r="F37" s="2">
        <f t="shared" si="20"/>
        <v>10.383333333333333</v>
      </c>
      <c r="G37" s="2">
        <f t="shared" si="23"/>
        <v>9.9666666666666686</v>
      </c>
      <c r="H37" s="2">
        <f t="shared" si="21"/>
        <v>0.4166666666666643</v>
      </c>
      <c r="I37" s="3">
        <f t="shared" si="22"/>
        <v>0.74915353843834198</v>
      </c>
      <c r="J37"/>
      <c r="K37"/>
      <c r="L37"/>
      <c r="M37" s="10"/>
      <c r="O37" s="4"/>
      <c r="P37" s="4"/>
      <c r="Q37" s="4"/>
      <c r="R37" s="4"/>
      <c r="S37" s="4"/>
      <c r="T37" s="4"/>
    </row>
    <row r="38" spans="1:20" s="1" customFormat="1" x14ac:dyDescent="0.3">
      <c r="A38" s="1" t="s">
        <v>85</v>
      </c>
      <c r="B38" t="s">
        <v>0</v>
      </c>
      <c r="C38" s="1">
        <v>16.14</v>
      </c>
      <c r="D38" s="2">
        <f>AVERAGE(C38:C40)</f>
        <v>16.173333333333332</v>
      </c>
      <c r="E38" s="1">
        <v>22.3</v>
      </c>
      <c r="F38" s="2">
        <f>E38-D38</f>
        <v>6.1266666666666687</v>
      </c>
      <c r="G38" s="2">
        <f>AVERAGE(F38:F40)</f>
        <v>5.9400000000000022</v>
      </c>
      <c r="H38" s="2">
        <f>F38-G38</f>
        <v>0.18666666666666654</v>
      </c>
      <c r="I38" s="3">
        <f>POWER(2,-H38)</f>
        <v>0.87863345222121392</v>
      </c>
      <c r="J38">
        <f>AVERAGE(I38:I40)</f>
        <v>1.0041163981979313</v>
      </c>
      <c r="K38">
        <f>STDEV(I38:I40)</f>
        <v>0.10892272500524351</v>
      </c>
      <c r="L38"/>
      <c r="M38" s="10" t="s">
        <v>55</v>
      </c>
    </row>
    <row r="39" spans="1:20" s="1" customFormat="1" x14ac:dyDescent="0.3">
      <c r="A39" s="1" t="s">
        <v>85</v>
      </c>
      <c r="B39" t="s">
        <v>0</v>
      </c>
      <c r="C39" s="1">
        <v>16.16</v>
      </c>
      <c r="D39" s="2">
        <f>AVERAGE(C38:C40)</f>
        <v>16.173333333333332</v>
      </c>
      <c r="E39" s="1">
        <v>22.01</v>
      </c>
      <c r="F39" s="2">
        <f t="shared" ref="F39:F43" si="24">E39-D39</f>
        <v>5.8366666666666696</v>
      </c>
      <c r="G39" s="2">
        <f>G38</f>
        <v>5.9400000000000022</v>
      </c>
      <c r="H39" s="2">
        <f t="shared" ref="H39:H43" si="25">F39-G39</f>
        <v>-0.10333333333333261</v>
      </c>
      <c r="I39" s="3">
        <f t="shared" ref="I39:I43" si="26">POWER(2,-H39)</f>
        <v>1.074252648013285</v>
      </c>
      <c r="J39"/>
      <c r="K39"/>
      <c r="L39"/>
      <c r="M39" s="11"/>
      <c r="O39" s="4"/>
      <c r="P39" s="4"/>
      <c r="Q39" s="4"/>
      <c r="R39" s="4"/>
      <c r="S39" s="4"/>
      <c r="T39" s="4"/>
    </row>
    <row r="40" spans="1:20" s="1" customFormat="1" x14ac:dyDescent="0.3">
      <c r="A40" s="1" t="s">
        <v>85</v>
      </c>
      <c r="B40" t="s">
        <v>0</v>
      </c>
      <c r="C40" s="1">
        <v>16.22</v>
      </c>
      <c r="D40" s="2">
        <f>AVERAGE(C38:C40)</f>
        <v>16.173333333333332</v>
      </c>
      <c r="E40" s="1">
        <v>22.03</v>
      </c>
      <c r="F40" s="2">
        <f t="shared" si="24"/>
        <v>5.8566666666666691</v>
      </c>
      <c r="G40" s="2">
        <f t="shared" ref="G40:G43" si="27">G39</f>
        <v>5.9400000000000022</v>
      </c>
      <c r="H40" s="2">
        <f t="shared" si="25"/>
        <v>-8.3333333333333037E-2</v>
      </c>
      <c r="I40" s="3">
        <f t="shared" si="26"/>
        <v>1.0594630943592951</v>
      </c>
      <c r="J40"/>
      <c r="K40"/>
      <c r="L40"/>
      <c r="M40" s="11"/>
      <c r="O40" s="4"/>
      <c r="P40" s="4"/>
      <c r="Q40" s="4"/>
      <c r="R40" s="4"/>
      <c r="S40" s="4"/>
      <c r="T40" s="4"/>
    </row>
    <row r="41" spans="1:20" s="1" customFormat="1" x14ac:dyDescent="0.3">
      <c r="A41" s="1" t="s">
        <v>43</v>
      </c>
      <c r="B41" t="s">
        <v>0</v>
      </c>
      <c r="C41" s="1">
        <v>16.149999999999999</v>
      </c>
      <c r="D41" s="2">
        <f>AVERAGE(C41:C43)</f>
        <v>16.106666666666666</v>
      </c>
      <c r="E41" s="1">
        <v>22.56</v>
      </c>
      <c r="F41" s="2">
        <f t="shared" si="24"/>
        <v>6.4533333333333331</v>
      </c>
      <c r="G41" s="2">
        <f t="shared" si="27"/>
        <v>5.9400000000000022</v>
      </c>
      <c r="H41" s="2">
        <f t="shared" si="25"/>
        <v>0.51333333333333098</v>
      </c>
      <c r="I41" s="3">
        <f t="shared" si="26"/>
        <v>0.70060183244363483</v>
      </c>
      <c r="J41">
        <f>AVERAGE(I41:I43)</f>
        <v>0.70403133012447106</v>
      </c>
      <c r="K41">
        <f>STDEV(I41:I43)</f>
        <v>1.9786599340406653E-2</v>
      </c>
      <c r="L41" s="5">
        <f>IF(_xlfn.F.TEST(I38:I40,I41:I43)&gt;0.05,_xlfn.T.TEST(I38:I40,I41:I43,2,2),_xlfn.T.TEST(I38:I40,I41:I43,2,3))</f>
        <v>9.3429297293546754E-3</v>
      </c>
      <c r="M41" s="11"/>
      <c r="O41" s="4"/>
      <c r="P41" s="4"/>
      <c r="Q41" s="4"/>
      <c r="R41" s="4"/>
      <c r="S41" s="4"/>
      <c r="T41" s="4"/>
    </row>
    <row r="42" spans="1:20" s="1" customFormat="1" x14ac:dyDescent="0.3">
      <c r="A42" s="1" t="s">
        <v>43</v>
      </c>
      <c r="B42" t="s">
        <v>0</v>
      </c>
      <c r="C42" s="1">
        <v>16.11</v>
      </c>
      <c r="D42" s="2">
        <f>AVERAGE(C41:C43)</f>
        <v>16.106666666666666</v>
      </c>
      <c r="E42" s="1">
        <v>22.51</v>
      </c>
      <c r="F42" s="2">
        <f t="shared" si="24"/>
        <v>6.403333333333336</v>
      </c>
      <c r="G42" s="2">
        <f t="shared" si="27"/>
        <v>5.9400000000000022</v>
      </c>
      <c r="H42" s="2">
        <f t="shared" si="25"/>
        <v>0.46333333333333382</v>
      </c>
      <c r="I42" s="3">
        <f t="shared" si="26"/>
        <v>0.72530850270788771</v>
      </c>
      <c r="J42"/>
      <c r="K42"/>
      <c r="L42"/>
      <c r="M42" s="11"/>
      <c r="O42" s="4"/>
      <c r="P42" s="4"/>
      <c r="Q42" s="4"/>
      <c r="R42" s="4"/>
      <c r="S42" s="4"/>
      <c r="T42" s="4"/>
    </row>
    <row r="43" spans="1:20" s="1" customFormat="1" x14ac:dyDescent="0.3">
      <c r="A43" s="1" t="s">
        <v>43</v>
      </c>
      <c r="B43" t="s">
        <v>0</v>
      </c>
      <c r="C43" s="1">
        <v>16.059999999999999</v>
      </c>
      <c r="D43" s="2">
        <f>AVERAGE(C41:C43)</f>
        <v>16.106666666666666</v>
      </c>
      <c r="E43" s="1">
        <v>22.59</v>
      </c>
      <c r="F43" s="2">
        <f t="shared" si="24"/>
        <v>6.4833333333333343</v>
      </c>
      <c r="G43" s="2">
        <f t="shared" si="27"/>
        <v>5.9400000000000022</v>
      </c>
      <c r="H43" s="2">
        <f t="shared" si="25"/>
        <v>0.54333333333333211</v>
      </c>
      <c r="I43" s="3">
        <f t="shared" si="26"/>
        <v>0.68618365522189051</v>
      </c>
      <c r="J43"/>
      <c r="K43"/>
      <c r="L43"/>
      <c r="M43" s="11"/>
      <c r="O43" s="4"/>
      <c r="P43" s="4"/>
      <c r="Q43" s="4"/>
      <c r="R43" s="4"/>
      <c r="S43" s="4"/>
      <c r="T43" s="4"/>
    </row>
    <row r="44" spans="1:20" ht="14.25" customHeight="1" x14ac:dyDescent="0.3">
      <c r="A44" s="1" t="s">
        <v>85</v>
      </c>
      <c r="B44" t="s">
        <v>0</v>
      </c>
      <c r="C44" s="1">
        <v>16.14</v>
      </c>
      <c r="D44" s="2">
        <f>AVERAGE(C44:C46)</f>
        <v>16.173333333333332</v>
      </c>
      <c r="E44" s="1">
        <v>23.11</v>
      </c>
      <c r="F44" s="2">
        <f>E44-D44</f>
        <v>6.9366666666666674</v>
      </c>
      <c r="G44" s="2">
        <f>AVERAGE(F44:F46)</f>
        <v>6.9066666666666672</v>
      </c>
      <c r="H44" s="2">
        <f>F44-G44</f>
        <v>3.0000000000000249E-2</v>
      </c>
      <c r="I44" s="3">
        <f>POWER(2,-H44)</f>
        <v>0.97942029758692672</v>
      </c>
      <c r="J44">
        <f>AVERAGE(I44:I46)</f>
        <v>1.0004354520049914</v>
      </c>
      <c r="K44">
        <f>STDEV(I44:I46)</f>
        <v>3.6399315180993833E-2</v>
      </c>
      <c r="M44" s="10" t="s">
        <v>57</v>
      </c>
    </row>
    <row r="45" spans="1:20" x14ac:dyDescent="0.3">
      <c r="A45" s="1" t="s">
        <v>85</v>
      </c>
      <c r="B45" t="s">
        <v>0</v>
      </c>
      <c r="C45" s="1">
        <v>16.16</v>
      </c>
      <c r="D45" s="2">
        <f>AVERAGE(C44:C46)</f>
        <v>16.173333333333332</v>
      </c>
      <c r="E45" s="1">
        <v>23.11</v>
      </c>
      <c r="F45" s="2">
        <f t="shared" ref="F45:F49" si="28">E45-D45</f>
        <v>6.9366666666666674</v>
      </c>
      <c r="G45" s="2">
        <f>G44</f>
        <v>6.9066666666666672</v>
      </c>
      <c r="H45" s="2">
        <f t="shared" ref="H45:H49" si="29">F45-G45</f>
        <v>3.0000000000000249E-2</v>
      </c>
      <c r="I45" s="3">
        <f t="shared" ref="I45:I49" si="30">POWER(2,-H45)</f>
        <v>0.97942029758692672</v>
      </c>
      <c r="M45" s="11"/>
    </row>
    <row r="46" spans="1:20" x14ac:dyDescent="0.3">
      <c r="A46" s="1" t="s">
        <v>85</v>
      </c>
      <c r="B46" t="s">
        <v>0</v>
      </c>
      <c r="C46" s="1">
        <v>16.22</v>
      </c>
      <c r="D46" s="2">
        <f>AVERAGE(C44:C46)</f>
        <v>16.173333333333332</v>
      </c>
      <c r="E46" s="1">
        <v>23.02</v>
      </c>
      <c r="F46" s="2">
        <f t="shared" si="28"/>
        <v>6.8466666666666676</v>
      </c>
      <c r="G46" s="2">
        <f t="shared" ref="G46:G49" si="31">G45</f>
        <v>6.9066666666666672</v>
      </c>
      <c r="H46" s="2">
        <f t="shared" si="29"/>
        <v>-5.9999999999999609E-2</v>
      </c>
      <c r="I46" s="3">
        <f t="shared" si="30"/>
        <v>1.0424657608411212</v>
      </c>
      <c r="M46" s="11"/>
    </row>
    <row r="47" spans="1:20" x14ac:dyDescent="0.3">
      <c r="A47" s="1" t="s">
        <v>43</v>
      </c>
      <c r="B47" t="s">
        <v>0</v>
      </c>
      <c r="C47" s="1">
        <v>16.149999999999999</v>
      </c>
      <c r="D47" s="2">
        <f>AVERAGE(C47:C49)</f>
        <v>16.106666666666666</v>
      </c>
      <c r="E47" s="1">
        <v>23.55</v>
      </c>
      <c r="F47" s="2">
        <f t="shared" si="28"/>
        <v>7.4433333333333351</v>
      </c>
      <c r="G47" s="2">
        <f t="shared" si="31"/>
        <v>6.9066666666666672</v>
      </c>
      <c r="H47" s="2">
        <f t="shared" si="29"/>
        <v>0.53666666666666796</v>
      </c>
      <c r="I47" s="3">
        <f t="shared" si="30"/>
        <v>0.68936183449288824</v>
      </c>
      <c r="J47">
        <f>AVERAGE(I47:I49)</f>
        <v>0.69450255069659805</v>
      </c>
      <c r="K47">
        <f>STDEV(I47:I49)</f>
        <v>2.6932223381699247E-2</v>
      </c>
      <c r="L47" s="5">
        <f>IF(_xlfn.F.TEST(I44:I46,I47:I49)&gt;0.05,_xlfn.T.TEST(I44:I46,I47:I49,2,2),_xlfn.T.TEST(I44:I46,I47:I49,2,3))</f>
        <v>3.0490807939182379E-4</v>
      </c>
      <c r="M47" s="11"/>
    </row>
    <row r="48" spans="1:20" x14ac:dyDescent="0.3">
      <c r="A48" s="1" t="s">
        <v>43</v>
      </c>
      <c r="B48" t="s">
        <v>0</v>
      </c>
      <c r="C48" s="1">
        <v>16.11</v>
      </c>
      <c r="D48" s="2">
        <f>AVERAGE(C47:C49)</f>
        <v>16.106666666666666</v>
      </c>
      <c r="E48" s="1">
        <v>23.48</v>
      </c>
      <c r="F48" s="2">
        <f t="shared" si="28"/>
        <v>7.3733333333333348</v>
      </c>
      <c r="G48" s="2">
        <f t="shared" si="31"/>
        <v>6.9066666666666672</v>
      </c>
      <c r="H48" s="2">
        <f t="shared" si="29"/>
        <v>0.46666666666666767</v>
      </c>
      <c r="I48" s="3">
        <f t="shared" si="30"/>
        <v>0.72363461872018864</v>
      </c>
      <c r="M48" s="11"/>
    </row>
    <row r="49" spans="1:13" x14ac:dyDescent="0.3">
      <c r="A49" s="1" t="s">
        <v>43</v>
      </c>
      <c r="B49" t="s">
        <v>0</v>
      </c>
      <c r="C49" s="1">
        <v>16.059999999999999</v>
      </c>
      <c r="D49" s="2">
        <f>AVERAGE(C47:C49)</f>
        <v>16.106666666666666</v>
      </c>
      <c r="E49" s="1">
        <v>23.59</v>
      </c>
      <c r="F49" s="2">
        <f t="shared" si="28"/>
        <v>7.4833333333333343</v>
      </c>
      <c r="G49" s="2">
        <f t="shared" si="31"/>
        <v>6.9066666666666672</v>
      </c>
      <c r="H49" s="2">
        <f t="shared" si="29"/>
        <v>0.5766666666666671</v>
      </c>
      <c r="I49" s="3">
        <f t="shared" si="30"/>
        <v>0.67051119887671717</v>
      </c>
      <c r="M49" s="11"/>
    </row>
  </sheetData>
  <mergeCells count="8">
    <mergeCell ref="M44:M49"/>
    <mergeCell ref="M38:M43"/>
    <mergeCell ref="M2:M7"/>
    <mergeCell ref="M8:M13"/>
    <mergeCell ref="M14:M19"/>
    <mergeCell ref="M20:M25"/>
    <mergeCell ref="M26:M31"/>
    <mergeCell ref="M32:M3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B3F0E-0208-4C94-B153-DCC134A3CC4F}">
  <dimension ref="A1:I57"/>
  <sheetViews>
    <sheetView tabSelected="1" topLeftCell="A34" workbookViewId="0">
      <selection activeCell="E60" sqref="E60"/>
    </sheetView>
  </sheetViews>
  <sheetFormatPr defaultRowHeight="14" x14ac:dyDescent="0.3"/>
  <cols>
    <col min="5" max="5" width="11.4140625" customWidth="1"/>
  </cols>
  <sheetData>
    <row r="1" spans="1:6" s="1" customFormat="1" x14ac:dyDescent="0.3">
      <c r="A1" s="1" t="s">
        <v>88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</row>
    <row r="2" spans="1:6" s="1" customFormat="1" x14ac:dyDescent="0.3">
      <c r="A2" s="1" t="s">
        <v>7</v>
      </c>
      <c r="B2" s="1" t="s">
        <v>8</v>
      </c>
      <c r="C2" s="1">
        <v>27.42</v>
      </c>
      <c r="D2" s="1">
        <v>80.5</v>
      </c>
      <c r="E2" s="1" t="s">
        <v>44</v>
      </c>
      <c r="F2" s="1" t="s">
        <v>85</v>
      </c>
    </row>
    <row r="3" spans="1:6" s="1" customFormat="1" x14ac:dyDescent="0.3">
      <c r="A3" s="1" t="s">
        <v>9</v>
      </c>
      <c r="B3" s="1" t="s">
        <v>8</v>
      </c>
      <c r="C3" s="1">
        <v>27.42</v>
      </c>
      <c r="D3" s="1">
        <v>80</v>
      </c>
      <c r="E3" s="1" t="s">
        <v>44</v>
      </c>
      <c r="F3" s="1" t="s">
        <v>85</v>
      </c>
    </row>
    <row r="4" spans="1:6" s="1" customFormat="1" x14ac:dyDescent="0.3">
      <c r="A4" s="1" t="s">
        <v>10</v>
      </c>
      <c r="B4" s="1" t="s">
        <v>8</v>
      </c>
      <c r="C4" s="1">
        <v>27.03</v>
      </c>
      <c r="D4" s="1">
        <v>80.5</v>
      </c>
      <c r="E4" s="1" t="s">
        <v>44</v>
      </c>
      <c r="F4" s="1" t="s">
        <v>85</v>
      </c>
    </row>
    <row r="5" spans="1:6" s="1" customFormat="1" x14ac:dyDescent="0.3">
      <c r="A5" s="1" t="s">
        <v>11</v>
      </c>
      <c r="B5" s="1" t="s">
        <v>8</v>
      </c>
      <c r="C5" s="1">
        <v>26.25</v>
      </c>
      <c r="D5" s="1">
        <v>81</v>
      </c>
      <c r="E5" s="1" t="s">
        <v>44</v>
      </c>
      <c r="F5" s="1" t="s">
        <v>43</v>
      </c>
    </row>
    <row r="6" spans="1:6" s="1" customFormat="1" x14ac:dyDescent="0.3">
      <c r="A6" s="1" t="s">
        <v>12</v>
      </c>
      <c r="B6" s="1" t="s">
        <v>8</v>
      </c>
      <c r="C6" s="1">
        <v>26.6</v>
      </c>
      <c r="D6" s="1">
        <v>81</v>
      </c>
      <c r="E6" s="1" t="s">
        <v>44</v>
      </c>
      <c r="F6" s="1" t="s">
        <v>43</v>
      </c>
    </row>
    <row r="7" spans="1:6" s="1" customFormat="1" x14ac:dyDescent="0.3">
      <c r="A7" s="1" t="s">
        <v>13</v>
      </c>
      <c r="B7" s="1" t="s">
        <v>8</v>
      </c>
      <c r="C7" s="1">
        <v>26.56</v>
      </c>
      <c r="D7" s="1">
        <v>81</v>
      </c>
      <c r="E7" s="1" t="s">
        <v>44</v>
      </c>
      <c r="F7" s="1" t="s">
        <v>43</v>
      </c>
    </row>
    <row r="8" spans="1:6" s="1" customFormat="1" x14ac:dyDescent="0.3">
      <c r="A8" s="1" t="s">
        <v>14</v>
      </c>
      <c r="B8" s="1" t="s">
        <v>8</v>
      </c>
      <c r="C8" s="1">
        <v>22.56</v>
      </c>
      <c r="D8" s="1">
        <v>76.5</v>
      </c>
      <c r="E8" s="1" t="s">
        <v>82</v>
      </c>
      <c r="F8" s="1" t="s">
        <v>85</v>
      </c>
    </row>
    <row r="9" spans="1:6" s="1" customFormat="1" x14ac:dyDescent="0.3">
      <c r="A9" s="1" t="s">
        <v>15</v>
      </c>
      <c r="B9" s="1" t="s">
        <v>8</v>
      </c>
      <c r="C9" s="1">
        <v>22.78</v>
      </c>
      <c r="D9" s="1">
        <v>76.5</v>
      </c>
      <c r="E9" s="1" t="s">
        <v>82</v>
      </c>
      <c r="F9" s="1" t="s">
        <v>85</v>
      </c>
    </row>
    <row r="10" spans="1:6" s="1" customFormat="1" x14ac:dyDescent="0.3">
      <c r="A10" s="1" t="s">
        <v>16</v>
      </c>
      <c r="B10" s="1" t="s">
        <v>8</v>
      </c>
      <c r="C10" s="1">
        <v>22.72</v>
      </c>
      <c r="D10" s="1">
        <v>76.5</v>
      </c>
      <c r="E10" s="1" t="s">
        <v>82</v>
      </c>
      <c r="F10" s="1" t="s">
        <v>85</v>
      </c>
    </row>
    <row r="11" spans="1:6" s="1" customFormat="1" x14ac:dyDescent="0.3">
      <c r="A11" s="1" t="s">
        <v>17</v>
      </c>
      <c r="B11" s="1" t="s">
        <v>8</v>
      </c>
      <c r="C11" s="1">
        <v>21.85</v>
      </c>
      <c r="D11" s="1">
        <v>82.5</v>
      </c>
      <c r="E11" s="1" t="s">
        <v>82</v>
      </c>
      <c r="F11" s="1" t="s">
        <v>43</v>
      </c>
    </row>
    <row r="12" spans="1:6" s="1" customFormat="1" x14ac:dyDescent="0.3">
      <c r="A12" s="1" t="s">
        <v>18</v>
      </c>
      <c r="B12" s="1" t="s">
        <v>8</v>
      </c>
      <c r="C12" s="1">
        <v>21.95</v>
      </c>
      <c r="D12" s="1">
        <v>82.5</v>
      </c>
      <c r="E12" s="1" t="s">
        <v>82</v>
      </c>
      <c r="F12" s="1" t="s">
        <v>43</v>
      </c>
    </row>
    <row r="13" spans="1:6" s="1" customFormat="1" x14ac:dyDescent="0.3">
      <c r="A13" s="1" t="s">
        <v>19</v>
      </c>
      <c r="B13" s="1" t="s">
        <v>8</v>
      </c>
      <c r="C13" s="1">
        <v>21.8</v>
      </c>
      <c r="D13" s="1">
        <v>82.5</v>
      </c>
      <c r="E13" s="1" t="s">
        <v>82</v>
      </c>
      <c r="F13" s="1" t="s">
        <v>43</v>
      </c>
    </row>
    <row r="14" spans="1:6" s="1" customFormat="1" x14ac:dyDescent="0.3">
      <c r="A14" s="1" t="s">
        <v>20</v>
      </c>
      <c r="B14" s="1" t="s">
        <v>8</v>
      </c>
      <c r="C14" s="1">
        <v>24.41</v>
      </c>
      <c r="D14" s="1">
        <v>83</v>
      </c>
      <c r="E14" s="1" t="s">
        <v>48</v>
      </c>
      <c r="F14" s="1" t="s">
        <v>85</v>
      </c>
    </row>
    <row r="15" spans="1:6" s="1" customFormat="1" x14ac:dyDescent="0.3">
      <c r="A15" s="1" t="s">
        <v>21</v>
      </c>
      <c r="B15" s="1" t="s">
        <v>8</v>
      </c>
      <c r="C15" s="1">
        <v>24.43</v>
      </c>
      <c r="D15" s="1">
        <v>83</v>
      </c>
      <c r="E15" s="1" t="s">
        <v>48</v>
      </c>
      <c r="F15" s="1" t="s">
        <v>85</v>
      </c>
    </row>
    <row r="16" spans="1:6" s="1" customFormat="1" x14ac:dyDescent="0.3">
      <c r="A16" s="1" t="s">
        <v>22</v>
      </c>
      <c r="B16" s="1" t="s">
        <v>8</v>
      </c>
      <c r="C16" s="1">
        <v>24.12</v>
      </c>
      <c r="D16" s="1">
        <v>83</v>
      </c>
      <c r="E16" s="1" t="s">
        <v>48</v>
      </c>
      <c r="F16" s="1" t="s">
        <v>85</v>
      </c>
    </row>
    <row r="17" spans="1:6" s="1" customFormat="1" x14ac:dyDescent="0.3">
      <c r="A17" s="1" t="s">
        <v>23</v>
      </c>
      <c r="B17" s="1" t="s">
        <v>8</v>
      </c>
      <c r="C17" s="1">
        <v>23.18</v>
      </c>
      <c r="D17" s="1">
        <v>83</v>
      </c>
      <c r="E17" s="1" t="s">
        <v>48</v>
      </c>
      <c r="F17" s="1" t="s">
        <v>43</v>
      </c>
    </row>
    <row r="18" spans="1:6" s="1" customFormat="1" x14ac:dyDescent="0.3">
      <c r="A18" s="1" t="s">
        <v>24</v>
      </c>
      <c r="B18" s="1" t="s">
        <v>8</v>
      </c>
      <c r="C18" s="1">
        <v>23.41</v>
      </c>
      <c r="D18" s="1">
        <v>83</v>
      </c>
      <c r="E18" s="1" t="s">
        <v>48</v>
      </c>
      <c r="F18" s="1" t="s">
        <v>43</v>
      </c>
    </row>
    <row r="19" spans="1:6" s="1" customFormat="1" x14ac:dyDescent="0.3">
      <c r="A19" s="1" t="s">
        <v>25</v>
      </c>
      <c r="B19" s="1" t="s">
        <v>8</v>
      </c>
      <c r="C19" s="1">
        <v>23.8</v>
      </c>
      <c r="D19" s="1">
        <v>83</v>
      </c>
      <c r="E19" s="1" t="s">
        <v>48</v>
      </c>
      <c r="F19" s="1" t="s">
        <v>43</v>
      </c>
    </row>
    <row r="20" spans="1:6" s="1" customFormat="1" x14ac:dyDescent="0.3">
      <c r="A20" s="1" t="s">
        <v>26</v>
      </c>
      <c r="B20" s="1" t="s">
        <v>8</v>
      </c>
      <c r="C20" s="1">
        <v>25.67</v>
      </c>
      <c r="D20" s="1">
        <v>85</v>
      </c>
      <c r="E20" s="1" t="s">
        <v>50</v>
      </c>
      <c r="F20" s="1" t="s">
        <v>85</v>
      </c>
    </row>
    <row r="21" spans="1:6" s="1" customFormat="1" x14ac:dyDescent="0.3">
      <c r="A21" s="1" t="s">
        <v>27</v>
      </c>
      <c r="B21" s="1" t="s">
        <v>8</v>
      </c>
      <c r="C21" s="1">
        <v>25.88</v>
      </c>
      <c r="D21" s="1">
        <v>85</v>
      </c>
      <c r="E21" s="1" t="s">
        <v>50</v>
      </c>
      <c r="F21" s="1" t="s">
        <v>85</v>
      </c>
    </row>
    <row r="22" spans="1:6" s="1" customFormat="1" x14ac:dyDescent="0.3">
      <c r="A22" s="1" t="s">
        <v>28</v>
      </c>
      <c r="B22" s="1" t="s">
        <v>8</v>
      </c>
      <c r="C22" s="1">
        <v>25.71</v>
      </c>
      <c r="D22" s="1">
        <v>85</v>
      </c>
      <c r="E22" s="1" t="s">
        <v>50</v>
      </c>
      <c r="F22" s="1" t="s">
        <v>85</v>
      </c>
    </row>
    <row r="23" spans="1:6" s="1" customFormat="1" x14ac:dyDescent="0.3">
      <c r="A23" s="1" t="s">
        <v>29</v>
      </c>
      <c r="B23" s="1" t="s">
        <v>8</v>
      </c>
      <c r="C23" s="1">
        <v>24.13</v>
      </c>
      <c r="D23" s="1">
        <v>85.5</v>
      </c>
      <c r="E23" s="1" t="s">
        <v>50</v>
      </c>
      <c r="F23" s="1" t="s">
        <v>43</v>
      </c>
    </row>
    <row r="24" spans="1:6" s="1" customFormat="1" x14ac:dyDescent="0.3">
      <c r="A24" s="1" t="s">
        <v>30</v>
      </c>
      <c r="B24" s="1" t="s">
        <v>8</v>
      </c>
      <c r="C24" s="1">
        <v>24.22</v>
      </c>
      <c r="D24" s="1">
        <v>85.5</v>
      </c>
      <c r="E24" s="1" t="s">
        <v>50</v>
      </c>
      <c r="F24" s="1" t="s">
        <v>43</v>
      </c>
    </row>
    <row r="25" spans="1:6" s="1" customFormat="1" x14ac:dyDescent="0.3">
      <c r="A25" s="1" t="s">
        <v>31</v>
      </c>
      <c r="B25" s="1" t="s">
        <v>8</v>
      </c>
      <c r="C25" s="1">
        <v>24.34</v>
      </c>
      <c r="D25" s="1">
        <v>85.5</v>
      </c>
      <c r="E25" s="1" t="s">
        <v>50</v>
      </c>
      <c r="F25" s="1" t="s">
        <v>43</v>
      </c>
    </row>
    <row r="26" spans="1:6" s="1" customFormat="1" x14ac:dyDescent="0.3">
      <c r="A26" s="1" t="s">
        <v>32</v>
      </c>
      <c r="B26" s="1" t="s">
        <v>8</v>
      </c>
      <c r="C26" s="9">
        <v>24.89</v>
      </c>
      <c r="D26" s="1">
        <v>86</v>
      </c>
      <c r="E26" s="1" t="s">
        <v>46</v>
      </c>
      <c r="F26" s="1" t="s">
        <v>85</v>
      </c>
    </row>
    <row r="27" spans="1:6" s="1" customFormat="1" x14ac:dyDescent="0.3">
      <c r="A27" s="1" t="s">
        <v>33</v>
      </c>
      <c r="B27" s="1" t="s">
        <v>8</v>
      </c>
      <c r="C27" s="9">
        <v>24.94</v>
      </c>
      <c r="D27" s="1">
        <v>86</v>
      </c>
      <c r="E27" s="1" t="s">
        <v>46</v>
      </c>
      <c r="F27" s="1" t="s">
        <v>85</v>
      </c>
    </row>
    <row r="28" spans="1:6" s="1" customFormat="1" x14ac:dyDescent="0.3">
      <c r="A28" s="1" t="s">
        <v>34</v>
      </c>
      <c r="B28" s="1" t="s">
        <v>8</v>
      </c>
      <c r="C28" s="9">
        <v>24.97</v>
      </c>
      <c r="D28" s="1">
        <v>86</v>
      </c>
      <c r="E28" s="1" t="s">
        <v>46</v>
      </c>
      <c r="F28" s="1" t="s">
        <v>85</v>
      </c>
    </row>
    <row r="29" spans="1:6" s="1" customFormat="1" x14ac:dyDescent="0.3">
      <c r="A29" s="1" t="s">
        <v>35</v>
      </c>
      <c r="B29" s="1" t="s">
        <v>8</v>
      </c>
      <c r="C29" s="9">
        <v>23.3</v>
      </c>
      <c r="D29" s="1">
        <v>85.5</v>
      </c>
      <c r="E29" s="1" t="s">
        <v>46</v>
      </c>
      <c r="F29" s="1" t="s">
        <v>43</v>
      </c>
    </row>
    <row r="30" spans="1:6" s="1" customFormat="1" x14ac:dyDescent="0.3">
      <c r="A30" s="1" t="s">
        <v>36</v>
      </c>
      <c r="B30" s="1" t="s">
        <v>8</v>
      </c>
      <c r="C30" s="9">
        <v>23.37</v>
      </c>
      <c r="D30" s="1">
        <v>85.5</v>
      </c>
      <c r="E30" s="1" t="s">
        <v>46</v>
      </c>
      <c r="F30" s="1" t="s">
        <v>43</v>
      </c>
    </row>
    <row r="31" spans="1:6" s="1" customFormat="1" x14ac:dyDescent="0.3">
      <c r="A31" s="1" t="s">
        <v>37</v>
      </c>
      <c r="B31" s="1" t="s">
        <v>8</v>
      </c>
      <c r="C31" s="9">
        <v>23.29</v>
      </c>
      <c r="D31" s="1">
        <v>85.5</v>
      </c>
      <c r="E31" s="1" t="s">
        <v>46</v>
      </c>
      <c r="F31" s="1" t="s">
        <v>43</v>
      </c>
    </row>
    <row r="32" spans="1:6" x14ac:dyDescent="0.3">
      <c r="A32" s="1" t="s">
        <v>58</v>
      </c>
      <c r="B32" s="1" t="s">
        <v>8</v>
      </c>
      <c r="C32" s="1">
        <v>26.21</v>
      </c>
      <c r="D32" s="1">
        <v>84</v>
      </c>
      <c r="E32" s="1" t="s">
        <v>52</v>
      </c>
      <c r="F32" s="1" t="s">
        <v>85</v>
      </c>
    </row>
    <row r="33" spans="1:9" x14ac:dyDescent="0.3">
      <c r="A33" s="1" t="s">
        <v>59</v>
      </c>
      <c r="B33" s="1" t="s">
        <v>8</v>
      </c>
      <c r="C33" s="1">
        <v>26.1</v>
      </c>
      <c r="D33" s="1">
        <v>84</v>
      </c>
      <c r="E33" s="1" t="s">
        <v>52</v>
      </c>
      <c r="F33" s="1" t="s">
        <v>85</v>
      </c>
      <c r="G33" s="1"/>
      <c r="H33" s="1"/>
      <c r="I33" s="1"/>
    </row>
    <row r="34" spans="1:9" x14ac:dyDescent="0.3">
      <c r="A34" s="1" t="s">
        <v>60</v>
      </c>
      <c r="B34" s="1" t="s">
        <v>8</v>
      </c>
      <c r="C34" s="1">
        <v>26.11</v>
      </c>
      <c r="D34" s="1">
        <v>83.5</v>
      </c>
      <c r="E34" s="1" t="s">
        <v>52</v>
      </c>
      <c r="F34" s="1" t="s">
        <v>85</v>
      </c>
      <c r="G34" s="1"/>
      <c r="H34" s="1"/>
      <c r="I34" s="1"/>
    </row>
    <row r="35" spans="1:9" x14ac:dyDescent="0.3">
      <c r="A35" s="1" t="s">
        <v>61</v>
      </c>
      <c r="B35" s="1" t="s">
        <v>8</v>
      </c>
      <c r="C35" s="1">
        <v>26.37</v>
      </c>
      <c r="D35" s="1">
        <v>84</v>
      </c>
      <c r="E35" s="1" t="s">
        <v>52</v>
      </c>
      <c r="F35" s="1" t="s">
        <v>43</v>
      </c>
      <c r="G35" s="1"/>
      <c r="H35" s="1"/>
      <c r="I35" s="1"/>
    </row>
    <row r="36" spans="1:9" x14ac:dyDescent="0.3">
      <c r="A36" s="1" t="s">
        <v>62</v>
      </c>
      <c r="B36" s="1" t="s">
        <v>8</v>
      </c>
      <c r="C36" s="1">
        <v>26.43</v>
      </c>
      <c r="D36" s="1">
        <v>84</v>
      </c>
      <c r="E36" s="1" t="s">
        <v>52</v>
      </c>
      <c r="F36" s="1" t="s">
        <v>43</v>
      </c>
      <c r="G36" s="1"/>
      <c r="H36" s="1"/>
      <c r="I36" s="1"/>
    </row>
    <row r="37" spans="1:9" x14ac:dyDescent="0.3">
      <c r="A37" s="1" t="s">
        <v>63</v>
      </c>
      <c r="B37" s="1" t="s">
        <v>8</v>
      </c>
      <c r="C37" s="1">
        <v>26.49</v>
      </c>
      <c r="D37" s="1">
        <v>84</v>
      </c>
      <c r="E37" s="1" t="s">
        <v>52</v>
      </c>
      <c r="F37" s="1" t="s">
        <v>43</v>
      </c>
      <c r="G37" s="1"/>
      <c r="H37" s="1"/>
      <c r="I37" s="1"/>
    </row>
    <row r="38" spans="1:9" x14ac:dyDescent="0.3">
      <c r="A38" s="1" t="s">
        <v>64</v>
      </c>
      <c r="B38" s="1" t="s">
        <v>8</v>
      </c>
      <c r="C38" s="1">
        <v>22.3</v>
      </c>
      <c r="D38" s="1">
        <v>79</v>
      </c>
      <c r="E38" s="1" t="s">
        <v>54</v>
      </c>
      <c r="F38" s="1" t="s">
        <v>85</v>
      </c>
      <c r="G38" s="1"/>
      <c r="H38" s="1"/>
      <c r="I38" s="1"/>
    </row>
    <row r="39" spans="1:9" x14ac:dyDescent="0.3">
      <c r="A39" s="1" t="s">
        <v>65</v>
      </c>
      <c r="B39" s="1" t="s">
        <v>8</v>
      </c>
      <c r="C39" s="1">
        <v>22.01</v>
      </c>
      <c r="D39" s="1">
        <v>78.5</v>
      </c>
      <c r="E39" s="1" t="s">
        <v>54</v>
      </c>
      <c r="F39" s="1" t="s">
        <v>85</v>
      </c>
      <c r="G39" s="1"/>
      <c r="H39" s="1"/>
      <c r="I39" s="1"/>
    </row>
    <row r="40" spans="1:9" x14ac:dyDescent="0.3">
      <c r="A40" s="1" t="s">
        <v>66</v>
      </c>
      <c r="B40" s="1" t="s">
        <v>8</v>
      </c>
      <c r="C40" s="1">
        <v>22.03</v>
      </c>
      <c r="D40" s="1">
        <v>79</v>
      </c>
      <c r="E40" s="1" t="s">
        <v>54</v>
      </c>
      <c r="F40" s="1" t="s">
        <v>85</v>
      </c>
      <c r="G40" s="1"/>
      <c r="H40" s="1"/>
      <c r="I40" s="1"/>
    </row>
    <row r="41" spans="1:9" x14ac:dyDescent="0.3">
      <c r="A41" s="1" t="s">
        <v>67</v>
      </c>
      <c r="B41" s="1" t="s">
        <v>8</v>
      </c>
      <c r="C41" s="1">
        <v>22.56</v>
      </c>
      <c r="D41" s="1">
        <v>86</v>
      </c>
      <c r="E41" s="1" t="s">
        <v>54</v>
      </c>
      <c r="F41" s="1" t="s">
        <v>43</v>
      </c>
      <c r="G41" s="1"/>
      <c r="H41" s="1"/>
      <c r="I41" s="1"/>
    </row>
    <row r="42" spans="1:9" x14ac:dyDescent="0.3">
      <c r="A42" s="1" t="s">
        <v>68</v>
      </c>
      <c r="B42" s="1" t="s">
        <v>8</v>
      </c>
      <c r="C42" s="1">
        <v>22.51</v>
      </c>
      <c r="D42" s="1">
        <v>86</v>
      </c>
      <c r="E42" s="1" t="s">
        <v>54</v>
      </c>
      <c r="F42" s="1" t="s">
        <v>43</v>
      </c>
      <c r="G42" s="1"/>
      <c r="H42" s="1"/>
      <c r="I42" s="1"/>
    </row>
    <row r="43" spans="1:9" x14ac:dyDescent="0.3">
      <c r="A43" s="1" t="s">
        <v>69</v>
      </c>
      <c r="B43" s="1" t="s">
        <v>8</v>
      </c>
      <c r="C43" s="1">
        <v>22.59</v>
      </c>
      <c r="D43" s="1">
        <v>85.5</v>
      </c>
      <c r="E43" s="1" t="s">
        <v>54</v>
      </c>
      <c r="F43" s="1" t="s">
        <v>43</v>
      </c>
      <c r="G43" s="1"/>
      <c r="H43" s="1"/>
      <c r="I43" s="1"/>
    </row>
    <row r="44" spans="1:9" x14ac:dyDescent="0.3">
      <c r="A44" s="1" t="s">
        <v>70</v>
      </c>
      <c r="B44" s="1" t="s">
        <v>8</v>
      </c>
      <c r="C44" s="1">
        <v>23.11</v>
      </c>
      <c r="D44" s="1">
        <v>81.5</v>
      </c>
      <c r="E44" s="1" t="s">
        <v>56</v>
      </c>
      <c r="F44" s="1" t="s">
        <v>85</v>
      </c>
      <c r="G44" s="1"/>
      <c r="H44" s="1"/>
      <c r="I44" s="1"/>
    </row>
    <row r="45" spans="1:9" x14ac:dyDescent="0.3">
      <c r="A45" s="1" t="s">
        <v>71</v>
      </c>
      <c r="B45" s="1" t="s">
        <v>8</v>
      </c>
      <c r="C45" s="1">
        <v>23.11</v>
      </c>
      <c r="D45" s="1">
        <v>81.5</v>
      </c>
      <c r="E45" s="1" t="s">
        <v>56</v>
      </c>
      <c r="F45" s="1" t="s">
        <v>85</v>
      </c>
      <c r="G45" s="1"/>
      <c r="H45" s="1"/>
      <c r="I45" s="1"/>
    </row>
    <row r="46" spans="1:9" x14ac:dyDescent="0.3">
      <c r="A46" s="1" t="s">
        <v>72</v>
      </c>
      <c r="B46" s="1" t="s">
        <v>8</v>
      </c>
      <c r="C46" s="1">
        <v>23.02</v>
      </c>
      <c r="D46" s="1">
        <v>81</v>
      </c>
      <c r="E46" s="1" t="s">
        <v>56</v>
      </c>
      <c r="F46" s="1" t="s">
        <v>85</v>
      </c>
      <c r="G46" s="1"/>
      <c r="H46" s="1"/>
      <c r="I46" s="1"/>
    </row>
    <row r="47" spans="1:9" x14ac:dyDescent="0.3">
      <c r="A47" s="1" t="s">
        <v>73</v>
      </c>
      <c r="B47" s="1" t="s">
        <v>8</v>
      </c>
      <c r="C47" s="1">
        <v>23.55</v>
      </c>
      <c r="D47" s="1">
        <v>82.5</v>
      </c>
      <c r="E47" s="1" t="s">
        <v>56</v>
      </c>
      <c r="F47" s="1" t="s">
        <v>43</v>
      </c>
      <c r="G47" s="1"/>
      <c r="H47" s="1"/>
      <c r="I47" s="1"/>
    </row>
    <row r="48" spans="1:9" x14ac:dyDescent="0.3">
      <c r="A48" s="1" t="s">
        <v>74</v>
      </c>
      <c r="B48" s="1" t="s">
        <v>8</v>
      </c>
      <c r="C48" s="1">
        <v>23.48</v>
      </c>
      <c r="D48" s="1">
        <v>83</v>
      </c>
      <c r="E48" s="1" t="s">
        <v>56</v>
      </c>
      <c r="F48" s="1" t="s">
        <v>43</v>
      </c>
      <c r="G48" s="1"/>
      <c r="H48" s="1"/>
      <c r="I48" s="1"/>
    </row>
    <row r="49" spans="1:9" x14ac:dyDescent="0.3">
      <c r="A49" s="1" t="s">
        <v>75</v>
      </c>
      <c r="B49" s="1" t="s">
        <v>8</v>
      </c>
      <c r="C49" s="1">
        <v>23.59</v>
      </c>
      <c r="D49" s="1">
        <v>82</v>
      </c>
      <c r="E49" s="1" t="s">
        <v>56</v>
      </c>
      <c r="F49" s="1" t="s">
        <v>43</v>
      </c>
      <c r="G49" s="1"/>
      <c r="H49" s="1"/>
      <c r="I49" s="1"/>
    </row>
    <row r="50" spans="1:9" x14ac:dyDescent="0.3">
      <c r="A50" s="1" t="s">
        <v>76</v>
      </c>
      <c r="B50" s="1" t="s">
        <v>8</v>
      </c>
      <c r="C50" s="1">
        <v>16.14</v>
      </c>
      <c r="D50" s="1">
        <v>86</v>
      </c>
      <c r="E50" s="1" t="s">
        <v>38</v>
      </c>
      <c r="F50" s="1" t="s">
        <v>85</v>
      </c>
      <c r="G50" s="1"/>
      <c r="H50" s="1"/>
      <c r="I50" s="1"/>
    </row>
    <row r="51" spans="1:9" x14ac:dyDescent="0.3">
      <c r="A51" s="1" t="s">
        <v>77</v>
      </c>
      <c r="B51" s="1" t="s">
        <v>8</v>
      </c>
      <c r="C51" s="1">
        <v>16.16</v>
      </c>
      <c r="D51" s="1">
        <v>86</v>
      </c>
      <c r="E51" s="1" t="s">
        <v>38</v>
      </c>
      <c r="F51" s="1" t="s">
        <v>85</v>
      </c>
      <c r="G51" s="1"/>
      <c r="H51" s="1"/>
      <c r="I51" s="1"/>
    </row>
    <row r="52" spans="1:9" x14ac:dyDescent="0.3">
      <c r="A52" s="1" t="s">
        <v>78</v>
      </c>
      <c r="B52" s="1" t="s">
        <v>8</v>
      </c>
      <c r="C52" s="1">
        <v>16.22</v>
      </c>
      <c r="D52" s="1">
        <v>86</v>
      </c>
      <c r="E52" s="1" t="s">
        <v>38</v>
      </c>
      <c r="F52" s="1" t="s">
        <v>85</v>
      </c>
      <c r="G52" s="1"/>
      <c r="H52" s="1"/>
      <c r="I52" s="1"/>
    </row>
    <row r="53" spans="1:9" x14ac:dyDescent="0.3">
      <c r="A53" s="1" t="s">
        <v>79</v>
      </c>
      <c r="B53" s="1" t="s">
        <v>8</v>
      </c>
      <c r="C53" s="1">
        <v>16.149999999999999</v>
      </c>
      <c r="D53" s="1">
        <v>86</v>
      </c>
      <c r="E53" s="1" t="s">
        <v>38</v>
      </c>
      <c r="F53" s="1" t="s">
        <v>43</v>
      </c>
      <c r="G53" s="1"/>
      <c r="H53" s="1"/>
      <c r="I53" s="1"/>
    </row>
    <row r="54" spans="1:9" x14ac:dyDescent="0.3">
      <c r="A54" s="1" t="s">
        <v>80</v>
      </c>
      <c r="B54" s="1" t="s">
        <v>8</v>
      </c>
      <c r="C54" s="1">
        <v>16.11</v>
      </c>
      <c r="D54" s="1">
        <v>86</v>
      </c>
      <c r="E54" s="1" t="s">
        <v>38</v>
      </c>
      <c r="F54" s="1" t="s">
        <v>43</v>
      </c>
      <c r="G54" s="1"/>
      <c r="H54" s="1"/>
      <c r="I54" s="1"/>
    </row>
    <row r="55" spans="1:9" x14ac:dyDescent="0.3">
      <c r="A55" s="1" t="s">
        <v>81</v>
      </c>
      <c r="B55" s="1" t="s">
        <v>8</v>
      </c>
      <c r="C55" s="1">
        <v>16.059999999999999</v>
      </c>
      <c r="D55" s="1">
        <v>86</v>
      </c>
      <c r="E55" s="1" t="s">
        <v>38</v>
      </c>
      <c r="F55" s="1" t="s">
        <v>43</v>
      </c>
      <c r="G55" s="1"/>
      <c r="H55" s="1"/>
      <c r="I55" s="1"/>
    </row>
    <row r="56" spans="1:9" x14ac:dyDescent="0.3">
      <c r="G56" s="1"/>
      <c r="H56" s="1"/>
      <c r="I56" s="1"/>
    </row>
    <row r="57" spans="1:9" x14ac:dyDescent="0.3">
      <c r="G57" s="1"/>
      <c r="H57" s="1"/>
      <c r="I5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7A3A7-9E80-4F4F-9ADC-2C0250A58CA2}">
  <dimension ref="A1:E8"/>
  <sheetViews>
    <sheetView workbookViewId="0">
      <selection activeCell="C15" sqref="C15"/>
    </sheetView>
  </sheetViews>
  <sheetFormatPr defaultRowHeight="14" x14ac:dyDescent="0.3"/>
  <sheetData>
    <row r="1" spans="1:5" x14ac:dyDescent="0.3">
      <c r="A1" s="1" t="s">
        <v>43</v>
      </c>
      <c r="C1" s="6" t="s">
        <v>39</v>
      </c>
      <c r="D1" s="6" t="s">
        <v>84</v>
      </c>
      <c r="E1" s="6" t="s">
        <v>40</v>
      </c>
    </row>
    <row r="2" spans="1:5" x14ac:dyDescent="0.3">
      <c r="B2" t="s">
        <v>41</v>
      </c>
      <c r="C2" s="8">
        <v>854</v>
      </c>
      <c r="D2" s="8">
        <v>379</v>
      </c>
      <c r="E2" s="6">
        <f>_xlfn.T.TEST(C2:C4,D2:D4,2,3)</f>
        <v>2.7412494132476159E-5</v>
      </c>
    </row>
    <row r="3" spans="1:5" x14ac:dyDescent="0.3">
      <c r="B3" s="6"/>
      <c r="C3" s="8">
        <v>899</v>
      </c>
      <c r="D3" s="8">
        <v>321</v>
      </c>
      <c r="E3" s="6"/>
    </row>
    <row r="4" spans="1:5" x14ac:dyDescent="0.3">
      <c r="B4" s="6"/>
      <c r="C4" s="8">
        <v>901</v>
      </c>
      <c r="D4" s="8">
        <v>368</v>
      </c>
      <c r="E4" s="6"/>
    </row>
    <row r="5" spans="1:5" x14ac:dyDescent="0.3">
      <c r="B5" s="6"/>
      <c r="C5" s="7"/>
      <c r="D5" s="7"/>
    </row>
    <row r="6" spans="1:5" x14ac:dyDescent="0.3">
      <c r="B6" s="6" t="s">
        <v>42</v>
      </c>
      <c r="C6" s="8">
        <v>718</v>
      </c>
      <c r="D6" s="8">
        <v>106</v>
      </c>
      <c r="E6" s="6">
        <f>_xlfn.T.TEST(C6:C8,D6:D8,2,3)</f>
        <v>1.2595375395165343E-4</v>
      </c>
    </row>
    <row r="7" spans="1:5" x14ac:dyDescent="0.3">
      <c r="C7" s="8">
        <v>766</v>
      </c>
      <c r="D7" s="8">
        <v>94</v>
      </c>
      <c r="E7" s="6"/>
    </row>
    <row r="8" spans="1:5" x14ac:dyDescent="0.3">
      <c r="C8" s="8">
        <v>739</v>
      </c>
      <c r="D8" s="8">
        <v>110</v>
      </c>
      <c r="E8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PCR result</vt:lpstr>
      <vt:lpstr>raw data</vt:lpstr>
      <vt:lpstr>cell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Ada</cp:lastModifiedBy>
  <dcterms:created xsi:type="dcterms:W3CDTF">2015-06-05T18:19:34Z</dcterms:created>
  <dcterms:modified xsi:type="dcterms:W3CDTF">2025-01-20T06:47:42Z</dcterms:modified>
</cp:coreProperties>
</file>