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linjiaxing/Desktop/"/>
    </mc:Choice>
  </mc:AlternateContent>
  <xr:revisionPtr revIDLastSave="0" documentId="13_ncr:1_{ADC1BA0D-4400-0C42-9F12-938957A8ADF3}" xr6:coauthVersionLast="47" xr6:coauthVersionMax="47" xr10:uidLastSave="{00000000-0000-0000-0000-000000000000}"/>
  <bookViews>
    <workbookView xWindow="34080" yWindow="1140" windowWidth="40680" windowHeight="20020" activeTab="5" xr2:uid="{00000000-000D-0000-FFFF-FFFF00000000}"/>
  </bookViews>
  <sheets>
    <sheet name="A2 Text" sheetId="7" r:id="rId1"/>
    <sheet name="Payoff Table Template" sheetId="8" r:id="rId2"/>
    <sheet name="Task 2-1 Payoff Table Solution" sheetId="1" r:id="rId3"/>
    <sheet name="Task 2-2 Solution" sheetId="6" r:id="rId4"/>
    <sheet name="Task 2-3 Solution" sheetId="11" r:id="rId5"/>
    <sheet name="Task 2-4 Solution" sheetId="9" r:id="rId6"/>
  </sheets>
  <definedNames>
    <definedName name="MinimizeCosts" localSheetId="5">FALSE</definedName>
    <definedName name="_xlnm.Print_Area" localSheetId="5">'Task 2-4 Solution'!TreeDiagram</definedName>
    <definedName name="TreeData" localSheetId="5">'Task 2-4 Solution'!$GH$1001:$GV$1041</definedName>
    <definedName name="TreeDiagBase" localSheetId="5">'Task 2-4 Solution'!$A$1</definedName>
    <definedName name="TreeDiagram" localSheetId="5">'Task 2-4 Solution'!$A$1:$S$134</definedName>
    <definedName name="UseExpUtility" localSheetId="5">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6" l="1"/>
  <c r="S133" i="9"/>
  <c r="Q134" i="9"/>
  <c r="S128" i="9"/>
  <c r="Q129" i="9"/>
  <c r="S123" i="9"/>
  <c r="Q124" i="9"/>
  <c r="S118" i="9"/>
  <c r="Q119" i="9"/>
  <c r="S113" i="9"/>
  <c r="Q114" i="9"/>
  <c r="S108" i="9"/>
  <c r="Q109" i="9"/>
  <c r="S103" i="9"/>
  <c r="Q104" i="9"/>
  <c r="S98" i="9"/>
  <c r="Q99" i="9"/>
  <c r="S93" i="9"/>
  <c r="Q94" i="9"/>
  <c r="S88" i="9"/>
  <c r="Q89" i="9"/>
  <c r="S83" i="9"/>
  <c r="Q84" i="9"/>
  <c r="S78" i="9"/>
  <c r="Q79" i="9"/>
  <c r="S73" i="9"/>
  <c r="Q74" i="9"/>
  <c r="S68" i="9"/>
  <c r="Q69" i="9"/>
  <c r="S63" i="9"/>
  <c r="Q64" i="9"/>
  <c r="S58" i="9"/>
  <c r="Q59" i="9"/>
  <c r="S53" i="9"/>
  <c r="Q54" i="9"/>
  <c r="S48" i="9"/>
  <c r="Q49" i="9"/>
  <c r="M129" i="9"/>
  <c r="M114" i="9"/>
  <c r="M99" i="9"/>
  <c r="M84" i="9"/>
  <c r="M69" i="9"/>
  <c r="M54" i="9"/>
  <c r="I114" i="9"/>
  <c r="I69" i="9"/>
  <c r="S43" i="9"/>
  <c r="M44" i="9"/>
  <c r="S38" i="9"/>
  <c r="M39" i="9"/>
  <c r="S33" i="9"/>
  <c r="M34" i="9"/>
  <c r="S28" i="9"/>
  <c r="M29" i="9"/>
  <c r="S23" i="9"/>
  <c r="M24" i="9"/>
  <c r="S18" i="9"/>
  <c r="M19" i="9"/>
  <c r="S13" i="9"/>
  <c r="M14" i="9"/>
  <c r="S8" i="9"/>
  <c r="M9" i="9"/>
  <c r="S3" i="9"/>
  <c r="M4" i="9"/>
  <c r="I39" i="9"/>
  <c r="I24" i="9"/>
  <c r="I9" i="9"/>
  <c r="E91" i="9"/>
  <c r="E24" i="9"/>
  <c r="A57" i="9"/>
  <c r="B56" i="9"/>
  <c r="B18" i="11"/>
  <c r="B19" i="11"/>
  <c r="D15" i="6"/>
  <c r="E15" i="6"/>
  <c r="B33" i="6"/>
  <c r="B38" i="6"/>
  <c r="E4" i="6"/>
  <c r="B39" i="6"/>
  <c r="B40" i="6"/>
  <c r="E23" i="6"/>
  <c r="B35" i="6"/>
  <c r="B34" i="6"/>
  <c r="E25" i="6"/>
  <c r="E24" i="6"/>
  <c r="E17" i="6"/>
  <c r="E16" i="6"/>
  <c r="D17" i="6"/>
  <c r="C17" i="6"/>
  <c r="B17" i="6"/>
  <c r="D16" i="6"/>
  <c r="C16" i="6"/>
  <c r="B16" i="6"/>
  <c r="C15" i="6"/>
  <c r="B15" i="6"/>
  <c r="E6" i="6"/>
  <c r="E5" i="6"/>
  <c r="B15" i="1"/>
  <c r="D17" i="1"/>
  <c r="D16" i="1"/>
  <c r="D15" i="1"/>
  <c r="C17" i="1"/>
  <c r="C16" i="1"/>
  <c r="C15" i="1"/>
  <c r="B17" i="1"/>
  <c r="B16" i="1"/>
</calcChain>
</file>

<file path=xl/sharedStrings.xml><?xml version="1.0" encoding="utf-8"?>
<sst xmlns="http://schemas.openxmlformats.org/spreadsheetml/2006/main" count="312" uniqueCount="141">
  <si>
    <t>Probability</t>
  </si>
  <si>
    <t>Apartment Building</t>
  </si>
  <si>
    <t>Office Building</t>
  </si>
  <si>
    <t>Warehouse</t>
  </si>
  <si>
    <t>Optimistic Conditions</t>
  </si>
  <si>
    <t>Realistic Conditions</t>
  </si>
  <si>
    <t>Pessimistic Conditions</t>
  </si>
  <si>
    <t>EMV</t>
  </si>
  <si>
    <t>D</t>
  </si>
  <si>
    <t>E</t>
  </si>
  <si>
    <t>Alternatives</t>
  </si>
  <si>
    <t>States of Nature</t>
  </si>
  <si>
    <t>Problem Description</t>
  </si>
  <si>
    <t>A</t>
  </si>
  <si>
    <t>B</t>
  </si>
  <si>
    <t>C</t>
  </si>
  <si>
    <t>F</t>
  </si>
  <si>
    <t>G</t>
  </si>
  <si>
    <t>H</t>
  </si>
  <si>
    <t>I</t>
  </si>
  <si>
    <t>2.1 If the analysis report is positive:</t>
  </si>
  <si>
    <t>2.2 If the analysis report is negative:</t>
  </si>
  <si>
    <t>d</t>
  </si>
  <si>
    <t>e</t>
  </si>
  <si>
    <t>f</t>
  </si>
  <si>
    <t>g</t>
  </si>
  <si>
    <t>h</t>
  </si>
  <si>
    <t>i</t>
  </si>
  <si>
    <t>Assignment 2: Starting Conditions</t>
  </si>
  <si>
    <t>#</t>
  </si>
  <si>
    <t>Content per Tasks</t>
  </si>
  <si>
    <t>Task 2-0</t>
  </si>
  <si>
    <t>Task 2-1</t>
  </si>
  <si>
    <t>Task 2-2</t>
  </si>
  <si>
    <t>Task 2-3</t>
  </si>
  <si>
    <t>Task 2-4</t>
  </si>
  <si>
    <t>Task 2-5</t>
  </si>
  <si>
    <t>Grading Points Per:</t>
  </si>
  <si>
    <t>Tasks</t>
  </si>
  <si>
    <t>Assignment</t>
  </si>
  <si>
    <t>List of Worksheets in the Excel File (it should be used as a reference for different tasks of the managerial report)</t>
  </si>
  <si>
    <t>(i)</t>
  </si>
  <si>
    <t>A2 Text</t>
  </si>
  <si>
    <t xml:space="preserve">(ii) </t>
  </si>
  <si>
    <t>Payoff Table - Template</t>
  </si>
  <si>
    <t>(iii)</t>
  </si>
  <si>
    <t xml:space="preserve">(iv) </t>
  </si>
  <si>
    <t>(v)</t>
  </si>
  <si>
    <t>(vi)</t>
  </si>
  <si>
    <r>
      <t xml:space="preserve">TreePlan Diagram of the Decision Tree: use BU MET V-LAB for Excel Add-In TreePlan   </t>
    </r>
    <r>
      <rPr>
        <b/>
        <sz val="10"/>
        <color theme="1"/>
        <rFont val="等线"/>
        <family val="2"/>
        <scheme val="minor"/>
      </rPr>
      <t>--&gt; Needed for Task 2-4</t>
    </r>
  </si>
  <si>
    <t>Fee for Survey</t>
  </si>
  <si>
    <t>A - Z</t>
  </si>
  <si>
    <t>D - Z</t>
  </si>
  <si>
    <t>G - Z</t>
  </si>
  <si>
    <t>B - Z</t>
  </si>
  <si>
    <t>E - Z</t>
  </si>
  <si>
    <t>H - Z</t>
  </si>
  <si>
    <t>C - Z</t>
  </si>
  <si>
    <t>F - Z</t>
  </si>
  <si>
    <t>I - Z</t>
  </si>
  <si>
    <t>k</t>
  </si>
  <si>
    <t>Z</t>
  </si>
  <si>
    <t>Probability of report results positive</t>
  </si>
  <si>
    <t>Probability of report results negative</t>
  </si>
  <si>
    <t>x</t>
  </si>
  <si>
    <t>y</t>
  </si>
  <si>
    <t>z</t>
  </si>
  <si>
    <t>n</t>
  </si>
  <si>
    <t>EMV (Report results positive)</t>
  </si>
  <si>
    <t>3. Final Solution</t>
  </si>
  <si>
    <t>3.2 Final EMV</t>
  </si>
  <si>
    <t>Node</t>
  </si>
  <si>
    <t>The estimated payoffs and probabilities under optimistic, realistic and pessimistic conditions are shown as follows:</t>
  </si>
  <si>
    <t>Summary tables, in case the company hires a business analyst:</t>
  </si>
  <si>
    <t>Probability of survey results positive</t>
  </si>
  <si>
    <t>Probability of survey results negative</t>
  </si>
  <si>
    <t>(1) If the survey results are positive:</t>
  </si>
  <si>
    <t xml:space="preserve">(2) If the survey results are negative: </t>
  </si>
  <si>
    <r>
      <t xml:space="preserve">Payoff Table - Solution and a sketch of a decision tree (without probability and EMVs) </t>
    </r>
    <r>
      <rPr>
        <b/>
        <sz val="10"/>
        <color theme="1"/>
        <rFont val="等线"/>
        <family val="2"/>
        <scheme val="minor"/>
      </rPr>
      <t>--&gt; Needed for Task 2-1</t>
    </r>
  </si>
  <si>
    <r>
      <t xml:space="preserve">EMV Calculation: use EMV as a decision criterion for each decision nodes and states of nature nodes, calculate the EMV for each node, and recommend whether to hire/not to hire a business analyst </t>
    </r>
    <r>
      <rPr>
        <b/>
        <sz val="10"/>
        <color theme="1"/>
        <rFont val="等线"/>
        <family val="2"/>
        <scheme val="minor"/>
      </rPr>
      <t>--&gt; Needed for Task 2-2</t>
    </r>
  </si>
  <si>
    <t>3. Sketch of a Decision Tree (without probability and EMVs):</t>
  </si>
  <si>
    <t>Assignment 2: Case Problem "Real Estate Development: Select a New Project"</t>
  </si>
  <si>
    <t>EMV (Report results negative)</t>
  </si>
  <si>
    <t>2. If the company hires a business analyst:</t>
  </si>
  <si>
    <t>1. If the company does not hire a business analyst:</t>
  </si>
  <si>
    <t>Prepare payoff tables and develop a sketch of a decision tree for this problem (identify the events and decision nodes; don't show probabilities and EMVs on your drawing of the decision tree).</t>
  </si>
  <si>
    <t>Given the probability of all three economic conditions and using expected monetary values (EMVs), calculate EMVs for each node and answer the questions: (i) What's the EMV for not hiring a business analyst and the EMV for hiring a business analyst? (ii) What is your recommendation for the final decision: to consider or not the probabilities, as given by the business analyst?</t>
  </si>
  <si>
    <t>Apply the software application Excel Add-Ins TreePlan (use one of the V-PCs of the MET V-LABs) to construct a decision tree with payoffs, probabilities, and EMVs.</t>
  </si>
  <si>
    <t>Prepare an executive summary. Hint: complete this task after completing tasks 2-1 to 2-4.</t>
  </si>
  <si>
    <r>
      <t xml:space="preserve">Sensitivity Analysis Diagram: Use sensitivity analysis to define how sensitive your decision is to the probability range concerning the survey results, positive and negative, which might affect the decision already made in Task 2-2. Draw the sensitivity chart, and find the probability for the cross point between the decision option (i) to use only the possibilities, as defined by the management of the real estate company, or (ii) to accept the probabilities of survey results positive and survey results negative, as given by the business analyst.  </t>
    </r>
    <r>
      <rPr>
        <b/>
        <sz val="10"/>
        <color theme="1"/>
        <rFont val="等线"/>
        <family val="2"/>
        <scheme val="minor"/>
      </rPr>
      <t>--&gt; Needed for Task 2-3</t>
    </r>
  </si>
  <si>
    <t>EMV (Based on report results positive and negative)</t>
  </si>
  <si>
    <t>Each student will receive from the instructor an excel file with a different dataset for payoffs (A to I) and probabilities (x,y,z,i,k,d,e,f,g,h,n). Students have to prepare and submit a managerial report and answer the questions: 
1.	Which one of the three development projects should be selected? 
2.	Should the company use the probabilities provided by the business analyst?</t>
  </si>
  <si>
    <t>3.1 EMV (with probabilities given by the business analyst)</t>
    <phoneticPr fontId="9" type="noConversion"/>
  </si>
  <si>
    <t>Apartment Building</t>
    <phoneticPr fontId="9" type="noConversion"/>
  </si>
  <si>
    <t xml:space="preserve">In preparation for a final decision, the company is considering the hiring of a business analyst. If the company hires the analyst, the decision regarding which project to develop will not be made until the analyst presents a survey. However, the analyst is requesting an upfront payment for the survey in the amount of Z. The probabilities of the survey results to be positive or negative are i and k. </t>
    <phoneticPr fontId="9" type="noConversion"/>
  </si>
  <si>
    <t>Final EMV (Do not hire a business analyst)</t>
    <phoneticPr fontId="9" type="noConversion"/>
  </si>
  <si>
    <t>EMV=</t>
  </si>
  <si>
    <t>p=</t>
  </si>
  <si>
    <t>Cross Point</t>
  </si>
  <si>
    <t>Cross Point 1</t>
  </si>
  <si>
    <t>EMV (Don’t hire)</t>
  </si>
  <si>
    <t>EMV(hire)</t>
  </si>
  <si>
    <t>p (don’t hire)</t>
  </si>
  <si>
    <t>p (hire)</t>
  </si>
  <si>
    <t xml:space="preserve">Hire a Business Analyst </t>
  </si>
  <si>
    <t>Don't Hire a Business Analyst</t>
  </si>
  <si>
    <t>Sensitivity Analysis</t>
  </si>
  <si>
    <t>Equation:</t>
  </si>
  <si>
    <t>EMV(Hire)= 325,100p+(1-p)*117,500= 207,600p+117,500</t>
  </si>
  <si>
    <t>EMV(Don’t Hire)=316,000</t>
  </si>
  <si>
    <t>ID</t>
  </si>
  <si>
    <t>Name</t>
  </si>
  <si>
    <t>Value</t>
  </si>
  <si>
    <t>Prob</t>
  </si>
  <si>
    <t>Pred</t>
  </si>
  <si>
    <t>Kind</t>
  </si>
  <si>
    <t>NS</t>
  </si>
  <si>
    <t>S1</t>
  </si>
  <si>
    <t>S2</t>
  </si>
  <si>
    <t>S3</t>
  </si>
  <si>
    <t>S4</t>
  </si>
  <si>
    <t>S5</t>
  </si>
  <si>
    <t>Row</t>
  </si>
  <si>
    <t>Col</t>
  </si>
  <si>
    <t>Mark</t>
  </si>
  <si>
    <t>TreePlan</t>
  </si>
  <si>
    <t>T</t>
  </si>
  <si>
    <t>Apartment</t>
  </si>
  <si>
    <t>Pessimistic</t>
  </si>
  <si>
    <t>Hire a Business Analyst</t>
  </si>
  <si>
    <t>Positive</t>
  </si>
  <si>
    <t>Negative</t>
  </si>
  <si>
    <t>Optimistic</t>
  </si>
  <si>
    <t>Realistic</t>
  </si>
  <si>
    <t>p: probability</t>
  </si>
  <si>
    <t>Use sensitivity analysis to define how sensitive your decision is to the probability range concerning the survey results, positive and negative, which might affect the decision already made in Task 2-2. Draw the sensitivity chart, and find the probability for the cross point between the decision option (i) to use only the possibilities, as defined by the management of the real estate company, or (ii) to accept the probabilities of survey results positive and survey results negative, as given by the business analyst.</t>
    <phoneticPr fontId="9" type="noConversion"/>
  </si>
  <si>
    <t>EMV (company is using their probabilities, Don't Hire)</t>
    <phoneticPr fontId="9" type="noConversion"/>
  </si>
  <si>
    <t>           </t>
    <phoneticPr fontId="9" type="noConversion"/>
  </si>
  <si>
    <t>when p is between 0 and 0.956, then do not hire a business analyst, when p is between 0.956 and 1, then hire a business analyst</t>
    <phoneticPr fontId="9" type="noConversion"/>
  </si>
  <si>
    <t>Students should structure and present their Assignment 2 as a Managerial Report. The expected length of the main body (tasks 2-1 to 2-4) is up to 3 pages in APA format, excluding the cover page, table of content, executive summary (Task 2-5), and appendices (screenshots of the Payoff Table, EMV Table, Sensitivity Analysis Diagram, TreePlan Diagram of the Decision Tree). Students have to submit two documents: (i) a Managerial Report (word file) and (ii) an excel file with completed worksheets for each one of the tasks below.</t>
    <phoneticPr fontId="9" type="noConversion"/>
  </si>
  <si>
    <t xml:space="preserve">A real estate company is considering the development of one of the following three possible projects: (1) an apartment building; (2) an office building; (3) a warehouse. The amount of payoff (profit) that could be earned by selling the estate depends on the economic conditions, specified as: optimistic, realistic and pessimistic.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</si>
</sst>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_);[Red]\(&quot;$&quot;#,##0\)"/>
    <numFmt numFmtId="177" formatCode="&quot;$&quot;#,##0"/>
    <numFmt numFmtId="178" formatCode="0.000"/>
  </numFmts>
  <fonts count="12">
    <font>
      <sz val="12"/>
      <color theme="1"/>
      <name val="等线"/>
      <family val="2"/>
      <scheme val="minor"/>
    </font>
    <font>
      <sz val="11"/>
      <color theme="1"/>
      <name val="等线"/>
      <family val="2"/>
      <scheme val="minor"/>
    </font>
    <font>
      <sz val="11"/>
      <color theme="1"/>
      <name val="等线"/>
      <family val="2"/>
      <scheme val="minor"/>
    </font>
    <font>
      <sz val="10"/>
      <color rgb="FF000000"/>
      <name val="等线"/>
      <family val="2"/>
      <scheme val="minor"/>
    </font>
    <font>
      <sz val="10"/>
      <color theme="1"/>
      <name val="等线"/>
      <family val="2"/>
      <scheme val="minor"/>
    </font>
    <font>
      <b/>
      <sz val="10"/>
      <color theme="1"/>
      <name val="等线"/>
      <family val="2"/>
      <scheme val="minor"/>
    </font>
    <font>
      <b/>
      <sz val="10"/>
      <color rgb="FF000000"/>
      <name val="等线"/>
      <family val="2"/>
      <scheme val="minor"/>
    </font>
    <font>
      <b/>
      <sz val="10"/>
      <color rgb="FFC00000"/>
      <name val="等线"/>
      <family val="2"/>
      <scheme val="minor"/>
    </font>
    <font>
      <sz val="10"/>
      <color rgb="FFFF0000"/>
      <name val="等线"/>
      <family val="2"/>
      <scheme val="minor"/>
    </font>
    <font>
      <sz val="9"/>
      <name val="等线"/>
      <family val="3"/>
      <charset val="134"/>
      <scheme val="minor"/>
    </font>
    <font>
      <b/>
      <sz val="14"/>
      <color theme="1"/>
      <name val="等线"/>
      <family val="2"/>
      <scheme val="minor"/>
    </font>
    <font>
      <b/>
      <sz val="12"/>
      <color theme="1"/>
      <name val="等线"/>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31">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thin">
        <color indexed="64"/>
      </left>
      <right style="thin">
        <color rgb="FF000000"/>
      </right>
      <top style="thin">
        <color rgb="FF000000"/>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s>
  <cellStyleXfs count="3">
    <xf numFmtId="0" fontId="0" fillId="0" borderId="0"/>
    <xf numFmtId="0" fontId="2" fillId="0" borderId="0"/>
    <xf numFmtId="0" fontId="1" fillId="0" borderId="0"/>
  </cellStyleXfs>
  <cellXfs count="123">
    <xf numFmtId="0" fontId="0" fillId="0" borderId="0" xfId="0"/>
    <xf numFmtId="0" fontId="4" fillId="2" borderId="5" xfId="0" applyFont="1" applyFill="1" applyBorder="1" applyAlignment="1">
      <alignment horizontal="center"/>
    </xf>
    <xf numFmtId="0" fontId="4" fillId="0" borderId="5" xfId="0" applyFont="1" applyBorder="1" applyAlignment="1">
      <alignment horizontal="center"/>
    </xf>
    <xf numFmtId="0" fontId="5" fillId="0" borderId="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2" xfId="0" applyFont="1" applyBorder="1" applyAlignment="1">
      <alignment horizontal="center" vertical="center" wrapText="1"/>
    </xf>
    <xf numFmtId="0" fontId="6" fillId="0" borderId="1" xfId="0" applyFont="1" applyBorder="1" applyAlignment="1">
      <alignment horizontal="center" vertical="center" wrapText="1"/>
    </xf>
    <xf numFmtId="0" fontId="7" fillId="0" borderId="0" xfId="0" applyFont="1"/>
    <xf numFmtId="0" fontId="4" fillId="0" borderId="5" xfId="0" applyFont="1" applyBorder="1" applyAlignment="1">
      <alignment horizontal="center" vertical="center" wrapText="1"/>
    </xf>
    <xf numFmtId="0" fontId="5" fillId="0" borderId="0" xfId="0" applyFont="1"/>
    <xf numFmtId="0" fontId="4" fillId="0" borderId="0" xfId="0" applyFont="1"/>
    <xf numFmtId="0" fontId="6" fillId="0" borderId="0" xfId="0" applyFont="1" applyAlignment="1">
      <alignment vertical="center" wrapText="1"/>
    </xf>
    <xf numFmtId="0" fontId="5" fillId="0" borderId="3" xfId="0" applyFont="1" applyBorder="1" applyAlignment="1">
      <alignment horizontal="center" vertical="center" wrapText="1"/>
    </xf>
    <xf numFmtId="0" fontId="5"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3" xfId="0" applyFont="1" applyBorder="1"/>
    <xf numFmtId="3" fontId="4" fillId="0" borderId="0" xfId="0" applyNumberFormat="1" applyFont="1"/>
    <xf numFmtId="0" fontId="4" fillId="2" borderId="5" xfId="0" applyFont="1" applyFill="1" applyBorder="1" applyAlignment="1">
      <alignment horizontal="center" vertical="center"/>
    </xf>
    <xf numFmtId="3" fontId="4" fillId="0" borderId="5" xfId="0" applyNumberFormat="1" applyFont="1" applyBorder="1" applyAlignment="1">
      <alignment horizontal="center" vertical="center"/>
    </xf>
    <xf numFmtId="0" fontId="4" fillId="0" borderId="0" xfId="0" applyFont="1" applyAlignment="1">
      <alignment horizontal="center" vertical="center"/>
    </xf>
    <xf numFmtId="3" fontId="4" fillId="0" borderId="0" xfId="0" applyNumberFormat="1" applyFont="1" applyAlignment="1">
      <alignment horizontal="center" vertical="center"/>
    </xf>
    <xf numFmtId="176" fontId="4" fillId="2" borderId="5" xfId="0" applyNumberFormat="1" applyFont="1" applyFill="1" applyBorder="1" applyAlignment="1">
      <alignment horizontal="center" vertical="center"/>
    </xf>
    <xf numFmtId="0" fontId="4" fillId="0" borderId="5" xfId="0" applyFont="1" applyBorder="1"/>
    <xf numFmtId="0" fontId="4" fillId="2" borderId="0" xfId="0" applyFont="1" applyFill="1" applyAlignment="1">
      <alignment horizontal="left" vertical="center"/>
    </xf>
    <xf numFmtId="0" fontId="4" fillId="2" borderId="3" xfId="0" applyFont="1" applyFill="1" applyBorder="1" applyAlignment="1">
      <alignment horizontal="left" vertical="center"/>
    </xf>
    <xf numFmtId="177" fontId="4" fillId="3" borderId="5" xfId="0" applyNumberFormat="1" applyFont="1" applyFill="1" applyBorder="1" applyAlignment="1">
      <alignment horizontal="center" vertical="center"/>
    </xf>
    <xf numFmtId="0" fontId="5" fillId="0" borderId="5" xfId="0" applyFont="1" applyBorder="1" applyAlignment="1">
      <alignment horizontal="center"/>
    </xf>
    <xf numFmtId="0" fontId="4" fillId="0" borderId="5" xfId="0" applyFont="1" applyBorder="1" applyAlignment="1">
      <alignment horizontal="center" vertical="center"/>
    </xf>
    <xf numFmtId="0" fontId="4" fillId="0" borderId="0" xfId="0" applyFont="1" applyAlignment="1">
      <alignment horizontal="center"/>
    </xf>
    <xf numFmtId="177" fontId="4" fillId="3" borderId="5" xfId="0" applyNumberFormat="1" applyFont="1" applyFill="1" applyBorder="1" applyAlignment="1">
      <alignment horizontal="center"/>
    </xf>
    <xf numFmtId="0" fontId="4" fillId="3" borderId="5" xfId="0" applyFont="1" applyFill="1" applyBorder="1" applyAlignment="1">
      <alignment horizontal="center"/>
    </xf>
    <xf numFmtId="0" fontId="4" fillId="3" borderId="5" xfId="0" applyFont="1" applyFill="1" applyBorder="1" applyAlignment="1">
      <alignment horizontal="center" vertical="center"/>
    </xf>
    <xf numFmtId="0" fontId="0" fillId="0" borderId="0" xfId="0" applyAlignment="1">
      <alignment horizontal="left"/>
    </xf>
    <xf numFmtId="0" fontId="8" fillId="0" borderId="5" xfId="0" applyFont="1" applyBorder="1" applyAlignment="1">
      <alignment horizontal="left" vertical="center"/>
    </xf>
    <xf numFmtId="177" fontId="4" fillId="0" borderId="0" xfId="0" applyNumberFormat="1" applyFont="1" applyAlignment="1">
      <alignment horizontal="center" vertical="center"/>
    </xf>
    <xf numFmtId="177" fontId="4" fillId="0" borderId="0" xfId="0" applyNumberFormat="1" applyFont="1" applyAlignment="1">
      <alignment horizontal="center"/>
    </xf>
    <xf numFmtId="0" fontId="4" fillId="0" borderId="0" xfId="0" applyFont="1" applyAlignment="1">
      <alignment horizontal="left" vertical="center"/>
    </xf>
    <xf numFmtId="0" fontId="4" fillId="4" borderId="1" xfId="0" applyFont="1" applyFill="1" applyBorder="1" applyAlignment="1">
      <alignment horizontal="center" vertical="center"/>
    </xf>
    <xf numFmtId="0" fontId="4" fillId="4" borderId="5" xfId="0" applyFont="1" applyFill="1" applyBorder="1" applyAlignment="1">
      <alignment horizontal="center" vertical="center"/>
    </xf>
    <xf numFmtId="177" fontId="4" fillId="4" borderId="5" xfId="0" applyNumberFormat="1" applyFont="1" applyFill="1" applyBorder="1" applyAlignment="1">
      <alignment horizontal="center" vertical="center"/>
    </xf>
    <xf numFmtId="177" fontId="4" fillId="0" borderId="0" xfId="0" applyNumberFormat="1" applyFont="1"/>
    <xf numFmtId="0" fontId="1" fillId="0" borderId="0" xfId="2"/>
    <xf numFmtId="0" fontId="1" fillId="0" borderId="5" xfId="2" applyBorder="1"/>
    <xf numFmtId="176" fontId="1" fillId="0" borderId="5" xfId="2" applyNumberFormat="1" applyBorder="1"/>
    <xf numFmtId="176" fontId="1" fillId="3" borderId="5" xfId="2" applyNumberFormat="1" applyFill="1" applyBorder="1"/>
    <xf numFmtId="176" fontId="1" fillId="0" borderId="0" xfId="2" applyNumberFormat="1"/>
    <xf numFmtId="0" fontId="1" fillId="0" borderId="9" xfId="2" applyBorder="1"/>
    <xf numFmtId="0" fontId="1" fillId="0" borderId="8" xfId="2" applyBorder="1"/>
    <xf numFmtId="0" fontId="1" fillId="0" borderId="4" xfId="2" applyBorder="1"/>
    <xf numFmtId="0" fontId="1" fillId="0" borderId="3" xfId="2" applyBorder="1"/>
    <xf numFmtId="0" fontId="1" fillId="0" borderId="2" xfId="2" applyBorder="1"/>
    <xf numFmtId="0" fontId="1" fillId="0" borderId="1" xfId="2" applyBorder="1"/>
    <xf numFmtId="3" fontId="1" fillId="0" borderId="1" xfId="2" applyNumberFormat="1" applyBorder="1"/>
    <xf numFmtId="0" fontId="1" fillId="0" borderId="0" xfId="2" applyAlignment="1">
      <alignment wrapText="1"/>
    </xf>
    <xf numFmtId="0" fontId="10" fillId="0" borderId="0" xfId="2" applyFont="1"/>
    <xf numFmtId="0" fontId="0" fillId="0" borderId="0" xfId="0" applyProtection="1">
      <protection locked="0"/>
    </xf>
    <xf numFmtId="0" fontId="0" fillId="0" borderId="0" xfId="0" applyAlignment="1">
      <alignment horizontal="center"/>
    </xf>
    <xf numFmtId="0" fontId="0" fillId="0" borderId="0" xfId="0" applyAlignment="1">
      <alignment horizontal="left" vertical="top"/>
    </xf>
    <xf numFmtId="0" fontId="11" fillId="0" borderId="0" xfId="2" applyFont="1"/>
    <xf numFmtId="178" fontId="1" fillId="0" borderId="3" xfId="2" applyNumberFormat="1" applyBorder="1"/>
    <xf numFmtId="0" fontId="5" fillId="0" borderId="5" xfId="0" applyFont="1" applyBorder="1" applyAlignment="1">
      <alignment horizontal="center"/>
    </xf>
    <xf numFmtId="0" fontId="4" fillId="0" borderId="0" xfId="0" applyFont="1" applyAlignment="1">
      <alignment horizontal="left" vertical="center"/>
    </xf>
    <xf numFmtId="0" fontId="4" fillId="0" borderId="3" xfId="0" applyFont="1" applyBorder="1" applyAlignment="1">
      <alignment horizontal="left" vertical="center"/>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8" xfId="0" applyFont="1" applyBorder="1" applyAlignment="1">
      <alignment horizontal="left" vertical="center"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8" xfId="0" applyFont="1" applyBorder="1" applyAlignment="1">
      <alignment horizontal="left" vertical="center" wrapText="1"/>
    </xf>
    <xf numFmtId="0" fontId="3" fillId="0" borderId="2" xfId="0" applyFont="1" applyBorder="1" applyAlignment="1">
      <alignment horizontal="left" vertical="center" wrapText="1"/>
    </xf>
    <xf numFmtId="0" fontId="3" fillId="0" borderId="13" xfId="0" applyFont="1" applyBorder="1" applyAlignment="1">
      <alignment horizontal="left" vertical="center" wrapText="1"/>
    </xf>
    <xf numFmtId="0" fontId="3" fillId="0" borderId="1" xfId="0" applyFont="1" applyBorder="1" applyAlignment="1">
      <alignment horizontal="left" vertical="center"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13" xfId="0" applyFont="1" applyBorder="1" applyAlignment="1">
      <alignment horizontal="left" vertical="center" wrapText="1"/>
    </xf>
    <xf numFmtId="0" fontId="4" fillId="0" borderId="1" xfId="0" applyFont="1" applyBorder="1" applyAlignment="1">
      <alignment horizontal="lef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xf>
    <xf numFmtId="0" fontId="4" fillId="2" borderId="13" xfId="0" applyFont="1" applyFill="1" applyBorder="1" applyAlignment="1">
      <alignment horizontal="left" vertical="center"/>
    </xf>
    <xf numFmtId="0" fontId="4" fillId="2" borderId="1" xfId="0" applyFont="1" applyFill="1" applyBorder="1" applyAlignment="1">
      <alignment horizontal="left" vertical="center"/>
    </xf>
    <xf numFmtId="0" fontId="5" fillId="2" borderId="5" xfId="0" applyFont="1" applyFill="1" applyBorder="1" applyAlignment="1">
      <alignment horizontal="center" vertical="center"/>
    </xf>
    <xf numFmtId="0" fontId="3" fillId="0" borderId="0" xfId="0" applyFont="1" applyAlignment="1">
      <alignment horizontal="center"/>
    </xf>
    <xf numFmtId="0" fontId="4" fillId="2" borderId="11" xfId="0" applyFont="1" applyFill="1" applyBorder="1" applyAlignment="1">
      <alignment horizontal="left"/>
    </xf>
    <xf numFmtId="0" fontId="4" fillId="2" borderId="14" xfId="0" applyFont="1" applyFill="1" applyBorder="1" applyAlignment="1">
      <alignment horizontal="left"/>
    </xf>
    <xf numFmtId="0" fontId="4" fillId="2" borderId="12" xfId="0" applyFont="1" applyFill="1" applyBorder="1" applyAlignment="1">
      <alignment horizontal="left"/>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4" fillId="0" borderId="11" xfId="0" applyFont="1" applyBorder="1" applyAlignment="1">
      <alignment horizontal="left" vertical="center" wrapText="1"/>
    </xf>
    <xf numFmtId="0" fontId="4"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29" xfId="0" applyFont="1" applyBorder="1" applyAlignment="1">
      <alignment horizontal="left" vertical="center" wrapText="1"/>
    </xf>
    <xf numFmtId="0" fontId="4" fillId="0" borderId="5" xfId="0" applyFont="1" applyBorder="1" applyAlignment="1">
      <alignment horizontal="left" vertical="center" wrapText="1"/>
    </xf>
    <xf numFmtId="0" fontId="5" fillId="0" borderId="13" xfId="0" applyFont="1" applyBorder="1" applyAlignment="1">
      <alignment horizontal="left" vertical="top" wrapText="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30" xfId="0" applyFont="1" applyBorder="1" applyAlignment="1">
      <alignment horizontal="left" vertical="center" wrapText="1"/>
    </xf>
    <xf numFmtId="0" fontId="5" fillId="0" borderId="11" xfId="0" applyFont="1" applyBorder="1" applyAlignment="1">
      <alignment horizontal="center" vertical="center"/>
    </xf>
    <xf numFmtId="0" fontId="5" fillId="0" borderId="14" xfId="0" applyFont="1" applyBorder="1" applyAlignment="1">
      <alignment horizontal="center" vertical="center"/>
    </xf>
    <xf numFmtId="0" fontId="5" fillId="0" borderId="12" xfId="0" applyFont="1" applyBorder="1" applyAlignment="1">
      <alignment horizontal="center" vertical="center"/>
    </xf>
    <xf numFmtId="0" fontId="4" fillId="2" borderId="5" xfId="0" applyFont="1" applyFill="1" applyBorder="1" applyAlignment="1">
      <alignment horizontal="center" vertical="center"/>
    </xf>
    <xf numFmtId="0" fontId="4" fillId="0" borderId="5" xfId="0" applyFont="1" applyBorder="1" applyAlignment="1">
      <alignment horizontal="center" vertical="center"/>
    </xf>
    <xf numFmtId="3" fontId="4" fillId="0" borderId="6" xfId="0" applyNumberFormat="1" applyFont="1" applyBorder="1" applyAlignment="1">
      <alignment horizontal="center" vertical="center"/>
    </xf>
    <xf numFmtId="3" fontId="4" fillId="0" borderId="7" xfId="0" applyNumberFormat="1" applyFont="1" applyBorder="1" applyAlignment="1">
      <alignment horizontal="center" vertical="center"/>
    </xf>
    <xf numFmtId="0" fontId="1" fillId="0" borderId="11" xfId="2" applyBorder="1" applyAlignment="1">
      <alignment horizontal="center"/>
    </xf>
    <xf numFmtId="0" fontId="1" fillId="0" borderId="12" xfId="2" applyBorder="1" applyAlignment="1">
      <alignment horizontal="center"/>
    </xf>
  </cellXfs>
  <cellStyles count="3">
    <cellStyle name="Normal 2" xfId="1" xr:uid="{00000000-0005-0000-0000-000001000000}"/>
    <cellStyle name="Normal 3" xfId="2" xr:uid="{3F265A87-2E71-49B1-BAE9-DB2F6C0AB49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8403958880139981"/>
          <c:y val="0.17171296296296296"/>
          <c:w val="0.51482152230971123"/>
          <c:h val="0.62271617089530473"/>
        </c:manualLayout>
      </c:layout>
      <c:scatterChart>
        <c:scatterStyle val="lineMarker"/>
        <c:varyColors val="0"/>
        <c:ser>
          <c:idx val="0"/>
          <c:order val="0"/>
          <c:tx>
            <c:strRef>
              <c:f>'Task 2-3 Solution'!$C$9</c:f>
              <c:strCache>
                <c:ptCount val="1"/>
                <c:pt idx="0">
                  <c:v>EMV(hire)</c:v>
                </c:pt>
              </c:strCache>
            </c:strRef>
          </c:tx>
          <c:spPr>
            <a:ln w="25400" cap="rnd">
              <a:solidFill>
                <a:schemeClr val="accent1"/>
              </a:solidFill>
              <a:prstDash val="solid"/>
              <a:round/>
            </a:ln>
            <a:effectLst/>
          </c:spPr>
          <c:marker>
            <c:symbol val="circle"/>
            <c:size val="5"/>
            <c:spPr>
              <a:solidFill>
                <a:schemeClr val="accent1"/>
              </a:solidFill>
              <a:ln w="9525">
                <a:solidFill>
                  <a:schemeClr val="accent1"/>
                </a:solidFill>
              </a:ln>
              <a:effectLst/>
            </c:spPr>
          </c:marker>
          <c:dLbls>
            <c:dLbl>
              <c:idx val="0"/>
              <c:layout>
                <c:manualLayout>
                  <c:x val="0"/>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12-422C-A60C-F4909ACE74F2}"/>
                </c:ext>
              </c:extLst>
            </c:dLbl>
            <c:dLbl>
              <c:idx val="1"/>
              <c:layout>
                <c:manualLayout>
                  <c:x val="-8.8888888888888892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12-422C-A60C-F4909ACE7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1">
                          <a:lumMod val="75000"/>
                        </a:schemeClr>
                      </a:solidFill>
                      <a:round/>
                    </a:ln>
                    <a:effectLst/>
                  </c:spPr>
                </c15:leaderLines>
              </c:ext>
            </c:extLst>
          </c:dLbls>
          <c:xVal>
            <c:numLit>
              <c:formatCode>General</c:formatCode>
              <c:ptCount val="2"/>
              <c:pt idx="0">
                <c:v>0</c:v>
              </c:pt>
              <c:pt idx="1">
                <c:v>1</c:v>
              </c:pt>
            </c:numLit>
          </c:xVal>
          <c:yVal>
            <c:numRef>
              <c:f>'Task 2-3 Solution'!$C$10:$C$11</c:f>
              <c:numCache>
                <c:formatCode>"$"#,##0_);[Red]\("$"#,##0\)</c:formatCode>
                <c:ptCount val="2"/>
                <c:pt idx="0">
                  <c:v>117500</c:v>
                </c:pt>
                <c:pt idx="1">
                  <c:v>325100</c:v>
                </c:pt>
              </c:numCache>
            </c:numRef>
          </c:yVal>
          <c:smooth val="0"/>
          <c:extLst>
            <c:ext xmlns:c16="http://schemas.microsoft.com/office/drawing/2014/chart" uri="{C3380CC4-5D6E-409C-BE32-E72D297353CC}">
              <c16:uniqueId val="{00000002-6112-422C-A60C-F4909ACE74F2}"/>
            </c:ext>
          </c:extLst>
        </c:ser>
        <c:ser>
          <c:idx val="1"/>
          <c:order val="1"/>
          <c:tx>
            <c:strRef>
              <c:f>'Task 2-3 Solution'!$D$9</c:f>
              <c:strCache>
                <c:ptCount val="1"/>
                <c:pt idx="0">
                  <c:v>EMV (Don’t hire)</c:v>
                </c:pt>
              </c:strCache>
            </c:strRef>
          </c:tx>
          <c:spPr>
            <a:ln w="28575" cap="rnd">
              <a:solidFill>
                <a:schemeClr val="accent2"/>
              </a:solidFill>
              <a:prstDash val="solid"/>
              <a:round/>
            </a:ln>
            <a:effectLst/>
          </c:spPr>
          <c:marker>
            <c:symbol val="circle"/>
            <c:size val="5"/>
            <c:spPr>
              <a:solidFill>
                <a:schemeClr val="accent2"/>
              </a:solidFill>
              <a:ln w="9525">
                <a:solidFill>
                  <a:schemeClr val="accent2"/>
                </a:solidFill>
              </a:ln>
              <a:effectLst/>
            </c:spPr>
          </c:marker>
          <c:dLbls>
            <c:dLbl>
              <c:idx val="0"/>
              <c:layout>
                <c:manualLayout>
                  <c:x val="-8.3333333333333332E-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12-422C-A60C-F4909ACE74F2}"/>
                </c:ext>
              </c:extLst>
            </c:dLbl>
            <c:dLbl>
              <c:idx val="1"/>
              <c:delete val="1"/>
              <c:extLst>
                <c:ext xmlns:c15="http://schemas.microsoft.com/office/drawing/2012/chart" uri="{CE6537A1-D6FC-4f65-9D91-7224C49458BB}"/>
                <c:ext xmlns:c16="http://schemas.microsoft.com/office/drawing/2014/chart" uri="{C3380CC4-5D6E-409C-BE32-E72D297353CC}">
                  <c16:uniqueId val="{00000004-6112-422C-A60C-F4909ACE7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xVal>
            <c:numLit>
              <c:formatCode>General</c:formatCode>
              <c:ptCount val="2"/>
              <c:pt idx="0">
                <c:v>0</c:v>
              </c:pt>
              <c:pt idx="1">
                <c:v>1</c:v>
              </c:pt>
            </c:numLit>
          </c:xVal>
          <c:yVal>
            <c:numRef>
              <c:f>'Task 2-3 Solution'!$D$10:$D$11</c:f>
              <c:numCache>
                <c:formatCode>"$"#,##0_);[Red]\("$"#,##0\)</c:formatCode>
                <c:ptCount val="2"/>
                <c:pt idx="0">
                  <c:v>316000</c:v>
                </c:pt>
                <c:pt idx="1">
                  <c:v>316000</c:v>
                </c:pt>
              </c:numCache>
            </c:numRef>
          </c:yVal>
          <c:smooth val="0"/>
          <c:extLst>
            <c:ext xmlns:c16="http://schemas.microsoft.com/office/drawing/2014/chart" uri="{C3380CC4-5D6E-409C-BE32-E72D297353CC}">
              <c16:uniqueId val="{00000005-6112-422C-A60C-F4909ACE74F2}"/>
            </c:ext>
          </c:extLst>
        </c:ser>
        <c:ser>
          <c:idx val="2"/>
          <c:order val="2"/>
          <c:tx>
            <c:strRef>
              <c:f>'Task 2-3 Solution'!$A$17</c:f>
              <c:strCache>
                <c:ptCount val="1"/>
                <c:pt idx="0">
                  <c:v>Cross Point</c:v>
                </c:pt>
              </c:strCache>
            </c:strRef>
          </c:tx>
          <c:spPr>
            <a:ln w="28575" cap="rnd">
              <a:noFill/>
              <a:round/>
            </a:ln>
            <a:effectLst/>
          </c:spPr>
          <c:marker>
            <c:symbol val="circle"/>
            <c:size val="5"/>
            <c:spPr>
              <a:solidFill>
                <a:schemeClr val="accent3"/>
              </a:solidFill>
              <a:ln w="9525">
                <a:solidFill>
                  <a:schemeClr val="accent3"/>
                </a:solidFill>
                <a:round/>
              </a:ln>
              <a:effectLst/>
            </c:spPr>
          </c:marker>
          <c:dLbls>
            <c:dLbl>
              <c:idx val="0"/>
              <c:layout>
                <c:manualLayout>
                  <c:x val="-1.1951443569553806E-2"/>
                  <c:y val="0.14586796442111402"/>
                </c:manualLayout>
              </c:layout>
              <c:tx>
                <c:rich>
                  <a:bodyPr/>
                  <a:lstStyle/>
                  <a:p>
                    <a:fld id="{7618DE2D-567B-4088-AA15-E76BBE0859D8}" type="SERIESNAME">
                      <a:rPr lang="en-US" altLang="zh-CN"/>
                      <a:pPr/>
                      <a:t>[系列名称]</a:t>
                    </a:fld>
                    <a:r>
                      <a:rPr lang="en-US" baseline="0"/>
                      <a:t> (</a:t>
                    </a:r>
                    <a:fld id="{0CE31D42-7D0D-4BD0-8A6C-5938445916BD}" type="XVALUE">
                      <a:rPr lang="en-US" altLang="zh-CN" baseline="0"/>
                      <a:pPr/>
                      <a:t>[X 值]</a:t>
                    </a:fld>
                    <a:r>
                      <a:rPr lang="en-US" baseline="0"/>
                      <a:t>, </a:t>
                    </a:r>
                    <a:fld id="{1EE596F9-A771-42E3-B698-8BAF256AD41F}" type="YVALUE">
                      <a:rPr lang="en-US" altLang="zh-CN" baseline="0"/>
                      <a:pPr/>
                      <a:t>[Y 值]</a:t>
                    </a:fld>
                    <a:r>
                      <a:rPr lang="en-US" baseline="0"/>
                      <a:t>)</a:t>
                    </a:r>
                  </a:p>
                </c:rich>
              </c:tx>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112-422C-A60C-F4909ACE74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'Task 2-3 Solution'!$B$18</c:f>
              <c:numCache>
                <c:formatCode>0.000</c:formatCode>
                <c:ptCount val="1"/>
                <c:pt idx="0">
                  <c:v>0.95616570327552985</c:v>
                </c:pt>
              </c:numCache>
            </c:numRef>
          </c:xVal>
          <c:yVal>
            <c:numRef>
              <c:f>'Task 2-3 Solution'!$B$19</c:f>
              <c:numCache>
                <c:formatCode>#,##0</c:formatCode>
                <c:ptCount val="1"/>
                <c:pt idx="0">
                  <c:v>316000</c:v>
                </c:pt>
              </c:numCache>
            </c:numRef>
          </c:yVal>
          <c:smooth val="0"/>
          <c:extLst>
            <c:ext xmlns:c16="http://schemas.microsoft.com/office/drawing/2014/chart" uri="{C3380CC4-5D6E-409C-BE32-E72D297353CC}">
              <c16:uniqueId val="{00000007-6112-422C-A60C-F4909ACE74F2}"/>
            </c:ext>
          </c:extLst>
        </c:ser>
        <c:dLbls>
          <c:showLegendKey val="0"/>
          <c:showVal val="0"/>
          <c:showCatName val="0"/>
          <c:showSerName val="0"/>
          <c:showPercent val="0"/>
          <c:showBubbleSize val="0"/>
        </c:dLbls>
        <c:axId val="773890064"/>
        <c:axId val="773883824"/>
      </c:scatterChart>
      <c:valAx>
        <c:axId val="7738900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3883824"/>
        <c:crosses val="autoZero"/>
        <c:crossBetween val="midCat"/>
      </c:valAx>
      <c:valAx>
        <c:axId val="77388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3890064"/>
        <c:crosses val="autoZero"/>
        <c:crossBetween val="midCat"/>
      </c:valAx>
      <c:spPr>
        <a:noFill/>
        <a:ln>
          <a:noFill/>
        </a:ln>
        <a:effectLst/>
      </c:spPr>
    </c:plotArea>
    <c:legend>
      <c:legendPos val="r"/>
      <c:layout>
        <c:manualLayout>
          <c:xMode val="edge"/>
          <c:yMode val="edge"/>
          <c:x val="0.7294166666666666"/>
          <c:y val="0.50801983085447655"/>
          <c:w val="0.25391666666666668"/>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0</xdr:rowOff>
    </xdr:from>
    <xdr:to>
      <xdr:col>5</xdr:col>
      <xdr:colOff>606984</xdr:colOff>
      <xdr:row>56</xdr:row>
      <xdr:rowOff>160082</xdr:rowOff>
    </xdr:to>
    <xdr:pic>
      <xdr:nvPicPr>
        <xdr:cNvPr id="4" name="图片 3">
          <a:extLst>
            <a:ext uri="{FF2B5EF4-FFF2-40B4-BE49-F238E27FC236}">
              <a16:creationId xmlns:a16="http://schemas.microsoft.com/office/drawing/2014/main" id="{0C20B61D-77C0-0632-0317-2EC7A4F67205}"/>
            </a:ext>
          </a:extLst>
        </xdr:cNvPr>
        <xdr:cNvPicPr>
          <a:picLocks noChangeAspect="1"/>
        </xdr:cNvPicPr>
      </xdr:nvPicPr>
      <xdr:blipFill>
        <a:blip xmlns:r="http://schemas.openxmlformats.org/officeDocument/2006/relationships" r:embed="rId1"/>
        <a:stretch>
          <a:fillRect/>
        </a:stretch>
      </xdr:blipFill>
      <xdr:spPr>
        <a:xfrm>
          <a:off x="0" y="4986618"/>
          <a:ext cx="8628528" cy="48852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252133</xdr:colOff>
      <xdr:row>1</xdr:row>
      <xdr:rowOff>65367</xdr:rowOff>
    </xdr:from>
    <xdr:to>
      <xdr:col>16</xdr:col>
      <xdr:colOff>382867</xdr:colOff>
      <xdr:row>32</xdr:row>
      <xdr:rowOff>29346</xdr:rowOff>
    </xdr:to>
    <xdr:pic>
      <xdr:nvPicPr>
        <xdr:cNvPr id="2" name="图片 1">
          <a:extLst>
            <a:ext uri="{FF2B5EF4-FFF2-40B4-BE49-F238E27FC236}">
              <a16:creationId xmlns:a16="http://schemas.microsoft.com/office/drawing/2014/main" id="{8595919A-2836-B84F-8F6E-969A5BB2AAB5}"/>
            </a:ext>
          </a:extLst>
        </xdr:cNvPr>
        <xdr:cNvPicPr>
          <a:picLocks noChangeAspect="1"/>
        </xdr:cNvPicPr>
      </xdr:nvPicPr>
      <xdr:blipFill>
        <a:blip xmlns:r="http://schemas.openxmlformats.org/officeDocument/2006/relationships" r:embed="rId1"/>
        <a:stretch>
          <a:fillRect/>
        </a:stretch>
      </xdr:blipFill>
      <xdr:spPr>
        <a:xfrm>
          <a:off x="8553824" y="214779"/>
          <a:ext cx="8628528" cy="48852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169862</xdr:colOff>
      <xdr:row>12</xdr:row>
      <xdr:rowOff>65087</xdr:rowOff>
    </xdr:from>
    <xdr:to>
      <xdr:col>7</xdr:col>
      <xdr:colOff>388937</xdr:colOff>
      <xdr:row>26</xdr:row>
      <xdr:rowOff>141287</xdr:rowOff>
    </xdr:to>
    <xdr:graphicFrame macro="">
      <xdr:nvGraphicFramePr>
        <xdr:cNvPr id="2" name="Chart 1">
          <a:extLst>
            <a:ext uri="{FF2B5EF4-FFF2-40B4-BE49-F238E27FC236}">
              <a16:creationId xmlns:a16="http://schemas.microsoft.com/office/drawing/2014/main" id="{22C126F0-9EE2-4D82-A3AF-F5EAF0CE7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22</xdr:row>
      <xdr:rowOff>0</xdr:rowOff>
    </xdr:from>
    <xdr:to>
      <xdr:col>5</xdr:col>
      <xdr:colOff>152400</xdr:colOff>
      <xdr:row>22</xdr:row>
      <xdr:rowOff>152400</xdr:rowOff>
    </xdr:to>
    <xdr:sp macro="" textlink="">
      <xdr:nvSpPr>
        <xdr:cNvPr id="7991" name="Square 7990">
          <a:extLst>
            <a:ext uri="{FF2B5EF4-FFF2-40B4-BE49-F238E27FC236}">
              <a16:creationId xmlns:a16="http://schemas.microsoft.com/office/drawing/2014/main" id="{236AA727-FD72-40CB-92B9-E95BB42A4630}"/>
            </a:ext>
          </a:extLst>
        </xdr:cNvPr>
        <xdr:cNvSpPr/>
      </xdr:nvSpPr>
      <xdr:spPr>
        <a:xfrm>
          <a:off x="2990850" y="440055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22</xdr:row>
      <xdr:rowOff>76200</xdr:rowOff>
    </xdr:from>
    <xdr:to>
      <xdr:col>5</xdr:col>
      <xdr:colOff>0</xdr:colOff>
      <xdr:row>22</xdr:row>
      <xdr:rowOff>76200</xdr:rowOff>
    </xdr:to>
    <xdr:sp macro="" textlink="">
      <xdr:nvSpPr>
        <xdr:cNvPr id="7992" name="Line 610">
          <a:extLst>
            <a:ext uri="{FF2B5EF4-FFF2-40B4-BE49-F238E27FC236}">
              <a16:creationId xmlns:a16="http://schemas.microsoft.com/office/drawing/2014/main" id="{31E07711-B318-44E4-8F17-540CDCD66A4F}"/>
            </a:ext>
          </a:extLst>
        </xdr:cNvPr>
        <xdr:cNvSpPr>
          <a:spLocks noChangeShapeType="1"/>
        </xdr:cNvSpPr>
      </xdr:nvSpPr>
      <xdr:spPr bwMode="auto">
        <a:xfrm>
          <a:off x="1295400" y="4476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22</xdr:row>
      <xdr:rowOff>76200</xdr:rowOff>
    </xdr:from>
    <xdr:to>
      <xdr:col>3</xdr:col>
      <xdr:colOff>0</xdr:colOff>
      <xdr:row>55</xdr:row>
      <xdr:rowOff>76200</xdr:rowOff>
    </xdr:to>
    <xdr:sp macro="" textlink="">
      <xdr:nvSpPr>
        <xdr:cNvPr id="7993" name="Line 611">
          <a:extLst>
            <a:ext uri="{FF2B5EF4-FFF2-40B4-BE49-F238E27FC236}">
              <a16:creationId xmlns:a16="http://schemas.microsoft.com/office/drawing/2014/main" id="{A067B7F4-F3D5-4933-8CC5-54EC72D72A39}"/>
            </a:ext>
          </a:extLst>
        </xdr:cNvPr>
        <xdr:cNvSpPr>
          <a:spLocks noChangeShapeType="1"/>
        </xdr:cNvSpPr>
      </xdr:nvSpPr>
      <xdr:spPr bwMode="auto">
        <a:xfrm flipV="1">
          <a:off x="1000125" y="4476750"/>
          <a:ext cx="295275" cy="66008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89</xdr:row>
      <xdr:rowOff>0</xdr:rowOff>
    </xdr:from>
    <xdr:to>
      <xdr:col>5</xdr:col>
      <xdr:colOff>152400</xdr:colOff>
      <xdr:row>89</xdr:row>
      <xdr:rowOff>152400</xdr:rowOff>
    </xdr:to>
    <xdr:sp macro="" textlink="">
      <xdr:nvSpPr>
        <xdr:cNvPr id="7994" name="Circle 7993">
          <a:extLst>
            <a:ext uri="{FF2B5EF4-FFF2-40B4-BE49-F238E27FC236}">
              <a16:creationId xmlns:a16="http://schemas.microsoft.com/office/drawing/2014/main" id="{79A4C3EB-236F-43C6-86EB-5217352CF4D4}"/>
            </a:ext>
          </a:extLst>
        </xdr:cNvPr>
        <xdr:cNvSpPr/>
      </xdr:nvSpPr>
      <xdr:spPr>
        <a:xfrm>
          <a:off x="2990850" y="178022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89</xdr:row>
      <xdr:rowOff>76200</xdr:rowOff>
    </xdr:from>
    <xdr:to>
      <xdr:col>5</xdr:col>
      <xdr:colOff>0</xdr:colOff>
      <xdr:row>89</xdr:row>
      <xdr:rowOff>76200</xdr:rowOff>
    </xdr:to>
    <xdr:sp macro="" textlink="">
      <xdr:nvSpPr>
        <xdr:cNvPr id="7995" name="Line 612">
          <a:extLst>
            <a:ext uri="{FF2B5EF4-FFF2-40B4-BE49-F238E27FC236}">
              <a16:creationId xmlns:a16="http://schemas.microsoft.com/office/drawing/2014/main" id="{4017EAC6-B47A-4D97-BBC4-BF25909D9B04}"/>
            </a:ext>
          </a:extLst>
        </xdr:cNvPr>
        <xdr:cNvSpPr>
          <a:spLocks noChangeShapeType="1"/>
        </xdr:cNvSpPr>
      </xdr:nvSpPr>
      <xdr:spPr bwMode="auto">
        <a:xfrm>
          <a:off x="1295400" y="178784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55</xdr:row>
      <xdr:rowOff>76200</xdr:rowOff>
    </xdr:from>
    <xdr:to>
      <xdr:col>3</xdr:col>
      <xdr:colOff>0</xdr:colOff>
      <xdr:row>89</xdr:row>
      <xdr:rowOff>76200</xdr:rowOff>
    </xdr:to>
    <xdr:sp macro="" textlink="">
      <xdr:nvSpPr>
        <xdr:cNvPr id="7996" name="Line 613">
          <a:extLst>
            <a:ext uri="{FF2B5EF4-FFF2-40B4-BE49-F238E27FC236}">
              <a16:creationId xmlns:a16="http://schemas.microsoft.com/office/drawing/2014/main" id="{ACC54FDD-4141-4B68-BA05-054D0CC26B34}"/>
            </a:ext>
          </a:extLst>
        </xdr:cNvPr>
        <xdr:cNvSpPr>
          <a:spLocks noChangeShapeType="1"/>
        </xdr:cNvSpPr>
      </xdr:nvSpPr>
      <xdr:spPr bwMode="auto">
        <a:xfrm>
          <a:off x="1000125" y="11077575"/>
          <a:ext cx="295275" cy="68008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7</xdr:row>
      <xdr:rowOff>0</xdr:rowOff>
    </xdr:from>
    <xdr:to>
      <xdr:col>9</xdr:col>
      <xdr:colOff>152400</xdr:colOff>
      <xdr:row>7</xdr:row>
      <xdr:rowOff>152400</xdr:rowOff>
    </xdr:to>
    <xdr:sp macro="" textlink="">
      <xdr:nvSpPr>
        <xdr:cNvPr id="7997" name="Circle 7996">
          <a:extLst>
            <a:ext uri="{FF2B5EF4-FFF2-40B4-BE49-F238E27FC236}">
              <a16:creationId xmlns:a16="http://schemas.microsoft.com/office/drawing/2014/main" id="{C6DABBBE-5898-4C03-836F-AAAF9ECEC9D8}"/>
            </a:ext>
          </a:extLst>
        </xdr:cNvPr>
        <xdr:cNvSpPr/>
      </xdr:nvSpPr>
      <xdr:spPr>
        <a:xfrm>
          <a:off x="5133975" y="14001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7</xdr:row>
      <xdr:rowOff>76200</xdr:rowOff>
    </xdr:from>
    <xdr:to>
      <xdr:col>9</xdr:col>
      <xdr:colOff>0</xdr:colOff>
      <xdr:row>7</xdr:row>
      <xdr:rowOff>76200</xdr:rowOff>
    </xdr:to>
    <xdr:sp macro="" textlink="">
      <xdr:nvSpPr>
        <xdr:cNvPr id="7998" name="Line 614">
          <a:extLst>
            <a:ext uri="{FF2B5EF4-FFF2-40B4-BE49-F238E27FC236}">
              <a16:creationId xmlns:a16="http://schemas.microsoft.com/office/drawing/2014/main" id="{B338E955-2527-4281-B524-4A08C4FD3568}"/>
            </a:ext>
          </a:extLst>
        </xdr:cNvPr>
        <xdr:cNvSpPr>
          <a:spLocks noChangeShapeType="1"/>
        </xdr:cNvSpPr>
      </xdr:nvSpPr>
      <xdr:spPr bwMode="auto">
        <a:xfrm>
          <a:off x="3438525" y="1476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7</xdr:row>
      <xdr:rowOff>76200</xdr:rowOff>
    </xdr:from>
    <xdr:to>
      <xdr:col>7</xdr:col>
      <xdr:colOff>0</xdr:colOff>
      <xdr:row>22</xdr:row>
      <xdr:rowOff>76200</xdr:rowOff>
    </xdr:to>
    <xdr:sp macro="" textlink="">
      <xdr:nvSpPr>
        <xdr:cNvPr id="7999" name="Line 615">
          <a:extLst>
            <a:ext uri="{FF2B5EF4-FFF2-40B4-BE49-F238E27FC236}">
              <a16:creationId xmlns:a16="http://schemas.microsoft.com/office/drawing/2014/main" id="{A251E409-3273-43EF-A1B5-7BB0CC28AFB4}"/>
            </a:ext>
          </a:extLst>
        </xdr:cNvPr>
        <xdr:cNvSpPr>
          <a:spLocks noChangeShapeType="1"/>
        </xdr:cNvSpPr>
      </xdr:nvSpPr>
      <xdr:spPr bwMode="auto">
        <a:xfrm flipV="1">
          <a:off x="3143250" y="1476375"/>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22</xdr:row>
      <xdr:rowOff>0</xdr:rowOff>
    </xdr:from>
    <xdr:to>
      <xdr:col>9</xdr:col>
      <xdr:colOff>152400</xdr:colOff>
      <xdr:row>22</xdr:row>
      <xdr:rowOff>152400</xdr:rowOff>
    </xdr:to>
    <xdr:sp macro="" textlink="">
      <xdr:nvSpPr>
        <xdr:cNvPr id="8000" name="Circle 7999">
          <a:extLst>
            <a:ext uri="{FF2B5EF4-FFF2-40B4-BE49-F238E27FC236}">
              <a16:creationId xmlns:a16="http://schemas.microsoft.com/office/drawing/2014/main" id="{AC3CE036-524A-4E9B-B740-A2E4D8874CD8}"/>
            </a:ext>
          </a:extLst>
        </xdr:cNvPr>
        <xdr:cNvSpPr/>
      </xdr:nvSpPr>
      <xdr:spPr>
        <a:xfrm>
          <a:off x="5133975" y="44005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22</xdr:row>
      <xdr:rowOff>76200</xdr:rowOff>
    </xdr:from>
    <xdr:to>
      <xdr:col>9</xdr:col>
      <xdr:colOff>0</xdr:colOff>
      <xdr:row>22</xdr:row>
      <xdr:rowOff>76200</xdr:rowOff>
    </xdr:to>
    <xdr:sp macro="" textlink="">
      <xdr:nvSpPr>
        <xdr:cNvPr id="8001" name="Line 616">
          <a:extLst>
            <a:ext uri="{FF2B5EF4-FFF2-40B4-BE49-F238E27FC236}">
              <a16:creationId xmlns:a16="http://schemas.microsoft.com/office/drawing/2014/main" id="{4223699C-5EFE-4672-8785-9D963B625DB9}"/>
            </a:ext>
          </a:extLst>
        </xdr:cNvPr>
        <xdr:cNvSpPr>
          <a:spLocks noChangeShapeType="1"/>
        </xdr:cNvSpPr>
      </xdr:nvSpPr>
      <xdr:spPr bwMode="auto">
        <a:xfrm>
          <a:off x="3438525" y="4476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22</xdr:row>
      <xdr:rowOff>76200</xdr:rowOff>
    </xdr:from>
    <xdr:to>
      <xdr:col>7</xdr:col>
      <xdr:colOff>0</xdr:colOff>
      <xdr:row>22</xdr:row>
      <xdr:rowOff>76200</xdr:rowOff>
    </xdr:to>
    <xdr:sp macro="" textlink="">
      <xdr:nvSpPr>
        <xdr:cNvPr id="8002" name="Line 617">
          <a:extLst>
            <a:ext uri="{FF2B5EF4-FFF2-40B4-BE49-F238E27FC236}">
              <a16:creationId xmlns:a16="http://schemas.microsoft.com/office/drawing/2014/main" id="{36B0E05A-4EED-4EB4-884D-F0E8C7A3EB19}"/>
            </a:ext>
          </a:extLst>
        </xdr:cNvPr>
        <xdr:cNvSpPr>
          <a:spLocks noChangeShapeType="1"/>
        </xdr:cNvSpPr>
      </xdr:nvSpPr>
      <xdr:spPr bwMode="auto">
        <a:xfrm>
          <a:off x="3143250" y="447675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37</xdr:row>
      <xdr:rowOff>0</xdr:rowOff>
    </xdr:from>
    <xdr:to>
      <xdr:col>9</xdr:col>
      <xdr:colOff>152400</xdr:colOff>
      <xdr:row>37</xdr:row>
      <xdr:rowOff>152400</xdr:rowOff>
    </xdr:to>
    <xdr:sp macro="" textlink="">
      <xdr:nvSpPr>
        <xdr:cNvPr id="8003" name="Circle 8002">
          <a:extLst>
            <a:ext uri="{FF2B5EF4-FFF2-40B4-BE49-F238E27FC236}">
              <a16:creationId xmlns:a16="http://schemas.microsoft.com/office/drawing/2014/main" id="{6EC05D21-70FB-43CC-AA89-2997A48751B3}"/>
            </a:ext>
          </a:extLst>
        </xdr:cNvPr>
        <xdr:cNvSpPr/>
      </xdr:nvSpPr>
      <xdr:spPr>
        <a:xfrm>
          <a:off x="5133975" y="74009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37</xdr:row>
      <xdr:rowOff>76200</xdr:rowOff>
    </xdr:from>
    <xdr:to>
      <xdr:col>9</xdr:col>
      <xdr:colOff>0</xdr:colOff>
      <xdr:row>37</xdr:row>
      <xdr:rowOff>76200</xdr:rowOff>
    </xdr:to>
    <xdr:sp macro="" textlink="">
      <xdr:nvSpPr>
        <xdr:cNvPr id="8004" name="Line 618">
          <a:extLst>
            <a:ext uri="{FF2B5EF4-FFF2-40B4-BE49-F238E27FC236}">
              <a16:creationId xmlns:a16="http://schemas.microsoft.com/office/drawing/2014/main" id="{74860CE4-FA6C-482A-8128-D8976BD3FA57}"/>
            </a:ext>
          </a:extLst>
        </xdr:cNvPr>
        <xdr:cNvSpPr>
          <a:spLocks noChangeShapeType="1"/>
        </xdr:cNvSpPr>
      </xdr:nvSpPr>
      <xdr:spPr bwMode="auto">
        <a:xfrm>
          <a:off x="3438525" y="7477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22</xdr:row>
      <xdr:rowOff>76200</xdr:rowOff>
    </xdr:from>
    <xdr:to>
      <xdr:col>7</xdr:col>
      <xdr:colOff>0</xdr:colOff>
      <xdr:row>37</xdr:row>
      <xdr:rowOff>76200</xdr:rowOff>
    </xdr:to>
    <xdr:sp macro="" textlink="">
      <xdr:nvSpPr>
        <xdr:cNvPr id="8005" name="Line 619">
          <a:extLst>
            <a:ext uri="{FF2B5EF4-FFF2-40B4-BE49-F238E27FC236}">
              <a16:creationId xmlns:a16="http://schemas.microsoft.com/office/drawing/2014/main" id="{C8577BB8-2713-4A00-98C4-A6AB9952BCBB}"/>
            </a:ext>
          </a:extLst>
        </xdr:cNvPr>
        <xdr:cNvSpPr>
          <a:spLocks noChangeShapeType="1"/>
        </xdr:cNvSpPr>
      </xdr:nvSpPr>
      <xdr:spPr bwMode="auto">
        <a:xfrm>
          <a:off x="3143250" y="4476750"/>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xdr:row>
      <xdr:rowOff>0</xdr:rowOff>
    </xdr:from>
    <xdr:to>
      <xdr:col>13</xdr:col>
      <xdr:colOff>152400</xdr:colOff>
      <xdr:row>2</xdr:row>
      <xdr:rowOff>152400</xdr:rowOff>
    </xdr:to>
    <xdr:sp macro="" textlink="">
      <xdr:nvSpPr>
        <xdr:cNvPr id="8006" name="Triangle 8005">
          <a:extLst>
            <a:ext uri="{FF2B5EF4-FFF2-40B4-BE49-F238E27FC236}">
              <a16:creationId xmlns:a16="http://schemas.microsoft.com/office/drawing/2014/main" id="{06927014-32C7-456A-8A4A-3C8F076DDFB5}"/>
            </a:ext>
          </a:extLst>
        </xdr:cNvPr>
        <xdr:cNvSpPr/>
      </xdr:nvSpPr>
      <xdr:spPr>
        <a:xfrm rot="16200000">
          <a:off x="7277100" y="400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xdr:row>
      <xdr:rowOff>76200</xdr:rowOff>
    </xdr:from>
    <xdr:to>
      <xdr:col>17</xdr:col>
      <xdr:colOff>0</xdr:colOff>
      <xdr:row>2</xdr:row>
      <xdr:rowOff>76200</xdr:rowOff>
    </xdr:to>
    <xdr:sp macro="" textlink="">
      <xdr:nvSpPr>
        <xdr:cNvPr id="8007" name="Line 620">
          <a:extLst>
            <a:ext uri="{FF2B5EF4-FFF2-40B4-BE49-F238E27FC236}">
              <a16:creationId xmlns:a16="http://schemas.microsoft.com/office/drawing/2014/main" id="{80E371D2-7DEB-46E0-AB56-B941C06606B1}"/>
            </a:ext>
          </a:extLst>
        </xdr:cNvPr>
        <xdr:cNvSpPr>
          <a:spLocks noChangeShapeType="1"/>
        </xdr:cNvSpPr>
      </xdr:nvSpPr>
      <xdr:spPr bwMode="auto">
        <a:xfrm>
          <a:off x="7429500" y="4762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xdr:row>
      <xdr:rowOff>76200</xdr:rowOff>
    </xdr:from>
    <xdr:to>
      <xdr:col>13</xdr:col>
      <xdr:colOff>0</xdr:colOff>
      <xdr:row>2</xdr:row>
      <xdr:rowOff>76200</xdr:rowOff>
    </xdr:to>
    <xdr:sp macro="" textlink="">
      <xdr:nvSpPr>
        <xdr:cNvPr id="8008" name="Line 621">
          <a:extLst>
            <a:ext uri="{FF2B5EF4-FFF2-40B4-BE49-F238E27FC236}">
              <a16:creationId xmlns:a16="http://schemas.microsoft.com/office/drawing/2014/main" id="{DC61F7DB-0BE9-4877-BBCD-DCD6D69B29AE}"/>
            </a:ext>
          </a:extLst>
        </xdr:cNvPr>
        <xdr:cNvSpPr>
          <a:spLocks noChangeShapeType="1"/>
        </xdr:cNvSpPr>
      </xdr:nvSpPr>
      <xdr:spPr bwMode="auto">
        <a:xfrm>
          <a:off x="5581650" y="476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xdr:row>
      <xdr:rowOff>76200</xdr:rowOff>
    </xdr:from>
    <xdr:to>
      <xdr:col>11</xdr:col>
      <xdr:colOff>0</xdr:colOff>
      <xdr:row>7</xdr:row>
      <xdr:rowOff>76200</xdr:rowOff>
    </xdr:to>
    <xdr:sp macro="" textlink="">
      <xdr:nvSpPr>
        <xdr:cNvPr id="8009" name="Line 622">
          <a:extLst>
            <a:ext uri="{FF2B5EF4-FFF2-40B4-BE49-F238E27FC236}">
              <a16:creationId xmlns:a16="http://schemas.microsoft.com/office/drawing/2014/main" id="{4E772F39-E66F-4BF7-B88D-52E050666D66}"/>
            </a:ext>
          </a:extLst>
        </xdr:cNvPr>
        <xdr:cNvSpPr>
          <a:spLocks noChangeShapeType="1"/>
        </xdr:cNvSpPr>
      </xdr:nvSpPr>
      <xdr:spPr bwMode="auto">
        <a:xfrm flipV="1">
          <a:off x="5286375" y="4762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7</xdr:row>
      <xdr:rowOff>0</xdr:rowOff>
    </xdr:from>
    <xdr:to>
      <xdr:col>13</xdr:col>
      <xdr:colOff>152400</xdr:colOff>
      <xdr:row>7</xdr:row>
      <xdr:rowOff>152400</xdr:rowOff>
    </xdr:to>
    <xdr:sp macro="" textlink="">
      <xdr:nvSpPr>
        <xdr:cNvPr id="8010" name="Triangle 8009">
          <a:extLst>
            <a:ext uri="{FF2B5EF4-FFF2-40B4-BE49-F238E27FC236}">
              <a16:creationId xmlns:a16="http://schemas.microsoft.com/office/drawing/2014/main" id="{D69373F1-66F5-45DB-A8A6-C1B39AC05895}"/>
            </a:ext>
          </a:extLst>
        </xdr:cNvPr>
        <xdr:cNvSpPr/>
      </xdr:nvSpPr>
      <xdr:spPr>
        <a:xfrm rot="16200000">
          <a:off x="7277100" y="1400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7</xdr:row>
      <xdr:rowOff>76200</xdr:rowOff>
    </xdr:from>
    <xdr:to>
      <xdr:col>17</xdr:col>
      <xdr:colOff>0</xdr:colOff>
      <xdr:row>7</xdr:row>
      <xdr:rowOff>76200</xdr:rowOff>
    </xdr:to>
    <xdr:sp macro="" textlink="">
      <xdr:nvSpPr>
        <xdr:cNvPr id="8011" name="Line 623">
          <a:extLst>
            <a:ext uri="{FF2B5EF4-FFF2-40B4-BE49-F238E27FC236}">
              <a16:creationId xmlns:a16="http://schemas.microsoft.com/office/drawing/2014/main" id="{FD4BD2E3-C3CD-435B-8846-ABA5279A34AA}"/>
            </a:ext>
          </a:extLst>
        </xdr:cNvPr>
        <xdr:cNvSpPr>
          <a:spLocks noChangeShapeType="1"/>
        </xdr:cNvSpPr>
      </xdr:nvSpPr>
      <xdr:spPr bwMode="auto">
        <a:xfrm>
          <a:off x="7429500" y="147637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7</xdr:row>
      <xdr:rowOff>76200</xdr:rowOff>
    </xdr:from>
    <xdr:to>
      <xdr:col>13</xdr:col>
      <xdr:colOff>0</xdr:colOff>
      <xdr:row>7</xdr:row>
      <xdr:rowOff>76200</xdr:rowOff>
    </xdr:to>
    <xdr:sp macro="" textlink="">
      <xdr:nvSpPr>
        <xdr:cNvPr id="8012" name="Line 624">
          <a:extLst>
            <a:ext uri="{FF2B5EF4-FFF2-40B4-BE49-F238E27FC236}">
              <a16:creationId xmlns:a16="http://schemas.microsoft.com/office/drawing/2014/main" id="{AEE2A0F7-6B3C-4426-B99D-EE375338003A}"/>
            </a:ext>
          </a:extLst>
        </xdr:cNvPr>
        <xdr:cNvSpPr>
          <a:spLocks noChangeShapeType="1"/>
        </xdr:cNvSpPr>
      </xdr:nvSpPr>
      <xdr:spPr bwMode="auto">
        <a:xfrm>
          <a:off x="5581650" y="1476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7</xdr:row>
      <xdr:rowOff>76200</xdr:rowOff>
    </xdr:from>
    <xdr:to>
      <xdr:col>11</xdr:col>
      <xdr:colOff>0</xdr:colOff>
      <xdr:row>7</xdr:row>
      <xdr:rowOff>76200</xdr:rowOff>
    </xdr:to>
    <xdr:sp macro="" textlink="">
      <xdr:nvSpPr>
        <xdr:cNvPr id="8013" name="Line 625">
          <a:extLst>
            <a:ext uri="{FF2B5EF4-FFF2-40B4-BE49-F238E27FC236}">
              <a16:creationId xmlns:a16="http://schemas.microsoft.com/office/drawing/2014/main" id="{5DE057D5-34E7-478B-BB94-CB00572CEB17}"/>
            </a:ext>
          </a:extLst>
        </xdr:cNvPr>
        <xdr:cNvSpPr>
          <a:spLocks noChangeShapeType="1"/>
        </xdr:cNvSpPr>
      </xdr:nvSpPr>
      <xdr:spPr bwMode="auto">
        <a:xfrm>
          <a:off x="5286375" y="14763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12</xdr:row>
      <xdr:rowOff>0</xdr:rowOff>
    </xdr:from>
    <xdr:to>
      <xdr:col>13</xdr:col>
      <xdr:colOff>152400</xdr:colOff>
      <xdr:row>12</xdr:row>
      <xdr:rowOff>152400</xdr:rowOff>
    </xdr:to>
    <xdr:sp macro="" textlink="">
      <xdr:nvSpPr>
        <xdr:cNvPr id="8014" name="Triangle 8013">
          <a:extLst>
            <a:ext uri="{FF2B5EF4-FFF2-40B4-BE49-F238E27FC236}">
              <a16:creationId xmlns:a16="http://schemas.microsoft.com/office/drawing/2014/main" id="{A4A0C44C-7171-46D2-B67A-E35E620979D1}"/>
            </a:ext>
          </a:extLst>
        </xdr:cNvPr>
        <xdr:cNvSpPr/>
      </xdr:nvSpPr>
      <xdr:spPr>
        <a:xfrm rot="16200000">
          <a:off x="7277100" y="2400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12</xdr:row>
      <xdr:rowOff>76200</xdr:rowOff>
    </xdr:from>
    <xdr:to>
      <xdr:col>17</xdr:col>
      <xdr:colOff>0</xdr:colOff>
      <xdr:row>12</xdr:row>
      <xdr:rowOff>76200</xdr:rowOff>
    </xdr:to>
    <xdr:sp macro="" textlink="">
      <xdr:nvSpPr>
        <xdr:cNvPr id="8015" name="Line 626">
          <a:extLst>
            <a:ext uri="{FF2B5EF4-FFF2-40B4-BE49-F238E27FC236}">
              <a16:creationId xmlns:a16="http://schemas.microsoft.com/office/drawing/2014/main" id="{988CFD23-FEB8-49A4-8956-E07F510F680C}"/>
            </a:ext>
          </a:extLst>
        </xdr:cNvPr>
        <xdr:cNvSpPr>
          <a:spLocks noChangeShapeType="1"/>
        </xdr:cNvSpPr>
      </xdr:nvSpPr>
      <xdr:spPr bwMode="auto">
        <a:xfrm>
          <a:off x="7429500" y="247650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12</xdr:row>
      <xdr:rowOff>76200</xdr:rowOff>
    </xdr:from>
    <xdr:to>
      <xdr:col>13</xdr:col>
      <xdr:colOff>0</xdr:colOff>
      <xdr:row>12</xdr:row>
      <xdr:rowOff>76200</xdr:rowOff>
    </xdr:to>
    <xdr:sp macro="" textlink="">
      <xdr:nvSpPr>
        <xdr:cNvPr id="8016" name="Line 627">
          <a:extLst>
            <a:ext uri="{FF2B5EF4-FFF2-40B4-BE49-F238E27FC236}">
              <a16:creationId xmlns:a16="http://schemas.microsoft.com/office/drawing/2014/main" id="{21E252D5-45E7-4ACC-868D-4DC94096F2A9}"/>
            </a:ext>
          </a:extLst>
        </xdr:cNvPr>
        <xdr:cNvSpPr>
          <a:spLocks noChangeShapeType="1"/>
        </xdr:cNvSpPr>
      </xdr:nvSpPr>
      <xdr:spPr bwMode="auto">
        <a:xfrm>
          <a:off x="5581650" y="2476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7</xdr:row>
      <xdr:rowOff>76200</xdr:rowOff>
    </xdr:from>
    <xdr:to>
      <xdr:col>11</xdr:col>
      <xdr:colOff>0</xdr:colOff>
      <xdr:row>12</xdr:row>
      <xdr:rowOff>76200</xdr:rowOff>
    </xdr:to>
    <xdr:sp macro="" textlink="">
      <xdr:nvSpPr>
        <xdr:cNvPr id="8017" name="Line 628">
          <a:extLst>
            <a:ext uri="{FF2B5EF4-FFF2-40B4-BE49-F238E27FC236}">
              <a16:creationId xmlns:a16="http://schemas.microsoft.com/office/drawing/2014/main" id="{D22437B3-4064-4DEA-85F0-D1F3B93E148B}"/>
            </a:ext>
          </a:extLst>
        </xdr:cNvPr>
        <xdr:cNvSpPr>
          <a:spLocks noChangeShapeType="1"/>
        </xdr:cNvSpPr>
      </xdr:nvSpPr>
      <xdr:spPr bwMode="auto">
        <a:xfrm>
          <a:off x="5286375" y="14763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17</xdr:row>
      <xdr:rowOff>0</xdr:rowOff>
    </xdr:from>
    <xdr:to>
      <xdr:col>13</xdr:col>
      <xdr:colOff>152400</xdr:colOff>
      <xdr:row>17</xdr:row>
      <xdr:rowOff>152400</xdr:rowOff>
    </xdr:to>
    <xdr:sp macro="" textlink="">
      <xdr:nvSpPr>
        <xdr:cNvPr id="8018" name="Triangle 8017">
          <a:extLst>
            <a:ext uri="{FF2B5EF4-FFF2-40B4-BE49-F238E27FC236}">
              <a16:creationId xmlns:a16="http://schemas.microsoft.com/office/drawing/2014/main" id="{2052680A-A10C-4BF7-99E5-5E246214B9B4}"/>
            </a:ext>
          </a:extLst>
        </xdr:cNvPr>
        <xdr:cNvSpPr/>
      </xdr:nvSpPr>
      <xdr:spPr>
        <a:xfrm rot="16200000">
          <a:off x="7277100" y="3400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17</xdr:row>
      <xdr:rowOff>76200</xdr:rowOff>
    </xdr:from>
    <xdr:to>
      <xdr:col>17</xdr:col>
      <xdr:colOff>0</xdr:colOff>
      <xdr:row>17</xdr:row>
      <xdr:rowOff>76200</xdr:rowOff>
    </xdr:to>
    <xdr:sp macro="" textlink="">
      <xdr:nvSpPr>
        <xdr:cNvPr id="8019" name="Line 629">
          <a:extLst>
            <a:ext uri="{FF2B5EF4-FFF2-40B4-BE49-F238E27FC236}">
              <a16:creationId xmlns:a16="http://schemas.microsoft.com/office/drawing/2014/main" id="{4CBC6560-3C77-488F-896E-8FBEE74113F3}"/>
            </a:ext>
          </a:extLst>
        </xdr:cNvPr>
        <xdr:cNvSpPr>
          <a:spLocks noChangeShapeType="1"/>
        </xdr:cNvSpPr>
      </xdr:nvSpPr>
      <xdr:spPr bwMode="auto">
        <a:xfrm>
          <a:off x="7429500" y="347662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17</xdr:row>
      <xdr:rowOff>76200</xdr:rowOff>
    </xdr:from>
    <xdr:to>
      <xdr:col>13</xdr:col>
      <xdr:colOff>0</xdr:colOff>
      <xdr:row>17</xdr:row>
      <xdr:rowOff>76200</xdr:rowOff>
    </xdr:to>
    <xdr:sp macro="" textlink="">
      <xdr:nvSpPr>
        <xdr:cNvPr id="8020" name="Line 630">
          <a:extLst>
            <a:ext uri="{FF2B5EF4-FFF2-40B4-BE49-F238E27FC236}">
              <a16:creationId xmlns:a16="http://schemas.microsoft.com/office/drawing/2014/main" id="{CF85A90E-3154-423F-89D3-43E896FCCCAC}"/>
            </a:ext>
          </a:extLst>
        </xdr:cNvPr>
        <xdr:cNvSpPr>
          <a:spLocks noChangeShapeType="1"/>
        </xdr:cNvSpPr>
      </xdr:nvSpPr>
      <xdr:spPr bwMode="auto">
        <a:xfrm>
          <a:off x="5581650" y="3476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17</xdr:row>
      <xdr:rowOff>76200</xdr:rowOff>
    </xdr:from>
    <xdr:to>
      <xdr:col>11</xdr:col>
      <xdr:colOff>0</xdr:colOff>
      <xdr:row>22</xdr:row>
      <xdr:rowOff>76200</xdr:rowOff>
    </xdr:to>
    <xdr:sp macro="" textlink="">
      <xdr:nvSpPr>
        <xdr:cNvPr id="8021" name="Line 631">
          <a:extLst>
            <a:ext uri="{FF2B5EF4-FFF2-40B4-BE49-F238E27FC236}">
              <a16:creationId xmlns:a16="http://schemas.microsoft.com/office/drawing/2014/main" id="{217B1A35-8AD4-4ED8-8CFB-9B156618B677}"/>
            </a:ext>
          </a:extLst>
        </xdr:cNvPr>
        <xdr:cNvSpPr>
          <a:spLocks noChangeShapeType="1"/>
        </xdr:cNvSpPr>
      </xdr:nvSpPr>
      <xdr:spPr bwMode="auto">
        <a:xfrm flipV="1">
          <a:off x="5286375" y="34766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22</xdr:row>
      <xdr:rowOff>0</xdr:rowOff>
    </xdr:from>
    <xdr:to>
      <xdr:col>13</xdr:col>
      <xdr:colOff>152400</xdr:colOff>
      <xdr:row>22</xdr:row>
      <xdr:rowOff>152400</xdr:rowOff>
    </xdr:to>
    <xdr:sp macro="" textlink="">
      <xdr:nvSpPr>
        <xdr:cNvPr id="8022" name="Triangle 8021">
          <a:extLst>
            <a:ext uri="{FF2B5EF4-FFF2-40B4-BE49-F238E27FC236}">
              <a16:creationId xmlns:a16="http://schemas.microsoft.com/office/drawing/2014/main" id="{F64BA084-8106-4734-BE7D-4B89B0E02D21}"/>
            </a:ext>
          </a:extLst>
        </xdr:cNvPr>
        <xdr:cNvSpPr/>
      </xdr:nvSpPr>
      <xdr:spPr>
        <a:xfrm rot="16200000">
          <a:off x="7277100" y="4400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22</xdr:row>
      <xdr:rowOff>76200</xdr:rowOff>
    </xdr:from>
    <xdr:to>
      <xdr:col>17</xdr:col>
      <xdr:colOff>0</xdr:colOff>
      <xdr:row>22</xdr:row>
      <xdr:rowOff>76200</xdr:rowOff>
    </xdr:to>
    <xdr:sp macro="" textlink="">
      <xdr:nvSpPr>
        <xdr:cNvPr id="8023" name="Line 632">
          <a:extLst>
            <a:ext uri="{FF2B5EF4-FFF2-40B4-BE49-F238E27FC236}">
              <a16:creationId xmlns:a16="http://schemas.microsoft.com/office/drawing/2014/main" id="{1E8B03B0-791A-42E1-BE46-23EA43BBF5AB}"/>
            </a:ext>
          </a:extLst>
        </xdr:cNvPr>
        <xdr:cNvSpPr>
          <a:spLocks noChangeShapeType="1"/>
        </xdr:cNvSpPr>
      </xdr:nvSpPr>
      <xdr:spPr bwMode="auto">
        <a:xfrm>
          <a:off x="7429500" y="44767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22</xdr:row>
      <xdr:rowOff>76200</xdr:rowOff>
    </xdr:from>
    <xdr:to>
      <xdr:col>13</xdr:col>
      <xdr:colOff>0</xdr:colOff>
      <xdr:row>22</xdr:row>
      <xdr:rowOff>76200</xdr:rowOff>
    </xdr:to>
    <xdr:sp macro="" textlink="">
      <xdr:nvSpPr>
        <xdr:cNvPr id="8024" name="Line 633">
          <a:extLst>
            <a:ext uri="{FF2B5EF4-FFF2-40B4-BE49-F238E27FC236}">
              <a16:creationId xmlns:a16="http://schemas.microsoft.com/office/drawing/2014/main" id="{0C542011-E5C2-4E06-8A64-F10100965B23}"/>
            </a:ext>
          </a:extLst>
        </xdr:cNvPr>
        <xdr:cNvSpPr>
          <a:spLocks noChangeShapeType="1"/>
        </xdr:cNvSpPr>
      </xdr:nvSpPr>
      <xdr:spPr bwMode="auto">
        <a:xfrm>
          <a:off x="5581650" y="4476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22</xdr:row>
      <xdr:rowOff>76200</xdr:rowOff>
    </xdr:from>
    <xdr:to>
      <xdr:col>11</xdr:col>
      <xdr:colOff>0</xdr:colOff>
      <xdr:row>22</xdr:row>
      <xdr:rowOff>76200</xdr:rowOff>
    </xdr:to>
    <xdr:sp macro="" textlink="">
      <xdr:nvSpPr>
        <xdr:cNvPr id="8025" name="Line 634">
          <a:extLst>
            <a:ext uri="{FF2B5EF4-FFF2-40B4-BE49-F238E27FC236}">
              <a16:creationId xmlns:a16="http://schemas.microsoft.com/office/drawing/2014/main" id="{DDEF81D3-69C9-4B73-AAA3-8EB311D57E1B}"/>
            </a:ext>
          </a:extLst>
        </xdr:cNvPr>
        <xdr:cNvSpPr>
          <a:spLocks noChangeShapeType="1"/>
        </xdr:cNvSpPr>
      </xdr:nvSpPr>
      <xdr:spPr bwMode="auto">
        <a:xfrm>
          <a:off x="5286375" y="447675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27</xdr:row>
      <xdr:rowOff>0</xdr:rowOff>
    </xdr:from>
    <xdr:to>
      <xdr:col>13</xdr:col>
      <xdr:colOff>152400</xdr:colOff>
      <xdr:row>27</xdr:row>
      <xdr:rowOff>152400</xdr:rowOff>
    </xdr:to>
    <xdr:sp macro="" textlink="">
      <xdr:nvSpPr>
        <xdr:cNvPr id="8026" name="Triangle 8025">
          <a:extLst>
            <a:ext uri="{FF2B5EF4-FFF2-40B4-BE49-F238E27FC236}">
              <a16:creationId xmlns:a16="http://schemas.microsoft.com/office/drawing/2014/main" id="{036A94DB-3F69-4720-8BE1-7531D340BD21}"/>
            </a:ext>
          </a:extLst>
        </xdr:cNvPr>
        <xdr:cNvSpPr/>
      </xdr:nvSpPr>
      <xdr:spPr>
        <a:xfrm rot="16200000">
          <a:off x="7277100" y="5400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27</xdr:row>
      <xdr:rowOff>76200</xdr:rowOff>
    </xdr:from>
    <xdr:to>
      <xdr:col>17</xdr:col>
      <xdr:colOff>0</xdr:colOff>
      <xdr:row>27</xdr:row>
      <xdr:rowOff>76200</xdr:rowOff>
    </xdr:to>
    <xdr:sp macro="" textlink="">
      <xdr:nvSpPr>
        <xdr:cNvPr id="8027" name="Line 635">
          <a:extLst>
            <a:ext uri="{FF2B5EF4-FFF2-40B4-BE49-F238E27FC236}">
              <a16:creationId xmlns:a16="http://schemas.microsoft.com/office/drawing/2014/main" id="{B8591F3E-DA2A-4FCC-B948-D47316820595}"/>
            </a:ext>
          </a:extLst>
        </xdr:cNvPr>
        <xdr:cNvSpPr>
          <a:spLocks noChangeShapeType="1"/>
        </xdr:cNvSpPr>
      </xdr:nvSpPr>
      <xdr:spPr bwMode="auto">
        <a:xfrm>
          <a:off x="7429500" y="547687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27</xdr:row>
      <xdr:rowOff>76200</xdr:rowOff>
    </xdr:from>
    <xdr:to>
      <xdr:col>13</xdr:col>
      <xdr:colOff>0</xdr:colOff>
      <xdr:row>27</xdr:row>
      <xdr:rowOff>76200</xdr:rowOff>
    </xdr:to>
    <xdr:sp macro="" textlink="">
      <xdr:nvSpPr>
        <xdr:cNvPr id="8028" name="Line 636">
          <a:extLst>
            <a:ext uri="{FF2B5EF4-FFF2-40B4-BE49-F238E27FC236}">
              <a16:creationId xmlns:a16="http://schemas.microsoft.com/office/drawing/2014/main" id="{D9E70C01-F10E-4CB5-858A-E2C0E1DCB2DB}"/>
            </a:ext>
          </a:extLst>
        </xdr:cNvPr>
        <xdr:cNvSpPr>
          <a:spLocks noChangeShapeType="1"/>
        </xdr:cNvSpPr>
      </xdr:nvSpPr>
      <xdr:spPr bwMode="auto">
        <a:xfrm>
          <a:off x="5581650" y="5476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22</xdr:row>
      <xdr:rowOff>76200</xdr:rowOff>
    </xdr:from>
    <xdr:to>
      <xdr:col>11</xdr:col>
      <xdr:colOff>0</xdr:colOff>
      <xdr:row>27</xdr:row>
      <xdr:rowOff>76200</xdr:rowOff>
    </xdr:to>
    <xdr:sp macro="" textlink="">
      <xdr:nvSpPr>
        <xdr:cNvPr id="8029" name="Line 637">
          <a:extLst>
            <a:ext uri="{FF2B5EF4-FFF2-40B4-BE49-F238E27FC236}">
              <a16:creationId xmlns:a16="http://schemas.microsoft.com/office/drawing/2014/main" id="{ED5B7C96-2BEE-4127-88AE-95BAC018E6DE}"/>
            </a:ext>
          </a:extLst>
        </xdr:cNvPr>
        <xdr:cNvSpPr>
          <a:spLocks noChangeShapeType="1"/>
        </xdr:cNvSpPr>
      </xdr:nvSpPr>
      <xdr:spPr bwMode="auto">
        <a:xfrm>
          <a:off x="5286375" y="44767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32</xdr:row>
      <xdr:rowOff>0</xdr:rowOff>
    </xdr:from>
    <xdr:to>
      <xdr:col>13</xdr:col>
      <xdr:colOff>152400</xdr:colOff>
      <xdr:row>32</xdr:row>
      <xdr:rowOff>152400</xdr:rowOff>
    </xdr:to>
    <xdr:sp macro="" textlink="">
      <xdr:nvSpPr>
        <xdr:cNvPr id="8030" name="Triangle 8029">
          <a:extLst>
            <a:ext uri="{FF2B5EF4-FFF2-40B4-BE49-F238E27FC236}">
              <a16:creationId xmlns:a16="http://schemas.microsoft.com/office/drawing/2014/main" id="{920AB053-38BB-42DD-B989-7CAD86D4EE22}"/>
            </a:ext>
          </a:extLst>
        </xdr:cNvPr>
        <xdr:cNvSpPr/>
      </xdr:nvSpPr>
      <xdr:spPr>
        <a:xfrm rot="16200000">
          <a:off x="7277100" y="6400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32</xdr:row>
      <xdr:rowOff>76200</xdr:rowOff>
    </xdr:from>
    <xdr:to>
      <xdr:col>17</xdr:col>
      <xdr:colOff>0</xdr:colOff>
      <xdr:row>32</xdr:row>
      <xdr:rowOff>76200</xdr:rowOff>
    </xdr:to>
    <xdr:sp macro="" textlink="">
      <xdr:nvSpPr>
        <xdr:cNvPr id="8031" name="Line 638">
          <a:extLst>
            <a:ext uri="{FF2B5EF4-FFF2-40B4-BE49-F238E27FC236}">
              <a16:creationId xmlns:a16="http://schemas.microsoft.com/office/drawing/2014/main" id="{D75BB6E0-6F31-424B-AEB9-1FF8CFC56D59}"/>
            </a:ext>
          </a:extLst>
        </xdr:cNvPr>
        <xdr:cNvSpPr>
          <a:spLocks noChangeShapeType="1"/>
        </xdr:cNvSpPr>
      </xdr:nvSpPr>
      <xdr:spPr bwMode="auto">
        <a:xfrm>
          <a:off x="7429500" y="647700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32</xdr:row>
      <xdr:rowOff>76200</xdr:rowOff>
    </xdr:from>
    <xdr:to>
      <xdr:col>13</xdr:col>
      <xdr:colOff>0</xdr:colOff>
      <xdr:row>32</xdr:row>
      <xdr:rowOff>76200</xdr:rowOff>
    </xdr:to>
    <xdr:sp macro="" textlink="">
      <xdr:nvSpPr>
        <xdr:cNvPr id="8032" name="Line 639">
          <a:extLst>
            <a:ext uri="{FF2B5EF4-FFF2-40B4-BE49-F238E27FC236}">
              <a16:creationId xmlns:a16="http://schemas.microsoft.com/office/drawing/2014/main" id="{91114D48-E2CB-495F-857E-FBC3AA6F7339}"/>
            </a:ext>
          </a:extLst>
        </xdr:cNvPr>
        <xdr:cNvSpPr>
          <a:spLocks noChangeShapeType="1"/>
        </xdr:cNvSpPr>
      </xdr:nvSpPr>
      <xdr:spPr bwMode="auto">
        <a:xfrm>
          <a:off x="5581650" y="6477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32</xdr:row>
      <xdr:rowOff>76200</xdr:rowOff>
    </xdr:from>
    <xdr:to>
      <xdr:col>11</xdr:col>
      <xdr:colOff>0</xdr:colOff>
      <xdr:row>37</xdr:row>
      <xdr:rowOff>76200</xdr:rowOff>
    </xdr:to>
    <xdr:sp macro="" textlink="">
      <xdr:nvSpPr>
        <xdr:cNvPr id="8033" name="Line 640">
          <a:extLst>
            <a:ext uri="{FF2B5EF4-FFF2-40B4-BE49-F238E27FC236}">
              <a16:creationId xmlns:a16="http://schemas.microsoft.com/office/drawing/2014/main" id="{5C4ADCDC-C484-47C6-8520-BBB3FA08E4E4}"/>
            </a:ext>
          </a:extLst>
        </xdr:cNvPr>
        <xdr:cNvSpPr>
          <a:spLocks noChangeShapeType="1"/>
        </xdr:cNvSpPr>
      </xdr:nvSpPr>
      <xdr:spPr bwMode="auto">
        <a:xfrm flipV="1">
          <a:off x="5286375" y="64770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37</xdr:row>
      <xdr:rowOff>0</xdr:rowOff>
    </xdr:from>
    <xdr:to>
      <xdr:col>13</xdr:col>
      <xdr:colOff>152400</xdr:colOff>
      <xdr:row>37</xdr:row>
      <xdr:rowOff>152400</xdr:rowOff>
    </xdr:to>
    <xdr:sp macro="" textlink="">
      <xdr:nvSpPr>
        <xdr:cNvPr id="8034" name="Triangle 8033">
          <a:extLst>
            <a:ext uri="{FF2B5EF4-FFF2-40B4-BE49-F238E27FC236}">
              <a16:creationId xmlns:a16="http://schemas.microsoft.com/office/drawing/2014/main" id="{6E83B19A-0C4D-4F41-80BB-5280A86D2D87}"/>
            </a:ext>
          </a:extLst>
        </xdr:cNvPr>
        <xdr:cNvSpPr/>
      </xdr:nvSpPr>
      <xdr:spPr>
        <a:xfrm rot="16200000">
          <a:off x="7277100" y="74009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37</xdr:row>
      <xdr:rowOff>76200</xdr:rowOff>
    </xdr:from>
    <xdr:to>
      <xdr:col>17</xdr:col>
      <xdr:colOff>0</xdr:colOff>
      <xdr:row>37</xdr:row>
      <xdr:rowOff>76200</xdr:rowOff>
    </xdr:to>
    <xdr:sp macro="" textlink="">
      <xdr:nvSpPr>
        <xdr:cNvPr id="8035" name="Line 641">
          <a:extLst>
            <a:ext uri="{FF2B5EF4-FFF2-40B4-BE49-F238E27FC236}">
              <a16:creationId xmlns:a16="http://schemas.microsoft.com/office/drawing/2014/main" id="{2F02DCA4-DBDD-4425-B75F-ADF831D8B819}"/>
            </a:ext>
          </a:extLst>
        </xdr:cNvPr>
        <xdr:cNvSpPr>
          <a:spLocks noChangeShapeType="1"/>
        </xdr:cNvSpPr>
      </xdr:nvSpPr>
      <xdr:spPr bwMode="auto">
        <a:xfrm>
          <a:off x="7429500" y="7477125"/>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37</xdr:row>
      <xdr:rowOff>76200</xdr:rowOff>
    </xdr:from>
    <xdr:to>
      <xdr:col>13</xdr:col>
      <xdr:colOff>0</xdr:colOff>
      <xdr:row>37</xdr:row>
      <xdr:rowOff>76200</xdr:rowOff>
    </xdr:to>
    <xdr:sp macro="" textlink="">
      <xdr:nvSpPr>
        <xdr:cNvPr id="8036" name="Line 642">
          <a:extLst>
            <a:ext uri="{FF2B5EF4-FFF2-40B4-BE49-F238E27FC236}">
              <a16:creationId xmlns:a16="http://schemas.microsoft.com/office/drawing/2014/main" id="{D7200BDD-0690-4F9B-AD31-E4B5F62D2430}"/>
            </a:ext>
          </a:extLst>
        </xdr:cNvPr>
        <xdr:cNvSpPr>
          <a:spLocks noChangeShapeType="1"/>
        </xdr:cNvSpPr>
      </xdr:nvSpPr>
      <xdr:spPr bwMode="auto">
        <a:xfrm>
          <a:off x="5581650" y="7477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37</xdr:row>
      <xdr:rowOff>76200</xdr:rowOff>
    </xdr:from>
    <xdr:to>
      <xdr:col>11</xdr:col>
      <xdr:colOff>0</xdr:colOff>
      <xdr:row>37</xdr:row>
      <xdr:rowOff>76200</xdr:rowOff>
    </xdr:to>
    <xdr:sp macro="" textlink="">
      <xdr:nvSpPr>
        <xdr:cNvPr id="8037" name="Line 643">
          <a:extLst>
            <a:ext uri="{FF2B5EF4-FFF2-40B4-BE49-F238E27FC236}">
              <a16:creationId xmlns:a16="http://schemas.microsoft.com/office/drawing/2014/main" id="{62141A7C-1B4C-4FAC-8F13-601934A09350}"/>
            </a:ext>
          </a:extLst>
        </xdr:cNvPr>
        <xdr:cNvSpPr>
          <a:spLocks noChangeShapeType="1"/>
        </xdr:cNvSpPr>
      </xdr:nvSpPr>
      <xdr:spPr bwMode="auto">
        <a:xfrm>
          <a:off x="5286375" y="747712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42</xdr:row>
      <xdr:rowOff>0</xdr:rowOff>
    </xdr:from>
    <xdr:to>
      <xdr:col>13</xdr:col>
      <xdr:colOff>152400</xdr:colOff>
      <xdr:row>42</xdr:row>
      <xdr:rowOff>152400</xdr:rowOff>
    </xdr:to>
    <xdr:sp macro="" textlink="">
      <xdr:nvSpPr>
        <xdr:cNvPr id="8038" name="Triangle 8037">
          <a:extLst>
            <a:ext uri="{FF2B5EF4-FFF2-40B4-BE49-F238E27FC236}">
              <a16:creationId xmlns:a16="http://schemas.microsoft.com/office/drawing/2014/main" id="{1AD4DB9F-0B32-4377-9558-F5B19535719B}"/>
            </a:ext>
          </a:extLst>
        </xdr:cNvPr>
        <xdr:cNvSpPr/>
      </xdr:nvSpPr>
      <xdr:spPr>
        <a:xfrm rot="16200000">
          <a:off x="7277100" y="8401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42</xdr:row>
      <xdr:rowOff>76200</xdr:rowOff>
    </xdr:from>
    <xdr:to>
      <xdr:col>17</xdr:col>
      <xdr:colOff>0</xdr:colOff>
      <xdr:row>42</xdr:row>
      <xdr:rowOff>76200</xdr:rowOff>
    </xdr:to>
    <xdr:sp macro="" textlink="">
      <xdr:nvSpPr>
        <xdr:cNvPr id="8039" name="Line 644">
          <a:extLst>
            <a:ext uri="{FF2B5EF4-FFF2-40B4-BE49-F238E27FC236}">
              <a16:creationId xmlns:a16="http://schemas.microsoft.com/office/drawing/2014/main" id="{2F3B3260-9D0D-42A7-9B26-117F085973B7}"/>
            </a:ext>
          </a:extLst>
        </xdr:cNvPr>
        <xdr:cNvSpPr>
          <a:spLocks noChangeShapeType="1"/>
        </xdr:cNvSpPr>
      </xdr:nvSpPr>
      <xdr:spPr bwMode="auto">
        <a:xfrm>
          <a:off x="7429500" y="8477250"/>
          <a:ext cx="1990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42</xdr:row>
      <xdr:rowOff>76200</xdr:rowOff>
    </xdr:from>
    <xdr:to>
      <xdr:col>13</xdr:col>
      <xdr:colOff>0</xdr:colOff>
      <xdr:row>42</xdr:row>
      <xdr:rowOff>76200</xdr:rowOff>
    </xdr:to>
    <xdr:sp macro="" textlink="">
      <xdr:nvSpPr>
        <xdr:cNvPr id="8040" name="Line 645">
          <a:extLst>
            <a:ext uri="{FF2B5EF4-FFF2-40B4-BE49-F238E27FC236}">
              <a16:creationId xmlns:a16="http://schemas.microsoft.com/office/drawing/2014/main" id="{4ADB8EA0-2588-457F-AE41-2EEF9CB975E0}"/>
            </a:ext>
          </a:extLst>
        </xdr:cNvPr>
        <xdr:cNvSpPr>
          <a:spLocks noChangeShapeType="1"/>
        </xdr:cNvSpPr>
      </xdr:nvSpPr>
      <xdr:spPr bwMode="auto">
        <a:xfrm>
          <a:off x="5581650" y="8477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37</xdr:row>
      <xdr:rowOff>76200</xdr:rowOff>
    </xdr:from>
    <xdr:to>
      <xdr:col>11</xdr:col>
      <xdr:colOff>0</xdr:colOff>
      <xdr:row>42</xdr:row>
      <xdr:rowOff>76200</xdr:rowOff>
    </xdr:to>
    <xdr:sp macro="" textlink="">
      <xdr:nvSpPr>
        <xdr:cNvPr id="8041" name="Line 646">
          <a:extLst>
            <a:ext uri="{FF2B5EF4-FFF2-40B4-BE49-F238E27FC236}">
              <a16:creationId xmlns:a16="http://schemas.microsoft.com/office/drawing/2014/main" id="{4ED42610-8778-404B-BE7E-ABF31AE1951F}"/>
            </a:ext>
          </a:extLst>
        </xdr:cNvPr>
        <xdr:cNvSpPr>
          <a:spLocks noChangeShapeType="1"/>
        </xdr:cNvSpPr>
      </xdr:nvSpPr>
      <xdr:spPr bwMode="auto">
        <a:xfrm>
          <a:off x="5286375" y="74771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67</xdr:row>
      <xdr:rowOff>0</xdr:rowOff>
    </xdr:from>
    <xdr:to>
      <xdr:col>9</xdr:col>
      <xdr:colOff>152400</xdr:colOff>
      <xdr:row>67</xdr:row>
      <xdr:rowOff>152400</xdr:rowOff>
    </xdr:to>
    <xdr:sp macro="" textlink="">
      <xdr:nvSpPr>
        <xdr:cNvPr id="8042" name="Square 8041">
          <a:extLst>
            <a:ext uri="{FF2B5EF4-FFF2-40B4-BE49-F238E27FC236}">
              <a16:creationId xmlns:a16="http://schemas.microsoft.com/office/drawing/2014/main" id="{432CC356-DFB8-49C5-9FAA-A1943A156260}"/>
            </a:ext>
          </a:extLst>
        </xdr:cNvPr>
        <xdr:cNvSpPr/>
      </xdr:nvSpPr>
      <xdr:spPr>
        <a:xfrm>
          <a:off x="5133975" y="1340167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67</xdr:row>
      <xdr:rowOff>76200</xdr:rowOff>
    </xdr:from>
    <xdr:to>
      <xdr:col>9</xdr:col>
      <xdr:colOff>0</xdr:colOff>
      <xdr:row>67</xdr:row>
      <xdr:rowOff>76200</xdr:rowOff>
    </xdr:to>
    <xdr:sp macro="" textlink="">
      <xdr:nvSpPr>
        <xdr:cNvPr id="8043" name="Line 647">
          <a:extLst>
            <a:ext uri="{FF2B5EF4-FFF2-40B4-BE49-F238E27FC236}">
              <a16:creationId xmlns:a16="http://schemas.microsoft.com/office/drawing/2014/main" id="{46720A7B-AA71-4540-B073-4DB46DD9E241}"/>
            </a:ext>
          </a:extLst>
        </xdr:cNvPr>
        <xdr:cNvSpPr>
          <a:spLocks noChangeShapeType="1"/>
        </xdr:cNvSpPr>
      </xdr:nvSpPr>
      <xdr:spPr bwMode="auto">
        <a:xfrm>
          <a:off x="3438525" y="13477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67</xdr:row>
      <xdr:rowOff>76200</xdr:rowOff>
    </xdr:from>
    <xdr:to>
      <xdr:col>7</xdr:col>
      <xdr:colOff>0</xdr:colOff>
      <xdr:row>89</xdr:row>
      <xdr:rowOff>76200</xdr:rowOff>
    </xdr:to>
    <xdr:sp macro="" textlink="">
      <xdr:nvSpPr>
        <xdr:cNvPr id="8044" name="Line 648">
          <a:extLst>
            <a:ext uri="{FF2B5EF4-FFF2-40B4-BE49-F238E27FC236}">
              <a16:creationId xmlns:a16="http://schemas.microsoft.com/office/drawing/2014/main" id="{D828F4BB-6E02-4D53-B641-B2F06A289219}"/>
            </a:ext>
          </a:extLst>
        </xdr:cNvPr>
        <xdr:cNvSpPr>
          <a:spLocks noChangeShapeType="1"/>
        </xdr:cNvSpPr>
      </xdr:nvSpPr>
      <xdr:spPr bwMode="auto">
        <a:xfrm flipV="1">
          <a:off x="3143250" y="13477875"/>
          <a:ext cx="295275" cy="44005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112</xdr:row>
      <xdr:rowOff>0</xdr:rowOff>
    </xdr:from>
    <xdr:to>
      <xdr:col>9</xdr:col>
      <xdr:colOff>152400</xdr:colOff>
      <xdr:row>112</xdr:row>
      <xdr:rowOff>152400</xdr:rowOff>
    </xdr:to>
    <xdr:sp macro="" textlink="">
      <xdr:nvSpPr>
        <xdr:cNvPr id="8045" name="Square 8044">
          <a:extLst>
            <a:ext uri="{FF2B5EF4-FFF2-40B4-BE49-F238E27FC236}">
              <a16:creationId xmlns:a16="http://schemas.microsoft.com/office/drawing/2014/main" id="{623D8ECF-24A4-44A7-86F8-86B293AEDAC0}"/>
            </a:ext>
          </a:extLst>
        </xdr:cNvPr>
        <xdr:cNvSpPr/>
      </xdr:nvSpPr>
      <xdr:spPr>
        <a:xfrm>
          <a:off x="5133975" y="22402800"/>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112</xdr:row>
      <xdr:rowOff>76200</xdr:rowOff>
    </xdr:from>
    <xdr:to>
      <xdr:col>9</xdr:col>
      <xdr:colOff>0</xdr:colOff>
      <xdr:row>112</xdr:row>
      <xdr:rowOff>76200</xdr:rowOff>
    </xdr:to>
    <xdr:sp macro="" textlink="">
      <xdr:nvSpPr>
        <xdr:cNvPr id="8046" name="Line 649">
          <a:extLst>
            <a:ext uri="{FF2B5EF4-FFF2-40B4-BE49-F238E27FC236}">
              <a16:creationId xmlns:a16="http://schemas.microsoft.com/office/drawing/2014/main" id="{F9BCF4EF-10A6-484D-A1B4-11E036BD6AA3}"/>
            </a:ext>
          </a:extLst>
        </xdr:cNvPr>
        <xdr:cNvSpPr>
          <a:spLocks noChangeShapeType="1"/>
        </xdr:cNvSpPr>
      </xdr:nvSpPr>
      <xdr:spPr bwMode="auto">
        <a:xfrm>
          <a:off x="3438525" y="22479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89</xdr:row>
      <xdr:rowOff>76200</xdr:rowOff>
    </xdr:from>
    <xdr:to>
      <xdr:col>7</xdr:col>
      <xdr:colOff>0</xdr:colOff>
      <xdr:row>112</xdr:row>
      <xdr:rowOff>76200</xdr:rowOff>
    </xdr:to>
    <xdr:sp macro="" textlink="">
      <xdr:nvSpPr>
        <xdr:cNvPr id="8047" name="Line 650">
          <a:extLst>
            <a:ext uri="{FF2B5EF4-FFF2-40B4-BE49-F238E27FC236}">
              <a16:creationId xmlns:a16="http://schemas.microsoft.com/office/drawing/2014/main" id="{AE8FD79C-3CA1-4EE9-B164-C6B941B30D09}"/>
            </a:ext>
          </a:extLst>
        </xdr:cNvPr>
        <xdr:cNvSpPr>
          <a:spLocks noChangeShapeType="1"/>
        </xdr:cNvSpPr>
      </xdr:nvSpPr>
      <xdr:spPr bwMode="auto">
        <a:xfrm>
          <a:off x="3143250" y="17878425"/>
          <a:ext cx="295275" cy="46005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52</xdr:row>
      <xdr:rowOff>0</xdr:rowOff>
    </xdr:from>
    <xdr:to>
      <xdr:col>13</xdr:col>
      <xdr:colOff>152400</xdr:colOff>
      <xdr:row>52</xdr:row>
      <xdr:rowOff>152400</xdr:rowOff>
    </xdr:to>
    <xdr:sp macro="" textlink="">
      <xdr:nvSpPr>
        <xdr:cNvPr id="8048" name="Circle 8047">
          <a:extLst>
            <a:ext uri="{FF2B5EF4-FFF2-40B4-BE49-F238E27FC236}">
              <a16:creationId xmlns:a16="http://schemas.microsoft.com/office/drawing/2014/main" id="{C7BC39A0-F291-47ED-8F32-AAF26789B0B1}"/>
            </a:ext>
          </a:extLst>
        </xdr:cNvPr>
        <xdr:cNvSpPr/>
      </xdr:nvSpPr>
      <xdr:spPr>
        <a:xfrm>
          <a:off x="7277100" y="1040130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52</xdr:row>
      <xdr:rowOff>76200</xdr:rowOff>
    </xdr:from>
    <xdr:to>
      <xdr:col>13</xdr:col>
      <xdr:colOff>0</xdr:colOff>
      <xdr:row>52</xdr:row>
      <xdr:rowOff>76200</xdr:rowOff>
    </xdr:to>
    <xdr:sp macro="" textlink="">
      <xdr:nvSpPr>
        <xdr:cNvPr id="8049" name="Line 651">
          <a:extLst>
            <a:ext uri="{FF2B5EF4-FFF2-40B4-BE49-F238E27FC236}">
              <a16:creationId xmlns:a16="http://schemas.microsoft.com/office/drawing/2014/main" id="{F50637EC-ABC7-42A9-9BBB-62E658782ED4}"/>
            </a:ext>
          </a:extLst>
        </xdr:cNvPr>
        <xdr:cNvSpPr>
          <a:spLocks noChangeShapeType="1"/>
        </xdr:cNvSpPr>
      </xdr:nvSpPr>
      <xdr:spPr bwMode="auto">
        <a:xfrm>
          <a:off x="5581650" y="10477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52</xdr:row>
      <xdr:rowOff>76200</xdr:rowOff>
    </xdr:from>
    <xdr:to>
      <xdr:col>11</xdr:col>
      <xdr:colOff>0</xdr:colOff>
      <xdr:row>67</xdr:row>
      <xdr:rowOff>76200</xdr:rowOff>
    </xdr:to>
    <xdr:sp macro="" textlink="">
      <xdr:nvSpPr>
        <xdr:cNvPr id="8050" name="Line 652">
          <a:extLst>
            <a:ext uri="{FF2B5EF4-FFF2-40B4-BE49-F238E27FC236}">
              <a16:creationId xmlns:a16="http://schemas.microsoft.com/office/drawing/2014/main" id="{90B0C6B7-7391-45B5-8E63-319708191B80}"/>
            </a:ext>
          </a:extLst>
        </xdr:cNvPr>
        <xdr:cNvSpPr>
          <a:spLocks noChangeShapeType="1"/>
        </xdr:cNvSpPr>
      </xdr:nvSpPr>
      <xdr:spPr bwMode="auto">
        <a:xfrm flipV="1">
          <a:off x="5286375" y="10477500"/>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67</xdr:row>
      <xdr:rowOff>0</xdr:rowOff>
    </xdr:from>
    <xdr:to>
      <xdr:col>13</xdr:col>
      <xdr:colOff>152400</xdr:colOff>
      <xdr:row>67</xdr:row>
      <xdr:rowOff>152400</xdr:rowOff>
    </xdr:to>
    <xdr:sp macro="" textlink="">
      <xdr:nvSpPr>
        <xdr:cNvPr id="8051" name="Circle 8050">
          <a:extLst>
            <a:ext uri="{FF2B5EF4-FFF2-40B4-BE49-F238E27FC236}">
              <a16:creationId xmlns:a16="http://schemas.microsoft.com/office/drawing/2014/main" id="{B6BD874D-9102-43FD-A514-DC6E25E17EB6}"/>
            </a:ext>
          </a:extLst>
        </xdr:cNvPr>
        <xdr:cNvSpPr/>
      </xdr:nvSpPr>
      <xdr:spPr>
        <a:xfrm>
          <a:off x="7277100" y="134016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67</xdr:row>
      <xdr:rowOff>76200</xdr:rowOff>
    </xdr:from>
    <xdr:to>
      <xdr:col>13</xdr:col>
      <xdr:colOff>0</xdr:colOff>
      <xdr:row>67</xdr:row>
      <xdr:rowOff>76200</xdr:rowOff>
    </xdr:to>
    <xdr:sp macro="" textlink="">
      <xdr:nvSpPr>
        <xdr:cNvPr id="8052" name="Line 653">
          <a:extLst>
            <a:ext uri="{FF2B5EF4-FFF2-40B4-BE49-F238E27FC236}">
              <a16:creationId xmlns:a16="http://schemas.microsoft.com/office/drawing/2014/main" id="{C8B2594C-AD64-4F63-AB07-2AECF014AC2A}"/>
            </a:ext>
          </a:extLst>
        </xdr:cNvPr>
        <xdr:cNvSpPr>
          <a:spLocks noChangeShapeType="1"/>
        </xdr:cNvSpPr>
      </xdr:nvSpPr>
      <xdr:spPr bwMode="auto">
        <a:xfrm>
          <a:off x="5581650" y="13477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67</xdr:row>
      <xdr:rowOff>76200</xdr:rowOff>
    </xdr:from>
    <xdr:to>
      <xdr:col>11</xdr:col>
      <xdr:colOff>0</xdr:colOff>
      <xdr:row>67</xdr:row>
      <xdr:rowOff>76200</xdr:rowOff>
    </xdr:to>
    <xdr:sp macro="" textlink="">
      <xdr:nvSpPr>
        <xdr:cNvPr id="8053" name="Line 654">
          <a:extLst>
            <a:ext uri="{FF2B5EF4-FFF2-40B4-BE49-F238E27FC236}">
              <a16:creationId xmlns:a16="http://schemas.microsoft.com/office/drawing/2014/main" id="{D9B28719-F797-422E-BB70-E130C3A955C3}"/>
            </a:ext>
          </a:extLst>
        </xdr:cNvPr>
        <xdr:cNvSpPr>
          <a:spLocks noChangeShapeType="1"/>
        </xdr:cNvSpPr>
      </xdr:nvSpPr>
      <xdr:spPr bwMode="auto">
        <a:xfrm>
          <a:off x="5286375" y="134778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82</xdr:row>
      <xdr:rowOff>0</xdr:rowOff>
    </xdr:from>
    <xdr:to>
      <xdr:col>13</xdr:col>
      <xdr:colOff>152400</xdr:colOff>
      <xdr:row>82</xdr:row>
      <xdr:rowOff>152400</xdr:rowOff>
    </xdr:to>
    <xdr:sp macro="" textlink="">
      <xdr:nvSpPr>
        <xdr:cNvPr id="8054" name="Circle 8053">
          <a:extLst>
            <a:ext uri="{FF2B5EF4-FFF2-40B4-BE49-F238E27FC236}">
              <a16:creationId xmlns:a16="http://schemas.microsoft.com/office/drawing/2014/main" id="{F80FC421-8B58-43B3-B187-C546AF3DD5F6}"/>
            </a:ext>
          </a:extLst>
        </xdr:cNvPr>
        <xdr:cNvSpPr/>
      </xdr:nvSpPr>
      <xdr:spPr>
        <a:xfrm>
          <a:off x="7277100" y="1640205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82</xdr:row>
      <xdr:rowOff>76200</xdr:rowOff>
    </xdr:from>
    <xdr:to>
      <xdr:col>13</xdr:col>
      <xdr:colOff>0</xdr:colOff>
      <xdr:row>82</xdr:row>
      <xdr:rowOff>76200</xdr:rowOff>
    </xdr:to>
    <xdr:sp macro="" textlink="">
      <xdr:nvSpPr>
        <xdr:cNvPr id="8055" name="Line 655">
          <a:extLst>
            <a:ext uri="{FF2B5EF4-FFF2-40B4-BE49-F238E27FC236}">
              <a16:creationId xmlns:a16="http://schemas.microsoft.com/office/drawing/2014/main" id="{F8181CBE-9B84-419B-8D17-5EEF6672031E}"/>
            </a:ext>
          </a:extLst>
        </xdr:cNvPr>
        <xdr:cNvSpPr>
          <a:spLocks noChangeShapeType="1"/>
        </xdr:cNvSpPr>
      </xdr:nvSpPr>
      <xdr:spPr bwMode="auto">
        <a:xfrm>
          <a:off x="5581650" y="16478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67</xdr:row>
      <xdr:rowOff>76200</xdr:rowOff>
    </xdr:from>
    <xdr:to>
      <xdr:col>11</xdr:col>
      <xdr:colOff>0</xdr:colOff>
      <xdr:row>82</xdr:row>
      <xdr:rowOff>76200</xdr:rowOff>
    </xdr:to>
    <xdr:sp macro="" textlink="">
      <xdr:nvSpPr>
        <xdr:cNvPr id="8056" name="Line 656">
          <a:extLst>
            <a:ext uri="{FF2B5EF4-FFF2-40B4-BE49-F238E27FC236}">
              <a16:creationId xmlns:a16="http://schemas.microsoft.com/office/drawing/2014/main" id="{EE9EC540-C59E-450E-9A9E-2C5E05181644}"/>
            </a:ext>
          </a:extLst>
        </xdr:cNvPr>
        <xdr:cNvSpPr>
          <a:spLocks noChangeShapeType="1"/>
        </xdr:cNvSpPr>
      </xdr:nvSpPr>
      <xdr:spPr bwMode="auto">
        <a:xfrm>
          <a:off x="5286375" y="13477875"/>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97</xdr:row>
      <xdr:rowOff>0</xdr:rowOff>
    </xdr:from>
    <xdr:to>
      <xdr:col>13</xdr:col>
      <xdr:colOff>152400</xdr:colOff>
      <xdr:row>97</xdr:row>
      <xdr:rowOff>152400</xdr:rowOff>
    </xdr:to>
    <xdr:sp macro="" textlink="">
      <xdr:nvSpPr>
        <xdr:cNvPr id="8057" name="Circle 8056">
          <a:extLst>
            <a:ext uri="{FF2B5EF4-FFF2-40B4-BE49-F238E27FC236}">
              <a16:creationId xmlns:a16="http://schemas.microsoft.com/office/drawing/2014/main" id="{F240AB47-B7D4-42F1-817F-C7AB9D787289}"/>
            </a:ext>
          </a:extLst>
        </xdr:cNvPr>
        <xdr:cNvSpPr/>
      </xdr:nvSpPr>
      <xdr:spPr>
        <a:xfrm>
          <a:off x="7277100" y="1940242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97</xdr:row>
      <xdr:rowOff>76200</xdr:rowOff>
    </xdr:from>
    <xdr:to>
      <xdr:col>13</xdr:col>
      <xdr:colOff>0</xdr:colOff>
      <xdr:row>97</xdr:row>
      <xdr:rowOff>76200</xdr:rowOff>
    </xdr:to>
    <xdr:sp macro="" textlink="">
      <xdr:nvSpPr>
        <xdr:cNvPr id="8058" name="Line 657">
          <a:extLst>
            <a:ext uri="{FF2B5EF4-FFF2-40B4-BE49-F238E27FC236}">
              <a16:creationId xmlns:a16="http://schemas.microsoft.com/office/drawing/2014/main" id="{CDD632B8-89AD-48E3-BF6E-C97D7D59A720}"/>
            </a:ext>
          </a:extLst>
        </xdr:cNvPr>
        <xdr:cNvSpPr>
          <a:spLocks noChangeShapeType="1"/>
        </xdr:cNvSpPr>
      </xdr:nvSpPr>
      <xdr:spPr bwMode="auto">
        <a:xfrm>
          <a:off x="5581650" y="19478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97</xdr:row>
      <xdr:rowOff>76200</xdr:rowOff>
    </xdr:from>
    <xdr:to>
      <xdr:col>11</xdr:col>
      <xdr:colOff>0</xdr:colOff>
      <xdr:row>112</xdr:row>
      <xdr:rowOff>76200</xdr:rowOff>
    </xdr:to>
    <xdr:sp macro="" textlink="">
      <xdr:nvSpPr>
        <xdr:cNvPr id="8059" name="Line 658">
          <a:extLst>
            <a:ext uri="{FF2B5EF4-FFF2-40B4-BE49-F238E27FC236}">
              <a16:creationId xmlns:a16="http://schemas.microsoft.com/office/drawing/2014/main" id="{47F3A4AB-A2A5-4850-88EA-3DCFFBD259FE}"/>
            </a:ext>
          </a:extLst>
        </xdr:cNvPr>
        <xdr:cNvSpPr>
          <a:spLocks noChangeShapeType="1"/>
        </xdr:cNvSpPr>
      </xdr:nvSpPr>
      <xdr:spPr bwMode="auto">
        <a:xfrm flipV="1">
          <a:off x="5286375" y="19478625"/>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112</xdr:row>
      <xdr:rowOff>0</xdr:rowOff>
    </xdr:from>
    <xdr:to>
      <xdr:col>13</xdr:col>
      <xdr:colOff>152400</xdr:colOff>
      <xdr:row>112</xdr:row>
      <xdr:rowOff>152400</xdr:rowOff>
    </xdr:to>
    <xdr:sp macro="" textlink="">
      <xdr:nvSpPr>
        <xdr:cNvPr id="8060" name="Circle 8059">
          <a:extLst>
            <a:ext uri="{FF2B5EF4-FFF2-40B4-BE49-F238E27FC236}">
              <a16:creationId xmlns:a16="http://schemas.microsoft.com/office/drawing/2014/main" id="{CD373852-0E5E-4DAB-8546-E54D3A73D41D}"/>
            </a:ext>
          </a:extLst>
        </xdr:cNvPr>
        <xdr:cNvSpPr/>
      </xdr:nvSpPr>
      <xdr:spPr>
        <a:xfrm>
          <a:off x="7277100" y="22402800"/>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112</xdr:row>
      <xdr:rowOff>76200</xdr:rowOff>
    </xdr:from>
    <xdr:to>
      <xdr:col>13</xdr:col>
      <xdr:colOff>0</xdr:colOff>
      <xdr:row>112</xdr:row>
      <xdr:rowOff>76200</xdr:rowOff>
    </xdr:to>
    <xdr:sp macro="" textlink="">
      <xdr:nvSpPr>
        <xdr:cNvPr id="8061" name="Line 659">
          <a:extLst>
            <a:ext uri="{FF2B5EF4-FFF2-40B4-BE49-F238E27FC236}">
              <a16:creationId xmlns:a16="http://schemas.microsoft.com/office/drawing/2014/main" id="{367F1B5C-CF8C-4C22-BA63-5FCB18203A3E}"/>
            </a:ext>
          </a:extLst>
        </xdr:cNvPr>
        <xdr:cNvSpPr>
          <a:spLocks noChangeShapeType="1"/>
        </xdr:cNvSpPr>
      </xdr:nvSpPr>
      <xdr:spPr bwMode="auto">
        <a:xfrm>
          <a:off x="5581650" y="22479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112</xdr:row>
      <xdr:rowOff>76200</xdr:rowOff>
    </xdr:from>
    <xdr:to>
      <xdr:col>11</xdr:col>
      <xdr:colOff>0</xdr:colOff>
      <xdr:row>112</xdr:row>
      <xdr:rowOff>76200</xdr:rowOff>
    </xdr:to>
    <xdr:sp macro="" textlink="">
      <xdr:nvSpPr>
        <xdr:cNvPr id="8062" name="Line 660">
          <a:extLst>
            <a:ext uri="{FF2B5EF4-FFF2-40B4-BE49-F238E27FC236}">
              <a16:creationId xmlns:a16="http://schemas.microsoft.com/office/drawing/2014/main" id="{F17090E1-A5D5-4C58-B5DF-3901699557B4}"/>
            </a:ext>
          </a:extLst>
        </xdr:cNvPr>
        <xdr:cNvSpPr>
          <a:spLocks noChangeShapeType="1"/>
        </xdr:cNvSpPr>
      </xdr:nvSpPr>
      <xdr:spPr bwMode="auto">
        <a:xfrm>
          <a:off x="5286375" y="2247900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127</xdr:row>
      <xdr:rowOff>0</xdr:rowOff>
    </xdr:from>
    <xdr:to>
      <xdr:col>13</xdr:col>
      <xdr:colOff>152400</xdr:colOff>
      <xdr:row>127</xdr:row>
      <xdr:rowOff>152400</xdr:rowOff>
    </xdr:to>
    <xdr:sp macro="" textlink="">
      <xdr:nvSpPr>
        <xdr:cNvPr id="8063" name="Circle 8062">
          <a:extLst>
            <a:ext uri="{FF2B5EF4-FFF2-40B4-BE49-F238E27FC236}">
              <a16:creationId xmlns:a16="http://schemas.microsoft.com/office/drawing/2014/main" id="{5BADCED8-9DC2-42FA-9EBC-2A93310E7012}"/>
            </a:ext>
          </a:extLst>
        </xdr:cNvPr>
        <xdr:cNvSpPr/>
      </xdr:nvSpPr>
      <xdr:spPr>
        <a:xfrm>
          <a:off x="7277100" y="25403175"/>
          <a:ext cx="152400" cy="152400"/>
        </a:xfrm>
        <a:prstGeom prst="ellips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127</xdr:row>
      <xdr:rowOff>76200</xdr:rowOff>
    </xdr:from>
    <xdr:to>
      <xdr:col>13</xdr:col>
      <xdr:colOff>0</xdr:colOff>
      <xdr:row>127</xdr:row>
      <xdr:rowOff>76200</xdr:rowOff>
    </xdr:to>
    <xdr:sp macro="" textlink="">
      <xdr:nvSpPr>
        <xdr:cNvPr id="8064" name="Line 661">
          <a:extLst>
            <a:ext uri="{FF2B5EF4-FFF2-40B4-BE49-F238E27FC236}">
              <a16:creationId xmlns:a16="http://schemas.microsoft.com/office/drawing/2014/main" id="{CFA31F5E-1DAC-4BA5-B271-1D59A1E2C0A8}"/>
            </a:ext>
          </a:extLst>
        </xdr:cNvPr>
        <xdr:cNvSpPr>
          <a:spLocks noChangeShapeType="1"/>
        </xdr:cNvSpPr>
      </xdr:nvSpPr>
      <xdr:spPr bwMode="auto">
        <a:xfrm>
          <a:off x="5581650" y="25479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112</xdr:row>
      <xdr:rowOff>76200</xdr:rowOff>
    </xdr:from>
    <xdr:to>
      <xdr:col>11</xdr:col>
      <xdr:colOff>0</xdr:colOff>
      <xdr:row>127</xdr:row>
      <xdr:rowOff>76200</xdr:rowOff>
    </xdr:to>
    <xdr:sp macro="" textlink="">
      <xdr:nvSpPr>
        <xdr:cNvPr id="8065" name="Line 662">
          <a:extLst>
            <a:ext uri="{FF2B5EF4-FFF2-40B4-BE49-F238E27FC236}">
              <a16:creationId xmlns:a16="http://schemas.microsoft.com/office/drawing/2014/main" id="{5B9424EA-2870-47FF-BC80-82A4491C48C0}"/>
            </a:ext>
          </a:extLst>
        </xdr:cNvPr>
        <xdr:cNvSpPr>
          <a:spLocks noChangeShapeType="1"/>
        </xdr:cNvSpPr>
      </xdr:nvSpPr>
      <xdr:spPr bwMode="auto">
        <a:xfrm>
          <a:off x="5286375" y="22479000"/>
          <a:ext cx="295275" cy="30003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47</xdr:row>
      <xdr:rowOff>0</xdr:rowOff>
    </xdr:from>
    <xdr:to>
      <xdr:col>17</xdr:col>
      <xdr:colOff>152400</xdr:colOff>
      <xdr:row>47</xdr:row>
      <xdr:rowOff>152400</xdr:rowOff>
    </xdr:to>
    <xdr:sp macro="" textlink="">
      <xdr:nvSpPr>
        <xdr:cNvPr id="8066" name="Triangle 8065">
          <a:extLst>
            <a:ext uri="{FF2B5EF4-FFF2-40B4-BE49-F238E27FC236}">
              <a16:creationId xmlns:a16="http://schemas.microsoft.com/office/drawing/2014/main" id="{BC5857A1-55C0-4EA7-8F8C-14E82FC79179}"/>
            </a:ext>
          </a:extLst>
        </xdr:cNvPr>
        <xdr:cNvSpPr/>
      </xdr:nvSpPr>
      <xdr:spPr>
        <a:xfrm rot="16200000">
          <a:off x="9420225" y="9401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47</xdr:row>
      <xdr:rowOff>76200</xdr:rowOff>
    </xdr:from>
    <xdr:to>
      <xdr:col>17</xdr:col>
      <xdr:colOff>0</xdr:colOff>
      <xdr:row>47</xdr:row>
      <xdr:rowOff>76200</xdr:rowOff>
    </xdr:to>
    <xdr:sp macro="" textlink="">
      <xdr:nvSpPr>
        <xdr:cNvPr id="8067" name="Line 663">
          <a:extLst>
            <a:ext uri="{FF2B5EF4-FFF2-40B4-BE49-F238E27FC236}">
              <a16:creationId xmlns:a16="http://schemas.microsoft.com/office/drawing/2014/main" id="{961ACB83-F07C-4658-B38B-FD625E0443C2}"/>
            </a:ext>
          </a:extLst>
        </xdr:cNvPr>
        <xdr:cNvSpPr>
          <a:spLocks noChangeShapeType="1"/>
        </xdr:cNvSpPr>
      </xdr:nvSpPr>
      <xdr:spPr bwMode="auto">
        <a:xfrm>
          <a:off x="7724775" y="9477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47</xdr:row>
      <xdr:rowOff>76200</xdr:rowOff>
    </xdr:from>
    <xdr:to>
      <xdr:col>15</xdr:col>
      <xdr:colOff>0</xdr:colOff>
      <xdr:row>52</xdr:row>
      <xdr:rowOff>76200</xdr:rowOff>
    </xdr:to>
    <xdr:sp macro="" textlink="">
      <xdr:nvSpPr>
        <xdr:cNvPr id="8068" name="Line 664">
          <a:extLst>
            <a:ext uri="{FF2B5EF4-FFF2-40B4-BE49-F238E27FC236}">
              <a16:creationId xmlns:a16="http://schemas.microsoft.com/office/drawing/2014/main" id="{354FBB82-4853-4D12-B4A3-D6D7EDC20DCF}"/>
            </a:ext>
          </a:extLst>
        </xdr:cNvPr>
        <xdr:cNvSpPr>
          <a:spLocks noChangeShapeType="1"/>
        </xdr:cNvSpPr>
      </xdr:nvSpPr>
      <xdr:spPr bwMode="auto">
        <a:xfrm flipV="1">
          <a:off x="7429500" y="94773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52</xdr:row>
      <xdr:rowOff>0</xdr:rowOff>
    </xdr:from>
    <xdr:to>
      <xdr:col>17</xdr:col>
      <xdr:colOff>152400</xdr:colOff>
      <xdr:row>52</xdr:row>
      <xdr:rowOff>152400</xdr:rowOff>
    </xdr:to>
    <xdr:sp macro="" textlink="">
      <xdr:nvSpPr>
        <xdr:cNvPr id="8069" name="Triangle 8068">
          <a:extLst>
            <a:ext uri="{FF2B5EF4-FFF2-40B4-BE49-F238E27FC236}">
              <a16:creationId xmlns:a16="http://schemas.microsoft.com/office/drawing/2014/main" id="{EFE149A4-179A-443C-8EDE-97D80CA742FA}"/>
            </a:ext>
          </a:extLst>
        </xdr:cNvPr>
        <xdr:cNvSpPr/>
      </xdr:nvSpPr>
      <xdr:spPr>
        <a:xfrm rot="16200000">
          <a:off x="9420225" y="10401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52</xdr:row>
      <xdr:rowOff>76200</xdr:rowOff>
    </xdr:from>
    <xdr:to>
      <xdr:col>17</xdr:col>
      <xdr:colOff>0</xdr:colOff>
      <xdr:row>52</xdr:row>
      <xdr:rowOff>76200</xdr:rowOff>
    </xdr:to>
    <xdr:sp macro="" textlink="">
      <xdr:nvSpPr>
        <xdr:cNvPr id="8070" name="Line 665">
          <a:extLst>
            <a:ext uri="{FF2B5EF4-FFF2-40B4-BE49-F238E27FC236}">
              <a16:creationId xmlns:a16="http://schemas.microsoft.com/office/drawing/2014/main" id="{A351D9BE-9EE5-411C-9B65-36EE66056628}"/>
            </a:ext>
          </a:extLst>
        </xdr:cNvPr>
        <xdr:cNvSpPr>
          <a:spLocks noChangeShapeType="1"/>
        </xdr:cNvSpPr>
      </xdr:nvSpPr>
      <xdr:spPr bwMode="auto">
        <a:xfrm>
          <a:off x="7724775" y="10477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52</xdr:row>
      <xdr:rowOff>76200</xdr:rowOff>
    </xdr:from>
    <xdr:to>
      <xdr:col>15</xdr:col>
      <xdr:colOff>0</xdr:colOff>
      <xdr:row>52</xdr:row>
      <xdr:rowOff>76200</xdr:rowOff>
    </xdr:to>
    <xdr:sp macro="" textlink="">
      <xdr:nvSpPr>
        <xdr:cNvPr id="8071" name="Line 666">
          <a:extLst>
            <a:ext uri="{FF2B5EF4-FFF2-40B4-BE49-F238E27FC236}">
              <a16:creationId xmlns:a16="http://schemas.microsoft.com/office/drawing/2014/main" id="{7C1A97CA-8C7C-4FE6-B4B1-7B28A0A07C5E}"/>
            </a:ext>
          </a:extLst>
        </xdr:cNvPr>
        <xdr:cNvSpPr>
          <a:spLocks noChangeShapeType="1"/>
        </xdr:cNvSpPr>
      </xdr:nvSpPr>
      <xdr:spPr bwMode="auto">
        <a:xfrm>
          <a:off x="7429500" y="1047750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57</xdr:row>
      <xdr:rowOff>0</xdr:rowOff>
    </xdr:from>
    <xdr:to>
      <xdr:col>17</xdr:col>
      <xdr:colOff>152400</xdr:colOff>
      <xdr:row>57</xdr:row>
      <xdr:rowOff>152400</xdr:rowOff>
    </xdr:to>
    <xdr:sp macro="" textlink="">
      <xdr:nvSpPr>
        <xdr:cNvPr id="8072" name="Triangle 8071">
          <a:extLst>
            <a:ext uri="{FF2B5EF4-FFF2-40B4-BE49-F238E27FC236}">
              <a16:creationId xmlns:a16="http://schemas.microsoft.com/office/drawing/2014/main" id="{DD6FB125-275B-4AB4-9E3F-681AD0BCB0E1}"/>
            </a:ext>
          </a:extLst>
        </xdr:cNvPr>
        <xdr:cNvSpPr/>
      </xdr:nvSpPr>
      <xdr:spPr>
        <a:xfrm rot="16200000">
          <a:off x="9420225" y="11401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57</xdr:row>
      <xdr:rowOff>76200</xdr:rowOff>
    </xdr:from>
    <xdr:to>
      <xdr:col>17</xdr:col>
      <xdr:colOff>0</xdr:colOff>
      <xdr:row>57</xdr:row>
      <xdr:rowOff>76200</xdr:rowOff>
    </xdr:to>
    <xdr:sp macro="" textlink="">
      <xdr:nvSpPr>
        <xdr:cNvPr id="8073" name="Line 667">
          <a:extLst>
            <a:ext uri="{FF2B5EF4-FFF2-40B4-BE49-F238E27FC236}">
              <a16:creationId xmlns:a16="http://schemas.microsoft.com/office/drawing/2014/main" id="{1E3813A7-AFCB-4B60-8D9F-23C284239F1A}"/>
            </a:ext>
          </a:extLst>
        </xdr:cNvPr>
        <xdr:cNvSpPr>
          <a:spLocks noChangeShapeType="1"/>
        </xdr:cNvSpPr>
      </xdr:nvSpPr>
      <xdr:spPr bwMode="auto">
        <a:xfrm>
          <a:off x="7724775" y="11477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52</xdr:row>
      <xdr:rowOff>76200</xdr:rowOff>
    </xdr:from>
    <xdr:to>
      <xdr:col>15</xdr:col>
      <xdr:colOff>0</xdr:colOff>
      <xdr:row>57</xdr:row>
      <xdr:rowOff>76200</xdr:rowOff>
    </xdr:to>
    <xdr:sp macro="" textlink="">
      <xdr:nvSpPr>
        <xdr:cNvPr id="8074" name="Line 668">
          <a:extLst>
            <a:ext uri="{FF2B5EF4-FFF2-40B4-BE49-F238E27FC236}">
              <a16:creationId xmlns:a16="http://schemas.microsoft.com/office/drawing/2014/main" id="{CE391C83-18F2-4E39-958B-7E5D0EE2E5A2}"/>
            </a:ext>
          </a:extLst>
        </xdr:cNvPr>
        <xdr:cNvSpPr>
          <a:spLocks noChangeShapeType="1"/>
        </xdr:cNvSpPr>
      </xdr:nvSpPr>
      <xdr:spPr bwMode="auto">
        <a:xfrm>
          <a:off x="7429500" y="104775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62</xdr:row>
      <xdr:rowOff>0</xdr:rowOff>
    </xdr:from>
    <xdr:to>
      <xdr:col>17</xdr:col>
      <xdr:colOff>152400</xdr:colOff>
      <xdr:row>62</xdr:row>
      <xdr:rowOff>152400</xdr:rowOff>
    </xdr:to>
    <xdr:sp macro="" textlink="">
      <xdr:nvSpPr>
        <xdr:cNvPr id="8075" name="Triangle 8074">
          <a:extLst>
            <a:ext uri="{FF2B5EF4-FFF2-40B4-BE49-F238E27FC236}">
              <a16:creationId xmlns:a16="http://schemas.microsoft.com/office/drawing/2014/main" id="{AF7F0AC0-A74B-4780-A3DD-EFEDAABF2FB3}"/>
            </a:ext>
          </a:extLst>
        </xdr:cNvPr>
        <xdr:cNvSpPr/>
      </xdr:nvSpPr>
      <xdr:spPr>
        <a:xfrm rot="16200000">
          <a:off x="9420225" y="12401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62</xdr:row>
      <xdr:rowOff>76200</xdr:rowOff>
    </xdr:from>
    <xdr:to>
      <xdr:col>17</xdr:col>
      <xdr:colOff>0</xdr:colOff>
      <xdr:row>62</xdr:row>
      <xdr:rowOff>76200</xdr:rowOff>
    </xdr:to>
    <xdr:sp macro="" textlink="">
      <xdr:nvSpPr>
        <xdr:cNvPr id="8076" name="Line 669">
          <a:extLst>
            <a:ext uri="{FF2B5EF4-FFF2-40B4-BE49-F238E27FC236}">
              <a16:creationId xmlns:a16="http://schemas.microsoft.com/office/drawing/2014/main" id="{0964141B-A126-485F-AFDE-AE285BBAFDB0}"/>
            </a:ext>
          </a:extLst>
        </xdr:cNvPr>
        <xdr:cNvSpPr>
          <a:spLocks noChangeShapeType="1"/>
        </xdr:cNvSpPr>
      </xdr:nvSpPr>
      <xdr:spPr bwMode="auto">
        <a:xfrm>
          <a:off x="7724775" y="12477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62</xdr:row>
      <xdr:rowOff>76200</xdr:rowOff>
    </xdr:from>
    <xdr:to>
      <xdr:col>15</xdr:col>
      <xdr:colOff>0</xdr:colOff>
      <xdr:row>67</xdr:row>
      <xdr:rowOff>76200</xdr:rowOff>
    </xdr:to>
    <xdr:sp macro="" textlink="">
      <xdr:nvSpPr>
        <xdr:cNvPr id="8077" name="Line 670">
          <a:extLst>
            <a:ext uri="{FF2B5EF4-FFF2-40B4-BE49-F238E27FC236}">
              <a16:creationId xmlns:a16="http://schemas.microsoft.com/office/drawing/2014/main" id="{57A71CA2-3DE5-4986-9813-BCA576AA566C}"/>
            </a:ext>
          </a:extLst>
        </xdr:cNvPr>
        <xdr:cNvSpPr>
          <a:spLocks noChangeShapeType="1"/>
        </xdr:cNvSpPr>
      </xdr:nvSpPr>
      <xdr:spPr bwMode="auto">
        <a:xfrm flipV="1">
          <a:off x="7429500" y="124777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67</xdr:row>
      <xdr:rowOff>0</xdr:rowOff>
    </xdr:from>
    <xdr:to>
      <xdr:col>17</xdr:col>
      <xdr:colOff>152400</xdr:colOff>
      <xdr:row>67</xdr:row>
      <xdr:rowOff>152400</xdr:rowOff>
    </xdr:to>
    <xdr:sp macro="" textlink="">
      <xdr:nvSpPr>
        <xdr:cNvPr id="8078" name="Triangle 8077">
          <a:extLst>
            <a:ext uri="{FF2B5EF4-FFF2-40B4-BE49-F238E27FC236}">
              <a16:creationId xmlns:a16="http://schemas.microsoft.com/office/drawing/2014/main" id="{D7DDAFE6-A179-4950-8B82-9C82A3FF5E7F}"/>
            </a:ext>
          </a:extLst>
        </xdr:cNvPr>
        <xdr:cNvSpPr/>
      </xdr:nvSpPr>
      <xdr:spPr>
        <a:xfrm rot="16200000">
          <a:off x="9420225" y="13401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67</xdr:row>
      <xdr:rowOff>76200</xdr:rowOff>
    </xdr:from>
    <xdr:to>
      <xdr:col>17</xdr:col>
      <xdr:colOff>0</xdr:colOff>
      <xdr:row>67</xdr:row>
      <xdr:rowOff>76200</xdr:rowOff>
    </xdr:to>
    <xdr:sp macro="" textlink="">
      <xdr:nvSpPr>
        <xdr:cNvPr id="8079" name="Line 671">
          <a:extLst>
            <a:ext uri="{FF2B5EF4-FFF2-40B4-BE49-F238E27FC236}">
              <a16:creationId xmlns:a16="http://schemas.microsoft.com/office/drawing/2014/main" id="{AB19569A-CC7A-4DF4-A794-4767713097AD}"/>
            </a:ext>
          </a:extLst>
        </xdr:cNvPr>
        <xdr:cNvSpPr>
          <a:spLocks noChangeShapeType="1"/>
        </xdr:cNvSpPr>
      </xdr:nvSpPr>
      <xdr:spPr bwMode="auto">
        <a:xfrm>
          <a:off x="7724775" y="13477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67</xdr:row>
      <xdr:rowOff>76200</xdr:rowOff>
    </xdr:from>
    <xdr:to>
      <xdr:col>15</xdr:col>
      <xdr:colOff>0</xdr:colOff>
      <xdr:row>67</xdr:row>
      <xdr:rowOff>76200</xdr:rowOff>
    </xdr:to>
    <xdr:sp macro="" textlink="">
      <xdr:nvSpPr>
        <xdr:cNvPr id="8080" name="Line 672">
          <a:extLst>
            <a:ext uri="{FF2B5EF4-FFF2-40B4-BE49-F238E27FC236}">
              <a16:creationId xmlns:a16="http://schemas.microsoft.com/office/drawing/2014/main" id="{31317275-1417-4306-9E43-C533CBDF6E0F}"/>
            </a:ext>
          </a:extLst>
        </xdr:cNvPr>
        <xdr:cNvSpPr>
          <a:spLocks noChangeShapeType="1"/>
        </xdr:cNvSpPr>
      </xdr:nvSpPr>
      <xdr:spPr bwMode="auto">
        <a:xfrm>
          <a:off x="7429500" y="134778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72</xdr:row>
      <xdr:rowOff>0</xdr:rowOff>
    </xdr:from>
    <xdr:to>
      <xdr:col>17</xdr:col>
      <xdr:colOff>152400</xdr:colOff>
      <xdr:row>72</xdr:row>
      <xdr:rowOff>152400</xdr:rowOff>
    </xdr:to>
    <xdr:sp macro="" textlink="">
      <xdr:nvSpPr>
        <xdr:cNvPr id="8081" name="Triangle 8080">
          <a:extLst>
            <a:ext uri="{FF2B5EF4-FFF2-40B4-BE49-F238E27FC236}">
              <a16:creationId xmlns:a16="http://schemas.microsoft.com/office/drawing/2014/main" id="{31EC513E-667C-447E-8AA3-18CDA00252E5}"/>
            </a:ext>
          </a:extLst>
        </xdr:cNvPr>
        <xdr:cNvSpPr/>
      </xdr:nvSpPr>
      <xdr:spPr>
        <a:xfrm rot="16200000">
          <a:off x="9420225" y="14401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72</xdr:row>
      <xdr:rowOff>76200</xdr:rowOff>
    </xdr:from>
    <xdr:to>
      <xdr:col>17</xdr:col>
      <xdr:colOff>0</xdr:colOff>
      <xdr:row>72</xdr:row>
      <xdr:rowOff>76200</xdr:rowOff>
    </xdr:to>
    <xdr:sp macro="" textlink="">
      <xdr:nvSpPr>
        <xdr:cNvPr id="8082" name="Line 673">
          <a:extLst>
            <a:ext uri="{FF2B5EF4-FFF2-40B4-BE49-F238E27FC236}">
              <a16:creationId xmlns:a16="http://schemas.microsoft.com/office/drawing/2014/main" id="{38DE5B60-AFBA-412B-9A89-D261F7277C06}"/>
            </a:ext>
          </a:extLst>
        </xdr:cNvPr>
        <xdr:cNvSpPr>
          <a:spLocks noChangeShapeType="1"/>
        </xdr:cNvSpPr>
      </xdr:nvSpPr>
      <xdr:spPr bwMode="auto">
        <a:xfrm>
          <a:off x="7724775" y="14478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67</xdr:row>
      <xdr:rowOff>76200</xdr:rowOff>
    </xdr:from>
    <xdr:to>
      <xdr:col>15</xdr:col>
      <xdr:colOff>0</xdr:colOff>
      <xdr:row>72</xdr:row>
      <xdr:rowOff>76200</xdr:rowOff>
    </xdr:to>
    <xdr:sp macro="" textlink="">
      <xdr:nvSpPr>
        <xdr:cNvPr id="8083" name="Line 674">
          <a:extLst>
            <a:ext uri="{FF2B5EF4-FFF2-40B4-BE49-F238E27FC236}">
              <a16:creationId xmlns:a16="http://schemas.microsoft.com/office/drawing/2014/main" id="{F9941AB6-DE84-4EE1-86C4-EBCD90DC0C27}"/>
            </a:ext>
          </a:extLst>
        </xdr:cNvPr>
        <xdr:cNvSpPr>
          <a:spLocks noChangeShapeType="1"/>
        </xdr:cNvSpPr>
      </xdr:nvSpPr>
      <xdr:spPr bwMode="auto">
        <a:xfrm>
          <a:off x="7429500" y="134778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77</xdr:row>
      <xdr:rowOff>0</xdr:rowOff>
    </xdr:from>
    <xdr:to>
      <xdr:col>17</xdr:col>
      <xdr:colOff>152400</xdr:colOff>
      <xdr:row>77</xdr:row>
      <xdr:rowOff>152400</xdr:rowOff>
    </xdr:to>
    <xdr:sp macro="" textlink="">
      <xdr:nvSpPr>
        <xdr:cNvPr id="8084" name="Triangle 8083">
          <a:extLst>
            <a:ext uri="{FF2B5EF4-FFF2-40B4-BE49-F238E27FC236}">
              <a16:creationId xmlns:a16="http://schemas.microsoft.com/office/drawing/2014/main" id="{2FB894D8-4C1F-4619-A1BF-CB57267E45FD}"/>
            </a:ext>
          </a:extLst>
        </xdr:cNvPr>
        <xdr:cNvSpPr/>
      </xdr:nvSpPr>
      <xdr:spPr>
        <a:xfrm rot="16200000">
          <a:off x="9420225" y="154019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77</xdr:row>
      <xdr:rowOff>76200</xdr:rowOff>
    </xdr:from>
    <xdr:to>
      <xdr:col>17</xdr:col>
      <xdr:colOff>0</xdr:colOff>
      <xdr:row>77</xdr:row>
      <xdr:rowOff>76200</xdr:rowOff>
    </xdr:to>
    <xdr:sp macro="" textlink="">
      <xdr:nvSpPr>
        <xdr:cNvPr id="8085" name="Line 675">
          <a:extLst>
            <a:ext uri="{FF2B5EF4-FFF2-40B4-BE49-F238E27FC236}">
              <a16:creationId xmlns:a16="http://schemas.microsoft.com/office/drawing/2014/main" id="{E90BAA12-64AD-4160-8013-EF109B8094B0}"/>
            </a:ext>
          </a:extLst>
        </xdr:cNvPr>
        <xdr:cNvSpPr>
          <a:spLocks noChangeShapeType="1"/>
        </xdr:cNvSpPr>
      </xdr:nvSpPr>
      <xdr:spPr bwMode="auto">
        <a:xfrm>
          <a:off x="7724775" y="15478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77</xdr:row>
      <xdr:rowOff>76200</xdr:rowOff>
    </xdr:from>
    <xdr:to>
      <xdr:col>15</xdr:col>
      <xdr:colOff>0</xdr:colOff>
      <xdr:row>82</xdr:row>
      <xdr:rowOff>76200</xdr:rowOff>
    </xdr:to>
    <xdr:sp macro="" textlink="">
      <xdr:nvSpPr>
        <xdr:cNvPr id="8086" name="Line 676">
          <a:extLst>
            <a:ext uri="{FF2B5EF4-FFF2-40B4-BE49-F238E27FC236}">
              <a16:creationId xmlns:a16="http://schemas.microsoft.com/office/drawing/2014/main" id="{B1373374-0875-4F01-B8CB-9B2785E1F8BF}"/>
            </a:ext>
          </a:extLst>
        </xdr:cNvPr>
        <xdr:cNvSpPr>
          <a:spLocks noChangeShapeType="1"/>
        </xdr:cNvSpPr>
      </xdr:nvSpPr>
      <xdr:spPr bwMode="auto">
        <a:xfrm flipV="1">
          <a:off x="7429500" y="154781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82</xdr:row>
      <xdr:rowOff>0</xdr:rowOff>
    </xdr:from>
    <xdr:to>
      <xdr:col>17</xdr:col>
      <xdr:colOff>152400</xdr:colOff>
      <xdr:row>82</xdr:row>
      <xdr:rowOff>152400</xdr:rowOff>
    </xdr:to>
    <xdr:sp macro="" textlink="">
      <xdr:nvSpPr>
        <xdr:cNvPr id="8087" name="Triangle 8086">
          <a:extLst>
            <a:ext uri="{FF2B5EF4-FFF2-40B4-BE49-F238E27FC236}">
              <a16:creationId xmlns:a16="http://schemas.microsoft.com/office/drawing/2014/main" id="{13539C13-D23F-419F-B984-0570636605C4}"/>
            </a:ext>
          </a:extLst>
        </xdr:cNvPr>
        <xdr:cNvSpPr/>
      </xdr:nvSpPr>
      <xdr:spPr>
        <a:xfrm rot="16200000">
          <a:off x="9420225" y="16402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82</xdr:row>
      <xdr:rowOff>76200</xdr:rowOff>
    </xdr:from>
    <xdr:to>
      <xdr:col>17</xdr:col>
      <xdr:colOff>0</xdr:colOff>
      <xdr:row>82</xdr:row>
      <xdr:rowOff>76200</xdr:rowOff>
    </xdr:to>
    <xdr:sp macro="" textlink="">
      <xdr:nvSpPr>
        <xdr:cNvPr id="8088" name="Line 677">
          <a:extLst>
            <a:ext uri="{FF2B5EF4-FFF2-40B4-BE49-F238E27FC236}">
              <a16:creationId xmlns:a16="http://schemas.microsoft.com/office/drawing/2014/main" id="{25F127D3-BB08-4EFA-820A-6A51749817D0}"/>
            </a:ext>
          </a:extLst>
        </xdr:cNvPr>
        <xdr:cNvSpPr>
          <a:spLocks noChangeShapeType="1"/>
        </xdr:cNvSpPr>
      </xdr:nvSpPr>
      <xdr:spPr bwMode="auto">
        <a:xfrm>
          <a:off x="7724775" y="16478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82</xdr:row>
      <xdr:rowOff>76200</xdr:rowOff>
    </xdr:from>
    <xdr:to>
      <xdr:col>15</xdr:col>
      <xdr:colOff>0</xdr:colOff>
      <xdr:row>82</xdr:row>
      <xdr:rowOff>76200</xdr:rowOff>
    </xdr:to>
    <xdr:sp macro="" textlink="">
      <xdr:nvSpPr>
        <xdr:cNvPr id="8089" name="Line 678">
          <a:extLst>
            <a:ext uri="{FF2B5EF4-FFF2-40B4-BE49-F238E27FC236}">
              <a16:creationId xmlns:a16="http://schemas.microsoft.com/office/drawing/2014/main" id="{749FA9E9-6C87-401E-BF35-2BB92F31F59D}"/>
            </a:ext>
          </a:extLst>
        </xdr:cNvPr>
        <xdr:cNvSpPr>
          <a:spLocks noChangeShapeType="1"/>
        </xdr:cNvSpPr>
      </xdr:nvSpPr>
      <xdr:spPr bwMode="auto">
        <a:xfrm>
          <a:off x="7429500" y="1647825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87</xdr:row>
      <xdr:rowOff>0</xdr:rowOff>
    </xdr:from>
    <xdr:to>
      <xdr:col>17</xdr:col>
      <xdr:colOff>152400</xdr:colOff>
      <xdr:row>87</xdr:row>
      <xdr:rowOff>152400</xdr:rowOff>
    </xdr:to>
    <xdr:sp macro="" textlink="">
      <xdr:nvSpPr>
        <xdr:cNvPr id="8090" name="Triangle 8089">
          <a:extLst>
            <a:ext uri="{FF2B5EF4-FFF2-40B4-BE49-F238E27FC236}">
              <a16:creationId xmlns:a16="http://schemas.microsoft.com/office/drawing/2014/main" id="{B4177AED-D653-4410-8348-91E08E81FACB}"/>
            </a:ext>
          </a:extLst>
        </xdr:cNvPr>
        <xdr:cNvSpPr/>
      </xdr:nvSpPr>
      <xdr:spPr>
        <a:xfrm rot="16200000">
          <a:off x="9420225" y="17402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87</xdr:row>
      <xdr:rowOff>76200</xdr:rowOff>
    </xdr:from>
    <xdr:to>
      <xdr:col>17</xdr:col>
      <xdr:colOff>0</xdr:colOff>
      <xdr:row>87</xdr:row>
      <xdr:rowOff>76200</xdr:rowOff>
    </xdr:to>
    <xdr:sp macro="" textlink="">
      <xdr:nvSpPr>
        <xdr:cNvPr id="8091" name="Line 679">
          <a:extLst>
            <a:ext uri="{FF2B5EF4-FFF2-40B4-BE49-F238E27FC236}">
              <a16:creationId xmlns:a16="http://schemas.microsoft.com/office/drawing/2014/main" id="{8B3485B6-AC63-4D62-8D23-750F4D2D5C31}"/>
            </a:ext>
          </a:extLst>
        </xdr:cNvPr>
        <xdr:cNvSpPr>
          <a:spLocks noChangeShapeType="1"/>
        </xdr:cNvSpPr>
      </xdr:nvSpPr>
      <xdr:spPr bwMode="auto">
        <a:xfrm>
          <a:off x="7724775" y="17478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82</xdr:row>
      <xdr:rowOff>76200</xdr:rowOff>
    </xdr:from>
    <xdr:to>
      <xdr:col>15</xdr:col>
      <xdr:colOff>0</xdr:colOff>
      <xdr:row>87</xdr:row>
      <xdr:rowOff>76200</xdr:rowOff>
    </xdr:to>
    <xdr:sp macro="" textlink="">
      <xdr:nvSpPr>
        <xdr:cNvPr id="8092" name="Line 680">
          <a:extLst>
            <a:ext uri="{FF2B5EF4-FFF2-40B4-BE49-F238E27FC236}">
              <a16:creationId xmlns:a16="http://schemas.microsoft.com/office/drawing/2014/main" id="{34F38CD1-5310-4A04-8435-8907E72BF8B7}"/>
            </a:ext>
          </a:extLst>
        </xdr:cNvPr>
        <xdr:cNvSpPr>
          <a:spLocks noChangeShapeType="1"/>
        </xdr:cNvSpPr>
      </xdr:nvSpPr>
      <xdr:spPr bwMode="auto">
        <a:xfrm>
          <a:off x="7429500" y="164782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92</xdr:row>
      <xdr:rowOff>0</xdr:rowOff>
    </xdr:from>
    <xdr:to>
      <xdr:col>17</xdr:col>
      <xdr:colOff>152400</xdr:colOff>
      <xdr:row>92</xdr:row>
      <xdr:rowOff>152400</xdr:rowOff>
    </xdr:to>
    <xdr:sp macro="" textlink="">
      <xdr:nvSpPr>
        <xdr:cNvPr id="8093" name="Triangle 8092">
          <a:extLst>
            <a:ext uri="{FF2B5EF4-FFF2-40B4-BE49-F238E27FC236}">
              <a16:creationId xmlns:a16="http://schemas.microsoft.com/office/drawing/2014/main" id="{E24D8CA6-C8BC-44D4-89DE-79BBD29826C8}"/>
            </a:ext>
          </a:extLst>
        </xdr:cNvPr>
        <xdr:cNvSpPr/>
      </xdr:nvSpPr>
      <xdr:spPr>
        <a:xfrm rot="16200000">
          <a:off x="9420225" y="18402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92</xdr:row>
      <xdr:rowOff>76200</xdr:rowOff>
    </xdr:from>
    <xdr:to>
      <xdr:col>17</xdr:col>
      <xdr:colOff>0</xdr:colOff>
      <xdr:row>92</xdr:row>
      <xdr:rowOff>76200</xdr:rowOff>
    </xdr:to>
    <xdr:sp macro="" textlink="">
      <xdr:nvSpPr>
        <xdr:cNvPr id="8094" name="Line 681">
          <a:extLst>
            <a:ext uri="{FF2B5EF4-FFF2-40B4-BE49-F238E27FC236}">
              <a16:creationId xmlns:a16="http://schemas.microsoft.com/office/drawing/2014/main" id="{F8523041-4A15-4064-A5E5-40E233077854}"/>
            </a:ext>
          </a:extLst>
        </xdr:cNvPr>
        <xdr:cNvSpPr>
          <a:spLocks noChangeShapeType="1"/>
        </xdr:cNvSpPr>
      </xdr:nvSpPr>
      <xdr:spPr bwMode="auto">
        <a:xfrm>
          <a:off x="7724775" y="18478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92</xdr:row>
      <xdr:rowOff>76200</xdr:rowOff>
    </xdr:from>
    <xdr:to>
      <xdr:col>15</xdr:col>
      <xdr:colOff>0</xdr:colOff>
      <xdr:row>97</xdr:row>
      <xdr:rowOff>76200</xdr:rowOff>
    </xdr:to>
    <xdr:sp macro="" textlink="">
      <xdr:nvSpPr>
        <xdr:cNvPr id="8095" name="Line 682">
          <a:extLst>
            <a:ext uri="{FF2B5EF4-FFF2-40B4-BE49-F238E27FC236}">
              <a16:creationId xmlns:a16="http://schemas.microsoft.com/office/drawing/2014/main" id="{E1D08B58-893B-44B1-8FB4-AA82D8B00219}"/>
            </a:ext>
          </a:extLst>
        </xdr:cNvPr>
        <xdr:cNvSpPr>
          <a:spLocks noChangeShapeType="1"/>
        </xdr:cNvSpPr>
      </xdr:nvSpPr>
      <xdr:spPr bwMode="auto">
        <a:xfrm flipV="1">
          <a:off x="7429500" y="184785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97</xdr:row>
      <xdr:rowOff>0</xdr:rowOff>
    </xdr:from>
    <xdr:to>
      <xdr:col>17</xdr:col>
      <xdr:colOff>152400</xdr:colOff>
      <xdr:row>97</xdr:row>
      <xdr:rowOff>152400</xdr:rowOff>
    </xdr:to>
    <xdr:sp macro="" textlink="">
      <xdr:nvSpPr>
        <xdr:cNvPr id="8096" name="Triangle 8095">
          <a:extLst>
            <a:ext uri="{FF2B5EF4-FFF2-40B4-BE49-F238E27FC236}">
              <a16:creationId xmlns:a16="http://schemas.microsoft.com/office/drawing/2014/main" id="{7C88ABD7-F6EC-4E1D-A7B7-CB1B6ED802AD}"/>
            </a:ext>
          </a:extLst>
        </xdr:cNvPr>
        <xdr:cNvSpPr/>
      </xdr:nvSpPr>
      <xdr:spPr>
        <a:xfrm rot="16200000">
          <a:off x="9420225" y="194024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97</xdr:row>
      <xdr:rowOff>76200</xdr:rowOff>
    </xdr:from>
    <xdr:to>
      <xdr:col>17</xdr:col>
      <xdr:colOff>0</xdr:colOff>
      <xdr:row>97</xdr:row>
      <xdr:rowOff>76200</xdr:rowOff>
    </xdr:to>
    <xdr:sp macro="" textlink="">
      <xdr:nvSpPr>
        <xdr:cNvPr id="8097" name="Line 683">
          <a:extLst>
            <a:ext uri="{FF2B5EF4-FFF2-40B4-BE49-F238E27FC236}">
              <a16:creationId xmlns:a16="http://schemas.microsoft.com/office/drawing/2014/main" id="{AC6F07CB-411D-453C-813C-C2764B6B573B}"/>
            </a:ext>
          </a:extLst>
        </xdr:cNvPr>
        <xdr:cNvSpPr>
          <a:spLocks noChangeShapeType="1"/>
        </xdr:cNvSpPr>
      </xdr:nvSpPr>
      <xdr:spPr bwMode="auto">
        <a:xfrm>
          <a:off x="7724775" y="194786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97</xdr:row>
      <xdr:rowOff>76200</xdr:rowOff>
    </xdr:from>
    <xdr:to>
      <xdr:col>15</xdr:col>
      <xdr:colOff>0</xdr:colOff>
      <xdr:row>97</xdr:row>
      <xdr:rowOff>76200</xdr:rowOff>
    </xdr:to>
    <xdr:sp macro="" textlink="">
      <xdr:nvSpPr>
        <xdr:cNvPr id="8098" name="Line 684">
          <a:extLst>
            <a:ext uri="{FF2B5EF4-FFF2-40B4-BE49-F238E27FC236}">
              <a16:creationId xmlns:a16="http://schemas.microsoft.com/office/drawing/2014/main" id="{20E986E9-AF71-4B06-823B-85DC7434C01B}"/>
            </a:ext>
          </a:extLst>
        </xdr:cNvPr>
        <xdr:cNvSpPr>
          <a:spLocks noChangeShapeType="1"/>
        </xdr:cNvSpPr>
      </xdr:nvSpPr>
      <xdr:spPr bwMode="auto">
        <a:xfrm>
          <a:off x="7429500" y="1947862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102</xdr:row>
      <xdr:rowOff>0</xdr:rowOff>
    </xdr:from>
    <xdr:to>
      <xdr:col>17</xdr:col>
      <xdr:colOff>152400</xdr:colOff>
      <xdr:row>102</xdr:row>
      <xdr:rowOff>152400</xdr:rowOff>
    </xdr:to>
    <xdr:sp macro="" textlink="">
      <xdr:nvSpPr>
        <xdr:cNvPr id="8099" name="Triangle 8098">
          <a:extLst>
            <a:ext uri="{FF2B5EF4-FFF2-40B4-BE49-F238E27FC236}">
              <a16:creationId xmlns:a16="http://schemas.microsoft.com/office/drawing/2014/main" id="{7962A968-9C60-4989-8C10-9FFED80B0348}"/>
            </a:ext>
          </a:extLst>
        </xdr:cNvPr>
        <xdr:cNvSpPr/>
      </xdr:nvSpPr>
      <xdr:spPr>
        <a:xfrm rot="16200000">
          <a:off x="9420225" y="204025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102</xdr:row>
      <xdr:rowOff>76200</xdr:rowOff>
    </xdr:from>
    <xdr:to>
      <xdr:col>17</xdr:col>
      <xdr:colOff>0</xdr:colOff>
      <xdr:row>102</xdr:row>
      <xdr:rowOff>76200</xdr:rowOff>
    </xdr:to>
    <xdr:sp macro="" textlink="">
      <xdr:nvSpPr>
        <xdr:cNvPr id="8100" name="Line 685">
          <a:extLst>
            <a:ext uri="{FF2B5EF4-FFF2-40B4-BE49-F238E27FC236}">
              <a16:creationId xmlns:a16="http://schemas.microsoft.com/office/drawing/2014/main" id="{DA1C8A55-8007-4CCE-AB52-6BC3AAA3D58D}"/>
            </a:ext>
          </a:extLst>
        </xdr:cNvPr>
        <xdr:cNvSpPr>
          <a:spLocks noChangeShapeType="1"/>
        </xdr:cNvSpPr>
      </xdr:nvSpPr>
      <xdr:spPr bwMode="auto">
        <a:xfrm>
          <a:off x="7724775" y="204787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97</xdr:row>
      <xdr:rowOff>76200</xdr:rowOff>
    </xdr:from>
    <xdr:to>
      <xdr:col>15</xdr:col>
      <xdr:colOff>0</xdr:colOff>
      <xdr:row>102</xdr:row>
      <xdr:rowOff>76200</xdr:rowOff>
    </xdr:to>
    <xdr:sp macro="" textlink="">
      <xdr:nvSpPr>
        <xdr:cNvPr id="8101" name="Line 686">
          <a:extLst>
            <a:ext uri="{FF2B5EF4-FFF2-40B4-BE49-F238E27FC236}">
              <a16:creationId xmlns:a16="http://schemas.microsoft.com/office/drawing/2014/main" id="{4082FA1C-2616-4D00-9668-9B48C1875FCE}"/>
            </a:ext>
          </a:extLst>
        </xdr:cNvPr>
        <xdr:cNvSpPr>
          <a:spLocks noChangeShapeType="1"/>
        </xdr:cNvSpPr>
      </xdr:nvSpPr>
      <xdr:spPr bwMode="auto">
        <a:xfrm>
          <a:off x="7429500" y="1947862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107</xdr:row>
      <xdr:rowOff>0</xdr:rowOff>
    </xdr:from>
    <xdr:to>
      <xdr:col>17</xdr:col>
      <xdr:colOff>152400</xdr:colOff>
      <xdr:row>107</xdr:row>
      <xdr:rowOff>152400</xdr:rowOff>
    </xdr:to>
    <xdr:sp macro="" textlink="">
      <xdr:nvSpPr>
        <xdr:cNvPr id="8102" name="Triangle 8101">
          <a:extLst>
            <a:ext uri="{FF2B5EF4-FFF2-40B4-BE49-F238E27FC236}">
              <a16:creationId xmlns:a16="http://schemas.microsoft.com/office/drawing/2014/main" id="{E33B5BEE-BC03-45B9-A74C-F6911A55EE11}"/>
            </a:ext>
          </a:extLst>
        </xdr:cNvPr>
        <xdr:cNvSpPr/>
      </xdr:nvSpPr>
      <xdr:spPr>
        <a:xfrm rot="16200000">
          <a:off x="9420225" y="214026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107</xdr:row>
      <xdr:rowOff>76200</xdr:rowOff>
    </xdr:from>
    <xdr:to>
      <xdr:col>17</xdr:col>
      <xdr:colOff>0</xdr:colOff>
      <xdr:row>107</xdr:row>
      <xdr:rowOff>76200</xdr:rowOff>
    </xdr:to>
    <xdr:sp macro="" textlink="">
      <xdr:nvSpPr>
        <xdr:cNvPr id="8103" name="Line 687">
          <a:extLst>
            <a:ext uri="{FF2B5EF4-FFF2-40B4-BE49-F238E27FC236}">
              <a16:creationId xmlns:a16="http://schemas.microsoft.com/office/drawing/2014/main" id="{57991CA0-5EF6-4752-A1C2-326F8022CC77}"/>
            </a:ext>
          </a:extLst>
        </xdr:cNvPr>
        <xdr:cNvSpPr>
          <a:spLocks noChangeShapeType="1"/>
        </xdr:cNvSpPr>
      </xdr:nvSpPr>
      <xdr:spPr bwMode="auto">
        <a:xfrm>
          <a:off x="7724775" y="214788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107</xdr:row>
      <xdr:rowOff>76200</xdr:rowOff>
    </xdr:from>
    <xdr:to>
      <xdr:col>15</xdr:col>
      <xdr:colOff>0</xdr:colOff>
      <xdr:row>112</xdr:row>
      <xdr:rowOff>76200</xdr:rowOff>
    </xdr:to>
    <xdr:sp macro="" textlink="">
      <xdr:nvSpPr>
        <xdr:cNvPr id="8104" name="Line 688">
          <a:extLst>
            <a:ext uri="{FF2B5EF4-FFF2-40B4-BE49-F238E27FC236}">
              <a16:creationId xmlns:a16="http://schemas.microsoft.com/office/drawing/2014/main" id="{FAED3F06-B132-430D-9445-71EE88C7DC99}"/>
            </a:ext>
          </a:extLst>
        </xdr:cNvPr>
        <xdr:cNvSpPr>
          <a:spLocks noChangeShapeType="1"/>
        </xdr:cNvSpPr>
      </xdr:nvSpPr>
      <xdr:spPr bwMode="auto">
        <a:xfrm flipV="1">
          <a:off x="7429500" y="214788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112</xdr:row>
      <xdr:rowOff>0</xdr:rowOff>
    </xdr:from>
    <xdr:to>
      <xdr:col>17</xdr:col>
      <xdr:colOff>152400</xdr:colOff>
      <xdr:row>112</xdr:row>
      <xdr:rowOff>152400</xdr:rowOff>
    </xdr:to>
    <xdr:sp macro="" textlink="">
      <xdr:nvSpPr>
        <xdr:cNvPr id="8105" name="Triangle 8104">
          <a:extLst>
            <a:ext uri="{FF2B5EF4-FFF2-40B4-BE49-F238E27FC236}">
              <a16:creationId xmlns:a16="http://schemas.microsoft.com/office/drawing/2014/main" id="{DBD1E2DD-8ABB-4E54-BC61-1B73C57B9567}"/>
            </a:ext>
          </a:extLst>
        </xdr:cNvPr>
        <xdr:cNvSpPr/>
      </xdr:nvSpPr>
      <xdr:spPr>
        <a:xfrm rot="16200000">
          <a:off x="9420225" y="224028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112</xdr:row>
      <xdr:rowOff>76200</xdr:rowOff>
    </xdr:from>
    <xdr:to>
      <xdr:col>17</xdr:col>
      <xdr:colOff>0</xdr:colOff>
      <xdr:row>112</xdr:row>
      <xdr:rowOff>76200</xdr:rowOff>
    </xdr:to>
    <xdr:sp macro="" textlink="">
      <xdr:nvSpPr>
        <xdr:cNvPr id="8106" name="Line 689">
          <a:extLst>
            <a:ext uri="{FF2B5EF4-FFF2-40B4-BE49-F238E27FC236}">
              <a16:creationId xmlns:a16="http://schemas.microsoft.com/office/drawing/2014/main" id="{5791C852-E7FE-4ED0-9CC6-683C02178FDC}"/>
            </a:ext>
          </a:extLst>
        </xdr:cNvPr>
        <xdr:cNvSpPr>
          <a:spLocks noChangeShapeType="1"/>
        </xdr:cNvSpPr>
      </xdr:nvSpPr>
      <xdr:spPr bwMode="auto">
        <a:xfrm>
          <a:off x="7724775" y="224790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112</xdr:row>
      <xdr:rowOff>76200</xdr:rowOff>
    </xdr:from>
    <xdr:to>
      <xdr:col>15</xdr:col>
      <xdr:colOff>0</xdr:colOff>
      <xdr:row>112</xdr:row>
      <xdr:rowOff>76200</xdr:rowOff>
    </xdr:to>
    <xdr:sp macro="" textlink="">
      <xdr:nvSpPr>
        <xdr:cNvPr id="8107" name="Line 690">
          <a:extLst>
            <a:ext uri="{FF2B5EF4-FFF2-40B4-BE49-F238E27FC236}">
              <a16:creationId xmlns:a16="http://schemas.microsoft.com/office/drawing/2014/main" id="{11F655B2-C281-431C-B0DB-04E0CA19534E}"/>
            </a:ext>
          </a:extLst>
        </xdr:cNvPr>
        <xdr:cNvSpPr>
          <a:spLocks noChangeShapeType="1"/>
        </xdr:cNvSpPr>
      </xdr:nvSpPr>
      <xdr:spPr bwMode="auto">
        <a:xfrm>
          <a:off x="7429500" y="22479000"/>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117</xdr:row>
      <xdr:rowOff>0</xdr:rowOff>
    </xdr:from>
    <xdr:to>
      <xdr:col>17</xdr:col>
      <xdr:colOff>152400</xdr:colOff>
      <xdr:row>117</xdr:row>
      <xdr:rowOff>152400</xdr:rowOff>
    </xdr:to>
    <xdr:sp macro="" textlink="">
      <xdr:nvSpPr>
        <xdr:cNvPr id="8108" name="Triangle 8107">
          <a:extLst>
            <a:ext uri="{FF2B5EF4-FFF2-40B4-BE49-F238E27FC236}">
              <a16:creationId xmlns:a16="http://schemas.microsoft.com/office/drawing/2014/main" id="{1522E059-01DA-4BE1-997A-4867D95DFB86}"/>
            </a:ext>
          </a:extLst>
        </xdr:cNvPr>
        <xdr:cNvSpPr/>
      </xdr:nvSpPr>
      <xdr:spPr>
        <a:xfrm rot="16200000">
          <a:off x="9420225" y="2340292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117</xdr:row>
      <xdr:rowOff>76200</xdr:rowOff>
    </xdr:from>
    <xdr:to>
      <xdr:col>17</xdr:col>
      <xdr:colOff>0</xdr:colOff>
      <xdr:row>117</xdr:row>
      <xdr:rowOff>76200</xdr:rowOff>
    </xdr:to>
    <xdr:sp macro="" textlink="">
      <xdr:nvSpPr>
        <xdr:cNvPr id="8109" name="Line 691">
          <a:extLst>
            <a:ext uri="{FF2B5EF4-FFF2-40B4-BE49-F238E27FC236}">
              <a16:creationId xmlns:a16="http://schemas.microsoft.com/office/drawing/2014/main" id="{E3FDDBF4-903B-4269-BE53-D72D3E5F099E}"/>
            </a:ext>
          </a:extLst>
        </xdr:cNvPr>
        <xdr:cNvSpPr>
          <a:spLocks noChangeShapeType="1"/>
        </xdr:cNvSpPr>
      </xdr:nvSpPr>
      <xdr:spPr bwMode="auto">
        <a:xfrm>
          <a:off x="7724775" y="2347912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112</xdr:row>
      <xdr:rowOff>76200</xdr:rowOff>
    </xdr:from>
    <xdr:to>
      <xdr:col>15</xdr:col>
      <xdr:colOff>0</xdr:colOff>
      <xdr:row>117</xdr:row>
      <xdr:rowOff>76200</xdr:rowOff>
    </xdr:to>
    <xdr:sp macro="" textlink="">
      <xdr:nvSpPr>
        <xdr:cNvPr id="8110" name="Line 692">
          <a:extLst>
            <a:ext uri="{FF2B5EF4-FFF2-40B4-BE49-F238E27FC236}">
              <a16:creationId xmlns:a16="http://schemas.microsoft.com/office/drawing/2014/main" id="{3B2CF527-2102-4D4E-A8C5-F007E48765B6}"/>
            </a:ext>
          </a:extLst>
        </xdr:cNvPr>
        <xdr:cNvSpPr>
          <a:spLocks noChangeShapeType="1"/>
        </xdr:cNvSpPr>
      </xdr:nvSpPr>
      <xdr:spPr bwMode="auto">
        <a:xfrm>
          <a:off x="7429500" y="2247900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122</xdr:row>
      <xdr:rowOff>0</xdr:rowOff>
    </xdr:from>
    <xdr:to>
      <xdr:col>17</xdr:col>
      <xdr:colOff>152400</xdr:colOff>
      <xdr:row>122</xdr:row>
      <xdr:rowOff>152400</xdr:rowOff>
    </xdr:to>
    <xdr:sp macro="" textlink="">
      <xdr:nvSpPr>
        <xdr:cNvPr id="8111" name="Triangle 8110">
          <a:extLst>
            <a:ext uri="{FF2B5EF4-FFF2-40B4-BE49-F238E27FC236}">
              <a16:creationId xmlns:a16="http://schemas.microsoft.com/office/drawing/2014/main" id="{DE4DA973-A163-405B-8F0B-60CCE2D4E557}"/>
            </a:ext>
          </a:extLst>
        </xdr:cNvPr>
        <xdr:cNvSpPr/>
      </xdr:nvSpPr>
      <xdr:spPr>
        <a:xfrm rot="16200000">
          <a:off x="9420225" y="2440305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122</xdr:row>
      <xdr:rowOff>76200</xdr:rowOff>
    </xdr:from>
    <xdr:to>
      <xdr:col>17</xdr:col>
      <xdr:colOff>0</xdr:colOff>
      <xdr:row>122</xdr:row>
      <xdr:rowOff>76200</xdr:rowOff>
    </xdr:to>
    <xdr:sp macro="" textlink="">
      <xdr:nvSpPr>
        <xdr:cNvPr id="8112" name="Line 693">
          <a:extLst>
            <a:ext uri="{FF2B5EF4-FFF2-40B4-BE49-F238E27FC236}">
              <a16:creationId xmlns:a16="http://schemas.microsoft.com/office/drawing/2014/main" id="{08925BE0-9E64-4BA8-81CC-7758D8685EFC}"/>
            </a:ext>
          </a:extLst>
        </xdr:cNvPr>
        <xdr:cNvSpPr>
          <a:spLocks noChangeShapeType="1"/>
        </xdr:cNvSpPr>
      </xdr:nvSpPr>
      <xdr:spPr bwMode="auto">
        <a:xfrm>
          <a:off x="7724775" y="2447925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122</xdr:row>
      <xdr:rowOff>76200</xdr:rowOff>
    </xdr:from>
    <xdr:to>
      <xdr:col>15</xdr:col>
      <xdr:colOff>0</xdr:colOff>
      <xdr:row>127</xdr:row>
      <xdr:rowOff>76200</xdr:rowOff>
    </xdr:to>
    <xdr:sp macro="" textlink="">
      <xdr:nvSpPr>
        <xdr:cNvPr id="8113" name="Line 694">
          <a:extLst>
            <a:ext uri="{FF2B5EF4-FFF2-40B4-BE49-F238E27FC236}">
              <a16:creationId xmlns:a16="http://schemas.microsoft.com/office/drawing/2014/main" id="{1B73137C-C172-4A4D-A29E-97CD8AE17CDB}"/>
            </a:ext>
          </a:extLst>
        </xdr:cNvPr>
        <xdr:cNvSpPr>
          <a:spLocks noChangeShapeType="1"/>
        </xdr:cNvSpPr>
      </xdr:nvSpPr>
      <xdr:spPr bwMode="auto">
        <a:xfrm flipV="1">
          <a:off x="7429500" y="24479250"/>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127</xdr:row>
      <xdr:rowOff>0</xdr:rowOff>
    </xdr:from>
    <xdr:to>
      <xdr:col>17</xdr:col>
      <xdr:colOff>152400</xdr:colOff>
      <xdr:row>127</xdr:row>
      <xdr:rowOff>152400</xdr:rowOff>
    </xdr:to>
    <xdr:sp macro="" textlink="">
      <xdr:nvSpPr>
        <xdr:cNvPr id="8114" name="Triangle 8113">
          <a:extLst>
            <a:ext uri="{FF2B5EF4-FFF2-40B4-BE49-F238E27FC236}">
              <a16:creationId xmlns:a16="http://schemas.microsoft.com/office/drawing/2014/main" id="{0F0E9A86-0963-443E-9EDE-6C7EB9D3B468}"/>
            </a:ext>
          </a:extLst>
        </xdr:cNvPr>
        <xdr:cNvSpPr/>
      </xdr:nvSpPr>
      <xdr:spPr>
        <a:xfrm rot="16200000">
          <a:off x="9420225" y="25403175"/>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127</xdr:row>
      <xdr:rowOff>76200</xdr:rowOff>
    </xdr:from>
    <xdr:to>
      <xdr:col>17</xdr:col>
      <xdr:colOff>0</xdr:colOff>
      <xdr:row>127</xdr:row>
      <xdr:rowOff>76200</xdr:rowOff>
    </xdr:to>
    <xdr:sp macro="" textlink="">
      <xdr:nvSpPr>
        <xdr:cNvPr id="8115" name="Line 695">
          <a:extLst>
            <a:ext uri="{FF2B5EF4-FFF2-40B4-BE49-F238E27FC236}">
              <a16:creationId xmlns:a16="http://schemas.microsoft.com/office/drawing/2014/main" id="{B2C38431-47D5-4A0A-B6A8-3B0B48BEA183}"/>
            </a:ext>
          </a:extLst>
        </xdr:cNvPr>
        <xdr:cNvSpPr>
          <a:spLocks noChangeShapeType="1"/>
        </xdr:cNvSpPr>
      </xdr:nvSpPr>
      <xdr:spPr bwMode="auto">
        <a:xfrm>
          <a:off x="7724775" y="25479375"/>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127</xdr:row>
      <xdr:rowOff>76200</xdr:rowOff>
    </xdr:from>
    <xdr:to>
      <xdr:col>15</xdr:col>
      <xdr:colOff>0</xdr:colOff>
      <xdr:row>127</xdr:row>
      <xdr:rowOff>76200</xdr:rowOff>
    </xdr:to>
    <xdr:sp macro="" textlink="">
      <xdr:nvSpPr>
        <xdr:cNvPr id="8116" name="Line 696">
          <a:extLst>
            <a:ext uri="{FF2B5EF4-FFF2-40B4-BE49-F238E27FC236}">
              <a16:creationId xmlns:a16="http://schemas.microsoft.com/office/drawing/2014/main" id="{79E87CC2-BD09-480B-A765-3A0641F00060}"/>
            </a:ext>
          </a:extLst>
        </xdr:cNvPr>
        <xdr:cNvSpPr>
          <a:spLocks noChangeShapeType="1"/>
        </xdr:cNvSpPr>
      </xdr:nvSpPr>
      <xdr:spPr bwMode="auto">
        <a:xfrm>
          <a:off x="7429500" y="25479375"/>
          <a:ext cx="29527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132</xdr:row>
      <xdr:rowOff>0</xdr:rowOff>
    </xdr:from>
    <xdr:to>
      <xdr:col>17</xdr:col>
      <xdr:colOff>152400</xdr:colOff>
      <xdr:row>132</xdr:row>
      <xdr:rowOff>152400</xdr:rowOff>
    </xdr:to>
    <xdr:sp macro="" textlink="">
      <xdr:nvSpPr>
        <xdr:cNvPr id="8117" name="Triangle 8116">
          <a:extLst>
            <a:ext uri="{FF2B5EF4-FFF2-40B4-BE49-F238E27FC236}">
              <a16:creationId xmlns:a16="http://schemas.microsoft.com/office/drawing/2014/main" id="{AB835B5D-845B-4D52-82E3-1D852410109C}"/>
            </a:ext>
          </a:extLst>
        </xdr:cNvPr>
        <xdr:cNvSpPr/>
      </xdr:nvSpPr>
      <xdr:spPr>
        <a:xfrm rot="16200000">
          <a:off x="9420225" y="26403300"/>
          <a:ext cx="152400" cy="152400"/>
        </a:xfrm>
        <a:prstGeom prst="triangle">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132</xdr:row>
      <xdr:rowOff>76200</xdr:rowOff>
    </xdr:from>
    <xdr:to>
      <xdr:col>17</xdr:col>
      <xdr:colOff>0</xdr:colOff>
      <xdr:row>132</xdr:row>
      <xdr:rowOff>76200</xdr:rowOff>
    </xdr:to>
    <xdr:sp macro="" textlink="">
      <xdr:nvSpPr>
        <xdr:cNvPr id="8118" name="Line 697">
          <a:extLst>
            <a:ext uri="{FF2B5EF4-FFF2-40B4-BE49-F238E27FC236}">
              <a16:creationId xmlns:a16="http://schemas.microsoft.com/office/drawing/2014/main" id="{542A0D2B-8188-4107-8683-A9B8762C4566}"/>
            </a:ext>
          </a:extLst>
        </xdr:cNvPr>
        <xdr:cNvSpPr>
          <a:spLocks noChangeShapeType="1"/>
        </xdr:cNvSpPr>
      </xdr:nvSpPr>
      <xdr:spPr bwMode="auto">
        <a:xfrm>
          <a:off x="7724775" y="26479500"/>
          <a:ext cx="1695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127</xdr:row>
      <xdr:rowOff>76200</xdr:rowOff>
    </xdr:from>
    <xdr:to>
      <xdr:col>15</xdr:col>
      <xdr:colOff>0</xdr:colOff>
      <xdr:row>132</xdr:row>
      <xdr:rowOff>76200</xdr:rowOff>
    </xdr:to>
    <xdr:sp macro="" textlink="">
      <xdr:nvSpPr>
        <xdr:cNvPr id="8119" name="Line 698">
          <a:extLst>
            <a:ext uri="{FF2B5EF4-FFF2-40B4-BE49-F238E27FC236}">
              <a16:creationId xmlns:a16="http://schemas.microsoft.com/office/drawing/2014/main" id="{AAFB3BA5-EE17-4D53-A715-3CA39E8C8388}"/>
            </a:ext>
          </a:extLst>
        </xdr:cNvPr>
        <xdr:cNvSpPr>
          <a:spLocks noChangeShapeType="1"/>
        </xdr:cNvSpPr>
      </xdr:nvSpPr>
      <xdr:spPr bwMode="auto">
        <a:xfrm>
          <a:off x="7429500" y="25479375"/>
          <a:ext cx="295275" cy="10001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55</xdr:row>
      <xdr:rowOff>0</xdr:rowOff>
    </xdr:from>
    <xdr:to>
      <xdr:col>1</xdr:col>
      <xdr:colOff>152400</xdr:colOff>
      <xdr:row>55</xdr:row>
      <xdr:rowOff>152400</xdr:rowOff>
    </xdr:to>
    <xdr:sp macro="" textlink="">
      <xdr:nvSpPr>
        <xdr:cNvPr id="8120" name="Square 8119">
          <a:extLst>
            <a:ext uri="{FF2B5EF4-FFF2-40B4-BE49-F238E27FC236}">
              <a16:creationId xmlns:a16="http://schemas.microsoft.com/office/drawing/2014/main" id="{5FC6BFFF-D8B8-4A16-932C-97B80E6098F8}"/>
            </a:ext>
          </a:extLst>
        </xdr:cNvPr>
        <xdr:cNvSpPr/>
      </xdr:nvSpPr>
      <xdr:spPr>
        <a:xfrm>
          <a:off x="847725" y="11001375"/>
          <a:ext cx="152400" cy="152400"/>
        </a:xfrm>
        <a:prstGeom prst="rect">
          <a:avLst/>
        </a:prstGeom>
        <a:no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55</xdr:row>
      <xdr:rowOff>76200</xdr:rowOff>
    </xdr:from>
    <xdr:to>
      <xdr:col>1</xdr:col>
      <xdr:colOff>0</xdr:colOff>
      <xdr:row>55</xdr:row>
      <xdr:rowOff>76200</xdr:rowOff>
    </xdr:to>
    <xdr:sp macro="" textlink="">
      <xdr:nvSpPr>
        <xdr:cNvPr id="8121" name="Line 699">
          <a:extLst>
            <a:ext uri="{FF2B5EF4-FFF2-40B4-BE49-F238E27FC236}">
              <a16:creationId xmlns:a16="http://schemas.microsoft.com/office/drawing/2014/main" id="{B9C2D8C7-4461-49C2-BE07-D00CBAE73FBC}"/>
            </a:ext>
          </a:extLst>
        </xdr:cNvPr>
        <xdr:cNvSpPr>
          <a:spLocks noChangeShapeType="1"/>
        </xdr:cNvSpPr>
      </xdr:nvSpPr>
      <xdr:spPr bwMode="auto">
        <a:xfrm>
          <a:off x="0" y="11077575"/>
          <a:ext cx="84772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topLeftCell="A6" zoomScale="136" zoomScaleNormal="136" workbookViewId="0">
      <selection activeCell="G37" sqref="G37"/>
    </sheetView>
  </sheetViews>
  <sheetFormatPr baseColWidth="10" defaultColWidth="10.6640625" defaultRowHeight="13"/>
  <cols>
    <col min="1" max="1" width="26.6640625" style="11" customWidth="1"/>
    <col min="2" max="2" width="22.6640625" style="11" customWidth="1"/>
    <col min="3" max="3" width="22" style="11" customWidth="1"/>
    <col min="4" max="4" width="21.1640625" style="11" customWidth="1"/>
    <col min="5" max="5" width="21.6640625" style="11" customWidth="1"/>
    <col min="6" max="6" width="10.6640625" style="11" customWidth="1"/>
    <col min="7" max="16384" width="10.6640625" style="11"/>
  </cols>
  <sheetData>
    <row r="1" spans="1:4" ht="18" customHeight="1">
      <c r="A1" s="10" t="s">
        <v>81</v>
      </c>
    </row>
    <row r="3" spans="1:4" ht="19.25" customHeight="1">
      <c r="A3" s="66" t="s">
        <v>12</v>
      </c>
      <c r="B3" s="67"/>
      <c r="C3" s="67"/>
      <c r="D3" s="68"/>
    </row>
    <row r="4" spans="1:4" ht="43.25" customHeight="1">
      <c r="A4" s="78" t="s">
        <v>140</v>
      </c>
      <c r="B4" s="79"/>
      <c r="C4" s="79"/>
      <c r="D4" s="80"/>
    </row>
    <row r="5" spans="1:4" ht="19.25" customHeight="1">
      <c r="A5" s="81" t="s">
        <v>72</v>
      </c>
      <c r="B5" s="82"/>
      <c r="C5" s="82"/>
      <c r="D5" s="83"/>
    </row>
    <row r="6" spans="1:4" ht="18" customHeight="1">
      <c r="A6" s="93" t="s">
        <v>10</v>
      </c>
      <c r="B6" s="63" t="s">
        <v>11</v>
      </c>
      <c r="C6" s="63"/>
      <c r="D6" s="63"/>
    </row>
    <row r="7" spans="1:4" ht="18" customHeight="1">
      <c r="A7" s="93"/>
      <c r="B7" s="29" t="s">
        <v>4</v>
      </c>
      <c r="C7" s="29" t="s">
        <v>5</v>
      </c>
      <c r="D7" s="29" t="s">
        <v>6</v>
      </c>
    </row>
    <row r="8" spans="1:4" ht="17" customHeight="1">
      <c r="A8" s="1" t="s">
        <v>1</v>
      </c>
      <c r="B8" s="2" t="s">
        <v>13</v>
      </c>
      <c r="C8" s="2" t="s">
        <v>14</v>
      </c>
      <c r="D8" s="2" t="s">
        <v>15</v>
      </c>
    </row>
    <row r="9" spans="1:4" ht="17" customHeight="1">
      <c r="A9" s="1" t="s">
        <v>2</v>
      </c>
      <c r="B9" s="2" t="s">
        <v>8</v>
      </c>
      <c r="C9" s="2" t="s">
        <v>9</v>
      </c>
      <c r="D9" s="2" t="s">
        <v>16</v>
      </c>
    </row>
    <row r="10" spans="1:4" ht="17" customHeight="1">
      <c r="A10" s="1" t="s">
        <v>3</v>
      </c>
      <c r="B10" s="2" t="s">
        <v>17</v>
      </c>
      <c r="C10" s="2" t="s">
        <v>18</v>
      </c>
      <c r="D10" s="2" t="s">
        <v>19</v>
      </c>
    </row>
    <row r="11" spans="1:4" ht="17" customHeight="1">
      <c r="A11" s="1" t="s">
        <v>0</v>
      </c>
      <c r="B11" s="2" t="s">
        <v>64</v>
      </c>
      <c r="C11" s="2" t="s">
        <v>65</v>
      </c>
      <c r="D11" s="2" t="s">
        <v>66</v>
      </c>
    </row>
    <row r="12" spans="1:4" ht="32" customHeight="1">
      <c r="A12" s="84" t="s">
        <v>94</v>
      </c>
      <c r="B12" s="85"/>
      <c r="C12" s="85"/>
      <c r="D12" s="86"/>
    </row>
    <row r="13" spans="1:4" ht="40.25" customHeight="1">
      <c r="A13" s="87"/>
      <c r="B13" s="88"/>
      <c r="C13" s="88"/>
      <c r="D13" s="89"/>
    </row>
    <row r="14" spans="1:4" ht="13.25" customHeight="1">
      <c r="A14" s="64" t="s">
        <v>73</v>
      </c>
      <c r="B14" s="64"/>
      <c r="C14" s="64"/>
      <c r="D14" s="65"/>
    </row>
    <row r="15" spans="1:4" ht="13.25" customHeight="1">
      <c r="A15" s="20" t="s">
        <v>50</v>
      </c>
      <c r="B15" s="24" t="s">
        <v>61</v>
      </c>
      <c r="C15" s="26"/>
      <c r="D15" s="27"/>
    </row>
    <row r="16" spans="1:4" ht="14" customHeight="1">
      <c r="A16" s="25" t="s">
        <v>74</v>
      </c>
      <c r="B16" s="2" t="s">
        <v>27</v>
      </c>
      <c r="C16" s="26"/>
      <c r="D16" s="27"/>
    </row>
    <row r="17" spans="1:4" ht="14" customHeight="1">
      <c r="A17" s="25" t="s">
        <v>75</v>
      </c>
      <c r="B17" s="2" t="s">
        <v>60</v>
      </c>
      <c r="C17" s="26"/>
      <c r="D17" s="27"/>
    </row>
    <row r="18" spans="1:4" ht="21" customHeight="1">
      <c r="A18" s="90" t="s">
        <v>76</v>
      </c>
      <c r="B18" s="91"/>
      <c r="C18" s="91"/>
      <c r="D18" s="92"/>
    </row>
    <row r="19" spans="1:4" ht="17" customHeight="1">
      <c r="A19" s="93" t="s">
        <v>10</v>
      </c>
      <c r="B19" s="63" t="s">
        <v>11</v>
      </c>
      <c r="C19" s="63"/>
      <c r="D19" s="63"/>
    </row>
    <row r="20" spans="1:4" ht="17" customHeight="1">
      <c r="A20" s="93"/>
      <c r="B20" s="29" t="s">
        <v>4</v>
      </c>
      <c r="C20" s="29" t="s">
        <v>5</v>
      </c>
      <c r="D20" s="29" t="s">
        <v>6</v>
      </c>
    </row>
    <row r="21" spans="1:4" ht="18" customHeight="1">
      <c r="A21" s="1" t="s">
        <v>1</v>
      </c>
      <c r="B21" s="2" t="s">
        <v>51</v>
      </c>
      <c r="C21" s="2" t="s">
        <v>54</v>
      </c>
      <c r="D21" s="2" t="s">
        <v>57</v>
      </c>
    </row>
    <row r="22" spans="1:4" ht="18" customHeight="1">
      <c r="A22" s="1" t="s">
        <v>2</v>
      </c>
      <c r="B22" s="2" t="s">
        <v>52</v>
      </c>
      <c r="C22" s="2" t="s">
        <v>55</v>
      </c>
      <c r="D22" s="2" t="s">
        <v>58</v>
      </c>
    </row>
    <row r="23" spans="1:4" ht="18" customHeight="1">
      <c r="A23" s="1" t="s">
        <v>3</v>
      </c>
      <c r="B23" s="2" t="s">
        <v>53</v>
      </c>
      <c r="C23" s="2" t="s">
        <v>56</v>
      </c>
      <c r="D23" s="2" t="s">
        <v>59</v>
      </c>
    </row>
    <row r="24" spans="1:4" ht="18" customHeight="1">
      <c r="A24" s="1" t="s">
        <v>0</v>
      </c>
      <c r="B24" s="2" t="s">
        <v>22</v>
      </c>
      <c r="C24" s="2" t="s">
        <v>23</v>
      </c>
      <c r="D24" s="2" t="s">
        <v>24</v>
      </c>
    </row>
    <row r="25" spans="1:4" ht="18" customHeight="1">
      <c r="A25" s="95" t="s">
        <v>77</v>
      </c>
      <c r="B25" s="96"/>
      <c r="C25" s="96"/>
      <c r="D25" s="97"/>
    </row>
    <row r="26" spans="1:4" ht="18" customHeight="1">
      <c r="A26" s="93" t="s">
        <v>10</v>
      </c>
      <c r="B26" s="63" t="s">
        <v>11</v>
      </c>
      <c r="C26" s="63"/>
      <c r="D26" s="63"/>
    </row>
    <row r="27" spans="1:4" ht="18" customHeight="1">
      <c r="A27" s="93"/>
      <c r="B27" s="29" t="s">
        <v>4</v>
      </c>
      <c r="C27" s="29" t="s">
        <v>5</v>
      </c>
      <c r="D27" s="29" t="s">
        <v>6</v>
      </c>
    </row>
    <row r="28" spans="1:4" ht="18" customHeight="1">
      <c r="A28" s="1" t="s">
        <v>1</v>
      </c>
      <c r="B28" s="2" t="s">
        <v>51</v>
      </c>
      <c r="C28" s="2" t="s">
        <v>54</v>
      </c>
      <c r="D28" s="2" t="s">
        <v>57</v>
      </c>
    </row>
    <row r="29" spans="1:4" ht="18" customHeight="1">
      <c r="A29" s="1" t="s">
        <v>2</v>
      </c>
      <c r="B29" s="2" t="s">
        <v>52</v>
      </c>
      <c r="C29" s="2" t="s">
        <v>55</v>
      </c>
      <c r="D29" s="2" t="s">
        <v>58</v>
      </c>
    </row>
    <row r="30" spans="1:4" ht="18" customHeight="1">
      <c r="A30" s="1" t="s">
        <v>3</v>
      </c>
      <c r="B30" s="2" t="s">
        <v>53</v>
      </c>
      <c r="C30" s="2" t="s">
        <v>56</v>
      </c>
      <c r="D30" s="2" t="s">
        <v>59</v>
      </c>
    </row>
    <row r="31" spans="1:4" ht="18" customHeight="1">
      <c r="A31" s="1" t="s">
        <v>0</v>
      </c>
      <c r="B31" s="2" t="s">
        <v>25</v>
      </c>
      <c r="C31" s="2" t="s">
        <v>26</v>
      </c>
      <c r="D31" s="2" t="s">
        <v>67</v>
      </c>
    </row>
    <row r="32" spans="1:4">
      <c r="A32" s="94"/>
      <c r="B32" s="94"/>
      <c r="C32" s="94"/>
      <c r="D32" s="94"/>
    </row>
    <row r="33" spans="1:6" ht="16.25" customHeight="1">
      <c r="A33" s="69" t="s">
        <v>28</v>
      </c>
      <c r="B33" s="70"/>
      <c r="C33" s="70"/>
      <c r="D33" s="71"/>
      <c r="E33" s="12"/>
    </row>
    <row r="34" spans="1:6" ht="20" customHeight="1">
      <c r="A34" s="72" t="s">
        <v>91</v>
      </c>
      <c r="B34" s="73"/>
      <c r="C34" s="73"/>
      <c r="D34" s="74"/>
      <c r="E34" s="98" t="s">
        <v>37</v>
      </c>
      <c r="F34" s="99"/>
    </row>
    <row r="35" spans="1:6" ht="33" customHeight="1">
      <c r="A35" s="75"/>
      <c r="B35" s="76"/>
      <c r="C35" s="76"/>
      <c r="D35" s="77"/>
      <c r="E35" s="7" t="s">
        <v>38</v>
      </c>
      <c r="F35" s="7" t="s">
        <v>39</v>
      </c>
    </row>
    <row r="36" spans="1:6" ht="21" customHeight="1">
      <c r="A36" s="3" t="s">
        <v>29</v>
      </c>
      <c r="B36" s="114" t="s">
        <v>30</v>
      </c>
      <c r="C36" s="115"/>
      <c r="D36" s="116"/>
      <c r="E36" s="3"/>
      <c r="F36" s="3">
        <v>10</v>
      </c>
    </row>
    <row r="37" spans="1:6" ht="97" customHeight="1">
      <c r="A37" s="3" t="s">
        <v>31</v>
      </c>
      <c r="B37" s="100" t="s">
        <v>139</v>
      </c>
      <c r="C37" s="101"/>
      <c r="D37" s="102"/>
      <c r="E37" s="3">
        <v>1</v>
      </c>
      <c r="F37" s="13"/>
    </row>
    <row r="38" spans="1:6" ht="50" customHeight="1">
      <c r="A38" s="4" t="s">
        <v>32</v>
      </c>
      <c r="B38" s="100" t="s">
        <v>85</v>
      </c>
      <c r="C38" s="101"/>
      <c r="D38" s="102"/>
      <c r="E38" s="14">
        <v>2</v>
      </c>
      <c r="F38" s="15"/>
    </row>
    <row r="39" spans="1:6" ht="66" customHeight="1">
      <c r="A39" s="5" t="s">
        <v>33</v>
      </c>
      <c r="B39" s="103" t="s">
        <v>86</v>
      </c>
      <c r="C39" s="104"/>
      <c r="D39" s="105"/>
      <c r="E39" s="16">
        <v>2</v>
      </c>
      <c r="F39" s="15"/>
    </row>
    <row r="40" spans="1:6" ht="81.5" customHeight="1">
      <c r="A40" s="5" t="s">
        <v>34</v>
      </c>
      <c r="B40" s="106" t="s">
        <v>135</v>
      </c>
      <c r="C40" s="107"/>
      <c r="D40" s="108"/>
      <c r="E40" s="16">
        <v>2</v>
      </c>
      <c r="F40" s="15"/>
    </row>
    <row r="41" spans="1:6" ht="33.5" customHeight="1">
      <c r="A41" s="6" t="s">
        <v>35</v>
      </c>
      <c r="B41" s="111" t="s">
        <v>87</v>
      </c>
      <c r="C41" s="112"/>
      <c r="D41" s="113"/>
      <c r="E41" s="17">
        <v>2</v>
      </c>
      <c r="F41" s="18"/>
    </row>
    <row r="42" spans="1:6" ht="23.5" customHeight="1">
      <c r="A42" s="3" t="s">
        <v>36</v>
      </c>
      <c r="B42" s="100" t="s">
        <v>88</v>
      </c>
      <c r="C42" s="101"/>
      <c r="D42" s="102"/>
      <c r="E42" s="3">
        <v>1</v>
      </c>
      <c r="F42" s="9"/>
    </row>
    <row r="43" spans="1:6" ht="16.25" customHeight="1"/>
    <row r="44" spans="1:6" ht="18" customHeight="1">
      <c r="A44" s="8"/>
      <c r="B44" s="110" t="s">
        <v>40</v>
      </c>
      <c r="C44" s="110"/>
      <c r="D44" s="110"/>
      <c r="E44" s="110"/>
    </row>
    <row r="45" spans="1:6" ht="20" customHeight="1">
      <c r="A45" s="9" t="s">
        <v>41</v>
      </c>
      <c r="B45" s="100" t="s">
        <v>42</v>
      </c>
      <c r="C45" s="101"/>
      <c r="D45" s="101"/>
      <c r="E45" s="102"/>
    </row>
    <row r="46" spans="1:6" ht="21" customHeight="1">
      <c r="A46" s="9" t="s">
        <v>43</v>
      </c>
      <c r="B46" s="100" t="s">
        <v>44</v>
      </c>
      <c r="C46" s="101"/>
      <c r="D46" s="101"/>
      <c r="E46" s="102"/>
    </row>
    <row r="47" spans="1:6" ht="19.25" customHeight="1">
      <c r="A47" s="9" t="s">
        <v>45</v>
      </c>
      <c r="B47" s="109" t="s">
        <v>78</v>
      </c>
      <c r="C47" s="109"/>
      <c r="D47" s="109"/>
      <c r="E47" s="109"/>
    </row>
    <row r="48" spans="1:6" ht="30" customHeight="1">
      <c r="A48" s="9" t="s">
        <v>46</v>
      </c>
      <c r="B48" s="109" t="s">
        <v>79</v>
      </c>
      <c r="C48" s="109"/>
      <c r="D48" s="109"/>
      <c r="E48" s="109"/>
    </row>
    <row r="49" spans="1:5" ht="66.5" customHeight="1">
      <c r="A49" s="9" t="s">
        <v>47</v>
      </c>
      <c r="B49" s="109" t="s">
        <v>89</v>
      </c>
      <c r="C49" s="109"/>
      <c r="D49" s="109"/>
      <c r="E49" s="109"/>
    </row>
    <row r="50" spans="1:5" ht="19.25" customHeight="1">
      <c r="A50" s="9" t="s">
        <v>48</v>
      </c>
      <c r="B50" s="109" t="s">
        <v>49</v>
      </c>
      <c r="C50" s="109"/>
      <c r="D50" s="109"/>
      <c r="E50" s="109"/>
    </row>
  </sheetData>
  <mergeCells count="31">
    <mergeCell ref="E34:F34"/>
    <mergeCell ref="B38:D38"/>
    <mergeCell ref="B39:D39"/>
    <mergeCell ref="B40:D40"/>
    <mergeCell ref="B50:E50"/>
    <mergeCell ref="B44:E44"/>
    <mergeCell ref="B45:E45"/>
    <mergeCell ref="B46:E46"/>
    <mergeCell ref="B47:E47"/>
    <mergeCell ref="B48:E48"/>
    <mergeCell ref="B49:E49"/>
    <mergeCell ref="B41:D41"/>
    <mergeCell ref="B42:D42"/>
    <mergeCell ref="B36:D36"/>
    <mergeCell ref="B37:D37"/>
    <mergeCell ref="B26:D26"/>
    <mergeCell ref="A14:D14"/>
    <mergeCell ref="A3:D3"/>
    <mergeCell ref="A33:D33"/>
    <mergeCell ref="A34:D35"/>
    <mergeCell ref="A4:D4"/>
    <mergeCell ref="A5:D5"/>
    <mergeCell ref="A12:D13"/>
    <mergeCell ref="A18:D18"/>
    <mergeCell ref="A19:A20"/>
    <mergeCell ref="B19:D19"/>
    <mergeCell ref="B6:D6"/>
    <mergeCell ref="A6:A7"/>
    <mergeCell ref="A32:D32"/>
    <mergeCell ref="A25:D25"/>
    <mergeCell ref="A26:A27"/>
  </mergeCells>
  <phoneticPr fontId="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zoomScale="125" zoomScaleNormal="110" workbookViewId="0">
      <selection activeCell="B24" sqref="B24"/>
    </sheetView>
  </sheetViews>
  <sheetFormatPr baseColWidth="10" defaultColWidth="10.6640625" defaultRowHeight="13"/>
  <cols>
    <col min="1" max="1" width="36.1640625" style="11" customWidth="1"/>
    <col min="2" max="2" width="21.5" style="11" customWidth="1"/>
    <col min="3" max="3" width="19.1640625" style="11" customWidth="1"/>
    <col min="4" max="4" width="17.6640625" style="11" customWidth="1"/>
    <col min="5" max="5" width="11.1640625" style="11" customWidth="1"/>
    <col min="6" max="16384" width="10.6640625" style="11"/>
  </cols>
  <sheetData>
    <row r="1" spans="1:2">
      <c r="B1" s="31"/>
    </row>
    <row r="2" spans="1:2">
      <c r="B2" s="31"/>
    </row>
    <row r="3" spans="1:2">
      <c r="B3" s="37"/>
    </row>
    <row r="4" spans="1:2">
      <c r="B4" s="37"/>
    </row>
    <row r="5" spans="1:2">
      <c r="B5" s="37"/>
    </row>
    <row r="8" spans="1:2">
      <c r="B8" s="38"/>
    </row>
    <row r="9" spans="1:2">
      <c r="B9" s="38"/>
    </row>
    <row r="10" spans="1:2">
      <c r="A10" s="39"/>
      <c r="B10" s="38"/>
    </row>
  </sheetData>
  <phoneticPr fontId="9" type="noConversion"/>
  <pageMargins left="0.45" right="0.45" top="0.5" bottom="0.5" header="0.3" footer="0.3"/>
  <pageSetup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topLeftCell="A21" zoomScale="125" zoomScaleNormal="89" workbookViewId="0">
      <selection activeCell="A20" sqref="A20"/>
    </sheetView>
  </sheetViews>
  <sheetFormatPr baseColWidth="10" defaultColWidth="11.1640625" defaultRowHeight="13"/>
  <cols>
    <col min="1" max="1" width="32.5" style="11" customWidth="1"/>
    <col min="2" max="4" width="20.6640625" style="11" customWidth="1"/>
    <col min="5" max="5" width="10.6640625" style="11"/>
    <col min="6" max="16384" width="11.1640625" style="11"/>
  </cols>
  <sheetData>
    <row r="1" spans="1:4" ht="17" customHeight="1">
      <c r="A1" s="10" t="s">
        <v>84</v>
      </c>
    </row>
    <row r="2" spans="1:4" ht="13.25" customHeight="1">
      <c r="A2" s="117" t="s">
        <v>10</v>
      </c>
      <c r="B2" s="118" t="s">
        <v>11</v>
      </c>
      <c r="C2" s="118"/>
      <c r="D2" s="118"/>
    </row>
    <row r="3" spans="1:4" ht="15" customHeight="1">
      <c r="A3" s="117"/>
      <c r="B3" s="9" t="s">
        <v>4</v>
      </c>
      <c r="C3" s="9" t="s">
        <v>5</v>
      </c>
      <c r="D3" s="9" t="s">
        <v>6</v>
      </c>
    </row>
    <row r="4" spans="1:4">
      <c r="A4" s="20" t="s">
        <v>1</v>
      </c>
      <c r="B4" s="42">
        <v>410000</v>
      </c>
      <c r="C4" s="42">
        <v>360000</v>
      </c>
      <c r="D4" s="42">
        <v>-90000</v>
      </c>
    </row>
    <row r="5" spans="1:4">
      <c r="A5" s="20" t="s">
        <v>2</v>
      </c>
      <c r="B5" s="42">
        <v>440000</v>
      </c>
      <c r="C5" s="42">
        <v>330000</v>
      </c>
      <c r="D5" s="42">
        <v>-120000</v>
      </c>
    </row>
    <row r="6" spans="1:4">
      <c r="A6" s="20" t="s">
        <v>3</v>
      </c>
      <c r="B6" s="42">
        <v>380000</v>
      </c>
      <c r="C6" s="42">
        <v>320000</v>
      </c>
      <c r="D6" s="42">
        <v>-140000</v>
      </c>
    </row>
    <row r="7" spans="1:4">
      <c r="A7" s="20" t="s">
        <v>0</v>
      </c>
      <c r="B7" s="40">
        <v>0.28999999999999998</v>
      </c>
      <c r="C7" s="40">
        <v>0.57999999999999996</v>
      </c>
      <c r="D7" s="40">
        <v>0.13</v>
      </c>
    </row>
    <row r="8" spans="1:4" ht="13.25" customHeight="1">
      <c r="C8" s="22"/>
      <c r="D8" s="22"/>
    </row>
    <row r="9" spans="1:4">
      <c r="A9" s="10" t="s">
        <v>83</v>
      </c>
    </row>
    <row r="10" spans="1:4">
      <c r="A10" s="20" t="s">
        <v>50</v>
      </c>
      <c r="B10" s="42">
        <v>8000</v>
      </c>
    </row>
    <row r="12" spans="1:4">
      <c r="A12" s="11" t="s">
        <v>20</v>
      </c>
    </row>
    <row r="13" spans="1:4">
      <c r="A13" s="117" t="s">
        <v>10</v>
      </c>
      <c r="B13" s="118" t="s">
        <v>11</v>
      </c>
      <c r="C13" s="118"/>
      <c r="D13" s="118"/>
    </row>
    <row r="14" spans="1:4" ht="14">
      <c r="A14" s="117"/>
      <c r="B14" s="9" t="s">
        <v>4</v>
      </c>
      <c r="C14" s="9" t="s">
        <v>5</v>
      </c>
      <c r="D14" s="9" t="s">
        <v>6</v>
      </c>
    </row>
    <row r="15" spans="1:4">
      <c r="A15" s="20" t="s">
        <v>93</v>
      </c>
      <c r="B15" s="28">
        <f>B4-B10</f>
        <v>402000</v>
      </c>
      <c r="C15" s="28">
        <f>C4-B10</f>
        <v>352000</v>
      </c>
      <c r="D15" s="28">
        <f>D4-B10</f>
        <v>-98000</v>
      </c>
    </row>
    <row r="16" spans="1:4">
      <c r="A16" s="20" t="s">
        <v>2</v>
      </c>
      <c r="B16" s="28">
        <f>B5-B10</f>
        <v>432000</v>
      </c>
      <c r="C16" s="28">
        <f>C5-B10</f>
        <v>322000</v>
      </c>
      <c r="D16" s="28">
        <f>D5-B10</f>
        <v>-128000</v>
      </c>
    </row>
    <row r="17" spans="1:4">
      <c r="A17" s="20" t="s">
        <v>3</v>
      </c>
      <c r="B17" s="28">
        <f>B6-B10</f>
        <v>372000</v>
      </c>
      <c r="C17" s="28">
        <f>C6-B10</f>
        <v>312000</v>
      </c>
      <c r="D17" s="28">
        <f>D6-B10</f>
        <v>-148000</v>
      </c>
    </row>
    <row r="18" spans="1:4">
      <c r="A18" s="20" t="s">
        <v>0</v>
      </c>
      <c r="B18" s="40">
        <v>0.56000000000000005</v>
      </c>
      <c r="C18" s="40">
        <v>0.31</v>
      </c>
      <c r="D18" s="40">
        <v>0.13</v>
      </c>
    </row>
    <row r="20" spans="1:4">
      <c r="A20" s="11" t="s">
        <v>21</v>
      </c>
    </row>
    <row r="21" spans="1:4">
      <c r="A21" s="117" t="s">
        <v>10</v>
      </c>
      <c r="B21" s="118" t="s">
        <v>11</v>
      </c>
      <c r="C21" s="118"/>
      <c r="D21" s="118"/>
    </row>
    <row r="22" spans="1:4" ht="14">
      <c r="A22" s="117"/>
      <c r="B22" s="9" t="s">
        <v>4</v>
      </c>
      <c r="C22" s="9" t="s">
        <v>5</v>
      </c>
      <c r="D22" s="9" t="s">
        <v>6</v>
      </c>
    </row>
    <row r="23" spans="1:4">
      <c r="A23" s="20" t="s">
        <v>1</v>
      </c>
      <c r="B23" s="28">
        <v>402000</v>
      </c>
      <c r="C23" s="28">
        <v>352000</v>
      </c>
      <c r="D23" s="28">
        <v>-98000</v>
      </c>
    </row>
    <row r="24" spans="1:4">
      <c r="A24" s="20" t="s">
        <v>2</v>
      </c>
      <c r="B24" s="28">
        <v>432000</v>
      </c>
      <c r="C24" s="28">
        <v>322000</v>
      </c>
      <c r="D24" s="28">
        <v>-128000</v>
      </c>
    </row>
    <row r="25" spans="1:4">
      <c r="A25" s="20" t="s">
        <v>3</v>
      </c>
      <c r="B25" s="28">
        <v>372000</v>
      </c>
      <c r="C25" s="28">
        <v>312000</v>
      </c>
      <c r="D25" s="28">
        <v>-148000</v>
      </c>
    </row>
    <row r="26" spans="1:4">
      <c r="A26" s="20" t="s">
        <v>0</v>
      </c>
      <c r="B26" s="40">
        <v>0.17</v>
      </c>
      <c r="C26" s="40">
        <v>0.28999999999999998</v>
      </c>
      <c r="D26" s="40">
        <v>0.54</v>
      </c>
    </row>
    <row r="27" spans="1:4" ht="12" customHeight="1"/>
    <row r="28" spans="1:4" ht="17" customHeight="1">
      <c r="A28" s="10" t="s">
        <v>80</v>
      </c>
    </row>
    <row r="31" spans="1:4" ht="16" customHeight="1"/>
    <row r="35" ht="25.25" customHeight="1"/>
  </sheetData>
  <mergeCells count="6">
    <mergeCell ref="A21:A22"/>
    <mergeCell ref="B21:D21"/>
    <mergeCell ref="A2:A3"/>
    <mergeCell ref="B2:D2"/>
    <mergeCell ref="A13:A14"/>
    <mergeCell ref="B13:D13"/>
  </mergeCells>
  <phoneticPr fontId="9" type="noConversion"/>
  <pageMargins left="0.45" right="0.45" top="0.5" bottom="0.5" header="0.3" footer="0.3"/>
  <pageSetup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
  <sheetViews>
    <sheetView topLeftCell="A10" zoomScale="125" zoomScaleNormal="96" workbookViewId="0">
      <selection activeCell="E41" sqref="E41:E43"/>
    </sheetView>
  </sheetViews>
  <sheetFormatPr baseColWidth="10" defaultColWidth="11.1640625" defaultRowHeight="13"/>
  <cols>
    <col min="1" max="1" width="35.1640625" style="11" customWidth="1"/>
    <col min="2" max="2" width="16.6640625" style="11" customWidth="1"/>
    <col min="3" max="3" width="15.1640625" style="31" customWidth="1"/>
    <col min="4" max="4" width="17.6640625" style="11" customWidth="1"/>
    <col min="5" max="5" width="12.1640625" style="11" customWidth="1"/>
    <col min="6" max="6" width="12.1640625" style="22" customWidth="1"/>
    <col min="7" max="16384" width="11.1640625" style="11"/>
  </cols>
  <sheetData>
    <row r="1" spans="1:6" ht="12.75" customHeight="1">
      <c r="A1" s="11" t="s">
        <v>84</v>
      </c>
      <c r="E1" s="19"/>
    </row>
    <row r="2" spans="1:6" ht="16.25" customHeight="1">
      <c r="A2" s="117" t="s">
        <v>10</v>
      </c>
      <c r="B2" s="118" t="s">
        <v>11</v>
      </c>
      <c r="C2" s="118"/>
      <c r="D2" s="118"/>
      <c r="E2" s="119" t="s">
        <v>7</v>
      </c>
      <c r="F2" s="119" t="s">
        <v>71</v>
      </c>
    </row>
    <row r="3" spans="1:6" ht="14">
      <c r="A3" s="117"/>
      <c r="B3" s="9" t="s">
        <v>4</v>
      </c>
      <c r="C3" s="9" t="s">
        <v>5</v>
      </c>
      <c r="D3" s="9" t="s">
        <v>6</v>
      </c>
      <c r="E3" s="120"/>
      <c r="F3" s="120"/>
    </row>
    <row r="4" spans="1:6" ht="12.75" customHeight="1">
      <c r="A4" s="20" t="s">
        <v>1</v>
      </c>
      <c r="B4" s="42">
        <v>410000</v>
      </c>
      <c r="C4" s="42">
        <v>360000</v>
      </c>
      <c r="D4" s="42">
        <f>'Task 2-4 Solution'!L14</f>
        <v>-90000</v>
      </c>
      <c r="E4" s="28">
        <f>B4*B7+C4*C7+D4*D7</f>
        <v>316000</v>
      </c>
      <c r="F4" s="34">
        <v>3</v>
      </c>
    </row>
    <row r="5" spans="1:6" ht="12.75" customHeight="1">
      <c r="A5" s="20" t="s">
        <v>2</v>
      </c>
      <c r="B5" s="42">
        <v>440000</v>
      </c>
      <c r="C5" s="42">
        <v>330000</v>
      </c>
      <c r="D5" s="42">
        <v>-120000</v>
      </c>
      <c r="E5" s="28">
        <f>B5*B7+C5*C7+D5*D7</f>
        <v>303400</v>
      </c>
      <c r="F5" s="34">
        <v>4</v>
      </c>
    </row>
    <row r="6" spans="1:6" ht="12.75" customHeight="1">
      <c r="A6" s="20" t="s">
        <v>3</v>
      </c>
      <c r="B6" s="42">
        <v>380000</v>
      </c>
      <c r="C6" s="42">
        <v>320000</v>
      </c>
      <c r="D6" s="42">
        <v>-140000</v>
      </c>
      <c r="E6" s="28">
        <f>B6*B7+C6*C7+D6*D7</f>
        <v>277600</v>
      </c>
      <c r="F6" s="34">
        <v>5</v>
      </c>
    </row>
    <row r="7" spans="1:6" ht="12.75" customHeight="1">
      <c r="A7" s="20" t="s">
        <v>0</v>
      </c>
      <c r="B7" s="40">
        <v>0.28999999999999998</v>
      </c>
      <c r="C7" s="40">
        <v>0.57999999999999996</v>
      </c>
      <c r="D7" s="40">
        <v>0.13</v>
      </c>
      <c r="E7" s="21"/>
      <c r="F7" s="30"/>
    </row>
    <row r="8" spans="1:6" ht="12.75" customHeight="1">
      <c r="C8" s="22"/>
      <c r="D8" s="22"/>
      <c r="E8" s="23"/>
    </row>
    <row r="9" spans="1:6" ht="13.25" customHeight="1">
      <c r="A9" s="11" t="s">
        <v>83</v>
      </c>
      <c r="E9" s="19"/>
    </row>
    <row r="10" spans="1:6" ht="12.75" customHeight="1">
      <c r="A10" s="20" t="s">
        <v>50</v>
      </c>
      <c r="B10" s="42">
        <v>8000</v>
      </c>
      <c r="E10" s="19"/>
    </row>
    <row r="12" spans="1:6" ht="12.75" customHeight="1">
      <c r="A12" s="11" t="s">
        <v>20</v>
      </c>
    </row>
    <row r="13" spans="1:6" ht="12.75" customHeight="1">
      <c r="A13" s="117" t="s">
        <v>10</v>
      </c>
      <c r="B13" s="118" t="s">
        <v>11</v>
      </c>
      <c r="C13" s="118"/>
      <c r="D13" s="118"/>
      <c r="E13" s="119" t="s">
        <v>7</v>
      </c>
      <c r="F13" s="119" t="s">
        <v>71</v>
      </c>
    </row>
    <row r="14" spans="1:6" ht="12.75" customHeight="1">
      <c r="A14" s="117"/>
      <c r="B14" s="9" t="s">
        <v>4</v>
      </c>
      <c r="C14" s="9" t="s">
        <v>5</v>
      </c>
      <c r="D14" s="9" t="s">
        <v>6</v>
      </c>
      <c r="E14" s="120"/>
      <c r="F14" s="120"/>
    </row>
    <row r="15" spans="1:6" ht="12.75" customHeight="1">
      <c r="A15" s="20" t="s">
        <v>1</v>
      </c>
      <c r="B15" s="28">
        <f>B4-B10</f>
        <v>402000</v>
      </c>
      <c r="C15" s="28">
        <f>C4-B10</f>
        <v>352000</v>
      </c>
      <c r="D15" s="28">
        <f>D4-B10</f>
        <v>-98000</v>
      </c>
      <c r="E15" s="28">
        <f>B15*B18+C15*C18+D15*D18</f>
        <v>321500</v>
      </c>
      <c r="F15" s="34">
        <v>9</v>
      </c>
    </row>
    <row r="16" spans="1:6" ht="12.75" customHeight="1">
      <c r="A16" s="20" t="s">
        <v>2</v>
      </c>
      <c r="B16" s="28">
        <f>B5-B10</f>
        <v>432000</v>
      </c>
      <c r="C16" s="28">
        <f>C5-B10</f>
        <v>322000</v>
      </c>
      <c r="D16" s="28">
        <f>D5-B10</f>
        <v>-128000</v>
      </c>
      <c r="E16" s="28">
        <f>B16*B18+C16*C18+D16*D18</f>
        <v>325100</v>
      </c>
      <c r="F16" s="34">
        <v>10</v>
      </c>
    </row>
    <row r="17" spans="1:6" ht="12.75" customHeight="1">
      <c r="A17" s="20" t="s">
        <v>3</v>
      </c>
      <c r="B17" s="28">
        <f>B6-B10</f>
        <v>372000</v>
      </c>
      <c r="C17" s="28">
        <f>C6-B10</f>
        <v>312000</v>
      </c>
      <c r="D17" s="28">
        <f>D6-B10</f>
        <v>-148000</v>
      </c>
      <c r="E17" s="28">
        <f>B17*B18+C17*C18+D17*D18</f>
        <v>285800</v>
      </c>
      <c r="F17" s="34">
        <v>11</v>
      </c>
    </row>
    <row r="18" spans="1:6" ht="12.75" customHeight="1">
      <c r="A18" s="20" t="s">
        <v>0</v>
      </c>
      <c r="B18" s="40">
        <v>0.56000000000000005</v>
      </c>
      <c r="C18" s="40">
        <v>0.31</v>
      </c>
      <c r="D18" s="40">
        <v>0.13</v>
      </c>
      <c r="E18" s="21"/>
      <c r="F18" s="30"/>
    </row>
    <row r="19" spans="1:6" ht="12" customHeight="1"/>
    <row r="20" spans="1:6" ht="12.75" customHeight="1">
      <c r="A20" s="11" t="s">
        <v>21</v>
      </c>
    </row>
    <row r="21" spans="1:6" ht="12.75" customHeight="1">
      <c r="A21" s="117" t="s">
        <v>10</v>
      </c>
      <c r="B21" s="118" t="s">
        <v>11</v>
      </c>
      <c r="C21" s="118"/>
      <c r="D21" s="118"/>
      <c r="E21" s="119" t="s">
        <v>7</v>
      </c>
      <c r="F21" s="119" t="s">
        <v>71</v>
      </c>
    </row>
    <row r="22" spans="1:6" ht="12.75" customHeight="1">
      <c r="A22" s="117"/>
      <c r="B22" s="9" t="s">
        <v>4</v>
      </c>
      <c r="C22" s="9" t="s">
        <v>5</v>
      </c>
      <c r="D22" s="9" t="s">
        <v>6</v>
      </c>
      <c r="E22" s="120"/>
      <c r="F22" s="120"/>
    </row>
    <row r="23" spans="1:6" ht="12.75" customHeight="1">
      <c r="A23" s="20" t="s">
        <v>1</v>
      </c>
      <c r="B23" s="28">
        <v>402000</v>
      </c>
      <c r="C23" s="28">
        <v>352000</v>
      </c>
      <c r="D23" s="28">
        <v>-98000</v>
      </c>
      <c r="E23" s="28">
        <f>B23*B26+C23*C26+D23*D26</f>
        <v>117500</v>
      </c>
      <c r="F23" s="34">
        <v>12</v>
      </c>
    </row>
    <row r="24" spans="1:6">
      <c r="A24" s="20" t="s">
        <v>2</v>
      </c>
      <c r="B24" s="28">
        <v>432000</v>
      </c>
      <c r="C24" s="28">
        <v>322000</v>
      </c>
      <c r="D24" s="28">
        <v>-128000</v>
      </c>
      <c r="E24" s="28">
        <f>B24*B26+C24*C26+D24*D26</f>
        <v>97700</v>
      </c>
      <c r="F24" s="34">
        <v>13</v>
      </c>
    </row>
    <row r="25" spans="1:6">
      <c r="A25" s="20" t="s">
        <v>3</v>
      </c>
      <c r="B25" s="28">
        <v>372000</v>
      </c>
      <c r="C25" s="28">
        <v>312000</v>
      </c>
      <c r="D25" s="28">
        <v>-148000</v>
      </c>
      <c r="E25" s="28">
        <f>B25*B26+C25*C26+D25*D26</f>
        <v>73800</v>
      </c>
      <c r="F25" s="34">
        <v>14</v>
      </c>
    </row>
    <row r="26" spans="1:6">
      <c r="A26" s="20" t="s">
        <v>0</v>
      </c>
      <c r="B26" s="40">
        <v>0.17</v>
      </c>
      <c r="C26" s="40">
        <v>0.28999999999999998</v>
      </c>
      <c r="D26" s="40">
        <v>0.54</v>
      </c>
      <c r="E26" s="21"/>
      <c r="F26" s="30"/>
    </row>
    <row r="28" spans="1:6">
      <c r="A28" s="11" t="s">
        <v>69</v>
      </c>
    </row>
    <row r="29" spans="1:6">
      <c r="A29" s="11" t="s">
        <v>92</v>
      </c>
    </row>
    <row r="30" spans="1:6">
      <c r="A30" s="25" t="s">
        <v>62</v>
      </c>
      <c r="B30" s="41">
        <v>0.52</v>
      </c>
    </row>
    <row r="31" spans="1:6">
      <c r="A31" s="25" t="s">
        <v>63</v>
      </c>
      <c r="B31" s="40">
        <v>0.48</v>
      </c>
    </row>
    <row r="32" spans="1:6">
      <c r="B32" s="31"/>
      <c r="C32" s="22" t="s">
        <v>71</v>
      </c>
    </row>
    <row r="33" spans="1:5">
      <c r="A33" s="25" t="s">
        <v>68</v>
      </c>
      <c r="B33" s="28">
        <f>MAX(E15:E17)</f>
        <v>325100</v>
      </c>
      <c r="C33" s="33">
        <v>7</v>
      </c>
    </row>
    <row r="34" spans="1:5">
      <c r="A34" s="25" t="s">
        <v>82</v>
      </c>
      <c r="B34" s="28">
        <f>MAX(E23:E25)</f>
        <v>117500</v>
      </c>
      <c r="C34" s="33">
        <v>8</v>
      </c>
    </row>
    <row r="35" spans="1:5">
      <c r="A35" s="25" t="s">
        <v>90</v>
      </c>
      <c r="B35" s="28">
        <f>B33*B30+B34*B31</f>
        <v>225452</v>
      </c>
      <c r="C35" s="33">
        <v>6</v>
      </c>
    </row>
    <row r="37" spans="1:5">
      <c r="A37" s="11" t="s">
        <v>70</v>
      </c>
      <c r="C37" s="31" t="s">
        <v>71</v>
      </c>
    </row>
    <row r="38" spans="1:5">
      <c r="A38" s="25" t="s">
        <v>90</v>
      </c>
      <c r="B38" s="28">
        <f>B30*B33+B31*B34</f>
        <v>225452</v>
      </c>
      <c r="C38" s="33">
        <v>6</v>
      </c>
      <c r="E38" s="43"/>
    </row>
    <row r="39" spans="1:5">
      <c r="A39" s="25" t="s">
        <v>136</v>
      </c>
      <c r="B39" s="32">
        <f>MAX(E4:E6)</f>
        <v>316000</v>
      </c>
      <c r="C39" s="33">
        <v>2</v>
      </c>
    </row>
    <row r="40" spans="1:5">
      <c r="A40" s="36" t="s">
        <v>95</v>
      </c>
      <c r="B40" s="32">
        <f>MAX(B38:B39)</f>
        <v>316000</v>
      </c>
      <c r="C40" s="33">
        <v>1</v>
      </c>
    </row>
    <row r="41" spans="1:5">
      <c r="D41" s="11" t="s">
        <v>137</v>
      </c>
    </row>
  </sheetData>
  <mergeCells count="12">
    <mergeCell ref="F2:F3"/>
    <mergeCell ref="F13:F14"/>
    <mergeCell ref="F21:F22"/>
    <mergeCell ref="A21:A22"/>
    <mergeCell ref="B21:D21"/>
    <mergeCell ref="E21:E22"/>
    <mergeCell ref="A2:A3"/>
    <mergeCell ref="B2:D2"/>
    <mergeCell ref="E2:E3"/>
    <mergeCell ref="E13:E14"/>
    <mergeCell ref="A13:A14"/>
    <mergeCell ref="B13:D13"/>
  </mergeCells>
  <phoneticPr fontId="9" type="noConversion"/>
  <pageMargins left="0.45" right="0.45" top="0.5" bottom="0.5" header="0.3" footer="0.3"/>
  <pageSetup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9456B-1942-4F36-9CF7-47B206BFD625}">
  <dimension ref="A1:F21"/>
  <sheetViews>
    <sheetView zoomScale="125" zoomScaleNormal="100" workbookViewId="0">
      <selection activeCell="M21" sqref="M21"/>
    </sheetView>
  </sheetViews>
  <sheetFormatPr baseColWidth="10" defaultColWidth="9" defaultRowHeight="15"/>
  <cols>
    <col min="1" max="1" width="23.6640625" style="44" customWidth="1"/>
    <col min="2" max="2" width="19.6640625" style="44" customWidth="1"/>
    <col min="3" max="3" width="17.1640625" style="44" customWidth="1"/>
    <col min="4" max="4" width="20.83203125" style="44" customWidth="1"/>
    <col min="5" max="16384" width="9" style="44"/>
  </cols>
  <sheetData>
    <row r="1" spans="1:6">
      <c r="A1" s="121" t="s">
        <v>104</v>
      </c>
      <c r="B1" s="122"/>
    </row>
    <row r="2" spans="1:6">
      <c r="A2" s="45" t="s">
        <v>68</v>
      </c>
      <c r="B2" s="47">
        <v>325100</v>
      </c>
    </row>
    <row r="3" spans="1:6">
      <c r="A3" s="45" t="s">
        <v>82</v>
      </c>
      <c r="B3" s="47">
        <v>117500</v>
      </c>
    </row>
    <row r="4" spans="1:6">
      <c r="A4" s="121" t="s">
        <v>105</v>
      </c>
      <c r="B4" s="122"/>
    </row>
    <row r="5" spans="1:6">
      <c r="A5" s="45" t="s">
        <v>7</v>
      </c>
      <c r="B5" s="47">
        <v>316000</v>
      </c>
    </row>
    <row r="6" spans="1:6">
      <c r="B6" s="48"/>
    </row>
    <row r="7" spans="1:6">
      <c r="B7" s="48"/>
    </row>
    <row r="8" spans="1:6" ht="18">
      <c r="A8" s="57" t="s">
        <v>106</v>
      </c>
      <c r="B8" s="48"/>
      <c r="F8" s="61" t="s">
        <v>107</v>
      </c>
    </row>
    <row r="9" spans="1:6">
      <c r="A9" s="45" t="s">
        <v>103</v>
      </c>
      <c r="B9" s="45" t="s">
        <v>102</v>
      </c>
      <c r="C9" s="45" t="s">
        <v>101</v>
      </c>
      <c r="D9" s="45" t="s">
        <v>100</v>
      </c>
      <c r="F9" s="44" t="s">
        <v>134</v>
      </c>
    </row>
    <row r="10" spans="1:6">
      <c r="A10" s="45">
        <v>0</v>
      </c>
      <c r="B10" s="45">
        <v>1</v>
      </c>
      <c r="C10" s="46">
        <v>117500</v>
      </c>
      <c r="D10" s="46">
        <v>316000</v>
      </c>
      <c r="F10" s="44" t="s">
        <v>108</v>
      </c>
    </row>
    <row r="11" spans="1:6">
      <c r="A11" s="45">
        <v>1</v>
      </c>
      <c r="B11" s="45">
        <v>0</v>
      </c>
      <c r="C11" s="46">
        <v>325100</v>
      </c>
      <c r="D11" s="46">
        <v>316000</v>
      </c>
      <c r="F11" s="44" t="s">
        <v>109</v>
      </c>
    </row>
    <row r="13" spans="1:6">
      <c r="A13" s="49" t="s">
        <v>99</v>
      </c>
      <c r="B13" s="50"/>
    </row>
    <row r="14" spans="1:6">
      <c r="A14" s="51" t="s">
        <v>97</v>
      </c>
      <c r="B14" s="52">
        <v>0</v>
      </c>
    </row>
    <row r="15" spans="1:6">
      <c r="A15" s="53" t="s">
        <v>96</v>
      </c>
      <c r="B15" s="54">
        <v>0</v>
      </c>
    </row>
    <row r="17" spans="1:2">
      <c r="A17" s="49" t="s">
        <v>98</v>
      </c>
      <c r="B17" s="50"/>
    </row>
    <row r="18" spans="1:2">
      <c r="A18" s="51" t="s">
        <v>97</v>
      </c>
      <c r="B18" s="62">
        <f>(D11-C10)/(C11-C10)</f>
        <v>0.95616570327552985</v>
      </c>
    </row>
    <row r="19" spans="1:2">
      <c r="A19" s="53" t="s">
        <v>96</v>
      </c>
      <c r="B19" s="55">
        <f>D11</f>
        <v>316000</v>
      </c>
    </row>
    <row r="21" spans="1:2" ht="72" customHeight="1">
      <c r="A21" s="56" t="s">
        <v>138</v>
      </c>
    </row>
  </sheetData>
  <mergeCells count="2">
    <mergeCell ref="A1:B1"/>
    <mergeCell ref="A4:B4"/>
  </mergeCells>
  <phoneticPr fontId="9"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V1041"/>
  <sheetViews>
    <sheetView tabSelected="1" topLeftCell="A87" zoomScale="90" zoomScaleNormal="90" workbookViewId="0">
      <selection activeCell="AA38" sqref="AA38"/>
    </sheetView>
  </sheetViews>
  <sheetFormatPr baseColWidth="10" defaultColWidth="11.1640625" defaultRowHeight="16"/>
  <cols>
    <col min="2" max="2" width="2.1640625" style="59" customWidth="1"/>
    <col min="3" max="3" width="3.6640625" customWidth="1"/>
    <col min="6" max="6" width="2.1640625" style="59" customWidth="1"/>
    <col min="7" max="7" width="3.6640625" customWidth="1"/>
    <col min="10" max="10" width="2.1640625" style="35" customWidth="1"/>
    <col min="11" max="11" width="3.6640625" customWidth="1"/>
    <col min="14" max="14" width="4.5" style="60" customWidth="1"/>
    <col min="15" max="15" width="3.6640625" customWidth="1"/>
    <col min="18" max="18" width="2.1640625" customWidth="1"/>
  </cols>
  <sheetData>
    <row r="1" spans="8:19">
      <c r="L1" s="35">
        <v>0.28999999999999998</v>
      </c>
    </row>
    <row r="2" spans="8:19">
      <c r="L2" t="s">
        <v>132</v>
      </c>
    </row>
    <row r="3" spans="8:19">
      <c r="S3">
        <f>SUM(D24,H9,L4)</f>
        <v>410000</v>
      </c>
    </row>
    <row r="4" spans="8:19">
      <c r="L4" s="35">
        <v>410000</v>
      </c>
      <c r="M4">
        <f>S3</f>
        <v>410000</v>
      </c>
    </row>
    <row r="6" spans="8:19">
      <c r="L6" s="35">
        <v>0.57999999999999996</v>
      </c>
    </row>
    <row r="7" spans="8:19">
      <c r="H7" t="s">
        <v>127</v>
      </c>
      <c r="L7" t="s">
        <v>133</v>
      </c>
    </row>
    <row r="8" spans="8:19">
      <c r="J8" s="35">
        <v>3</v>
      </c>
      <c r="S8">
        <f>SUM(D24,H9,L9)</f>
        <v>360000</v>
      </c>
    </row>
    <row r="9" spans="8:19">
      <c r="H9" s="35">
        <v>0</v>
      </c>
      <c r="I9">
        <f>IF(ABS(1-(L1+L6+L11))&lt;=0.00001,L1*M4+L6*M9+L11*M14,NA())</f>
        <v>316000</v>
      </c>
      <c r="L9" s="35">
        <v>360000</v>
      </c>
      <c r="M9">
        <f>S8</f>
        <v>360000</v>
      </c>
    </row>
    <row r="11" spans="8:19">
      <c r="L11" s="35">
        <v>0.13</v>
      </c>
    </row>
    <row r="12" spans="8:19">
      <c r="L12" t="s">
        <v>128</v>
      </c>
    </row>
    <row r="13" spans="8:19">
      <c r="S13">
        <f>SUM(D24,H9,L14)</f>
        <v>-90000</v>
      </c>
    </row>
    <row r="14" spans="8:19">
      <c r="L14" s="35">
        <v>-90000</v>
      </c>
      <c r="M14">
        <f>S13</f>
        <v>-90000</v>
      </c>
    </row>
    <row r="16" spans="8:19">
      <c r="L16" s="35">
        <v>0.28999999999999998</v>
      </c>
    </row>
    <row r="17" spans="4:19">
      <c r="L17" t="s">
        <v>132</v>
      </c>
    </row>
    <row r="18" spans="4:19">
      <c r="S18">
        <f>SUM(D24,H24,L19)</f>
        <v>440000</v>
      </c>
    </row>
    <row r="19" spans="4:19">
      <c r="L19" s="35">
        <v>440000</v>
      </c>
      <c r="M19">
        <f>S18</f>
        <v>440000</v>
      </c>
    </row>
    <row r="21" spans="4:19">
      <c r="L21" s="35">
        <v>0.57999999999999996</v>
      </c>
    </row>
    <row r="22" spans="4:19">
      <c r="D22" t="s">
        <v>105</v>
      </c>
      <c r="H22" t="s">
        <v>2</v>
      </c>
      <c r="L22" t="s">
        <v>133</v>
      </c>
    </row>
    <row r="23" spans="4:19">
      <c r="F23" s="59">
        <v>2</v>
      </c>
      <c r="J23" s="35">
        <v>4</v>
      </c>
      <c r="S23">
        <f>SUM(D24,H24,L24)</f>
        <v>330000</v>
      </c>
    </row>
    <row r="24" spans="4:19">
      <c r="D24" s="35">
        <v>0</v>
      </c>
      <c r="E24">
        <f>MAX(I9,I24,I39)</f>
        <v>316000</v>
      </c>
      <c r="H24" s="35">
        <v>0</v>
      </c>
      <c r="I24">
        <f>IF(ABS(1-(L16+L21+L26))&lt;=0.00001,L16*M19+L21*M24+L26*M29,NA())</f>
        <v>303400</v>
      </c>
      <c r="L24" s="35">
        <v>330000</v>
      </c>
      <c r="M24">
        <f>S23</f>
        <v>330000</v>
      </c>
    </row>
    <row r="26" spans="4:19">
      <c r="L26" s="35">
        <v>0.13</v>
      </c>
    </row>
    <row r="27" spans="4:19">
      <c r="L27" t="s">
        <v>128</v>
      </c>
    </row>
    <row r="28" spans="4:19">
      <c r="S28">
        <f>SUM(D24,H24,L29)</f>
        <v>-120000</v>
      </c>
    </row>
    <row r="29" spans="4:19">
      <c r="L29" s="35">
        <v>-120000</v>
      </c>
      <c r="M29">
        <f>S28</f>
        <v>-120000</v>
      </c>
    </row>
    <row r="31" spans="4:19">
      <c r="L31" s="35">
        <v>0.28999999999999998</v>
      </c>
    </row>
    <row r="32" spans="4:19">
      <c r="L32" t="s">
        <v>132</v>
      </c>
    </row>
    <row r="33" spans="8:19">
      <c r="S33">
        <f>SUM(D24,H39,L34)</f>
        <v>380000</v>
      </c>
    </row>
    <row r="34" spans="8:19">
      <c r="L34" s="35">
        <v>380000</v>
      </c>
      <c r="M34">
        <f>S33</f>
        <v>380000</v>
      </c>
    </row>
    <row r="36" spans="8:19">
      <c r="L36" s="35">
        <v>0.57999999999999996</v>
      </c>
    </row>
    <row r="37" spans="8:19">
      <c r="H37" t="s">
        <v>3</v>
      </c>
      <c r="L37" t="s">
        <v>133</v>
      </c>
    </row>
    <row r="38" spans="8:19">
      <c r="J38" s="35">
        <v>5</v>
      </c>
      <c r="S38">
        <f>SUM(D24,H39,L39)</f>
        <v>320000</v>
      </c>
    </row>
    <row r="39" spans="8:19">
      <c r="H39" s="35">
        <v>0</v>
      </c>
      <c r="I39">
        <f>IF(ABS(1-(L31+L36+L41))&lt;=0.00001,L31*M34+L36*M39+L41*M44,NA())</f>
        <v>277600</v>
      </c>
      <c r="L39" s="35">
        <v>320000</v>
      </c>
      <c r="M39">
        <f>S38</f>
        <v>320000</v>
      </c>
    </row>
    <row r="41" spans="8:19">
      <c r="L41" s="35">
        <v>0.13</v>
      </c>
    </row>
    <row r="42" spans="8:19">
      <c r="L42" t="s">
        <v>128</v>
      </c>
    </row>
    <row r="43" spans="8:19">
      <c r="S43">
        <f>SUM(D24,H39,L44)</f>
        <v>-140000</v>
      </c>
    </row>
    <row r="44" spans="8:19">
      <c r="L44" s="35">
        <v>-140000</v>
      </c>
      <c r="M44">
        <f>S43</f>
        <v>-140000</v>
      </c>
    </row>
    <row r="46" spans="8:19">
      <c r="P46" s="35">
        <v>0.56000000000000005</v>
      </c>
    </row>
    <row r="47" spans="8:19">
      <c r="P47" t="s">
        <v>132</v>
      </c>
    </row>
    <row r="48" spans="8:19">
      <c r="S48">
        <f>SUM(D91,H69,L54,P49)</f>
        <v>402000</v>
      </c>
    </row>
    <row r="49" spans="1:19">
      <c r="P49" s="35">
        <v>402000</v>
      </c>
      <c r="Q49">
        <f>S48</f>
        <v>402000</v>
      </c>
    </row>
    <row r="51" spans="1:19">
      <c r="P51" s="35">
        <v>0.31</v>
      </c>
    </row>
    <row r="52" spans="1:19">
      <c r="L52" t="s">
        <v>127</v>
      </c>
      <c r="P52" t="s">
        <v>133</v>
      </c>
    </row>
    <row r="53" spans="1:19">
      <c r="N53" s="60">
        <v>9</v>
      </c>
      <c r="S53">
        <f>SUM(D91,H69,L54,P54)</f>
        <v>352000</v>
      </c>
    </row>
    <row r="54" spans="1:19">
      <c r="L54" s="35">
        <v>0</v>
      </c>
      <c r="M54">
        <f>IF(ABS(1-(P46+P51+P56))&lt;=0.00001,P46*Q49+P51*Q54+P56*Q59,NA())</f>
        <v>321500</v>
      </c>
      <c r="P54" s="35">
        <v>352000</v>
      </c>
      <c r="Q54">
        <f>S53</f>
        <v>352000</v>
      </c>
    </row>
    <row r="55" spans="1:19">
      <c r="A55" s="58"/>
    </row>
    <row r="56" spans="1:19">
      <c r="B56" s="59">
        <f>IF(A57=E24,1,IF(A57=E91,2))</f>
        <v>1</v>
      </c>
      <c r="P56" s="35">
        <v>0.13</v>
      </c>
    </row>
    <row r="57" spans="1:19">
      <c r="A57">
        <f>MAX(E24,E91)</f>
        <v>316000</v>
      </c>
      <c r="P57" t="s">
        <v>128</v>
      </c>
    </row>
    <row r="58" spans="1:19">
      <c r="S58">
        <f>SUM(D91,H69,L54,P59)</f>
        <v>-98000</v>
      </c>
    </row>
    <row r="59" spans="1:19">
      <c r="P59" s="35">
        <v>-98000</v>
      </c>
      <c r="Q59">
        <f>S58</f>
        <v>-98000</v>
      </c>
    </row>
    <row r="61" spans="1:19">
      <c r="P61" s="35">
        <v>0.56000000000000005</v>
      </c>
    </row>
    <row r="62" spans="1:19">
      <c r="P62" t="s">
        <v>132</v>
      </c>
    </row>
    <row r="63" spans="1:19">
      <c r="S63">
        <f>SUM(D91,H69,L69,P64)</f>
        <v>432000</v>
      </c>
    </row>
    <row r="64" spans="1:19">
      <c r="P64" s="35">
        <v>432000</v>
      </c>
      <c r="Q64">
        <f>S63</f>
        <v>432000</v>
      </c>
    </row>
    <row r="66" spans="8:19">
      <c r="H66" s="35">
        <v>0.52</v>
      </c>
      <c r="P66" s="35">
        <v>0.31</v>
      </c>
    </row>
    <row r="67" spans="8:19">
      <c r="H67" t="s">
        <v>130</v>
      </c>
      <c r="L67" t="s">
        <v>2</v>
      </c>
      <c r="P67" t="s">
        <v>133</v>
      </c>
    </row>
    <row r="68" spans="8:19">
      <c r="J68" s="35">
        <v>7</v>
      </c>
      <c r="N68" s="60">
        <v>10</v>
      </c>
      <c r="S68">
        <f>SUM(D91,H69,L69,P69)</f>
        <v>322000</v>
      </c>
    </row>
    <row r="69" spans="8:19">
      <c r="H69" s="35">
        <v>0</v>
      </c>
      <c r="I69">
        <f>MAX(M54,M69,M84)</f>
        <v>325100</v>
      </c>
      <c r="L69" s="35">
        <v>0</v>
      </c>
      <c r="M69">
        <f>IF(ABS(1-(P61+P66+P71))&lt;=0.00001,P61*Q64+P66*Q69+P71*Q74,NA())</f>
        <v>325100</v>
      </c>
      <c r="P69" s="35">
        <v>322000</v>
      </c>
      <c r="Q69">
        <f>S68</f>
        <v>322000</v>
      </c>
    </row>
    <row r="71" spans="8:19">
      <c r="P71" s="35">
        <v>0.13</v>
      </c>
    </row>
    <row r="72" spans="8:19">
      <c r="P72" t="s">
        <v>128</v>
      </c>
    </row>
    <row r="73" spans="8:19">
      <c r="S73">
        <f>SUM(D91,H69,L69,P74)</f>
        <v>-128000</v>
      </c>
    </row>
    <row r="74" spans="8:19">
      <c r="P74" s="35">
        <v>-128000</v>
      </c>
      <c r="Q74">
        <f>S73</f>
        <v>-128000</v>
      </c>
    </row>
    <row r="76" spans="8:19">
      <c r="P76" s="35">
        <v>0.56000000000000005</v>
      </c>
    </row>
    <row r="77" spans="8:19">
      <c r="P77" t="s">
        <v>132</v>
      </c>
    </row>
    <row r="78" spans="8:19">
      <c r="S78">
        <f>SUM(D91,H69,L84,P79)</f>
        <v>372000</v>
      </c>
    </row>
    <row r="79" spans="8:19">
      <c r="P79" s="35">
        <v>372000</v>
      </c>
      <c r="Q79">
        <f>S78</f>
        <v>372000</v>
      </c>
    </row>
    <row r="81" spans="4:19">
      <c r="P81" s="35">
        <v>0.31</v>
      </c>
    </row>
    <row r="82" spans="4:19">
      <c r="L82" t="s">
        <v>3</v>
      </c>
      <c r="P82" t="s">
        <v>133</v>
      </c>
    </row>
    <row r="83" spans="4:19">
      <c r="N83" s="60">
        <v>11</v>
      </c>
      <c r="S83">
        <f>SUM(D91,H69,L84,P84)</f>
        <v>312000</v>
      </c>
    </row>
    <row r="84" spans="4:19">
      <c r="L84" s="35">
        <v>0</v>
      </c>
      <c r="M84">
        <f>IF(ABS(1-(P76+P81+P86))&lt;=0.00001,P76*Q79+P81*Q84+P86*Q89,NA())</f>
        <v>285800</v>
      </c>
      <c r="P84" s="35">
        <v>312000</v>
      </c>
      <c r="Q84">
        <f>S83</f>
        <v>312000</v>
      </c>
    </row>
    <row r="86" spans="4:19">
      <c r="P86" s="35">
        <v>0.13</v>
      </c>
    </row>
    <row r="87" spans="4:19">
      <c r="P87" t="s">
        <v>128</v>
      </c>
    </row>
    <row r="88" spans="4:19">
      <c r="S88">
        <f>SUM(D91,H69,L84,P89)</f>
        <v>-148000</v>
      </c>
    </row>
    <row r="89" spans="4:19">
      <c r="D89" t="s">
        <v>129</v>
      </c>
      <c r="P89" s="35">
        <v>-148000</v>
      </c>
      <c r="Q89">
        <f>S88</f>
        <v>-148000</v>
      </c>
    </row>
    <row r="90" spans="4:19">
      <c r="F90" s="59">
        <v>6</v>
      </c>
    </row>
    <row r="91" spans="4:19">
      <c r="D91" s="35">
        <v>0</v>
      </c>
      <c r="E91">
        <f>IF(ABS(1-(H66+H111))&lt;=0.00001,H66*I69+H111*I114,NA())</f>
        <v>225452</v>
      </c>
      <c r="P91" s="35">
        <v>0.17</v>
      </c>
    </row>
    <row r="92" spans="4:19">
      <c r="P92" t="s">
        <v>132</v>
      </c>
    </row>
    <row r="93" spans="4:19">
      <c r="S93">
        <f>SUM(D91,H114,L99,P94)</f>
        <v>402000</v>
      </c>
    </row>
    <row r="94" spans="4:19">
      <c r="P94" s="35">
        <v>402000</v>
      </c>
      <c r="Q94">
        <f>S93</f>
        <v>402000</v>
      </c>
    </row>
    <row r="96" spans="4:19">
      <c r="P96" s="35">
        <v>0.28999999999999998</v>
      </c>
    </row>
    <row r="97" spans="8:19">
      <c r="L97" t="s">
        <v>127</v>
      </c>
      <c r="P97" t="s">
        <v>133</v>
      </c>
    </row>
    <row r="98" spans="8:19">
      <c r="N98" s="60">
        <v>12</v>
      </c>
      <c r="S98">
        <f>SUM(D91,H114,L99,P99)</f>
        <v>352000</v>
      </c>
    </row>
    <row r="99" spans="8:19">
      <c r="L99" s="35">
        <v>0</v>
      </c>
      <c r="M99">
        <f>IF(ABS(1-(P91+P96+P101))&lt;=0.00001,P91*Q94+P96*Q99+P101*Q104,NA())</f>
        <v>117500</v>
      </c>
      <c r="P99" s="35">
        <v>352000</v>
      </c>
      <c r="Q99">
        <f>S98</f>
        <v>352000</v>
      </c>
    </row>
    <row r="101" spans="8:19">
      <c r="P101" s="35">
        <v>0.54</v>
      </c>
    </row>
    <row r="102" spans="8:19">
      <c r="P102" t="s">
        <v>128</v>
      </c>
    </row>
    <row r="103" spans="8:19">
      <c r="S103">
        <f>SUM(D91,H114,L99,P104)</f>
        <v>-98000</v>
      </c>
    </row>
    <row r="104" spans="8:19">
      <c r="P104" s="35">
        <v>-98000</v>
      </c>
      <c r="Q104">
        <f>S103</f>
        <v>-98000</v>
      </c>
    </row>
    <row r="106" spans="8:19">
      <c r="P106" s="35">
        <v>0.17</v>
      </c>
    </row>
    <row r="107" spans="8:19">
      <c r="P107" t="s">
        <v>132</v>
      </c>
    </row>
    <row r="108" spans="8:19">
      <c r="S108">
        <f>SUM(D91,H114,L114,P109)</f>
        <v>432000</v>
      </c>
    </row>
    <row r="109" spans="8:19">
      <c r="P109" s="35">
        <v>432000</v>
      </c>
      <c r="Q109">
        <f>S108</f>
        <v>432000</v>
      </c>
    </row>
    <row r="111" spans="8:19">
      <c r="H111" s="35">
        <v>0.48</v>
      </c>
      <c r="P111" s="35">
        <v>0.28999999999999998</v>
      </c>
    </row>
    <row r="112" spans="8:19">
      <c r="H112" t="s">
        <v>131</v>
      </c>
      <c r="L112" t="s">
        <v>2</v>
      </c>
      <c r="P112" t="s">
        <v>133</v>
      </c>
    </row>
    <row r="113" spans="8:19">
      <c r="J113" s="35">
        <v>8</v>
      </c>
      <c r="N113" s="60">
        <v>13</v>
      </c>
      <c r="S113">
        <f>SUM(D91,H114,L114,P114)</f>
        <v>322000</v>
      </c>
    </row>
    <row r="114" spans="8:19">
      <c r="H114" s="35">
        <v>0</v>
      </c>
      <c r="I114">
        <f>MAX(M99,M114,M129)</f>
        <v>117500</v>
      </c>
      <c r="L114" s="35">
        <v>0</v>
      </c>
      <c r="M114">
        <f>IF(ABS(1-(P106+P111+P116))&lt;=0.00001,P106*Q109+P111*Q114+P116*Q119,NA())</f>
        <v>97700</v>
      </c>
      <c r="P114" s="35">
        <v>322000</v>
      </c>
      <c r="Q114">
        <f>S113</f>
        <v>322000</v>
      </c>
    </row>
    <row r="116" spans="8:19">
      <c r="P116" s="35">
        <v>0.54</v>
      </c>
    </row>
    <row r="117" spans="8:19">
      <c r="P117" t="s">
        <v>128</v>
      </c>
    </row>
    <row r="118" spans="8:19">
      <c r="S118">
        <f>SUM(D91,H114,L114,P119)</f>
        <v>-128000</v>
      </c>
    </row>
    <row r="119" spans="8:19">
      <c r="P119" s="35">
        <v>-128000</v>
      </c>
      <c r="Q119">
        <f>S118</f>
        <v>-128000</v>
      </c>
    </row>
    <row r="121" spans="8:19">
      <c r="P121" s="35">
        <v>0.17</v>
      </c>
    </row>
    <row r="122" spans="8:19">
      <c r="P122" t="s">
        <v>132</v>
      </c>
    </row>
    <row r="123" spans="8:19">
      <c r="S123">
        <f>SUM(D91,H114,L129,P124)</f>
        <v>372000</v>
      </c>
    </row>
    <row r="124" spans="8:19">
      <c r="P124" s="35">
        <v>372000</v>
      </c>
      <c r="Q124">
        <f>S123</f>
        <v>372000</v>
      </c>
    </row>
    <row r="126" spans="8:19">
      <c r="P126" s="35">
        <v>0.28999999999999998</v>
      </c>
    </row>
    <row r="127" spans="8:19">
      <c r="L127" t="s">
        <v>3</v>
      </c>
      <c r="P127" t="s">
        <v>133</v>
      </c>
    </row>
    <row r="128" spans="8:19">
      <c r="N128" s="60">
        <v>14</v>
      </c>
      <c r="S128">
        <f>SUM(D91,H114,L129,P129)</f>
        <v>312000</v>
      </c>
    </row>
    <row r="129" spans="12:19">
      <c r="L129" s="35">
        <v>0</v>
      </c>
      <c r="M129">
        <f>IF(ABS(1-(P121+P126+P131))&lt;=0.00001,P121*Q124+P126*Q129+P131*Q134,NA())</f>
        <v>73800</v>
      </c>
      <c r="P129" s="35">
        <v>312000</v>
      </c>
      <c r="Q129">
        <f>S128</f>
        <v>312000</v>
      </c>
    </row>
    <row r="131" spans="12:19">
      <c r="P131" s="35">
        <v>0.54</v>
      </c>
    </row>
    <row r="132" spans="12:19">
      <c r="P132" t="s">
        <v>128</v>
      </c>
    </row>
    <row r="133" spans="12:19">
      <c r="S133">
        <f>SUM(D91,H114,L129,P134)</f>
        <v>-148000</v>
      </c>
    </row>
    <row r="134" spans="12:19">
      <c r="P134" s="35">
        <v>-148000</v>
      </c>
      <c r="Q134">
        <f>S133</f>
        <v>-148000</v>
      </c>
    </row>
    <row r="1000" spans="190:204">
      <c r="GH1000" t="s">
        <v>110</v>
      </c>
      <c r="GI1000" t="s">
        <v>111</v>
      </c>
      <c r="GJ1000" t="s">
        <v>112</v>
      </c>
      <c r="GK1000" t="s">
        <v>113</v>
      </c>
      <c r="GL1000" t="s">
        <v>114</v>
      </c>
      <c r="GM1000" t="s">
        <v>115</v>
      </c>
      <c r="GN1000" t="s">
        <v>116</v>
      </c>
      <c r="GO1000" t="s">
        <v>117</v>
      </c>
      <c r="GP1000" t="s">
        <v>118</v>
      </c>
      <c r="GQ1000" t="s">
        <v>119</v>
      </c>
      <c r="GR1000" t="s">
        <v>120</v>
      </c>
      <c r="GS1000" t="s">
        <v>121</v>
      </c>
      <c r="GT1000" t="s">
        <v>122</v>
      </c>
      <c r="GU1000" t="s">
        <v>123</v>
      </c>
      <c r="GV1000" t="s">
        <v>124</v>
      </c>
    </row>
    <row r="1001" spans="190:204">
      <c r="GH1001">
        <v>0</v>
      </c>
      <c r="GI1001" t="s">
        <v>125</v>
      </c>
      <c r="GJ1001">
        <v>0</v>
      </c>
      <c r="GK1001">
        <v>0</v>
      </c>
      <c r="GL1001">
        <v>0</v>
      </c>
      <c r="GM1001" t="s">
        <v>8</v>
      </c>
      <c r="GN1001">
        <v>2</v>
      </c>
      <c r="GO1001">
        <v>1</v>
      </c>
      <c r="GP1001">
        <v>2</v>
      </c>
      <c r="GQ1001">
        <v>0</v>
      </c>
      <c r="GR1001">
        <v>0</v>
      </c>
      <c r="GS1001">
        <v>0</v>
      </c>
      <c r="GT1001">
        <v>55</v>
      </c>
      <c r="GU1001">
        <v>1</v>
      </c>
      <c r="GV1001" t="b">
        <v>1</v>
      </c>
    </row>
    <row r="1002" spans="190:204">
      <c r="GH1002">
        <v>1</v>
      </c>
      <c r="GK1002">
        <v>0</v>
      </c>
      <c r="GL1002">
        <v>0</v>
      </c>
      <c r="GM1002" t="s">
        <v>8</v>
      </c>
      <c r="GN1002">
        <v>3</v>
      </c>
      <c r="GO1002">
        <v>3</v>
      </c>
      <c r="GP1002">
        <v>4</v>
      </c>
      <c r="GQ1002">
        <v>5</v>
      </c>
      <c r="GR1002">
        <v>0</v>
      </c>
      <c r="GS1002">
        <v>0</v>
      </c>
      <c r="GT1002">
        <v>22</v>
      </c>
      <c r="GU1002">
        <v>5</v>
      </c>
      <c r="GV1002" t="b">
        <v>1</v>
      </c>
    </row>
    <row r="1003" spans="190:204">
      <c r="GH1003">
        <v>2</v>
      </c>
      <c r="GK1003">
        <v>0</v>
      </c>
      <c r="GL1003">
        <v>0</v>
      </c>
      <c r="GM1003" t="s">
        <v>9</v>
      </c>
      <c r="GN1003">
        <v>2</v>
      </c>
      <c r="GO1003">
        <v>15</v>
      </c>
      <c r="GP1003">
        <v>16</v>
      </c>
      <c r="GQ1003">
        <v>0</v>
      </c>
      <c r="GR1003">
        <v>0</v>
      </c>
      <c r="GS1003">
        <v>0</v>
      </c>
      <c r="GT1003">
        <v>89</v>
      </c>
      <c r="GU1003">
        <v>5</v>
      </c>
      <c r="GV1003" t="b">
        <v>1</v>
      </c>
    </row>
    <row r="1004" spans="190:204">
      <c r="GH1004">
        <v>3</v>
      </c>
      <c r="GK1004" s="35">
        <v>0</v>
      </c>
      <c r="GL1004">
        <v>1</v>
      </c>
      <c r="GM1004" t="s">
        <v>9</v>
      </c>
      <c r="GN1004">
        <v>3</v>
      </c>
      <c r="GO1004">
        <v>6</v>
      </c>
      <c r="GP1004">
        <v>7</v>
      </c>
      <c r="GQ1004">
        <v>8</v>
      </c>
      <c r="GR1004">
        <v>0</v>
      </c>
      <c r="GS1004">
        <v>0</v>
      </c>
      <c r="GT1004">
        <v>7</v>
      </c>
      <c r="GU1004">
        <v>9</v>
      </c>
      <c r="GV1004" t="b">
        <v>1</v>
      </c>
    </row>
    <row r="1005" spans="190:204">
      <c r="GH1005">
        <v>4</v>
      </c>
      <c r="GK1005" s="35">
        <v>0</v>
      </c>
      <c r="GL1005">
        <v>1</v>
      </c>
      <c r="GM1005" t="s">
        <v>9</v>
      </c>
      <c r="GN1005">
        <v>3</v>
      </c>
      <c r="GO1005">
        <v>9</v>
      </c>
      <c r="GP1005">
        <v>10</v>
      </c>
      <c r="GQ1005">
        <v>11</v>
      </c>
      <c r="GR1005">
        <v>0</v>
      </c>
      <c r="GS1005">
        <v>0</v>
      </c>
      <c r="GT1005">
        <v>22</v>
      </c>
      <c r="GU1005">
        <v>9</v>
      </c>
      <c r="GV1005" t="b">
        <v>1</v>
      </c>
    </row>
    <row r="1006" spans="190:204">
      <c r="GH1006">
        <v>5</v>
      </c>
      <c r="GK1006" s="35">
        <v>0</v>
      </c>
      <c r="GL1006">
        <v>1</v>
      </c>
      <c r="GM1006" t="s">
        <v>9</v>
      </c>
      <c r="GN1006">
        <v>3</v>
      </c>
      <c r="GO1006">
        <v>12</v>
      </c>
      <c r="GP1006">
        <v>13</v>
      </c>
      <c r="GQ1006">
        <v>14</v>
      </c>
      <c r="GR1006">
        <v>0</v>
      </c>
      <c r="GS1006">
        <v>0</v>
      </c>
      <c r="GT1006">
        <v>37</v>
      </c>
      <c r="GU1006">
        <v>9</v>
      </c>
      <c r="GV1006" t="b">
        <v>1</v>
      </c>
    </row>
    <row r="1007" spans="190:204">
      <c r="GH1007">
        <v>6</v>
      </c>
      <c r="GL1007">
        <v>3</v>
      </c>
      <c r="GM1007" t="s">
        <v>126</v>
      </c>
      <c r="GN1007">
        <v>0</v>
      </c>
      <c r="GO1007">
        <v>0</v>
      </c>
      <c r="GP1007">
        <v>0</v>
      </c>
      <c r="GQ1007">
        <v>0</v>
      </c>
      <c r="GR1007">
        <v>0</v>
      </c>
      <c r="GS1007">
        <v>0</v>
      </c>
      <c r="GT1007">
        <v>2</v>
      </c>
      <c r="GU1007">
        <v>13</v>
      </c>
      <c r="GV1007" t="b">
        <v>1</v>
      </c>
    </row>
    <row r="1008" spans="190:204">
      <c r="GH1008">
        <v>7</v>
      </c>
      <c r="GL1008">
        <v>3</v>
      </c>
      <c r="GM1008" t="s">
        <v>126</v>
      </c>
      <c r="GN1008">
        <v>0</v>
      </c>
      <c r="GO1008">
        <v>0</v>
      </c>
      <c r="GP1008">
        <v>0</v>
      </c>
      <c r="GQ1008">
        <v>0</v>
      </c>
      <c r="GR1008">
        <v>0</v>
      </c>
      <c r="GS1008">
        <v>0</v>
      </c>
      <c r="GT1008">
        <v>7</v>
      </c>
      <c r="GU1008">
        <v>13</v>
      </c>
      <c r="GV1008" t="b">
        <v>1</v>
      </c>
    </row>
    <row r="1009" spans="190:204">
      <c r="GH1009">
        <v>8</v>
      </c>
      <c r="GL1009">
        <v>3</v>
      </c>
      <c r="GM1009" t="s">
        <v>126</v>
      </c>
      <c r="GN1009">
        <v>0</v>
      </c>
      <c r="GO1009">
        <v>0</v>
      </c>
      <c r="GP1009">
        <v>0</v>
      </c>
      <c r="GQ1009">
        <v>0</v>
      </c>
      <c r="GR1009">
        <v>0</v>
      </c>
      <c r="GS1009">
        <v>0</v>
      </c>
      <c r="GT1009">
        <v>12</v>
      </c>
      <c r="GU1009">
        <v>13</v>
      </c>
      <c r="GV1009" t="b">
        <v>1</v>
      </c>
    </row>
    <row r="1010" spans="190:204">
      <c r="GH1010">
        <v>9</v>
      </c>
      <c r="GL1010">
        <v>4</v>
      </c>
      <c r="GM1010" t="s">
        <v>126</v>
      </c>
      <c r="GN1010">
        <v>0</v>
      </c>
      <c r="GO1010">
        <v>0</v>
      </c>
      <c r="GP1010">
        <v>0</v>
      </c>
      <c r="GQ1010">
        <v>0</v>
      </c>
      <c r="GR1010">
        <v>0</v>
      </c>
      <c r="GS1010">
        <v>0</v>
      </c>
      <c r="GT1010">
        <v>17</v>
      </c>
      <c r="GU1010">
        <v>13</v>
      </c>
      <c r="GV1010" t="b">
        <v>1</v>
      </c>
    </row>
    <row r="1011" spans="190:204">
      <c r="GH1011">
        <v>10</v>
      </c>
      <c r="GL1011">
        <v>4</v>
      </c>
      <c r="GM1011" t="s">
        <v>126</v>
      </c>
      <c r="GN1011">
        <v>0</v>
      </c>
      <c r="GO1011">
        <v>0</v>
      </c>
      <c r="GP1011">
        <v>0</v>
      </c>
      <c r="GQ1011">
        <v>0</v>
      </c>
      <c r="GR1011">
        <v>0</v>
      </c>
      <c r="GS1011">
        <v>0</v>
      </c>
      <c r="GT1011">
        <v>22</v>
      </c>
      <c r="GU1011">
        <v>13</v>
      </c>
      <c r="GV1011" t="b">
        <v>1</v>
      </c>
    </row>
    <row r="1012" spans="190:204">
      <c r="GH1012">
        <v>11</v>
      </c>
      <c r="GL1012">
        <v>4</v>
      </c>
      <c r="GM1012" t="s">
        <v>126</v>
      </c>
      <c r="GN1012">
        <v>0</v>
      </c>
      <c r="GO1012">
        <v>0</v>
      </c>
      <c r="GP1012">
        <v>0</v>
      </c>
      <c r="GQ1012">
        <v>0</v>
      </c>
      <c r="GR1012">
        <v>0</v>
      </c>
      <c r="GS1012">
        <v>0</v>
      </c>
      <c r="GT1012">
        <v>27</v>
      </c>
      <c r="GU1012">
        <v>13</v>
      </c>
      <c r="GV1012" t="b">
        <v>1</v>
      </c>
    </row>
    <row r="1013" spans="190:204">
      <c r="GH1013">
        <v>12</v>
      </c>
      <c r="GL1013">
        <v>5</v>
      </c>
      <c r="GM1013" t="s">
        <v>126</v>
      </c>
      <c r="GN1013">
        <v>0</v>
      </c>
      <c r="GO1013">
        <v>0</v>
      </c>
      <c r="GP1013">
        <v>0</v>
      </c>
      <c r="GQ1013">
        <v>0</v>
      </c>
      <c r="GR1013">
        <v>0</v>
      </c>
      <c r="GS1013">
        <v>0</v>
      </c>
      <c r="GT1013">
        <v>32</v>
      </c>
      <c r="GU1013">
        <v>13</v>
      </c>
      <c r="GV1013" t="b">
        <v>1</v>
      </c>
    </row>
    <row r="1014" spans="190:204">
      <c r="GH1014">
        <v>13</v>
      </c>
      <c r="GL1014">
        <v>5</v>
      </c>
      <c r="GM1014" t="s">
        <v>126</v>
      </c>
      <c r="GN1014">
        <v>0</v>
      </c>
      <c r="GO1014">
        <v>0</v>
      </c>
      <c r="GP1014">
        <v>0</v>
      </c>
      <c r="GQ1014">
        <v>0</v>
      </c>
      <c r="GR1014">
        <v>0</v>
      </c>
      <c r="GS1014">
        <v>0</v>
      </c>
      <c r="GT1014">
        <v>37</v>
      </c>
      <c r="GU1014">
        <v>13</v>
      </c>
      <c r="GV1014" t="b">
        <v>1</v>
      </c>
    </row>
    <row r="1015" spans="190:204">
      <c r="GH1015">
        <v>14</v>
      </c>
      <c r="GL1015">
        <v>5</v>
      </c>
      <c r="GM1015" t="s">
        <v>126</v>
      </c>
      <c r="GN1015">
        <v>0</v>
      </c>
      <c r="GO1015">
        <v>0</v>
      </c>
      <c r="GP1015">
        <v>0</v>
      </c>
      <c r="GQ1015">
        <v>0</v>
      </c>
      <c r="GR1015">
        <v>0</v>
      </c>
      <c r="GS1015">
        <v>0</v>
      </c>
      <c r="GT1015">
        <v>42</v>
      </c>
      <c r="GU1015">
        <v>13</v>
      </c>
      <c r="GV1015" t="b">
        <v>1</v>
      </c>
    </row>
    <row r="1016" spans="190:204">
      <c r="GH1016">
        <v>15</v>
      </c>
      <c r="GL1016">
        <v>2</v>
      </c>
      <c r="GM1016" t="s">
        <v>8</v>
      </c>
      <c r="GN1016">
        <v>3</v>
      </c>
      <c r="GO1016">
        <v>17</v>
      </c>
      <c r="GP1016">
        <v>18</v>
      </c>
      <c r="GQ1016">
        <v>19</v>
      </c>
      <c r="GR1016">
        <v>0</v>
      </c>
      <c r="GS1016">
        <v>0</v>
      </c>
      <c r="GT1016">
        <v>67</v>
      </c>
      <c r="GU1016">
        <v>9</v>
      </c>
      <c r="GV1016" t="b">
        <v>1</v>
      </c>
    </row>
    <row r="1017" spans="190:204">
      <c r="GH1017">
        <v>16</v>
      </c>
      <c r="GL1017">
        <v>2</v>
      </c>
      <c r="GM1017" t="s">
        <v>8</v>
      </c>
      <c r="GN1017">
        <v>3</v>
      </c>
      <c r="GO1017">
        <v>20</v>
      </c>
      <c r="GP1017">
        <v>21</v>
      </c>
      <c r="GQ1017">
        <v>22</v>
      </c>
      <c r="GR1017">
        <v>0</v>
      </c>
      <c r="GS1017">
        <v>0</v>
      </c>
      <c r="GT1017">
        <v>112</v>
      </c>
      <c r="GU1017">
        <v>9</v>
      </c>
      <c r="GV1017" t="b">
        <v>1</v>
      </c>
    </row>
    <row r="1018" spans="190:204">
      <c r="GH1018">
        <v>17</v>
      </c>
      <c r="GK1018">
        <v>0</v>
      </c>
      <c r="GL1018">
        <v>15</v>
      </c>
      <c r="GM1018" t="s">
        <v>9</v>
      </c>
      <c r="GN1018">
        <v>3</v>
      </c>
      <c r="GO1018">
        <v>23</v>
      </c>
      <c r="GP1018">
        <v>24</v>
      </c>
      <c r="GQ1018">
        <v>25</v>
      </c>
      <c r="GR1018">
        <v>0</v>
      </c>
      <c r="GS1018">
        <v>0</v>
      </c>
      <c r="GT1018">
        <v>52</v>
      </c>
      <c r="GU1018">
        <v>13</v>
      </c>
      <c r="GV1018" t="b">
        <v>1</v>
      </c>
    </row>
    <row r="1019" spans="190:204">
      <c r="GH1019">
        <v>18</v>
      </c>
      <c r="GK1019">
        <v>0</v>
      </c>
      <c r="GL1019">
        <v>15</v>
      </c>
      <c r="GM1019" t="s">
        <v>9</v>
      </c>
      <c r="GN1019">
        <v>3</v>
      </c>
      <c r="GO1019">
        <v>26</v>
      </c>
      <c r="GP1019">
        <v>27</v>
      </c>
      <c r="GQ1019">
        <v>28</v>
      </c>
      <c r="GR1019">
        <v>0</v>
      </c>
      <c r="GS1019">
        <v>0</v>
      </c>
      <c r="GT1019">
        <v>67</v>
      </c>
      <c r="GU1019">
        <v>13</v>
      </c>
      <c r="GV1019" t="b">
        <v>1</v>
      </c>
    </row>
    <row r="1020" spans="190:204">
      <c r="GH1020">
        <v>19</v>
      </c>
      <c r="GK1020">
        <v>0</v>
      </c>
      <c r="GL1020">
        <v>15</v>
      </c>
      <c r="GM1020" t="s">
        <v>9</v>
      </c>
      <c r="GN1020">
        <v>3</v>
      </c>
      <c r="GO1020">
        <v>29</v>
      </c>
      <c r="GP1020">
        <v>30</v>
      </c>
      <c r="GQ1020">
        <v>31</v>
      </c>
      <c r="GR1020">
        <v>0</v>
      </c>
      <c r="GS1020">
        <v>0</v>
      </c>
      <c r="GT1020">
        <v>82</v>
      </c>
      <c r="GU1020">
        <v>13</v>
      </c>
      <c r="GV1020" t="b">
        <v>1</v>
      </c>
    </row>
    <row r="1021" spans="190:204">
      <c r="GH1021">
        <v>20</v>
      </c>
      <c r="GK1021">
        <v>0</v>
      </c>
      <c r="GL1021">
        <v>16</v>
      </c>
      <c r="GM1021" t="s">
        <v>9</v>
      </c>
      <c r="GN1021">
        <v>3</v>
      </c>
      <c r="GO1021">
        <v>32</v>
      </c>
      <c r="GP1021">
        <v>33</v>
      </c>
      <c r="GQ1021">
        <v>34</v>
      </c>
      <c r="GR1021">
        <v>0</v>
      </c>
      <c r="GS1021">
        <v>0</v>
      </c>
      <c r="GT1021">
        <v>97</v>
      </c>
      <c r="GU1021">
        <v>13</v>
      </c>
      <c r="GV1021" t="b">
        <v>1</v>
      </c>
    </row>
    <row r="1022" spans="190:204">
      <c r="GH1022">
        <v>21</v>
      </c>
      <c r="GK1022">
        <v>0</v>
      </c>
      <c r="GL1022">
        <v>16</v>
      </c>
      <c r="GM1022" t="s">
        <v>9</v>
      </c>
      <c r="GN1022">
        <v>3</v>
      </c>
      <c r="GO1022">
        <v>35</v>
      </c>
      <c r="GP1022">
        <v>36</v>
      </c>
      <c r="GQ1022">
        <v>37</v>
      </c>
      <c r="GR1022">
        <v>0</v>
      </c>
      <c r="GS1022">
        <v>0</v>
      </c>
      <c r="GT1022">
        <v>112</v>
      </c>
      <c r="GU1022">
        <v>13</v>
      </c>
      <c r="GV1022" t="b">
        <v>1</v>
      </c>
    </row>
    <row r="1023" spans="190:204">
      <c r="GH1023">
        <v>22</v>
      </c>
      <c r="GK1023">
        <v>0</v>
      </c>
      <c r="GL1023">
        <v>16</v>
      </c>
      <c r="GM1023" t="s">
        <v>9</v>
      </c>
      <c r="GN1023">
        <v>3</v>
      </c>
      <c r="GO1023">
        <v>38</v>
      </c>
      <c r="GP1023">
        <v>39</v>
      </c>
      <c r="GQ1023">
        <v>40</v>
      </c>
      <c r="GR1023">
        <v>0</v>
      </c>
      <c r="GS1023">
        <v>0</v>
      </c>
      <c r="GT1023">
        <v>127</v>
      </c>
      <c r="GU1023">
        <v>13</v>
      </c>
      <c r="GV1023" t="b">
        <v>1</v>
      </c>
    </row>
    <row r="1024" spans="190:204">
      <c r="GH1024">
        <v>23</v>
      </c>
      <c r="GL1024">
        <v>17</v>
      </c>
      <c r="GM1024" t="s">
        <v>126</v>
      </c>
      <c r="GN1024">
        <v>0</v>
      </c>
      <c r="GO1024">
        <v>0</v>
      </c>
      <c r="GP1024">
        <v>0</v>
      </c>
      <c r="GQ1024">
        <v>0</v>
      </c>
      <c r="GR1024">
        <v>0</v>
      </c>
      <c r="GS1024">
        <v>0</v>
      </c>
      <c r="GT1024">
        <v>47</v>
      </c>
      <c r="GU1024">
        <v>17</v>
      </c>
      <c r="GV1024" t="b">
        <v>1</v>
      </c>
    </row>
    <row r="1025" spans="190:204">
      <c r="GH1025">
        <v>24</v>
      </c>
      <c r="GL1025">
        <v>17</v>
      </c>
      <c r="GM1025" t="s">
        <v>126</v>
      </c>
      <c r="GN1025">
        <v>0</v>
      </c>
      <c r="GO1025">
        <v>0</v>
      </c>
      <c r="GP1025">
        <v>0</v>
      </c>
      <c r="GQ1025">
        <v>0</v>
      </c>
      <c r="GR1025">
        <v>0</v>
      </c>
      <c r="GS1025">
        <v>0</v>
      </c>
      <c r="GT1025">
        <v>52</v>
      </c>
      <c r="GU1025">
        <v>17</v>
      </c>
      <c r="GV1025" t="b">
        <v>1</v>
      </c>
    </row>
    <row r="1026" spans="190:204">
      <c r="GH1026">
        <v>25</v>
      </c>
      <c r="GL1026">
        <v>17</v>
      </c>
      <c r="GM1026" t="s">
        <v>126</v>
      </c>
      <c r="GN1026">
        <v>0</v>
      </c>
      <c r="GO1026">
        <v>0</v>
      </c>
      <c r="GP1026">
        <v>0</v>
      </c>
      <c r="GQ1026">
        <v>0</v>
      </c>
      <c r="GR1026">
        <v>0</v>
      </c>
      <c r="GS1026">
        <v>0</v>
      </c>
      <c r="GT1026">
        <v>57</v>
      </c>
      <c r="GU1026">
        <v>17</v>
      </c>
      <c r="GV1026" t="b">
        <v>1</v>
      </c>
    </row>
    <row r="1027" spans="190:204">
      <c r="GH1027">
        <v>26</v>
      </c>
      <c r="GL1027">
        <v>18</v>
      </c>
      <c r="GM1027" t="s">
        <v>126</v>
      </c>
      <c r="GN1027">
        <v>0</v>
      </c>
      <c r="GO1027">
        <v>0</v>
      </c>
      <c r="GP1027">
        <v>0</v>
      </c>
      <c r="GQ1027">
        <v>0</v>
      </c>
      <c r="GR1027">
        <v>0</v>
      </c>
      <c r="GS1027">
        <v>0</v>
      </c>
      <c r="GT1027">
        <v>62</v>
      </c>
      <c r="GU1027">
        <v>17</v>
      </c>
      <c r="GV1027" t="b">
        <v>1</v>
      </c>
    </row>
    <row r="1028" spans="190:204">
      <c r="GH1028">
        <v>27</v>
      </c>
      <c r="GL1028">
        <v>18</v>
      </c>
      <c r="GM1028" t="s">
        <v>126</v>
      </c>
      <c r="GN1028">
        <v>0</v>
      </c>
      <c r="GO1028">
        <v>0</v>
      </c>
      <c r="GP1028">
        <v>0</v>
      </c>
      <c r="GQ1028">
        <v>0</v>
      </c>
      <c r="GR1028">
        <v>0</v>
      </c>
      <c r="GS1028">
        <v>0</v>
      </c>
      <c r="GT1028">
        <v>67</v>
      </c>
      <c r="GU1028">
        <v>17</v>
      </c>
      <c r="GV1028" t="b">
        <v>1</v>
      </c>
    </row>
    <row r="1029" spans="190:204">
      <c r="GH1029">
        <v>28</v>
      </c>
      <c r="GL1029">
        <v>18</v>
      </c>
      <c r="GM1029" t="s">
        <v>126</v>
      </c>
      <c r="GN1029">
        <v>0</v>
      </c>
      <c r="GO1029">
        <v>0</v>
      </c>
      <c r="GP1029">
        <v>0</v>
      </c>
      <c r="GQ1029">
        <v>0</v>
      </c>
      <c r="GR1029">
        <v>0</v>
      </c>
      <c r="GS1029">
        <v>0</v>
      </c>
      <c r="GT1029">
        <v>72</v>
      </c>
      <c r="GU1029">
        <v>17</v>
      </c>
      <c r="GV1029" t="b">
        <v>1</v>
      </c>
    </row>
    <row r="1030" spans="190:204">
      <c r="GH1030">
        <v>29</v>
      </c>
      <c r="GL1030">
        <v>19</v>
      </c>
      <c r="GM1030" t="s">
        <v>126</v>
      </c>
      <c r="GN1030">
        <v>0</v>
      </c>
      <c r="GO1030">
        <v>0</v>
      </c>
      <c r="GP1030">
        <v>0</v>
      </c>
      <c r="GQ1030">
        <v>0</v>
      </c>
      <c r="GR1030">
        <v>0</v>
      </c>
      <c r="GS1030">
        <v>0</v>
      </c>
      <c r="GT1030">
        <v>77</v>
      </c>
      <c r="GU1030">
        <v>17</v>
      </c>
      <c r="GV1030" t="b">
        <v>1</v>
      </c>
    </row>
    <row r="1031" spans="190:204">
      <c r="GH1031">
        <v>30</v>
      </c>
      <c r="GL1031">
        <v>19</v>
      </c>
      <c r="GM1031" t="s">
        <v>126</v>
      </c>
      <c r="GN1031">
        <v>0</v>
      </c>
      <c r="GO1031">
        <v>0</v>
      </c>
      <c r="GP1031">
        <v>0</v>
      </c>
      <c r="GQ1031">
        <v>0</v>
      </c>
      <c r="GR1031">
        <v>0</v>
      </c>
      <c r="GS1031">
        <v>0</v>
      </c>
      <c r="GT1031">
        <v>82</v>
      </c>
      <c r="GU1031">
        <v>17</v>
      </c>
      <c r="GV1031" t="b">
        <v>1</v>
      </c>
    </row>
    <row r="1032" spans="190:204">
      <c r="GH1032">
        <v>31</v>
      </c>
      <c r="GL1032">
        <v>19</v>
      </c>
      <c r="GM1032" t="s">
        <v>126</v>
      </c>
      <c r="GN1032">
        <v>0</v>
      </c>
      <c r="GO1032">
        <v>0</v>
      </c>
      <c r="GP1032">
        <v>0</v>
      </c>
      <c r="GQ1032">
        <v>0</v>
      </c>
      <c r="GR1032">
        <v>0</v>
      </c>
      <c r="GS1032">
        <v>0</v>
      </c>
      <c r="GT1032">
        <v>87</v>
      </c>
      <c r="GU1032">
        <v>17</v>
      </c>
      <c r="GV1032" t="b">
        <v>1</v>
      </c>
    </row>
    <row r="1033" spans="190:204">
      <c r="GH1033">
        <v>32</v>
      </c>
      <c r="GL1033">
        <v>20</v>
      </c>
      <c r="GM1033" t="s">
        <v>126</v>
      </c>
      <c r="GN1033">
        <v>0</v>
      </c>
      <c r="GO1033">
        <v>0</v>
      </c>
      <c r="GP1033">
        <v>0</v>
      </c>
      <c r="GQ1033">
        <v>0</v>
      </c>
      <c r="GR1033">
        <v>0</v>
      </c>
      <c r="GS1033">
        <v>0</v>
      </c>
      <c r="GT1033">
        <v>92</v>
      </c>
      <c r="GU1033">
        <v>17</v>
      </c>
      <c r="GV1033" t="b">
        <v>1</v>
      </c>
    </row>
    <row r="1034" spans="190:204">
      <c r="GH1034">
        <v>33</v>
      </c>
      <c r="GL1034">
        <v>20</v>
      </c>
      <c r="GM1034" t="s">
        <v>126</v>
      </c>
      <c r="GN1034">
        <v>0</v>
      </c>
      <c r="GO1034">
        <v>0</v>
      </c>
      <c r="GP1034">
        <v>0</v>
      </c>
      <c r="GQ1034">
        <v>0</v>
      </c>
      <c r="GR1034">
        <v>0</v>
      </c>
      <c r="GS1034">
        <v>0</v>
      </c>
      <c r="GT1034">
        <v>97</v>
      </c>
      <c r="GU1034">
        <v>17</v>
      </c>
      <c r="GV1034" t="b">
        <v>1</v>
      </c>
    </row>
    <row r="1035" spans="190:204">
      <c r="GH1035">
        <v>34</v>
      </c>
      <c r="GL1035">
        <v>20</v>
      </c>
      <c r="GM1035" t="s">
        <v>126</v>
      </c>
      <c r="GN1035">
        <v>0</v>
      </c>
      <c r="GO1035">
        <v>0</v>
      </c>
      <c r="GP1035">
        <v>0</v>
      </c>
      <c r="GQ1035">
        <v>0</v>
      </c>
      <c r="GR1035">
        <v>0</v>
      </c>
      <c r="GS1035">
        <v>0</v>
      </c>
      <c r="GT1035">
        <v>102</v>
      </c>
      <c r="GU1035">
        <v>17</v>
      </c>
      <c r="GV1035" t="b">
        <v>1</v>
      </c>
    </row>
    <row r="1036" spans="190:204">
      <c r="GH1036">
        <v>35</v>
      </c>
      <c r="GL1036">
        <v>21</v>
      </c>
      <c r="GM1036" t="s">
        <v>126</v>
      </c>
      <c r="GN1036">
        <v>0</v>
      </c>
      <c r="GO1036">
        <v>0</v>
      </c>
      <c r="GP1036">
        <v>0</v>
      </c>
      <c r="GQ1036">
        <v>0</v>
      </c>
      <c r="GR1036">
        <v>0</v>
      </c>
      <c r="GS1036">
        <v>0</v>
      </c>
      <c r="GT1036">
        <v>107</v>
      </c>
      <c r="GU1036">
        <v>17</v>
      </c>
      <c r="GV1036" t="b">
        <v>1</v>
      </c>
    </row>
    <row r="1037" spans="190:204">
      <c r="GH1037">
        <v>36</v>
      </c>
      <c r="GL1037">
        <v>21</v>
      </c>
      <c r="GM1037" t="s">
        <v>126</v>
      </c>
      <c r="GN1037">
        <v>0</v>
      </c>
      <c r="GO1037">
        <v>0</v>
      </c>
      <c r="GP1037">
        <v>0</v>
      </c>
      <c r="GQ1037">
        <v>0</v>
      </c>
      <c r="GR1037">
        <v>0</v>
      </c>
      <c r="GS1037">
        <v>0</v>
      </c>
      <c r="GT1037">
        <v>112</v>
      </c>
      <c r="GU1037">
        <v>17</v>
      </c>
      <c r="GV1037" t="b">
        <v>1</v>
      </c>
    </row>
    <row r="1038" spans="190:204">
      <c r="GH1038">
        <v>37</v>
      </c>
      <c r="GL1038">
        <v>21</v>
      </c>
      <c r="GM1038" t="s">
        <v>126</v>
      </c>
      <c r="GN1038">
        <v>0</v>
      </c>
      <c r="GO1038">
        <v>0</v>
      </c>
      <c r="GP1038">
        <v>0</v>
      </c>
      <c r="GQ1038">
        <v>0</v>
      </c>
      <c r="GR1038">
        <v>0</v>
      </c>
      <c r="GS1038">
        <v>0</v>
      </c>
      <c r="GT1038">
        <v>117</v>
      </c>
      <c r="GU1038">
        <v>17</v>
      </c>
      <c r="GV1038" t="b">
        <v>1</v>
      </c>
    </row>
    <row r="1039" spans="190:204">
      <c r="GH1039">
        <v>38</v>
      </c>
      <c r="GL1039">
        <v>22</v>
      </c>
      <c r="GM1039" t="s">
        <v>126</v>
      </c>
      <c r="GN1039">
        <v>0</v>
      </c>
      <c r="GO1039">
        <v>0</v>
      </c>
      <c r="GP1039">
        <v>0</v>
      </c>
      <c r="GQ1039">
        <v>0</v>
      </c>
      <c r="GR1039">
        <v>0</v>
      </c>
      <c r="GS1039">
        <v>0</v>
      </c>
      <c r="GT1039">
        <v>122</v>
      </c>
      <c r="GU1039">
        <v>17</v>
      </c>
      <c r="GV1039" t="b">
        <v>1</v>
      </c>
    </row>
    <row r="1040" spans="190:204">
      <c r="GH1040">
        <v>39</v>
      </c>
      <c r="GL1040">
        <v>22</v>
      </c>
      <c r="GM1040" t="s">
        <v>126</v>
      </c>
      <c r="GN1040">
        <v>0</v>
      </c>
      <c r="GO1040">
        <v>0</v>
      </c>
      <c r="GP1040">
        <v>0</v>
      </c>
      <c r="GQ1040">
        <v>0</v>
      </c>
      <c r="GR1040">
        <v>0</v>
      </c>
      <c r="GS1040">
        <v>0</v>
      </c>
      <c r="GT1040">
        <v>127</v>
      </c>
      <c r="GU1040">
        <v>17</v>
      </c>
      <c r="GV1040" t="b">
        <v>1</v>
      </c>
    </row>
    <row r="1041" spans="190:204">
      <c r="GH1041">
        <v>40</v>
      </c>
      <c r="GL1041">
        <v>22</v>
      </c>
      <c r="GM1041" t="s">
        <v>126</v>
      </c>
      <c r="GN1041">
        <v>0</v>
      </c>
      <c r="GO1041">
        <v>0</v>
      </c>
      <c r="GP1041">
        <v>0</v>
      </c>
      <c r="GQ1041">
        <v>0</v>
      </c>
      <c r="GR1041">
        <v>0</v>
      </c>
      <c r="GS1041">
        <v>0</v>
      </c>
      <c r="GT1041">
        <v>132</v>
      </c>
      <c r="GU1041">
        <v>17</v>
      </c>
      <c r="GV1041" t="b">
        <v>1</v>
      </c>
    </row>
  </sheetData>
  <phoneticPr fontId="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AE64E13AF76A4081AF4AC0DEF89D20" ma:contentTypeVersion="14" ma:contentTypeDescription="Create a new document." ma:contentTypeScope="" ma:versionID="d1eb7ccf9801e41b29ffdd7d8990fe7d">
  <xsd:schema xmlns:xsd="http://www.w3.org/2001/XMLSchema" xmlns:xs="http://www.w3.org/2001/XMLSchema" xmlns:p="http://schemas.microsoft.com/office/2006/metadata/properties" xmlns:ns3="882c9b3e-e8fc-4272-aa30-5d9014473e02" xmlns:ns4="54be8876-7652-404d-84c8-16d8bd1fb9a2" targetNamespace="http://schemas.microsoft.com/office/2006/metadata/properties" ma:root="true" ma:fieldsID="68b8b052b5317297a99e9d89b4f429af" ns3:_="" ns4:_="">
    <xsd:import namespace="882c9b3e-e8fc-4272-aa30-5d9014473e02"/>
    <xsd:import namespace="54be8876-7652-404d-84c8-16d8bd1fb9a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2c9b3e-e8fc-4272-aa30-5d9014473e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be8876-7652-404d-84c8-16d8bd1fb9a2"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6213A5-B52D-4135-89CB-ECE4EF56915D}">
  <ds:schemaRefs>
    <ds:schemaRef ds:uri="http://schemas.microsoft.com/sharepoint/v3/contenttype/forms"/>
  </ds:schemaRefs>
</ds:datastoreItem>
</file>

<file path=customXml/itemProps2.xml><?xml version="1.0" encoding="utf-8"?>
<ds:datastoreItem xmlns:ds="http://schemas.openxmlformats.org/officeDocument/2006/customXml" ds:itemID="{F8C6C1BB-A5B8-49A2-AF2E-AAF096E07186}">
  <ds:schemaRefs>
    <ds:schemaRef ds:uri="http://schemas.microsoft.com/office/infopath/2007/PartnerControls"/>
    <ds:schemaRef ds:uri="http://purl.org/dc/dcmitype/"/>
    <ds:schemaRef ds:uri="http://purl.org/dc/terms/"/>
    <ds:schemaRef ds:uri="http://purl.org/dc/elements/1.1/"/>
    <ds:schemaRef ds:uri="http://schemas.microsoft.com/office/2006/documentManagement/types"/>
    <ds:schemaRef ds:uri="http://www.w3.org/XML/1998/namespace"/>
    <ds:schemaRef ds:uri="http://schemas.openxmlformats.org/package/2006/metadata/core-properties"/>
    <ds:schemaRef ds:uri="54be8876-7652-404d-84c8-16d8bd1fb9a2"/>
    <ds:schemaRef ds:uri="882c9b3e-e8fc-4272-aa30-5d9014473e02"/>
    <ds:schemaRef ds:uri="http://schemas.microsoft.com/office/2006/metadata/properties"/>
  </ds:schemaRefs>
</ds:datastoreItem>
</file>

<file path=customXml/itemProps3.xml><?xml version="1.0" encoding="utf-8"?>
<ds:datastoreItem xmlns:ds="http://schemas.openxmlformats.org/officeDocument/2006/customXml" ds:itemID="{8EA020A2-8C9D-4456-936E-937630B700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2c9b3e-e8fc-4272-aa30-5d9014473e02"/>
    <ds:schemaRef ds:uri="54be8876-7652-404d-84c8-16d8bd1fb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6</vt:i4>
      </vt:variant>
      <vt:variant>
        <vt:lpstr>命名范围</vt:lpstr>
      </vt:variant>
      <vt:variant>
        <vt:i4>3</vt:i4>
      </vt:variant>
    </vt:vector>
  </HeadingPairs>
  <TitlesOfParts>
    <vt:vector size="9" baseType="lpstr">
      <vt:lpstr>A2 Text</vt:lpstr>
      <vt:lpstr>Payoff Table Template</vt:lpstr>
      <vt:lpstr>Task 2-1 Payoff Table Solution</vt:lpstr>
      <vt:lpstr>Task 2-2 Solution</vt:lpstr>
      <vt:lpstr>Task 2-3 Solution</vt:lpstr>
      <vt:lpstr>Task 2-4 Solution</vt:lpstr>
      <vt:lpstr>'Task 2-4 Solution'!TreeData</vt:lpstr>
      <vt:lpstr>'Task 2-4 Solution'!TreeDiagBase</vt:lpstr>
      <vt:lpstr>'Task 2-4 Solution'!TreeDiagram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Chenshu</dc:creator>
  <cp:lastModifiedBy>Microsoft Office User</cp:lastModifiedBy>
  <cp:lastPrinted>2023-03-24T05:14:34Z</cp:lastPrinted>
  <dcterms:created xsi:type="dcterms:W3CDTF">2018-09-27T14:45:11Z</dcterms:created>
  <dcterms:modified xsi:type="dcterms:W3CDTF">2023-03-24T18:24:15Z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0x010100B2AE64E13AF76A4081AF4AC0DEF89D20</vt:lpwstr>
  </property>
</Properties>
</file>