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zhang/Desktop/Hein lab/ChemoIR/Data/sodium salt mixture/"/>
    </mc:Choice>
  </mc:AlternateContent>
  <xr:revisionPtr revIDLastSave="0" documentId="13_ncr:1_{9A7CCE93-D362-E74A-A78D-43B7BEA81009}" xr6:coauthVersionLast="47" xr6:coauthVersionMax="47" xr10:uidLastSave="{00000000-0000-0000-0000-000000000000}"/>
  <bookViews>
    <workbookView xWindow="33880" yWindow="5620" windowWidth="28800" windowHeight="15840" activeTab="1" xr2:uid="{00000000-000D-0000-FFFF-FFFF00000000}"/>
  </bookViews>
  <sheets>
    <sheet name="training data" sheetId="1" r:id="rId1"/>
    <sheet name="testing data" sheetId="2" r:id="rId2"/>
  </sheets>
  <definedNames>
    <definedName name="_xlnm._FilterDatabase" localSheetId="0" hidden="1">'training data'!$J$1:$Q$28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Q35" i="1"/>
  <c r="R35" i="1"/>
  <c r="O35" i="1"/>
  <c r="P34" i="1"/>
  <c r="Q34" i="1"/>
  <c r="R34" i="1"/>
  <c r="O34" i="1"/>
  <c r="P56" i="1"/>
  <c r="Q56" i="1"/>
  <c r="R56" i="1"/>
  <c r="O56" i="1"/>
  <c r="P49" i="1"/>
  <c r="Q49" i="1"/>
  <c r="R49" i="1"/>
  <c r="O49" i="1"/>
  <c r="Q48" i="1"/>
  <c r="R48" i="1"/>
  <c r="P48" i="1"/>
  <c r="O48" i="1"/>
  <c r="P46" i="1"/>
  <c r="Q46" i="1"/>
  <c r="R46" i="1"/>
  <c r="O46" i="1"/>
  <c r="P45" i="1"/>
  <c r="Q45" i="1"/>
  <c r="R45" i="1"/>
  <c r="O45" i="1"/>
  <c r="P42" i="1"/>
  <c r="Q42" i="1"/>
  <c r="R42" i="1"/>
  <c r="O42" i="1"/>
  <c r="P40" i="1"/>
  <c r="Q40" i="1"/>
  <c r="R40" i="1"/>
  <c r="O40" i="1"/>
  <c r="P39" i="1"/>
  <c r="Q39" i="1"/>
  <c r="R39" i="1"/>
  <c r="O39" i="1"/>
  <c r="P37" i="1"/>
  <c r="Q37" i="1"/>
  <c r="R37" i="1"/>
  <c r="O37" i="1"/>
  <c r="L3" i="2"/>
  <c r="L4" i="2"/>
  <c r="L5" i="2"/>
  <c r="L6" i="2"/>
  <c r="L7" i="2"/>
  <c r="L8" i="2"/>
  <c r="L9" i="2"/>
  <c r="L10" i="2"/>
  <c r="L11" i="2"/>
  <c r="K3" i="2"/>
  <c r="K4" i="2"/>
  <c r="K5" i="2"/>
  <c r="K6" i="2"/>
  <c r="K7" i="2"/>
  <c r="K8" i="2"/>
  <c r="K9" i="2"/>
  <c r="K10" i="2"/>
  <c r="K11" i="2"/>
  <c r="J3" i="2"/>
  <c r="J4" i="2"/>
  <c r="J5" i="2"/>
  <c r="J6" i="2"/>
  <c r="J7" i="2"/>
  <c r="J8" i="2"/>
  <c r="J9" i="2"/>
  <c r="J10" i="2"/>
  <c r="J11" i="2"/>
  <c r="I3" i="2"/>
  <c r="I4" i="2"/>
  <c r="I5" i="2"/>
  <c r="I6" i="2"/>
  <c r="I7" i="2"/>
  <c r="I8" i="2"/>
  <c r="I9" i="2"/>
  <c r="I10" i="2"/>
  <c r="I11" i="2"/>
  <c r="L2" i="2"/>
  <c r="K2" i="2"/>
  <c r="J2" i="2"/>
  <c r="I2" i="2"/>
  <c r="K58" i="1"/>
  <c r="L58" i="1"/>
  <c r="M58" i="1"/>
  <c r="J58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4" i="1"/>
  <c r="C33" i="1"/>
  <c r="D33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F32" i="1"/>
  <c r="D32" i="1"/>
  <c r="E32" i="1"/>
  <c r="C32" i="1"/>
</calcChain>
</file>

<file path=xl/sharedStrings.xml><?xml version="1.0" encoding="utf-8"?>
<sst xmlns="http://schemas.openxmlformats.org/spreadsheetml/2006/main" count="138" uniqueCount="51">
  <si>
    <t>49.8-20.2</t>
  </si>
  <si>
    <t>50.4-20.5</t>
  </si>
  <si>
    <t>49.4-19.3</t>
  </si>
  <si>
    <t>49.5-19.6</t>
  </si>
  <si>
    <t>49.3-19.1</t>
  </si>
  <si>
    <t>49.6-18.7</t>
  </si>
  <si>
    <t>50.1-18.8</t>
  </si>
  <si>
    <t>49.6-20.0</t>
  </si>
  <si>
    <t>49.6-19.9</t>
  </si>
  <si>
    <t>49.7-19.2</t>
  </si>
  <si>
    <t>49.9-18.9</t>
  </si>
  <si>
    <t>50.0-20.8</t>
  </si>
  <si>
    <t>49.8-19.2</t>
  </si>
  <si>
    <t>49.4-19.2</t>
  </si>
  <si>
    <t>50.2-19.1</t>
  </si>
  <si>
    <t>49.6-19.3</t>
  </si>
  <si>
    <t>49.3-18.9</t>
  </si>
  <si>
    <t>49.4-19.4</t>
  </si>
  <si>
    <t>49.8-18.9</t>
  </si>
  <si>
    <t>49.8-18.7</t>
  </si>
  <si>
    <t>50.6-19.8</t>
  </si>
  <si>
    <t>50.4-19.6</t>
  </si>
  <si>
    <t>50.0-20.2</t>
  </si>
  <si>
    <t>49.9-20.3</t>
  </si>
  <si>
    <t>49.8-19.8</t>
  </si>
  <si>
    <t>50.0-19.5</t>
  </si>
  <si>
    <t>index</t>
  </si>
  <si>
    <t>run order</t>
  </si>
  <si>
    <t>na2co3</t>
  </si>
  <si>
    <t>nano3</t>
  </si>
  <si>
    <t>na2so4</t>
  </si>
  <si>
    <t>nano2</t>
  </si>
  <si>
    <t>T range</t>
  </si>
  <si>
    <t># of spectra</t>
  </si>
  <si>
    <t>actual addition</t>
  </si>
  <si>
    <t>0629</t>
  </si>
  <si>
    <t>0628</t>
  </si>
  <si>
    <t>49.8-21.8</t>
  </si>
  <si>
    <t>49.6-20.1</t>
  </si>
  <si>
    <t>52.6-22.9</t>
  </si>
  <si>
    <t>49.5-20.3</t>
  </si>
  <si>
    <t>50.6-20.9</t>
  </si>
  <si>
    <t>50.0-21.5</t>
  </si>
  <si>
    <t>50.3-21.5</t>
  </si>
  <si>
    <t>50.5-21.4</t>
  </si>
  <si>
    <t>49.9-21.7</t>
  </si>
  <si>
    <t>50.3-21.9</t>
  </si>
  <si>
    <t>no stir</t>
  </si>
  <si>
    <t>300 rpm</t>
  </si>
  <si>
    <t>100 rpm</t>
  </si>
  <si>
    <t>actual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</si>
</sst>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9" fontId="0" fillId="0" borderId="0" xfId="0" applyNumberFormat="1" applyFill="1"/>
    <xf numFmtId="0" fontId="0" fillId="37" borderId="0" xfId="0" applyFill="1"/>
    <xf numFmtId="0" fontId="0" fillId="38" borderId="0" xfId="0" applyFill="1"/>
    <xf numFmtId="0" fontId="0" fillId="0" borderId="0" xfId="0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opLeftCell="A28" workbookViewId="0">
      <selection activeCell="T38" sqref="T38"/>
    </sheetView>
  </sheetViews>
  <sheetFormatPr baseColWidth="10" defaultColWidth="11" defaultRowHeight="16" x14ac:dyDescent="0.2"/>
  <sheetData>
    <row r="1" spans="1:1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33</v>
      </c>
      <c r="H1" t="s">
        <v>32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33</v>
      </c>
      <c r="Q1" t="s">
        <v>32</v>
      </c>
    </row>
    <row r="2" spans="1:1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30</v>
      </c>
      <c r="H2" t="s">
        <v>0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30</v>
      </c>
      <c r="Q2" s="1" t="s">
        <v>0</v>
      </c>
    </row>
    <row r="3" spans="1:17" x14ac:dyDescent="0.2">
      <c r="A3">
        <v>2</v>
      </c>
      <c r="B3">
        <v>2</v>
      </c>
      <c r="C3">
        <v>0</v>
      </c>
      <c r="D3">
        <v>0</v>
      </c>
      <c r="E3">
        <v>1.8460000000000001</v>
      </c>
      <c r="F3">
        <v>3.5190000000000001</v>
      </c>
      <c r="G3">
        <v>30</v>
      </c>
      <c r="H3" t="s">
        <v>1</v>
      </c>
      <c r="J3" s="1">
        <v>2</v>
      </c>
      <c r="K3" s="1">
        <v>2</v>
      </c>
      <c r="L3" s="1">
        <v>0</v>
      </c>
      <c r="M3" s="1">
        <v>0</v>
      </c>
      <c r="N3" s="1">
        <v>1.8460000000000001</v>
      </c>
      <c r="O3" s="1">
        <v>3.5190000000000001</v>
      </c>
      <c r="P3" s="1">
        <v>30</v>
      </c>
      <c r="Q3" s="1" t="s">
        <v>1</v>
      </c>
    </row>
    <row r="4" spans="1:17" x14ac:dyDescent="0.2">
      <c r="A4">
        <v>3</v>
      </c>
      <c r="B4">
        <v>27</v>
      </c>
      <c r="C4">
        <v>0</v>
      </c>
      <c r="D4">
        <v>0</v>
      </c>
      <c r="E4">
        <v>3.6920000000000002</v>
      </c>
      <c r="F4">
        <v>7.0380000000000003</v>
      </c>
      <c r="G4">
        <v>30</v>
      </c>
      <c r="H4" t="s">
        <v>2</v>
      </c>
      <c r="J4" s="1">
        <v>23</v>
      </c>
      <c r="K4" s="1">
        <v>3</v>
      </c>
      <c r="L4" s="1">
        <v>12.932</v>
      </c>
      <c r="M4" s="1">
        <v>27.71</v>
      </c>
      <c r="N4" s="1">
        <v>1.8460000000000001</v>
      </c>
      <c r="O4" s="1">
        <v>3.5190000000000001</v>
      </c>
      <c r="P4" s="1">
        <v>30</v>
      </c>
      <c r="Q4" s="1" t="s">
        <v>21</v>
      </c>
    </row>
    <row r="5" spans="1:17" x14ac:dyDescent="0.2">
      <c r="A5">
        <v>4</v>
      </c>
      <c r="B5">
        <v>5</v>
      </c>
      <c r="C5">
        <v>0</v>
      </c>
      <c r="D5">
        <v>27.71</v>
      </c>
      <c r="E5">
        <v>0</v>
      </c>
      <c r="F5">
        <v>3.5190000000000001</v>
      </c>
      <c r="G5">
        <v>30</v>
      </c>
      <c r="H5" t="s">
        <v>3</v>
      </c>
      <c r="J5" s="1">
        <v>24</v>
      </c>
      <c r="K5" s="1">
        <v>4</v>
      </c>
      <c r="L5" s="1">
        <v>12.932</v>
      </c>
      <c r="M5" s="1">
        <v>27.71</v>
      </c>
      <c r="N5" s="1">
        <v>3.6920000000000002</v>
      </c>
      <c r="O5" s="1">
        <v>7.0380000000000003</v>
      </c>
      <c r="P5" s="1">
        <v>30</v>
      </c>
      <c r="Q5" s="1" t="s">
        <v>22</v>
      </c>
    </row>
    <row r="6" spans="1:17" x14ac:dyDescent="0.2">
      <c r="A6">
        <v>5</v>
      </c>
      <c r="B6">
        <v>18</v>
      </c>
      <c r="C6">
        <v>0</v>
      </c>
      <c r="D6">
        <v>27.71</v>
      </c>
      <c r="E6">
        <v>1.8460000000000001</v>
      </c>
      <c r="F6">
        <v>7.0380000000000003</v>
      </c>
      <c r="G6">
        <v>30</v>
      </c>
      <c r="H6" t="s">
        <v>4</v>
      </c>
      <c r="J6" s="2">
        <v>4</v>
      </c>
      <c r="K6" s="2">
        <v>5</v>
      </c>
      <c r="L6" s="2">
        <v>0</v>
      </c>
      <c r="M6" s="2">
        <v>27.71</v>
      </c>
      <c r="N6" s="2">
        <v>0</v>
      </c>
      <c r="O6" s="2">
        <v>3.5190000000000001</v>
      </c>
      <c r="P6" s="2">
        <v>30</v>
      </c>
      <c r="Q6" s="2" t="s">
        <v>3</v>
      </c>
    </row>
    <row r="7" spans="1:17" x14ac:dyDescent="0.2">
      <c r="A7">
        <v>6</v>
      </c>
      <c r="B7">
        <v>13</v>
      </c>
      <c r="C7">
        <v>0</v>
      </c>
      <c r="D7">
        <v>27.71</v>
      </c>
      <c r="E7">
        <v>3.6920000000000002</v>
      </c>
      <c r="F7">
        <v>0</v>
      </c>
      <c r="G7">
        <v>30</v>
      </c>
      <c r="H7" t="s">
        <v>5</v>
      </c>
      <c r="J7" s="2">
        <v>13</v>
      </c>
      <c r="K7" s="2">
        <v>6</v>
      </c>
      <c r="L7" s="2">
        <v>6.4660000000000002</v>
      </c>
      <c r="M7" s="2">
        <v>27.71</v>
      </c>
      <c r="N7" s="2">
        <v>0</v>
      </c>
      <c r="O7" s="2">
        <v>7.0380000000000003</v>
      </c>
      <c r="P7" s="2">
        <v>30</v>
      </c>
      <c r="Q7" s="2" t="s">
        <v>12</v>
      </c>
    </row>
    <row r="8" spans="1:17" x14ac:dyDescent="0.2">
      <c r="A8">
        <v>7</v>
      </c>
      <c r="B8">
        <v>26</v>
      </c>
      <c r="C8">
        <v>0</v>
      </c>
      <c r="D8">
        <v>55.42</v>
      </c>
      <c r="E8">
        <v>0</v>
      </c>
      <c r="F8">
        <v>7.0380000000000003</v>
      </c>
      <c r="G8">
        <v>30</v>
      </c>
      <c r="H8" t="s">
        <v>6</v>
      </c>
      <c r="J8" s="1">
        <v>8</v>
      </c>
      <c r="K8" s="1">
        <v>7</v>
      </c>
      <c r="L8" s="1">
        <v>0</v>
      </c>
      <c r="M8" s="1">
        <v>55.42</v>
      </c>
      <c r="N8" s="1">
        <v>1.8460000000000001</v>
      </c>
      <c r="O8" s="1">
        <v>0</v>
      </c>
      <c r="P8" s="1">
        <v>30</v>
      </c>
      <c r="Q8" s="1" t="s">
        <v>7</v>
      </c>
    </row>
    <row r="9" spans="1:17" x14ac:dyDescent="0.2">
      <c r="A9">
        <v>8</v>
      </c>
      <c r="B9">
        <v>7</v>
      </c>
      <c r="C9">
        <v>0</v>
      </c>
      <c r="D9">
        <v>55.42</v>
      </c>
      <c r="E9">
        <v>1.8460000000000001</v>
      </c>
      <c r="F9">
        <v>0</v>
      </c>
      <c r="G9">
        <v>30</v>
      </c>
      <c r="H9" t="s">
        <v>7</v>
      </c>
      <c r="J9" s="1">
        <v>17</v>
      </c>
      <c r="K9" s="1">
        <v>8</v>
      </c>
      <c r="L9" s="1">
        <v>6.4660000000000002</v>
      </c>
      <c r="M9" s="1">
        <v>55.42</v>
      </c>
      <c r="N9" s="1">
        <v>1.8460000000000001</v>
      </c>
      <c r="O9" s="1">
        <v>3.5190000000000001</v>
      </c>
      <c r="P9" s="1">
        <v>30</v>
      </c>
      <c r="Q9" s="1" t="s">
        <v>4</v>
      </c>
    </row>
    <row r="10" spans="1:17" x14ac:dyDescent="0.2">
      <c r="A10">
        <v>9</v>
      </c>
      <c r="B10">
        <v>19</v>
      </c>
      <c r="C10">
        <v>0</v>
      </c>
      <c r="D10">
        <v>55.42</v>
      </c>
      <c r="E10">
        <v>3.6920000000000002</v>
      </c>
      <c r="F10">
        <v>3.5190000000000001</v>
      </c>
      <c r="G10">
        <v>30</v>
      </c>
      <c r="H10" t="s">
        <v>8</v>
      </c>
      <c r="J10" s="1">
        <v>26</v>
      </c>
      <c r="K10" s="1">
        <v>9</v>
      </c>
      <c r="L10" s="1">
        <v>12.932</v>
      </c>
      <c r="M10" s="1">
        <v>55.42</v>
      </c>
      <c r="N10" s="1">
        <v>1.8460000000000001</v>
      </c>
      <c r="O10" s="1">
        <v>7.0380000000000003</v>
      </c>
      <c r="P10" s="1">
        <v>30</v>
      </c>
      <c r="Q10" s="1" t="s">
        <v>24</v>
      </c>
    </row>
    <row r="11" spans="1:17" x14ac:dyDescent="0.2">
      <c r="A11">
        <v>10</v>
      </c>
      <c r="B11">
        <v>10</v>
      </c>
      <c r="C11">
        <v>6.4660000000000002</v>
      </c>
      <c r="D11">
        <v>0</v>
      </c>
      <c r="E11">
        <v>0</v>
      </c>
      <c r="F11">
        <v>3.5190000000000001</v>
      </c>
      <c r="G11">
        <v>30</v>
      </c>
      <c r="H11" t="s">
        <v>9</v>
      </c>
      <c r="J11" s="2">
        <v>10</v>
      </c>
      <c r="K11" s="2">
        <v>10</v>
      </c>
      <c r="L11" s="2">
        <v>6.4660000000000002</v>
      </c>
      <c r="M11" s="2">
        <v>0</v>
      </c>
      <c r="N11" s="2">
        <v>0</v>
      </c>
      <c r="O11" s="2">
        <v>3.5190000000000001</v>
      </c>
      <c r="P11" s="2">
        <v>30</v>
      </c>
      <c r="Q11" s="2" t="s">
        <v>9</v>
      </c>
    </row>
    <row r="12" spans="1:17" x14ac:dyDescent="0.2">
      <c r="A12">
        <v>11</v>
      </c>
      <c r="B12">
        <v>11</v>
      </c>
      <c r="C12">
        <v>6.4660000000000002</v>
      </c>
      <c r="D12">
        <v>0</v>
      </c>
      <c r="E12">
        <v>1.8460000000000001</v>
      </c>
      <c r="F12">
        <v>7.0380000000000003</v>
      </c>
      <c r="G12">
        <v>30</v>
      </c>
      <c r="H12" t="s">
        <v>10</v>
      </c>
      <c r="J12" s="2">
        <v>11</v>
      </c>
      <c r="K12" s="2">
        <v>11</v>
      </c>
      <c r="L12" s="2">
        <v>6.4660000000000002</v>
      </c>
      <c r="M12" s="2">
        <v>0</v>
      </c>
      <c r="N12" s="2">
        <v>1.8460000000000001</v>
      </c>
      <c r="O12" s="2">
        <v>7.0380000000000003</v>
      </c>
      <c r="P12" s="2">
        <v>30</v>
      </c>
      <c r="Q12" s="2" t="s">
        <v>10</v>
      </c>
    </row>
    <row r="13" spans="1:17" x14ac:dyDescent="0.2">
      <c r="A13">
        <v>12</v>
      </c>
      <c r="B13">
        <v>16</v>
      </c>
      <c r="C13">
        <v>6.4660000000000002</v>
      </c>
      <c r="D13">
        <v>0</v>
      </c>
      <c r="E13">
        <v>3.6920000000000002</v>
      </c>
      <c r="F13">
        <v>0</v>
      </c>
      <c r="G13">
        <v>30</v>
      </c>
      <c r="H13" t="s">
        <v>11</v>
      </c>
      <c r="J13" s="2">
        <v>21</v>
      </c>
      <c r="K13" s="2">
        <v>12</v>
      </c>
      <c r="L13" s="2">
        <v>12.932</v>
      </c>
      <c r="M13" s="2">
        <v>0</v>
      </c>
      <c r="N13" s="2">
        <v>3.6920000000000002</v>
      </c>
      <c r="O13" s="2">
        <v>3.5190000000000001</v>
      </c>
      <c r="P13" s="2">
        <v>30</v>
      </c>
      <c r="Q13" s="2" t="s">
        <v>19</v>
      </c>
    </row>
    <row r="14" spans="1:17" x14ac:dyDescent="0.2">
      <c r="A14">
        <v>13</v>
      </c>
      <c r="B14">
        <v>6</v>
      </c>
      <c r="C14">
        <v>6.4660000000000002</v>
      </c>
      <c r="D14">
        <v>27.71</v>
      </c>
      <c r="E14">
        <v>0</v>
      </c>
      <c r="F14">
        <v>7.0380000000000003</v>
      </c>
      <c r="G14">
        <v>30</v>
      </c>
      <c r="H14" t="s">
        <v>12</v>
      </c>
      <c r="J14" s="1">
        <v>6</v>
      </c>
      <c r="K14" s="1">
        <v>13</v>
      </c>
      <c r="L14" s="1">
        <v>0</v>
      </c>
      <c r="M14" s="1">
        <v>27.71</v>
      </c>
      <c r="N14" s="1">
        <v>3.6920000000000002</v>
      </c>
      <c r="O14" s="1">
        <v>0</v>
      </c>
      <c r="P14" s="1">
        <v>30</v>
      </c>
      <c r="Q14" s="1" t="s">
        <v>5</v>
      </c>
    </row>
    <row r="15" spans="1:17" x14ac:dyDescent="0.2">
      <c r="A15">
        <v>14</v>
      </c>
      <c r="B15">
        <v>20</v>
      </c>
      <c r="C15">
        <v>6.4660000000000002</v>
      </c>
      <c r="D15">
        <v>27.71</v>
      </c>
      <c r="E15">
        <v>1.8460000000000001</v>
      </c>
      <c r="F15">
        <v>0</v>
      </c>
      <c r="G15">
        <v>30</v>
      </c>
      <c r="H15" t="s">
        <v>13</v>
      </c>
      <c r="J15" s="1">
        <v>15</v>
      </c>
      <c r="K15" s="1">
        <v>14</v>
      </c>
      <c r="L15" s="1">
        <v>6.4660000000000002</v>
      </c>
      <c r="M15" s="1">
        <v>27.71</v>
      </c>
      <c r="N15" s="1">
        <v>3.6920000000000002</v>
      </c>
      <c r="O15" s="1">
        <v>3.5190000000000001</v>
      </c>
      <c r="P15" s="1">
        <v>30</v>
      </c>
      <c r="Q15" s="1" t="s">
        <v>14</v>
      </c>
    </row>
    <row r="16" spans="1:17" x14ac:dyDescent="0.2">
      <c r="A16">
        <v>15</v>
      </c>
      <c r="B16">
        <v>14</v>
      </c>
      <c r="C16">
        <v>6.4660000000000002</v>
      </c>
      <c r="D16">
        <v>27.71</v>
      </c>
      <c r="E16">
        <v>3.6920000000000002</v>
      </c>
      <c r="F16">
        <v>3.5190000000000001</v>
      </c>
      <c r="G16">
        <v>30</v>
      </c>
      <c r="H16" t="s">
        <v>14</v>
      </c>
      <c r="J16" s="1">
        <v>18</v>
      </c>
      <c r="K16" s="1">
        <v>15</v>
      </c>
      <c r="L16" s="1">
        <v>6.4660000000000002</v>
      </c>
      <c r="M16" s="1">
        <v>55.42</v>
      </c>
      <c r="N16" s="1">
        <v>3.6920000000000002</v>
      </c>
      <c r="O16" s="1">
        <v>7.0380000000000003</v>
      </c>
      <c r="P16" s="1">
        <v>30</v>
      </c>
      <c r="Q16" s="1" t="s">
        <v>16</v>
      </c>
    </row>
    <row r="17" spans="1:18" x14ac:dyDescent="0.2">
      <c r="A17">
        <v>16</v>
      </c>
      <c r="B17">
        <v>21</v>
      </c>
      <c r="C17">
        <v>6.4660000000000002</v>
      </c>
      <c r="D17">
        <v>55.42</v>
      </c>
      <c r="E17">
        <v>0</v>
      </c>
      <c r="F17">
        <v>0</v>
      </c>
      <c r="G17">
        <v>30</v>
      </c>
      <c r="H17" t="s">
        <v>15</v>
      </c>
      <c r="J17" s="2">
        <v>12</v>
      </c>
      <c r="K17" s="2">
        <v>16</v>
      </c>
      <c r="L17" s="2">
        <v>6.4660000000000002</v>
      </c>
      <c r="M17" s="2">
        <v>0</v>
      </c>
      <c r="N17" s="2">
        <v>3.6920000000000002</v>
      </c>
      <c r="O17" s="2">
        <v>0</v>
      </c>
      <c r="P17" s="2">
        <v>30</v>
      </c>
      <c r="Q17" s="2" t="s">
        <v>11</v>
      </c>
    </row>
    <row r="18" spans="1:18" x14ac:dyDescent="0.2">
      <c r="A18">
        <v>17</v>
      </c>
      <c r="B18">
        <v>8</v>
      </c>
      <c r="C18">
        <v>6.4660000000000002</v>
      </c>
      <c r="D18">
        <v>55.42</v>
      </c>
      <c r="E18">
        <v>1.8460000000000001</v>
      </c>
      <c r="F18">
        <v>3.5190000000000001</v>
      </c>
      <c r="G18">
        <v>30</v>
      </c>
      <c r="H18" t="s">
        <v>4</v>
      </c>
      <c r="J18" s="2">
        <v>27</v>
      </c>
      <c r="K18" s="2">
        <v>17</v>
      </c>
      <c r="L18" s="2">
        <v>12.932</v>
      </c>
      <c r="M18" s="2">
        <v>55.42</v>
      </c>
      <c r="N18" s="2">
        <v>3.6920000000000002</v>
      </c>
      <c r="O18" s="2">
        <v>0</v>
      </c>
      <c r="P18" s="2">
        <v>30</v>
      </c>
      <c r="Q18" s="2" t="s">
        <v>25</v>
      </c>
    </row>
    <row r="19" spans="1:18" x14ac:dyDescent="0.2">
      <c r="A19">
        <v>18</v>
      </c>
      <c r="B19">
        <v>15</v>
      </c>
      <c r="C19">
        <v>6.4660000000000002</v>
      </c>
      <c r="D19">
        <v>55.42</v>
      </c>
      <c r="E19">
        <v>3.6920000000000002</v>
      </c>
      <c r="F19">
        <v>7.0380000000000003</v>
      </c>
      <c r="G19">
        <v>30</v>
      </c>
      <c r="H19" t="s">
        <v>16</v>
      </c>
      <c r="J19" s="1">
        <v>5</v>
      </c>
      <c r="K19" s="1">
        <v>18</v>
      </c>
      <c r="L19" s="1">
        <v>0</v>
      </c>
      <c r="M19" s="1">
        <v>27.71</v>
      </c>
      <c r="N19" s="1">
        <v>1.8460000000000001</v>
      </c>
      <c r="O19" s="1">
        <v>7.0380000000000003</v>
      </c>
      <c r="P19" s="1">
        <v>30</v>
      </c>
      <c r="Q19" s="1" t="s">
        <v>4</v>
      </c>
    </row>
    <row r="20" spans="1:18" x14ac:dyDescent="0.2">
      <c r="A20">
        <v>19</v>
      </c>
      <c r="B20">
        <v>22</v>
      </c>
      <c r="C20">
        <v>12.932</v>
      </c>
      <c r="D20">
        <v>0</v>
      </c>
      <c r="E20">
        <v>0</v>
      </c>
      <c r="F20">
        <v>7.0380000000000003</v>
      </c>
      <c r="G20">
        <v>30</v>
      </c>
      <c r="H20" t="s">
        <v>17</v>
      </c>
      <c r="J20" s="1">
        <v>9</v>
      </c>
      <c r="K20" s="1">
        <v>19</v>
      </c>
      <c r="L20" s="1">
        <v>0</v>
      </c>
      <c r="M20" s="1">
        <v>55.42</v>
      </c>
      <c r="N20" s="1">
        <v>3.6920000000000002</v>
      </c>
      <c r="O20" s="1">
        <v>3.5190000000000001</v>
      </c>
      <c r="P20" s="1">
        <v>30</v>
      </c>
      <c r="Q20" s="1" t="s">
        <v>8</v>
      </c>
    </row>
    <row r="21" spans="1:18" x14ac:dyDescent="0.2">
      <c r="A21">
        <v>20</v>
      </c>
      <c r="B21">
        <v>23</v>
      </c>
      <c r="C21">
        <v>12.932</v>
      </c>
      <c r="D21">
        <v>0</v>
      </c>
      <c r="E21">
        <v>1.8460000000000001</v>
      </c>
      <c r="F21">
        <v>0</v>
      </c>
      <c r="G21">
        <v>30</v>
      </c>
      <c r="H21" t="s">
        <v>18</v>
      </c>
      <c r="J21" s="2">
        <v>14</v>
      </c>
      <c r="K21" s="2">
        <v>20</v>
      </c>
      <c r="L21" s="2">
        <v>6.4660000000000002</v>
      </c>
      <c r="M21" s="2">
        <v>27.71</v>
      </c>
      <c r="N21" s="2">
        <v>1.8460000000000001</v>
      </c>
      <c r="O21" s="2">
        <v>0</v>
      </c>
      <c r="P21" s="2">
        <v>30</v>
      </c>
      <c r="Q21" s="2" t="s">
        <v>13</v>
      </c>
    </row>
    <row r="22" spans="1:18" x14ac:dyDescent="0.2">
      <c r="A22">
        <v>21</v>
      </c>
      <c r="B22">
        <v>12</v>
      </c>
      <c r="C22">
        <v>12.932</v>
      </c>
      <c r="D22">
        <v>0</v>
      </c>
      <c r="E22">
        <v>3.6920000000000002</v>
      </c>
      <c r="F22">
        <v>3.5190000000000001</v>
      </c>
      <c r="G22">
        <v>30</v>
      </c>
      <c r="H22" t="s">
        <v>19</v>
      </c>
      <c r="J22" s="1">
        <v>16</v>
      </c>
      <c r="K22" s="1">
        <v>21</v>
      </c>
      <c r="L22" s="1">
        <v>6.4660000000000002</v>
      </c>
      <c r="M22" s="1">
        <v>55.42</v>
      </c>
      <c r="N22" s="1">
        <v>0</v>
      </c>
      <c r="O22" s="1">
        <v>0</v>
      </c>
      <c r="P22" s="1">
        <v>30</v>
      </c>
      <c r="Q22" s="1" t="s">
        <v>15</v>
      </c>
    </row>
    <row r="23" spans="1:18" x14ac:dyDescent="0.2">
      <c r="A23">
        <v>22</v>
      </c>
      <c r="B23">
        <v>24</v>
      </c>
      <c r="C23">
        <v>12.932</v>
      </c>
      <c r="D23">
        <v>27.71</v>
      </c>
      <c r="E23">
        <v>0</v>
      </c>
      <c r="F23">
        <v>0</v>
      </c>
      <c r="G23">
        <v>30</v>
      </c>
      <c r="H23" t="s">
        <v>20</v>
      </c>
      <c r="J23" s="2">
        <v>19</v>
      </c>
      <c r="K23" s="2">
        <v>22</v>
      </c>
      <c r="L23" s="2">
        <v>12.932</v>
      </c>
      <c r="M23" s="2">
        <v>0</v>
      </c>
      <c r="N23" s="2">
        <v>0</v>
      </c>
      <c r="O23" s="2">
        <v>7.0380000000000003</v>
      </c>
      <c r="P23" s="2">
        <v>30</v>
      </c>
      <c r="Q23" s="2" t="s">
        <v>17</v>
      </c>
    </row>
    <row r="24" spans="1:18" x14ac:dyDescent="0.2">
      <c r="A24">
        <v>23</v>
      </c>
      <c r="B24">
        <v>3</v>
      </c>
      <c r="C24">
        <v>12.932</v>
      </c>
      <c r="D24">
        <v>27.71</v>
      </c>
      <c r="E24">
        <v>1.8460000000000001</v>
      </c>
      <c r="F24">
        <v>3.5190000000000001</v>
      </c>
      <c r="G24">
        <v>30</v>
      </c>
      <c r="H24" t="s">
        <v>21</v>
      </c>
      <c r="J24" s="1">
        <v>20</v>
      </c>
      <c r="K24" s="1">
        <v>23</v>
      </c>
      <c r="L24" s="1">
        <v>12.932</v>
      </c>
      <c r="M24" s="1">
        <v>0</v>
      </c>
      <c r="N24" s="1">
        <v>1.8460000000000001</v>
      </c>
      <c r="O24" s="1">
        <v>0</v>
      </c>
      <c r="P24" s="1">
        <v>30</v>
      </c>
      <c r="Q24" s="1" t="s">
        <v>18</v>
      </c>
    </row>
    <row r="25" spans="1:18" x14ac:dyDescent="0.2">
      <c r="A25">
        <v>24</v>
      </c>
      <c r="B25">
        <v>4</v>
      </c>
      <c r="C25">
        <v>12.932</v>
      </c>
      <c r="D25">
        <v>27.71</v>
      </c>
      <c r="E25">
        <v>3.6920000000000002</v>
      </c>
      <c r="F25">
        <v>7.0380000000000003</v>
      </c>
      <c r="G25">
        <v>30</v>
      </c>
      <c r="H25" t="s">
        <v>22</v>
      </c>
      <c r="J25" s="2">
        <v>22</v>
      </c>
      <c r="K25" s="2">
        <v>24</v>
      </c>
      <c r="L25" s="2">
        <v>12.932</v>
      </c>
      <c r="M25" s="2">
        <v>27.71</v>
      </c>
      <c r="N25" s="2">
        <v>0</v>
      </c>
      <c r="O25" s="2">
        <v>0</v>
      </c>
      <c r="P25" s="2">
        <v>30</v>
      </c>
      <c r="Q25" s="2" t="s">
        <v>20</v>
      </c>
    </row>
    <row r="26" spans="1:18" x14ac:dyDescent="0.2">
      <c r="A26">
        <v>25</v>
      </c>
      <c r="B26">
        <v>25</v>
      </c>
      <c r="C26">
        <v>12.932</v>
      </c>
      <c r="D26">
        <v>55.42</v>
      </c>
      <c r="E26">
        <v>0</v>
      </c>
      <c r="F26">
        <v>3.5190000000000001</v>
      </c>
      <c r="G26">
        <v>30</v>
      </c>
      <c r="H26" t="s">
        <v>23</v>
      </c>
      <c r="J26" s="2">
        <v>25</v>
      </c>
      <c r="K26" s="2">
        <v>25</v>
      </c>
      <c r="L26" s="2">
        <v>12.932</v>
      </c>
      <c r="M26" s="2">
        <v>55.42</v>
      </c>
      <c r="N26" s="2">
        <v>0</v>
      </c>
      <c r="O26" s="2">
        <v>3.5190000000000001</v>
      </c>
      <c r="P26" s="2">
        <v>30</v>
      </c>
      <c r="Q26" s="2" t="s">
        <v>23</v>
      </c>
    </row>
    <row r="27" spans="1:18" x14ac:dyDescent="0.2">
      <c r="A27">
        <v>26</v>
      </c>
      <c r="B27">
        <v>9</v>
      </c>
      <c r="C27">
        <v>12.932</v>
      </c>
      <c r="D27">
        <v>55.42</v>
      </c>
      <c r="E27">
        <v>1.8460000000000001</v>
      </c>
      <c r="F27">
        <v>7.0380000000000003</v>
      </c>
      <c r="G27">
        <v>30</v>
      </c>
      <c r="H27" t="s">
        <v>24</v>
      </c>
      <c r="J27" s="1">
        <v>7</v>
      </c>
      <c r="K27" s="1">
        <v>26</v>
      </c>
      <c r="L27" s="1">
        <v>0</v>
      </c>
      <c r="M27" s="1">
        <v>55.42</v>
      </c>
      <c r="N27" s="1">
        <v>0</v>
      </c>
      <c r="O27" s="1">
        <v>7.0380000000000003</v>
      </c>
      <c r="P27" s="1">
        <v>30</v>
      </c>
      <c r="Q27" s="1" t="s">
        <v>6</v>
      </c>
    </row>
    <row r="28" spans="1:18" x14ac:dyDescent="0.2">
      <c r="A28">
        <v>27</v>
      </c>
      <c r="B28">
        <v>17</v>
      </c>
      <c r="C28">
        <v>12.932</v>
      </c>
      <c r="D28">
        <v>55.42</v>
      </c>
      <c r="E28">
        <v>3.6920000000000002</v>
      </c>
      <c r="F28">
        <v>0</v>
      </c>
      <c r="G28">
        <v>30</v>
      </c>
      <c r="H28" t="s">
        <v>25</v>
      </c>
      <c r="J28" s="2">
        <v>3</v>
      </c>
      <c r="K28" s="2">
        <v>27</v>
      </c>
      <c r="L28" s="2">
        <v>0</v>
      </c>
      <c r="M28" s="2">
        <v>0</v>
      </c>
      <c r="N28" s="2">
        <v>3.6920000000000002</v>
      </c>
      <c r="O28" s="2">
        <v>7.0380000000000003</v>
      </c>
      <c r="P28" s="2">
        <v>30</v>
      </c>
      <c r="Q28" s="2" t="s">
        <v>2</v>
      </c>
    </row>
    <row r="30" spans="1:18" x14ac:dyDescent="0.2">
      <c r="J30" t="s">
        <v>34</v>
      </c>
      <c r="O30" t="s">
        <v>50</v>
      </c>
    </row>
    <row r="31" spans="1:18" x14ac:dyDescent="0.2">
      <c r="A31" t="s">
        <v>26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33</v>
      </c>
      <c r="H31" t="s">
        <v>32</v>
      </c>
      <c r="J31" t="s">
        <v>28</v>
      </c>
      <c r="K31" t="s">
        <v>29</v>
      </c>
      <c r="L31" t="s">
        <v>30</v>
      </c>
      <c r="M31" t="s">
        <v>31</v>
      </c>
      <c r="O31" t="s">
        <v>28</v>
      </c>
      <c r="P31" t="s">
        <v>29</v>
      </c>
      <c r="Q31" t="s">
        <v>30</v>
      </c>
      <c r="R31" t="s">
        <v>31</v>
      </c>
    </row>
    <row r="32" spans="1:18" x14ac:dyDescent="0.2">
      <c r="A32" s="1">
        <v>1</v>
      </c>
      <c r="B32" s="1">
        <v>1</v>
      </c>
      <c r="C32" s="1">
        <f>L2/2</f>
        <v>0</v>
      </c>
      <c r="D32" s="1">
        <f>M2/2</f>
        <v>0</v>
      </c>
      <c r="E32" s="1">
        <f>N2/2</f>
        <v>0</v>
      </c>
      <c r="F32" s="1">
        <f>O2/2</f>
        <v>0</v>
      </c>
      <c r="G32" s="1">
        <v>30</v>
      </c>
      <c r="H32" s="1" t="s">
        <v>0</v>
      </c>
      <c r="J32" s="1">
        <v>0</v>
      </c>
      <c r="K32" s="1">
        <v>0</v>
      </c>
      <c r="L32" s="1">
        <v>0</v>
      </c>
      <c r="M32" s="1">
        <v>0</v>
      </c>
      <c r="N32" s="5" t="s">
        <v>36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">
      <c r="A33" s="1">
        <v>2</v>
      </c>
      <c r="B33" s="1">
        <v>2</v>
      </c>
      <c r="C33" s="1">
        <f>L3/2</f>
        <v>0</v>
      </c>
      <c r="D33" s="1">
        <f>M3/2</f>
        <v>0</v>
      </c>
      <c r="E33" s="1">
        <f t="shared" ref="E33:F48" si="0">N3/2</f>
        <v>0.92300000000000004</v>
      </c>
      <c r="F33" s="1">
        <f t="shared" si="0"/>
        <v>1.7595000000000001</v>
      </c>
      <c r="G33" s="1">
        <v>30</v>
      </c>
      <c r="H33" s="1" t="s">
        <v>1</v>
      </c>
      <c r="J33" s="1">
        <v>0</v>
      </c>
      <c r="K33" s="1">
        <v>0</v>
      </c>
      <c r="L33" s="1">
        <v>1.0660000000000001</v>
      </c>
      <c r="M33" s="1">
        <v>1.784</v>
      </c>
      <c r="O33" s="9">
        <v>0</v>
      </c>
      <c r="P33" s="9">
        <v>0</v>
      </c>
      <c r="Q33" s="9">
        <v>1.0660000000000001</v>
      </c>
      <c r="R33" s="9">
        <v>1.784</v>
      </c>
    </row>
    <row r="34" spans="1:18" x14ac:dyDescent="0.2">
      <c r="A34" s="1">
        <v>23</v>
      </c>
      <c r="B34" s="1">
        <v>3</v>
      </c>
      <c r="C34" s="1">
        <f>L4/4</f>
        <v>3.2330000000000001</v>
      </c>
      <c r="D34" s="1">
        <f>M4/8</f>
        <v>3.4637500000000001</v>
      </c>
      <c r="E34" s="1">
        <f t="shared" si="0"/>
        <v>0.92300000000000004</v>
      </c>
      <c r="F34" s="1">
        <f t="shared" ref="F34:F58" si="1">O4/2</f>
        <v>1.7595000000000001</v>
      </c>
      <c r="G34" s="1">
        <v>30</v>
      </c>
      <c r="H34" s="1" t="s">
        <v>21</v>
      </c>
      <c r="J34" s="1">
        <v>3.33</v>
      </c>
      <c r="K34" s="1">
        <v>3.36</v>
      </c>
      <c r="L34" s="1">
        <v>0</v>
      </c>
      <c r="M34" s="1">
        <v>0</v>
      </c>
      <c r="O34" s="9">
        <f>J34+J33</f>
        <v>3.33</v>
      </c>
      <c r="P34" s="9">
        <f t="shared" ref="P34:R34" si="2">K34+K33</f>
        <v>3.36</v>
      </c>
      <c r="Q34" s="9">
        <f t="shared" si="2"/>
        <v>1.0660000000000001</v>
      </c>
      <c r="R34" s="9">
        <f t="shared" si="2"/>
        <v>1.784</v>
      </c>
    </row>
    <row r="35" spans="1:18" x14ac:dyDescent="0.2">
      <c r="A35" s="1">
        <v>24</v>
      </c>
      <c r="B35" s="1">
        <v>4</v>
      </c>
      <c r="C35" s="1">
        <f t="shared" ref="C35:C58" si="3">L5/4</f>
        <v>3.2330000000000001</v>
      </c>
      <c r="D35" s="1">
        <f t="shared" ref="D35:D58" si="4">M5/8</f>
        <v>3.4637500000000001</v>
      </c>
      <c r="E35" s="1">
        <f t="shared" si="0"/>
        <v>1.8460000000000001</v>
      </c>
      <c r="F35" s="1">
        <f t="shared" si="1"/>
        <v>3.5190000000000001</v>
      </c>
      <c r="G35" s="1">
        <v>30</v>
      </c>
      <c r="H35" s="1" t="s">
        <v>22</v>
      </c>
      <c r="J35" s="1">
        <v>0</v>
      </c>
      <c r="K35" s="1">
        <v>0</v>
      </c>
      <c r="L35" s="1">
        <v>0.8</v>
      </c>
      <c r="M35" s="1">
        <v>1.7809999999999999</v>
      </c>
      <c r="O35" s="9">
        <f>J35+J34+J33</f>
        <v>3.33</v>
      </c>
      <c r="P35" s="9">
        <f t="shared" ref="P35:R35" si="5">K35+K34+K33</f>
        <v>3.36</v>
      </c>
      <c r="Q35" s="9">
        <f t="shared" si="5"/>
        <v>1.8660000000000001</v>
      </c>
      <c r="R35" s="9">
        <f t="shared" si="5"/>
        <v>3.5649999999999999</v>
      </c>
    </row>
    <row r="36" spans="1:18" x14ac:dyDescent="0.2">
      <c r="A36" s="2">
        <v>4</v>
      </c>
      <c r="B36" s="2">
        <v>5</v>
      </c>
      <c r="C36" s="2">
        <f t="shared" si="3"/>
        <v>0</v>
      </c>
      <c r="D36" s="2">
        <f t="shared" si="4"/>
        <v>3.4637500000000001</v>
      </c>
      <c r="E36" s="2">
        <f t="shared" si="0"/>
        <v>0</v>
      </c>
      <c r="F36" s="2">
        <f t="shared" si="1"/>
        <v>1.7595000000000001</v>
      </c>
      <c r="G36" s="2">
        <v>30</v>
      </c>
      <c r="H36" s="2" t="s">
        <v>3</v>
      </c>
      <c r="J36" s="2">
        <v>0</v>
      </c>
      <c r="K36" s="2">
        <v>3.48</v>
      </c>
      <c r="L36" s="2">
        <v>0</v>
      </c>
      <c r="M36" s="2">
        <v>1.833</v>
      </c>
      <c r="O36" s="9">
        <v>0</v>
      </c>
      <c r="P36" s="9">
        <v>3.48</v>
      </c>
      <c r="Q36" s="9">
        <v>0</v>
      </c>
      <c r="R36" s="9">
        <v>1.833</v>
      </c>
    </row>
    <row r="37" spans="1:18" x14ac:dyDescent="0.2">
      <c r="A37" s="2">
        <v>13</v>
      </c>
      <c r="B37" s="2">
        <v>6</v>
      </c>
      <c r="C37" s="2">
        <f t="shared" si="3"/>
        <v>1.6165</v>
      </c>
      <c r="D37" s="2">
        <f t="shared" si="4"/>
        <v>3.4637500000000001</v>
      </c>
      <c r="E37" s="2">
        <f t="shared" si="0"/>
        <v>0</v>
      </c>
      <c r="F37" s="2">
        <f t="shared" si="1"/>
        <v>3.5190000000000001</v>
      </c>
      <c r="G37" s="2">
        <v>30</v>
      </c>
      <c r="H37" s="2" t="s">
        <v>12</v>
      </c>
      <c r="J37" s="2">
        <v>1.66</v>
      </c>
      <c r="K37" s="2">
        <v>0</v>
      </c>
      <c r="L37" s="2">
        <v>0</v>
      </c>
      <c r="M37" s="2">
        <v>1.726</v>
      </c>
      <c r="O37" s="9">
        <f>J36+J37</f>
        <v>1.66</v>
      </c>
      <c r="P37" s="9">
        <f t="shared" ref="P37:R37" si="6">K36+K37</f>
        <v>3.48</v>
      </c>
      <c r="Q37" s="9">
        <f t="shared" si="6"/>
        <v>0</v>
      </c>
      <c r="R37" s="9">
        <f t="shared" si="6"/>
        <v>3.5590000000000002</v>
      </c>
    </row>
    <row r="38" spans="1:18" x14ac:dyDescent="0.2">
      <c r="A38" s="1">
        <v>8</v>
      </c>
      <c r="B38" s="1">
        <v>7</v>
      </c>
      <c r="C38" s="1">
        <f t="shared" si="3"/>
        <v>0</v>
      </c>
      <c r="D38" s="1">
        <f t="shared" si="4"/>
        <v>6.9275000000000002</v>
      </c>
      <c r="E38" s="1">
        <f t="shared" si="0"/>
        <v>0.92300000000000004</v>
      </c>
      <c r="F38" s="1">
        <f t="shared" si="1"/>
        <v>0</v>
      </c>
      <c r="G38" s="1">
        <v>30</v>
      </c>
      <c r="H38" s="1" t="s">
        <v>7</v>
      </c>
      <c r="J38" s="1">
        <v>0</v>
      </c>
      <c r="K38" s="1">
        <v>6.89</v>
      </c>
      <c r="L38" s="1">
        <v>0.94</v>
      </c>
      <c r="M38" s="1">
        <v>0</v>
      </c>
      <c r="O38" s="9">
        <v>0</v>
      </c>
      <c r="P38" s="9">
        <v>6.89</v>
      </c>
      <c r="Q38" s="9">
        <v>0.94</v>
      </c>
      <c r="R38" s="9">
        <v>0</v>
      </c>
    </row>
    <row r="39" spans="1:18" x14ac:dyDescent="0.2">
      <c r="A39" s="1">
        <v>17</v>
      </c>
      <c r="B39" s="1">
        <v>8</v>
      </c>
      <c r="C39" s="1">
        <f t="shared" si="3"/>
        <v>1.6165</v>
      </c>
      <c r="D39" s="1">
        <f t="shared" si="4"/>
        <v>6.9275000000000002</v>
      </c>
      <c r="E39" s="1">
        <f t="shared" si="0"/>
        <v>0.92300000000000004</v>
      </c>
      <c r="F39" s="1">
        <f t="shared" si="1"/>
        <v>1.7595000000000001</v>
      </c>
      <c r="G39" s="1">
        <v>30</v>
      </c>
      <c r="H39" s="1" t="s">
        <v>4</v>
      </c>
      <c r="J39" s="1">
        <v>1.6259999999999999</v>
      </c>
      <c r="K39" s="1">
        <v>0</v>
      </c>
      <c r="L39" s="1">
        <v>0</v>
      </c>
      <c r="M39" s="1">
        <v>1.8</v>
      </c>
      <c r="O39" s="9">
        <f>J39+J38</f>
        <v>1.6259999999999999</v>
      </c>
      <c r="P39" s="9">
        <f t="shared" ref="P39:R39" si="7">K39+K38</f>
        <v>6.89</v>
      </c>
      <c r="Q39" s="9">
        <f t="shared" si="7"/>
        <v>0.94</v>
      </c>
      <c r="R39" s="9">
        <f t="shared" si="7"/>
        <v>1.8</v>
      </c>
    </row>
    <row r="40" spans="1:18" x14ac:dyDescent="0.2">
      <c r="A40" s="1">
        <v>26</v>
      </c>
      <c r="B40" s="1">
        <v>9</v>
      </c>
      <c r="C40" s="1">
        <f t="shared" si="3"/>
        <v>3.2330000000000001</v>
      </c>
      <c r="D40" s="1">
        <f t="shared" si="4"/>
        <v>6.9275000000000002</v>
      </c>
      <c r="E40" s="1">
        <f t="shared" si="0"/>
        <v>0.92300000000000004</v>
      </c>
      <c r="F40" s="1">
        <f t="shared" si="1"/>
        <v>3.5190000000000001</v>
      </c>
      <c r="G40" s="1">
        <v>30</v>
      </c>
      <c r="H40" s="1" t="s">
        <v>24</v>
      </c>
      <c r="J40" s="1">
        <v>1.679</v>
      </c>
      <c r="K40" s="1">
        <v>0</v>
      </c>
      <c r="L40" s="1">
        <v>0</v>
      </c>
      <c r="M40" s="1">
        <v>1.7789999999999999</v>
      </c>
      <c r="O40" s="9">
        <f>J40+J39+J38</f>
        <v>3.3049999999999997</v>
      </c>
      <c r="P40" s="9">
        <f t="shared" ref="P40:R40" si="8">K40+K39+K38</f>
        <v>6.89</v>
      </c>
      <c r="Q40" s="9">
        <f t="shared" si="8"/>
        <v>0.94</v>
      </c>
      <c r="R40" s="9">
        <f t="shared" si="8"/>
        <v>3.5789999999999997</v>
      </c>
    </row>
    <row r="41" spans="1:18" x14ac:dyDescent="0.2">
      <c r="A41" s="2">
        <v>10</v>
      </c>
      <c r="B41" s="2">
        <v>10</v>
      </c>
      <c r="C41" s="2">
        <f t="shared" si="3"/>
        <v>1.6165</v>
      </c>
      <c r="D41" s="2">
        <f t="shared" si="4"/>
        <v>0</v>
      </c>
      <c r="E41" s="2">
        <f t="shared" si="0"/>
        <v>0</v>
      </c>
      <c r="F41" s="2">
        <f t="shared" si="1"/>
        <v>1.7595000000000001</v>
      </c>
      <c r="G41" s="2">
        <v>30</v>
      </c>
      <c r="H41" s="2" t="s">
        <v>9</v>
      </c>
      <c r="J41" s="2">
        <v>1.62</v>
      </c>
      <c r="K41" s="2">
        <v>0</v>
      </c>
      <c r="L41" s="2">
        <v>0</v>
      </c>
      <c r="M41" s="2">
        <v>1.8</v>
      </c>
      <c r="O41" s="9">
        <v>1.62</v>
      </c>
      <c r="P41" s="9">
        <v>0</v>
      </c>
      <c r="Q41" s="9">
        <v>0</v>
      </c>
      <c r="R41" s="9">
        <v>1.8</v>
      </c>
    </row>
    <row r="42" spans="1:18" x14ac:dyDescent="0.2">
      <c r="A42" s="2">
        <v>11</v>
      </c>
      <c r="B42" s="2">
        <v>11</v>
      </c>
      <c r="C42" s="2">
        <f t="shared" si="3"/>
        <v>1.6165</v>
      </c>
      <c r="D42" s="2">
        <f t="shared" si="4"/>
        <v>0</v>
      </c>
      <c r="E42" s="2">
        <f t="shared" si="0"/>
        <v>0.92300000000000004</v>
      </c>
      <c r="F42" s="2">
        <f t="shared" si="1"/>
        <v>3.5190000000000001</v>
      </c>
      <c r="G42" s="2">
        <v>30</v>
      </c>
      <c r="H42" s="2" t="s">
        <v>10</v>
      </c>
      <c r="J42" s="2">
        <v>0</v>
      </c>
      <c r="K42" s="2">
        <v>0</v>
      </c>
      <c r="L42" s="2">
        <v>1.1220000000000001</v>
      </c>
      <c r="M42" s="2">
        <v>1.754</v>
      </c>
      <c r="O42" s="9">
        <f>J42+J41</f>
        <v>1.62</v>
      </c>
      <c r="P42" s="9">
        <f t="shared" ref="P42:R42" si="9">K42+K41</f>
        <v>0</v>
      </c>
      <c r="Q42" s="9">
        <f t="shared" si="9"/>
        <v>1.1220000000000001</v>
      </c>
      <c r="R42" s="9">
        <f t="shared" si="9"/>
        <v>3.5540000000000003</v>
      </c>
    </row>
    <row r="43" spans="1:18" x14ac:dyDescent="0.2">
      <c r="A43" s="4">
        <v>21</v>
      </c>
      <c r="B43" s="4">
        <v>12</v>
      </c>
      <c r="C43" s="4">
        <f t="shared" si="3"/>
        <v>3.2330000000000001</v>
      </c>
      <c r="D43" s="4">
        <f t="shared" si="4"/>
        <v>0</v>
      </c>
      <c r="E43" s="4">
        <f t="shared" si="0"/>
        <v>1.8460000000000001</v>
      </c>
      <c r="F43" s="4">
        <f t="shared" si="1"/>
        <v>1.7595000000000001</v>
      </c>
      <c r="G43" s="4">
        <v>30</v>
      </c>
      <c r="H43" s="4" t="s">
        <v>19</v>
      </c>
      <c r="J43" s="4">
        <v>3.28</v>
      </c>
      <c r="K43" s="4">
        <v>0</v>
      </c>
      <c r="L43" s="4">
        <v>1.88</v>
      </c>
      <c r="M43" s="4">
        <v>1.75</v>
      </c>
      <c r="N43" s="5" t="s">
        <v>35</v>
      </c>
      <c r="O43" s="9">
        <v>3.28</v>
      </c>
      <c r="P43" s="9">
        <v>0</v>
      </c>
      <c r="Q43" s="9">
        <v>1.88</v>
      </c>
      <c r="R43" s="9">
        <v>1.75</v>
      </c>
    </row>
    <row r="44" spans="1:18" x14ac:dyDescent="0.2">
      <c r="A44" s="1">
        <v>6</v>
      </c>
      <c r="B44" s="1">
        <v>13</v>
      </c>
      <c r="C44" s="1">
        <f t="shared" si="3"/>
        <v>0</v>
      </c>
      <c r="D44" s="1">
        <f t="shared" si="4"/>
        <v>3.4637500000000001</v>
      </c>
      <c r="E44" s="1">
        <f t="shared" si="0"/>
        <v>1.8460000000000001</v>
      </c>
      <c r="F44" s="1">
        <f t="shared" si="1"/>
        <v>0</v>
      </c>
      <c r="G44" s="1">
        <v>30</v>
      </c>
      <c r="H44" s="1" t="s">
        <v>5</v>
      </c>
      <c r="J44" s="1">
        <v>0</v>
      </c>
      <c r="K44" s="1">
        <v>3.45</v>
      </c>
      <c r="L44" s="1">
        <v>1.9</v>
      </c>
      <c r="M44" s="1">
        <v>0</v>
      </c>
      <c r="O44" s="9">
        <v>0</v>
      </c>
      <c r="P44" s="9">
        <v>3.45</v>
      </c>
      <c r="Q44" s="9">
        <v>1.9</v>
      </c>
      <c r="R44" s="9">
        <v>0</v>
      </c>
    </row>
    <row r="45" spans="1:18" x14ac:dyDescent="0.2">
      <c r="A45" s="1">
        <v>15</v>
      </c>
      <c r="B45" s="1">
        <v>14</v>
      </c>
      <c r="C45" s="1">
        <f t="shared" si="3"/>
        <v>1.6165</v>
      </c>
      <c r="D45" s="1">
        <f t="shared" si="4"/>
        <v>3.4637500000000001</v>
      </c>
      <c r="E45" s="1">
        <f t="shared" si="0"/>
        <v>1.8460000000000001</v>
      </c>
      <c r="F45" s="1">
        <f t="shared" si="1"/>
        <v>1.7595000000000001</v>
      </c>
      <c r="G45" s="1">
        <v>30</v>
      </c>
      <c r="H45" s="1" t="s">
        <v>14</v>
      </c>
      <c r="J45" s="1">
        <v>1.6359999999999999</v>
      </c>
      <c r="K45" s="1">
        <v>0</v>
      </c>
      <c r="L45" s="1">
        <v>0</v>
      </c>
      <c r="M45" s="1">
        <v>1.78</v>
      </c>
      <c r="O45" s="9">
        <f>J45+J44</f>
        <v>1.6359999999999999</v>
      </c>
      <c r="P45" s="9">
        <f t="shared" ref="P45:R45" si="10">K45+K44</f>
        <v>3.45</v>
      </c>
      <c r="Q45" s="9">
        <f t="shared" si="10"/>
        <v>1.9</v>
      </c>
      <c r="R45" s="9">
        <f t="shared" si="10"/>
        <v>1.78</v>
      </c>
    </row>
    <row r="46" spans="1:18" x14ac:dyDescent="0.2">
      <c r="A46" s="1">
        <v>18</v>
      </c>
      <c r="B46" s="1">
        <v>15</v>
      </c>
      <c r="C46" s="1">
        <f t="shared" si="3"/>
        <v>1.6165</v>
      </c>
      <c r="D46" s="1">
        <f t="shared" si="4"/>
        <v>6.9275000000000002</v>
      </c>
      <c r="E46" s="1">
        <f t="shared" si="0"/>
        <v>1.8460000000000001</v>
      </c>
      <c r="F46" s="1">
        <f t="shared" si="1"/>
        <v>3.5190000000000001</v>
      </c>
      <c r="G46" s="1">
        <v>30</v>
      </c>
      <c r="H46" s="1" t="s">
        <v>16</v>
      </c>
      <c r="J46" s="1">
        <v>0</v>
      </c>
      <c r="K46" s="1">
        <v>3.55</v>
      </c>
      <c r="L46" s="1">
        <v>0</v>
      </c>
      <c r="M46" s="1">
        <v>1.802</v>
      </c>
      <c r="O46" s="9">
        <f>J46+J45+J44</f>
        <v>1.6359999999999999</v>
      </c>
      <c r="P46" s="9">
        <f t="shared" ref="P46:R46" si="11">K46+K45+K44</f>
        <v>7</v>
      </c>
      <c r="Q46" s="9">
        <f t="shared" si="11"/>
        <v>1.9</v>
      </c>
      <c r="R46" s="9">
        <f t="shared" si="11"/>
        <v>3.5819999999999999</v>
      </c>
    </row>
    <row r="47" spans="1:18" x14ac:dyDescent="0.2">
      <c r="A47" s="2">
        <v>12</v>
      </c>
      <c r="B47" s="2">
        <v>16</v>
      </c>
      <c r="C47" s="2">
        <f t="shared" si="3"/>
        <v>1.6165</v>
      </c>
      <c r="D47" s="2">
        <f t="shared" si="4"/>
        <v>0</v>
      </c>
      <c r="E47" s="2">
        <f t="shared" si="0"/>
        <v>1.8460000000000001</v>
      </c>
      <c r="F47" s="2">
        <f t="shared" si="1"/>
        <v>0</v>
      </c>
      <c r="G47" s="2">
        <v>30</v>
      </c>
      <c r="H47" s="2" t="s">
        <v>11</v>
      </c>
      <c r="J47" s="2">
        <v>1.65</v>
      </c>
      <c r="K47" s="2">
        <v>0</v>
      </c>
      <c r="L47" s="2">
        <v>1.89</v>
      </c>
      <c r="M47" s="2">
        <v>0</v>
      </c>
      <c r="O47" s="9">
        <v>1.65</v>
      </c>
      <c r="P47" s="9">
        <v>0</v>
      </c>
      <c r="Q47" s="9">
        <v>1.89</v>
      </c>
      <c r="R47" s="9">
        <v>0</v>
      </c>
    </row>
    <row r="48" spans="1:18" x14ac:dyDescent="0.2">
      <c r="A48" s="2">
        <v>27</v>
      </c>
      <c r="B48" s="2">
        <v>17</v>
      </c>
      <c r="C48" s="2">
        <f t="shared" si="3"/>
        <v>3.2330000000000001</v>
      </c>
      <c r="D48" s="2">
        <f t="shared" si="4"/>
        <v>6.9275000000000002</v>
      </c>
      <c r="E48" s="2">
        <f t="shared" si="0"/>
        <v>1.8460000000000001</v>
      </c>
      <c r="F48" s="2">
        <f t="shared" si="1"/>
        <v>0</v>
      </c>
      <c r="G48" s="2">
        <v>30</v>
      </c>
      <c r="H48" s="2" t="s">
        <v>25</v>
      </c>
      <c r="J48" s="2">
        <v>1.5820000000000001</v>
      </c>
      <c r="K48" s="2">
        <v>6.91</v>
      </c>
      <c r="L48" s="2">
        <v>0</v>
      </c>
      <c r="M48" s="2">
        <v>0</v>
      </c>
      <c r="O48" s="9">
        <f>J48+J47</f>
        <v>3.2320000000000002</v>
      </c>
      <c r="P48" s="9">
        <f>K48+K47</f>
        <v>6.91</v>
      </c>
      <c r="Q48" s="9">
        <f>L48+L47</f>
        <v>1.89</v>
      </c>
      <c r="R48" s="9">
        <f>M48+M47</f>
        <v>0</v>
      </c>
    </row>
    <row r="49" spans="1:18" x14ac:dyDescent="0.2">
      <c r="A49" s="1">
        <v>5</v>
      </c>
      <c r="B49" s="1">
        <v>18</v>
      </c>
      <c r="C49" s="1">
        <f t="shared" si="3"/>
        <v>0</v>
      </c>
      <c r="D49" s="1">
        <f t="shared" si="4"/>
        <v>3.4637500000000001</v>
      </c>
      <c r="E49" s="1">
        <f t="shared" ref="E49:E58" si="12">N19/2</f>
        <v>0.92300000000000004</v>
      </c>
      <c r="F49" s="1">
        <f t="shared" si="1"/>
        <v>3.5190000000000001</v>
      </c>
      <c r="G49" s="1">
        <v>30</v>
      </c>
      <c r="H49" s="1" t="s">
        <v>4</v>
      </c>
      <c r="J49" s="1">
        <v>0</v>
      </c>
      <c r="K49" s="1">
        <v>3.46</v>
      </c>
      <c r="L49" s="1">
        <v>1.004</v>
      </c>
      <c r="M49" s="1">
        <v>3.5259999999999998</v>
      </c>
      <c r="O49" s="9">
        <f>J49</f>
        <v>0</v>
      </c>
      <c r="P49" s="9">
        <f t="shared" ref="P49:R49" si="13">K49</f>
        <v>3.46</v>
      </c>
      <c r="Q49" s="9">
        <f t="shared" si="13"/>
        <v>1.004</v>
      </c>
      <c r="R49" s="9">
        <f t="shared" si="13"/>
        <v>3.5259999999999998</v>
      </c>
    </row>
    <row r="50" spans="1:18" x14ac:dyDescent="0.2">
      <c r="A50" s="6">
        <v>9</v>
      </c>
      <c r="B50" s="4">
        <v>19</v>
      </c>
      <c r="C50" s="4">
        <f t="shared" si="3"/>
        <v>0</v>
      </c>
      <c r="D50" s="4">
        <f t="shared" si="4"/>
        <v>6.9275000000000002</v>
      </c>
      <c r="E50" s="4">
        <f t="shared" si="12"/>
        <v>1.8460000000000001</v>
      </c>
      <c r="F50" s="4">
        <f t="shared" si="1"/>
        <v>1.7595000000000001</v>
      </c>
      <c r="G50" s="4">
        <v>30</v>
      </c>
      <c r="H50" s="4" t="s">
        <v>8</v>
      </c>
      <c r="J50" s="4">
        <v>0</v>
      </c>
      <c r="K50" s="4">
        <v>6.9</v>
      </c>
      <c r="L50" s="4">
        <v>1.94</v>
      </c>
      <c r="M50" s="4">
        <v>1.77</v>
      </c>
      <c r="O50" s="9">
        <v>0</v>
      </c>
      <c r="P50" s="9">
        <v>6.9</v>
      </c>
      <c r="Q50" s="9">
        <v>1.94</v>
      </c>
      <c r="R50" s="9">
        <v>1.77</v>
      </c>
    </row>
    <row r="51" spans="1:18" x14ac:dyDescent="0.2">
      <c r="A51" s="2">
        <v>14</v>
      </c>
      <c r="B51" s="2">
        <v>20</v>
      </c>
      <c r="C51" s="2">
        <f t="shared" si="3"/>
        <v>1.6165</v>
      </c>
      <c r="D51" s="2">
        <f t="shared" si="4"/>
        <v>3.4637500000000001</v>
      </c>
      <c r="E51" s="2">
        <f t="shared" si="12"/>
        <v>0.92300000000000004</v>
      </c>
      <c r="F51" s="2">
        <f t="shared" si="1"/>
        <v>0</v>
      </c>
      <c r="G51" s="2">
        <v>30</v>
      </c>
      <c r="H51" s="2" t="s">
        <v>13</v>
      </c>
      <c r="J51" s="2">
        <v>1.61</v>
      </c>
      <c r="K51" s="2">
        <v>3.44</v>
      </c>
      <c r="L51" s="2">
        <v>1.05</v>
      </c>
      <c r="M51" s="2">
        <v>0</v>
      </c>
      <c r="O51" s="9">
        <v>1.61</v>
      </c>
      <c r="P51" s="9">
        <v>3.44</v>
      </c>
      <c r="Q51" s="9">
        <v>1.05</v>
      </c>
      <c r="R51" s="9">
        <v>0</v>
      </c>
    </row>
    <row r="52" spans="1:18" x14ac:dyDescent="0.2">
      <c r="A52" s="1">
        <v>16</v>
      </c>
      <c r="B52" s="1">
        <v>21</v>
      </c>
      <c r="C52" s="1">
        <f t="shared" si="3"/>
        <v>1.6165</v>
      </c>
      <c r="D52" s="1">
        <f t="shared" si="4"/>
        <v>6.9275000000000002</v>
      </c>
      <c r="E52" s="1">
        <f t="shared" si="12"/>
        <v>0</v>
      </c>
      <c r="F52" s="1">
        <f t="shared" si="1"/>
        <v>0</v>
      </c>
      <c r="G52" s="1">
        <v>30</v>
      </c>
      <c r="H52" s="1" t="s">
        <v>15</v>
      </c>
      <c r="J52" s="1">
        <v>1.62</v>
      </c>
      <c r="K52" s="1">
        <v>6.92</v>
      </c>
      <c r="L52" s="1">
        <v>0</v>
      </c>
      <c r="M52" s="1">
        <v>0</v>
      </c>
      <c r="O52" s="9">
        <v>1.62</v>
      </c>
      <c r="P52" s="9">
        <v>6.92</v>
      </c>
      <c r="Q52" s="9">
        <v>0</v>
      </c>
      <c r="R52" s="9">
        <v>0</v>
      </c>
    </row>
    <row r="53" spans="1:18" x14ac:dyDescent="0.2">
      <c r="A53" s="2">
        <v>19</v>
      </c>
      <c r="B53" s="2">
        <v>22</v>
      </c>
      <c r="C53" s="2">
        <f t="shared" si="3"/>
        <v>3.2330000000000001</v>
      </c>
      <c r="D53" s="2">
        <f t="shared" si="4"/>
        <v>0</v>
      </c>
      <c r="E53" s="2">
        <f t="shared" si="12"/>
        <v>0</v>
      </c>
      <c r="F53" s="2">
        <f t="shared" si="1"/>
        <v>3.5190000000000001</v>
      </c>
      <c r="G53" s="2">
        <v>30</v>
      </c>
      <c r="H53" s="2" t="s">
        <v>17</v>
      </c>
      <c r="J53" s="2">
        <v>3.26</v>
      </c>
      <c r="K53" s="2">
        <v>0</v>
      </c>
      <c r="L53" s="2">
        <v>0</v>
      </c>
      <c r="M53" s="2">
        <v>3.55</v>
      </c>
      <c r="O53" s="9">
        <v>3.26</v>
      </c>
      <c r="P53" s="9">
        <v>0</v>
      </c>
      <c r="Q53" s="9">
        <v>0</v>
      </c>
      <c r="R53" s="9">
        <v>3.55</v>
      </c>
    </row>
    <row r="54" spans="1:18" x14ac:dyDescent="0.2">
      <c r="A54" s="1">
        <v>20</v>
      </c>
      <c r="B54" s="1">
        <v>23</v>
      </c>
      <c r="C54" s="1">
        <f t="shared" si="3"/>
        <v>3.2330000000000001</v>
      </c>
      <c r="D54" s="1">
        <f t="shared" si="4"/>
        <v>0</v>
      </c>
      <c r="E54" s="1">
        <f t="shared" si="12"/>
        <v>0.92300000000000004</v>
      </c>
      <c r="F54" s="1">
        <f t="shared" si="1"/>
        <v>0</v>
      </c>
      <c r="G54" s="1">
        <v>30</v>
      </c>
      <c r="H54" s="1" t="s">
        <v>18</v>
      </c>
      <c r="J54" s="1">
        <v>3.24</v>
      </c>
      <c r="K54" s="1">
        <v>0</v>
      </c>
      <c r="L54" s="1">
        <v>1.0249999999999999</v>
      </c>
      <c r="M54" s="1">
        <v>0</v>
      </c>
      <c r="O54" s="9">
        <v>3.24</v>
      </c>
      <c r="P54" s="9">
        <v>0</v>
      </c>
      <c r="Q54" s="9">
        <v>1.0249999999999999</v>
      </c>
      <c r="R54" s="9">
        <v>0</v>
      </c>
    </row>
    <row r="55" spans="1:18" x14ac:dyDescent="0.2">
      <c r="A55" s="3">
        <v>22</v>
      </c>
      <c r="B55" s="2">
        <v>24</v>
      </c>
      <c r="C55" s="2">
        <f t="shared" si="3"/>
        <v>3.2330000000000001</v>
      </c>
      <c r="D55" s="2">
        <f t="shared" si="4"/>
        <v>3.4637500000000001</v>
      </c>
      <c r="E55" s="2">
        <f t="shared" si="12"/>
        <v>0</v>
      </c>
      <c r="F55" s="2">
        <f t="shared" si="1"/>
        <v>0</v>
      </c>
      <c r="G55" s="2">
        <v>30</v>
      </c>
      <c r="H55" s="2" t="s">
        <v>20</v>
      </c>
      <c r="J55" s="2">
        <v>3.29</v>
      </c>
      <c r="K55" s="2">
        <v>3.49</v>
      </c>
      <c r="L55" s="2">
        <v>0</v>
      </c>
      <c r="M55" s="2">
        <v>0</v>
      </c>
      <c r="O55" s="9">
        <v>3.29</v>
      </c>
      <c r="P55" s="9">
        <v>3.49</v>
      </c>
      <c r="Q55" s="9">
        <v>0</v>
      </c>
      <c r="R55" s="9">
        <v>0</v>
      </c>
    </row>
    <row r="56" spans="1:18" x14ac:dyDescent="0.2">
      <c r="A56" s="2">
        <v>25</v>
      </c>
      <c r="B56" s="2">
        <v>25</v>
      </c>
      <c r="C56" s="2">
        <f t="shared" si="3"/>
        <v>3.2330000000000001</v>
      </c>
      <c r="D56" s="2">
        <f t="shared" si="4"/>
        <v>6.9275000000000002</v>
      </c>
      <c r="E56" s="2">
        <f t="shared" si="12"/>
        <v>0</v>
      </c>
      <c r="F56" s="2">
        <f t="shared" si="1"/>
        <v>1.7595000000000001</v>
      </c>
      <c r="G56" s="2">
        <v>30</v>
      </c>
      <c r="H56" s="2" t="s">
        <v>23</v>
      </c>
      <c r="J56" s="2">
        <v>0</v>
      </c>
      <c r="K56" s="2">
        <v>3.4</v>
      </c>
      <c r="L56" s="2">
        <v>0</v>
      </c>
      <c r="M56" s="2">
        <v>1.81</v>
      </c>
      <c r="O56" s="9">
        <f>J56+J55</f>
        <v>3.29</v>
      </c>
      <c r="P56" s="9">
        <f t="shared" ref="P56:R56" si="14">K56+K55</f>
        <v>6.8900000000000006</v>
      </c>
      <c r="Q56" s="9">
        <f t="shared" si="14"/>
        <v>0</v>
      </c>
      <c r="R56" s="9">
        <f t="shared" si="14"/>
        <v>1.81</v>
      </c>
    </row>
    <row r="57" spans="1:18" x14ac:dyDescent="0.2">
      <c r="A57" s="1">
        <v>7</v>
      </c>
      <c r="B57" s="1">
        <v>26</v>
      </c>
      <c r="C57" s="1">
        <f t="shared" si="3"/>
        <v>0</v>
      </c>
      <c r="D57" s="1">
        <f t="shared" si="4"/>
        <v>6.9275000000000002</v>
      </c>
      <c r="E57" s="1">
        <f t="shared" si="12"/>
        <v>0</v>
      </c>
      <c r="F57" s="1">
        <f t="shared" si="1"/>
        <v>3.5190000000000001</v>
      </c>
      <c r="G57" s="1">
        <v>30</v>
      </c>
      <c r="H57" s="1" t="s">
        <v>6</v>
      </c>
      <c r="J57" s="1">
        <v>0</v>
      </c>
      <c r="K57" s="1">
        <v>6.94</v>
      </c>
      <c r="L57" s="1">
        <v>0</v>
      </c>
      <c r="M57" s="1">
        <v>3.52</v>
      </c>
      <c r="O57" s="9">
        <v>0</v>
      </c>
      <c r="P57" s="9">
        <v>6.94</v>
      </c>
      <c r="Q57" s="9">
        <v>0</v>
      </c>
      <c r="R57" s="9">
        <v>3.52</v>
      </c>
    </row>
    <row r="58" spans="1:18" x14ac:dyDescent="0.2">
      <c r="A58" s="2">
        <v>3</v>
      </c>
      <c r="B58" s="2">
        <v>27</v>
      </c>
      <c r="C58" s="2">
        <f t="shared" si="3"/>
        <v>0</v>
      </c>
      <c r="D58" s="2">
        <f t="shared" si="4"/>
        <v>0</v>
      </c>
      <c r="E58" s="2">
        <f t="shared" si="12"/>
        <v>1.8460000000000001</v>
      </c>
      <c r="F58" s="2">
        <f t="shared" si="1"/>
        <v>3.5190000000000001</v>
      </c>
      <c r="G58" s="2">
        <v>30</v>
      </c>
      <c r="H58" s="2" t="s">
        <v>2</v>
      </c>
      <c r="J58">
        <f>SUM(J32:J57)</f>
        <v>31.082999999999998</v>
      </c>
      <c r="K58">
        <f t="shared" ref="K58:M58" si="15">SUM(K32:K57)</f>
        <v>62.19</v>
      </c>
      <c r="L58">
        <f t="shared" si="15"/>
        <v>14.617000000000001</v>
      </c>
      <c r="M58">
        <f t="shared" si="15"/>
        <v>33.765000000000001</v>
      </c>
    </row>
  </sheetData>
  <autoFilter ref="J1:Q28" xr:uid="{00000000-0009-0000-0000-000000000000}">
    <sortState xmlns:xlrd2="http://schemas.microsoft.com/office/spreadsheetml/2017/richdata2" ref="J2:Q28">
      <sortCondition ref="K1:K28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D09A-327B-450B-9CEB-0D2FFD287D81}">
  <dimension ref="A1:Q11"/>
  <sheetViews>
    <sheetView tabSelected="1" workbookViewId="0">
      <selection activeCell="O6" sqref="O6"/>
    </sheetView>
  </sheetViews>
  <sheetFormatPr baseColWidth="10" defaultColWidth="8.83203125" defaultRowHeight="16" x14ac:dyDescent="0.2"/>
  <sheetData>
    <row r="1" spans="1:17" s="8" customFormat="1" x14ac:dyDescent="0.2">
      <c r="B1" s="8" t="s">
        <v>28</v>
      </c>
      <c r="C1" s="8" t="s">
        <v>29</v>
      </c>
      <c r="D1" s="8" t="s">
        <v>30</v>
      </c>
      <c r="E1" s="8" t="s">
        <v>31</v>
      </c>
      <c r="N1" s="8" t="s">
        <v>28</v>
      </c>
      <c r="O1" s="8" t="s">
        <v>29</v>
      </c>
      <c r="P1" s="8" t="s">
        <v>30</v>
      </c>
      <c r="Q1" s="8" t="s">
        <v>31</v>
      </c>
    </row>
    <row r="2" spans="1:17" x14ac:dyDescent="0.2">
      <c r="A2" s="8">
        <v>1</v>
      </c>
      <c r="B2" s="8">
        <v>0</v>
      </c>
      <c r="C2" s="8">
        <v>0</v>
      </c>
      <c r="D2" s="8">
        <v>0</v>
      </c>
      <c r="E2" s="8">
        <v>0</v>
      </c>
      <c r="F2" s="8">
        <v>28</v>
      </c>
      <c r="G2" s="8" t="s">
        <v>37</v>
      </c>
      <c r="I2" s="7">
        <f>B2/4</f>
        <v>0</v>
      </c>
      <c r="J2" s="7">
        <f>C2/8</f>
        <v>0</v>
      </c>
      <c r="K2" s="7">
        <f>D2/2</f>
        <v>0</v>
      </c>
      <c r="L2" s="7">
        <f>E2/2</f>
        <v>0</v>
      </c>
      <c r="M2" t="s">
        <v>47</v>
      </c>
    </row>
    <row r="3" spans="1:17" x14ac:dyDescent="0.2">
      <c r="A3" s="8">
        <v>2</v>
      </c>
      <c r="B3" s="8">
        <v>2.6</v>
      </c>
      <c r="C3" s="8">
        <v>10.6</v>
      </c>
      <c r="D3" s="8">
        <v>0.8</v>
      </c>
      <c r="E3" s="8">
        <v>1.2</v>
      </c>
      <c r="F3" s="8">
        <v>21</v>
      </c>
      <c r="G3" s="8" t="s">
        <v>38</v>
      </c>
      <c r="I3" s="7">
        <f t="shared" ref="I3:I11" si="0">B3/4</f>
        <v>0.65</v>
      </c>
      <c r="J3" s="7">
        <f t="shared" ref="J3:J11" si="1">C3/8</f>
        <v>1.325</v>
      </c>
      <c r="K3" s="7">
        <f t="shared" ref="K3:K11" si="2">D3/2</f>
        <v>0.4</v>
      </c>
      <c r="L3" s="7">
        <f t="shared" ref="L3:L11" si="3">E3/2</f>
        <v>0.6</v>
      </c>
      <c r="N3">
        <v>0.70299999999999996</v>
      </c>
      <c r="O3">
        <v>1.337</v>
      </c>
      <c r="P3">
        <v>0.46800000000000003</v>
      </c>
      <c r="Q3">
        <v>0.70899999999999996</v>
      </c>
    </row>
    <row r="4" spans="1:17" x14ac:dyDescent="0.2">
      <c r="A4" s="8">
        <v>3</v>
      </c>
      <c r="B4" s="8">
        <v>5.8</v>
      </c>
      <c r="C4" s="8">
        <v>17.3</v>
      </c>
      <c r="D4" s="8">
        <v>2.2000000000000002</v>
      </c>
      <c r="E4" s="8">
        <v>5.0999999999999996</v>
      </c>
      <c r="F4" s="8">
        <v>21</v>
      </c>
      <c r="G4" s="8" t="s">
        <v>39</v>
      </c>
      <c r="I4" s="7">
        <f t="shared" si="0"/>
        <v>1.45</v>
      </c>
      <c r="J4" s="7">
        <f t="shared" si="1"/>
        <v>2.1625000000000001</v>
      </c>
      <c r="K4" s="7">
        <f t="shared" si="2"/>
        <v>1.1000000000000001</v>
      </c>
      <c r="L4" s="7">
        <f t="shared" si="3"/>
        <v>2.5499999999999998</v>
      </c>
      <c r="N4">
        <v>1.4670000000000001</v>
      </c>
      <c r="O4">
        <v>2.2000000000000002</v>
      </c>
      <c r="P4">
        <v>1.1970000000000001</v>
      </c>
      <c r="Q4">
        <v>2.5670000000000002</v>
      </c>
    </row>
    <row r="5" spans="1:17" x14ac:dyDescent="0.2">
      <c r="A5" s="8">
        <v>5</v>
      </c>
      <c r="B5" s="8">
        <v>1.5</v>
      </c>
      <c r="C5" s="8">
        <v>34</v>
      </c>
      <c r="D5" s="8">
        <v>4</v>
      </c>
      <c r="E5" s="8">
        <v>4</v>
      </c>
      <c r="F5" s="8">
        <v>30</v>
      </c>
      <c r="G5" s="8" t="s">
        <v>40</v>
      </c>
      <c r="I5" s="7">
        <f t="shared" si="0"/>
        <v>0.375</v>
      </c>
      <c r="J5" s="7">
        <f t="shared" si="1"/>
        <v>4.25</v>
      </c>
      <c r="K5" s="7">
        <f t="shared" si="2"/>
        <v>2</v>
      </c>
      <c r="L5" s="7">
        <f t="shared" si="3"/>
        <v>2</v>
      </c>
      <c r="N5">
        <v>0.373</v>
      </c>
      <c r="O5">
        <v>4.2889999999999997</v>
      </c>
      <c r="P5">
        <v>2.06</v>
      </c>
      <c r="Q5">
        <v>2.0299999999999998</v>
      </c>
    </row>
    <row r="6" spans="1:17" x14ac:dyDescent="0.2">
      <c r="A6" s="8">
        <v>6</v>
      </c>
      <c r="B6" s="8">
        <v>13</v>
      </c>
      <c r="C6" s="8">
        <v>44.7</v>
      </c>
      <c r="D6" s="8">
        <v>3.35</v>
      </c>
      <c r="E6" s="8">
        <v>6.3</v>
      </c>
      <c r="F6" s="8">
        <v>30</v>
      </c>
      <c r="G6" s="8" t="s">
        <v>41</v>
      </c>
      <c r="I6" s="1">
        <f t="shared" si="0"/>
        <v>3.25</v>
      </c>
      <c r="J6" s="1">
        <f t="shared" si="1"/>
        <v>5.5875000000000004</v>
      </c>
      <c r="K6" s="1">
        <f t="shared" si="2"/>
        <v>1.675</v>
      </c>
      <c r="L6" s="1">
        <f t="shared" si="3"/>
        <v>3.15</v>
      </c>
      <c r="M6" t="s">
        <v>48</v>
      </c>
      <c r="N6">
        <v>3.24</v>
      </c>
      <c r="O6">
        <v>5.85</v>
      </c>
      <c r="P6">
        <v>1.7410000000000001</v>
      </c>
      <c r="Q6">
        <v>3.13</v>
      </c>
    </row>
    <row r="7" spans="1:17" x14ac:dyDescent="0.2">
      <c r="A7" s="8">
        <v>7</v>
      </c>
      <c r="B7" s="8">
        <v>10.35</v>
      </c>
      <c r="C7" s="8">
        <v>43</v>
      </c>
      <c r="D7" s="8">
        <v>2.7</v>
      </c>
      <c r="E7" s="8">
        <v>5.0999999999999996</v>
      </c>
      <c r="F7" s="8">
        <v>30</v>
      </c>
      <c r="G7" s="8" t="s">
        <v>42</v>
      </c>
      <c r="I7" s="1">
        <f t="shared" si="0"/>
        <v>2.5874999999999999</v>
      </c>
      <c r="J7" s="1">
        <f t="shared" si="1"/>
        <v>5.375</v>
      </c>
      <c r="K7" s="1">
        <f t="shared" si="2"/>
        <v>1.35</v>
      </c>
      <c r="L7" s="1">
        <f t="shared" si="3"/>
        <v>2.5499999999999998</v>
      </c>
      <c r="N7">
        <v>2.58</v>
      </c>
      <c r="O7">
        <v>5.2969999999999997</v>
      </c>
      <c r="P7">
        <v>1.35</v>
      </c>
      <c r="Q7">
        <v>2.68</v>
      </c>
    </row>
    <row r="8" spans="1:17" x14ac:dyDescent="0.2">
      <c r="A8" s="8">
        <v>8</v>
      </c>
      <c r="B8" s="8">
        <v>11</v>
      </c>
      <c r="C8" s="8">
        <v>50</v>
      </c>
      <c r="D8" s="8">
        <v>3.2</v>
      </c>
      <c r="E8" s="8">
        <v>6.8</v>
      </c>
      <c r="F8" s="8">
        <v>30</v>
      </c>
      <c r="G8" s="8" t="s">
        <v>43</v>
      </c>
      <c r="I8" s="1">
        <f t="shared" si="0"/>
        <v>2.75</v>
      </c>
      <c r="J8" s="1">
        <f t="shared" si="1"/>
        <v>6.25</v>
      </c>
      <c r="K8" s="1">
        <f t="shared" si="2"/>
        <v>1.6</v>
      </c>
      <c r="L8" s="1">
        <f t="shared" si="3"/>
        <v>3.4</v>
      </c>
      <c r="N8">
        <v>2.77</v>
      </c>
      <c r="O8">
        <v>6.26</v>
      </c>
      <c r="P8">
        <v>1.5660000000000001</v>
      </c>
      <c r="Q8">
        <v>3.5419999999999998</v>
      </c>
    </row>
    <row r="9" spans="1:17" x14ac:dyDescent="0.2">
      <c r="A9" s="8">
        <v>9</v>
      </c>
      <c r="B9" s="8">
        <v>12</v>
      </c>
      <c r="C9" s="8">
        <v>10</v>
      </c>
      <c r="D9" s="8">
        <v>3.7</v>
      </c>
      <c r="E9" s="8">
        <v>3</v>
      </c>
      <c r="F9" s="8">
        <v>30</v>
      </c>
      <c r="G9" s="8" t="s">
        <v>44</v>
      </c>
      <c r="I9" s="2">
        <f t="shared" si="0"/>
        <v>3</v>
      </c>
      <c r="J9" s="2">
        <f t="shared" si="1"/>
        <v>1.25</v>
      </c>
      <c r="K9" s="2">
        <f t="shared" si="2"/>
        <v>1.85</v>
      </c>
      <c r="L9" s="2">
        <f t="shared" si="3"/>
        <v>1.5</v>
      </c>
      <c r="M9" t="s">
        <v>49</v>
      </c>
      <c r="N9">
        <v>3.016</v>
      </c>
      <c r="O9">
        <v>1.2270000000000001</v>
      </c>
      <c r="P9">
        <v>2.14</v>
      </c>
      <c r="Q9">
        <v>1.51</v>
      </c>
    </row>
    <row r="10" spans="1:17" x14ac:dyDescent="0.2">
      <c r="A10" s="8">
        <v>10</v>
      </c>
      <c r="B10" s="8">
        <v>20</v>
      </c>
      <c r="C10" s="8">
        <v>40</v>
      </c>
      <c r="D10" s="8">
        <v>7</v>
      </c>
      <c r="E10" s="8">
        <v>3</v>
      </c>
      <c r="F10" s="8">
        <v>30</v>
      </c>
      <c r="G10" s="8" t="s">
        <v>45</v>
      </c>
      <c r="I10" s="2">
        <f t="shared" si="0"/>
        <v>5</v>
      </c>
      <c r="J10" s="2">
        <f t="shared" si="1"/>
        <v>5</v>
      </c>
      <c r="K10" s="2">
        <f t="shared" si="2"/>
        <v>3.5</v>
      </c>
      <c r="L10" s="2">
        <f t="shared" si="3"/>
        <v>1.5</v>
      </c>
      <c r="N10">
        <v>4.9889999999999999</v>
      </c>
      <c r="O10">
        <v>5.024</v>
      </c>
      <c r="P10">
        <v>3.43</v>
      </c>
      <c r="Q10">
        <v>1.5029999999999999</v>
      </c>
    </row>
    <row r="11" spans="1:17" x14ac:dyDescent="0.2">
      <c r="A11" s="8">
        <v>11</v>
      </c>
      <c r="B11" s="8">
        <v>10</v>
      </c>
      <c r="C11" s="8">
        <v>60</v>
      </c>
      <c r="D11" s="8">
        <v>3</v>
      </c>
      <c r="E11" s="8">
        <v>4</v>
      </c>
      <c r="F11" s="8">
        <v>30</v>
      </c>
      <c r="G11" s="8" t="s">
        <v>46</v>
      </c>
      <c r="I11" s="2">
        <f t="shared" si="0"/>
        <v>2.5</v>
      </c>
      <c r="J11" s="2">
        <f t="shared" si="1"/>
        <v>7.5</v>
      </c>
      <c r="K11" s="2">
        <f t="shared" si="2"/>
        <v>1.5</v>
      </c>
      <c r="L11" s="2">
        <f t="shared" si="3"/>
        <v>2</v>
      </c>
      <c r="N11">
        <v>2.5299999999999998</v>
      </c>
      <c r="O11">
        <v>7.6</v>
      </c>
      <c r="P11">
        <v>1.556</v>
      </c>
      <c r="Q11">
        <v>2.012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jiayu423@student.ubc.ca</dc:creator>
  <cp:lastModifiedBy>jiayu423@student.ubc.ca</cp:lastModifiedBy>
  <dcterms:created xsi:type="dcterms:W3CDTF">2023-06-28T17:16:19Z</dcterms:created>
  <dcterms:modified xsi:type="dcterms:W3CDTF">2023-07-05T20:20:31Z</dcterms:modified>
</cp:coreProperties>
</file>