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大乾泰\DOP项目\DOP项目需求文档_终稿_v2_0623\02-大数据管理\最终数据管理\"/>
    </mc:Choice>
  </mc:AlternateContent>
  <xr:revisionPtr revIDLastSave="0" documentId="13_ncr:1_{CDCE4378-40B9-419E-A187-194844E4B3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系统调整后数据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AA10" i="2"/>
  <c r="U6" i="2"/>
  <c r="S6" i="2"/>
  <c r="W6" i="2" s="1"/>
  <c r="M9" i="2"/>
  <c r="M8" i="2"/>
  <c r="M7" i="2"/>
  <c r="M6" i="2"/>
  <c r="J9" i="2"/>
  <c r="J8" i="2"/>
  <c r="J7" i="2"/>
  <c r="J6" i="2"/>
  <c r="G9" i="2"/>
  <c r="G8" i="2"/>
  <c r="G7" i="2"/>
  <c r="AA11" i="2"/>
  <c r="AI9" i="2"/>
  <c r="AD9" i="2"/>
  <c r="U9" i="2"/>
  <c r="X9" i="2" s="1"/>
  <c r="S9" i="2"/>
  <c r="W9" i="2" s="1"/>
  <c r="R9" i="2"/>
  <c r="Q9" i="2"/>
  <c r="AI8" i="2"/>
  <c r="AD8" i="2"/>
  <c r="U8" i="2"/>
  <c r="S8" i="2"/>
  <c r="W8" i="2" s="1"/>
  <c r="R8" i="2"/>
  <c r="Q8" i="2"/>
  <c r="AI7" i="2"/>
  <c r="AD7" i="2"/>
  <c r="U7" i="2"/>
  <c r="X7" i="2" s="1"/>
  <c r="S7" i="2"/>
  <c r="R7" i="2"/>
  <c r="Q7" i="2"/>
  <c r="AI6" i="2"/>
  <c r="AD6" i="2"/>
  <c r="AE6" i="2" s="1"/>
  <c r="X6" i="2"/>
  <c r="R6" i="2"/>
  <c r="Q6" i="2"/>
  <c r="U5" i="2"/>
  <c r="X5" i="2" s="1"/>
  <c r="S5" i="2"/>
  <c r="W5" i="2" s="1"/>
  <c r="R5" i="2"/>
  <c r="Q5" i="2"/>
  <c r="AJ6" i="2" l="1"/>
  <c r="AJ9" i="2"/>
  <c r="Y8" i="2"/>
  <c r="Y7" i="2"/>
  <c r="AJ8" i="2"/>
  <c r="W7" i="2"/>
  <c r="AJ7" i="2"/>
  <c r="X8" i="2"/>
  <c r="AE8" i="2"/>
  <c r="AE9" i="2"/>
  <c r="AE7" i="2"/>
  <c r="Y6" i="2"/>
  <c r="Y5" i="2"/>
  <c r="Y9" i="2"/>
</calcChain>
</file>

<file path=xl/sharedStrings.xml><?xml version="1.0" encoding="utf-8"?>
<sst xmlns="http://schemas.openxmlformats.org/spreadsheetml/2006/main" count="127" uniqueCount="81">
  <si>
    <t>本月调整后数据</t>
    <phoneticPr fontId="3" type="noConversion"/>
  </si>
  <si>
    <t>调整相关字段</t>
    <phoneticPr fontId="3" type="noConversion"/>
  </si>
  <si>
    <t>活跃指标</t>
    <phoneticPr fontId="3" type="noConversion"/>
  </si>
  <si>
    <t>次数指标</t>
    <phoneticPr fontId="3" type="noConversion"/>
  </si>
  <si>
    <t>时长指标</t>
    <phoneticPr fontId="3" type="noConversion"/>
  </si>
  <si>
    <t>日均指标</t>
    <phoneticPr fontId="3" type="noConversion"/>
  </si>
  <si>
    <t>人均指标</t>
    <phoneticPr fontId="3" type="noConversion"/>
  </si>
  <si>
    <t>活跃设备数(万台)</t>
    <phoneticPr fontId="3" type="noConversion"/>
  </si>
  <si>
    <t>使用次数(万次)</t>
    <phoneticPr fontId="3" type="noConversion"/>
  </si>
  <si>
    <t>使用时长(万分)</t>
    <phoneticPr fontId="3" type="noConversion"/>
  </si>
  <si>
    <t>日均活跃设备数(万台)</t>
    <phoneticPr fontId="3" type="noConversion"/>
  </si>
  <si>
    <t>日均使用次数(万次)</t>
    <phoneticPr fontId="3" type="noConversion"/>
  </si>
  <si>
    <t>日均使用时长(万分)</t>
    <phoneticPr fontId="3" type="noConversion"/>
  </si>
  <si>
    <t>人均月使用次数(次)</t>
    <phoneticPr fontId="3" type="noConversion"/>
  </si>
  <si>
    <t>人均月使用时长(分)</t>
    <phoneticPr fontId="3" type="noConversion"/>
  </si>
  <si>
    <t>人均月使用天数(天)</t>
    <phoneticPr fontId="3" type="noConversion"/>
  </si>
  <si>
    <t>人均单日使用次数(次)</t>
    <phoneticPr fontId="3" type="noConversion"/>
  </si>
  <si>
    <t>人均单日使用时长(分)</t>
    <phoneticPr fontId="3" type="noConversion"/>
  </si>
  <si>
    <t>序号</t>
    <phoneticPr fontId="3" type="noConversion"/>
  </si>
  <si>
    <t>APP_ID</t>
    <phoneticPr fontId="3" type="noConversion"/>
  </si>
  <si>
    <t>APP名称</t>
    <phoneticPr fontId="3" type="noConversion"/>
  </si>
  <si>
    <t>大类别</t>
  </si>
  <si>
    <t>小类别</t>
  </si>
  <si>
    <t>月度总独立设备数(万台)</t>
  </si>
  <si>
    <t>月度总使用次数(万次)</t>
  </si>
  <si>
    <t>月度总有效使用时间(万分)</t>
  </si>
  <si>
    <t>日均独立设备数(万台)</t>
  </si>
  <si>
    <t>日均总使用次数(万次)</t>
  </si>
  <si>
    <t>日均总有效使用时间(万分)</t>
    <phoneticPr fontId="3" type="noConversion"/>
  </si>
  <si>
    <t>单机使用次数(次)</t>
  </si>
  <si>
    <t>单机有效使用时间(分)</t>
  </si>
  <si>
    <t>单机使用天数(天)</t>
  </si>
  <si>
    <t>单机单日使用次数(次)</t>
  </si>
  <si>
    <t>单机单日有效时间(分)</t>
  </si>
  <si>
    <t>单机单次有效时间(分)</t>
  </si>
  <si>
    <t>本月最终月活</t>
    <phoneticPr fontId="3" type="noConversion"/>
  </si>
  <si>
    <t>APPt-本月原始月活</t>
    <phoneticPr fontId="3" type="noConversion"/>
  </si>
  <si>
    <t>APPt-1-上月最终月活</t>
    <phoneticPr fontId="3" type="noConversion"/>
  </si>
  <si>
    <t>本月是否异常调整</t>
    <phoneticPr fontId="3" type="noConversion"/>
  </si>
  <si>
    <t>系数α</t>
    <phoneticPr fontId="3" type="noConversion"/>
  </si>
  <si>
    <t>系数α创建时间</t>
    <phoneticPr fontId="3" type="noConversion"/>
  </si>
  <si>
    <t>Z-调整后月活</t>
    <phoneticPr fontId="3" type="noConversion"/>
  </si>
  <si>
    <t>本月系数β</t>
    <phoneticPr fontId="3" type="noConversion"/>
  </si>
  <si>
    <t>本月是否跑数</t>
    <phoneticPr fontId="3" type="noConversion"/>
  </si>
  <si>
    <t>历史首次跑数时间</t>
    <phoneticPr fontId="3" type="noConversion"/>
  </si>
  <si>
    <t>合计总数</t>
    <phoneticPr fontId="3" type="noConversion"/>
  </si>
  <si>
    <t>微信</t>
  </si>
  <si>
    <t>通讯聊天</t>
  </si>
  <si>
    <t>即时通讯</t>
  </si>
  <si>
    <t>否</t>
    <phoneticPr fontId="3" type="noConversion"/>
  </si>
  <si>
    <t>yyyy-mm-dd 
hh:mm:ss</t>
    <phoneticPr fontId="3" type="noConversion"/>
  </si>
  <si>
    <t>/</t>
    <phoneticPr fontId="3" type="noConversion"/>
  </si>
  <si>
    <t>是</t>
    <phoneticPr fontId="3" type="noConversion"/>
  </si>
  <si>
    <t>抖音短视频</t>
  </si>
  <si>
    <t>视频服务</t>
  </si>
  <si>
    <t>短视频</t>
  </si>
  <si>
    <t>QQ</t>
  </si>
  <si>
    <t>支付宝</t>
  </si>
  <si>
    <t>金融理财</t>
  </si>
  <si>
    <t>支付</t>
  </si>
  <si>
    <t>手机淘宝</t>
    <phoneticPr fontId="3" type="noConversion"/>
  </si>
  <si>
    <t>电子商务</t>
    <phoneticPr fontId="3" type="noConversion"/>
  </si>
  <si>
    <t>网络购物</t>
    <phoneticPr fontId="3" type="noConversion"/>
  </si>
  <si>
    <t>爱奇艺</t>
    <phoneticPr fontId="3" type="noConversion"/>
  </si>
  <si>
    <t>视频服务</t>
    <phoneticPr fontId="3" type="noConversion"/>
  </si>
  <si>
    <t>在线视频</t>
    <phoneticPr fontId="3" type="noConversion"/>
  </si>
  <si>
    <t>……</t>
    <phoneticPr fontId="3" type="noConversion"/>
  </si>
  <si>
    <t>互联网洞察</t>
    <phoneticPr fontId="3" type="noConversion"/>
  </si>
  <si>
    <t>渗透率(%)</t>
    <phoneticPr fontId="3" type="noConversion"/>
  </si>
  <si>
    <t>环比(%)</t>
    <phoneticPr fontId="3" type="noConversion"/>
  </si>
  <si>
    <t>描述</t>
    <phoneticPr fontId="3" type="noConversion"/>
  </si>
  <si>
    <t>字段名称</t>
    <phoneticPr fontId="3" type="noConversion"/>
  </si>
  <si>
    <t>备注</t>
    <phoneticPr fontId="3" type="noConversion"/>
  </si>
  <si>
    <t>波动幅度</t>
    <phoneticPr fontId="3" type="noConversion"/>
  </si>
  <si>
    <t>调整后波动幅度</t>
    <phoneticPr fontId="3" type="noConversion"/>
  </si>
  <si>
    <t>Y-预期UV</t>
    <phoneticPr fontId="3" type="noConversion"/>
  </si>
  <si>
    <t>上月活跃设备数(万台)</t>
    <phoneticPr fontId="3" type="noConversion"/>
  </si>
  <si>
    <t>手动调整α时间</t>
    <phoneticPr fontId="3" type="noConversion"/>
  </si>
  <si>
    <t>手动使用原始UV时间</t>
    <phoneticPr fontId="3" type="noConversion"/>
  </si>
  <si>
    <t>手动使用原始UV操作人</t>
    <phoneticPr fontId="3" type="noConversion"/>
  </si>
  <si>
    <t>手动调整α操作人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</si>
</sst>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4" fillId="0" borderId="0" xfId="0" applyFont="1"/>
    <xf numFmtId="49" fontId="5" fillId="5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6" borderId="2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76" fontId="4" fillId="6" borderId="2" xfId="0" applyNumberFormat="1" applyFont="1" applyFill="1" applyBorder="1" applyAlignment="1">
      <alignment horizontal="center" vertical="center" wrapText="1"/>
    </xf>
    <xf numFmtId="10" fontId="4" fillId="0" borderId="2" xfId="1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176" fontId="7" fillId="4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 wrapText="1"/>
    </xf>
    <xf numFmtId="10" fontId="4" fillId="0" borderId="2" xfId="1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77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/>
    <xf numFmtId="49" fontId="5" fillId="7" borderId="2" xfId="0" applyNumberFormat="1" applyFont="1" applyFill="1" applyBorder="1" applyAlignment="1">
      <alignment horizontal="center" vertical="center" wrapText="1"/>
    </xf>
    <xf numFmtId="176" fontId="7" fillId="7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10" fontId="4" fillId="7" borderId="2" xfId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9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823;&#20094;&#27888;/DOP&#39033;&#30446;/&#22823;&#25968;&#25454;&#30456;&#20851;/APP&#27036;&#21333;&#35843;&#25968;&#26684;&#24335;_v1_06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参数"/>
      <sheetName val="已跑—触发调整APP"/>
      <sheetName val="未跑—触发调整APP"/>
      <sheetName val="系统调整后数据"/>
      <sheetName val="APP榜单字段"/>
      <sheetName val="APP调数字段"/>
    </sheetNames>
    <sheetDataSet>
      <sheetData sheetId="0">
        <row r="8">
          <cell r="B8">
            <v>0.75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6EA3-4DAF-462B-AF38-20FEE12B7F55}">
  <dimension ref="A1:AQ26"/>
  <sheetViews>
    <sheetView tabSelected="1" zoomScale="85" zoomScaleNormal="85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M14" sqref="M14"/>
    </sheetView>
  </sheetViews>
  <sheetFormatPr defaultRowHeight="15.6" x14ac:dyDescent="0.35"/>
  <cols>
    <col min="1" max="1" width="8.88671875" style="1"/>
    <col min="2" max="2" width="9.44140625" style="1" customWidth="1"/>
    <col min="3" max="3" width="10.6640625" style="1" customWidth="1"/>
    <col min="4" max="4" width="9.88671875" style="1" customWidth="1"/>
    <col min="5" max="5" width="10.44140625" style="1" customWidth="1"/>
    <col min="6" max="6" width="19.77734375" style="1" customWidth="1"/>
    <col min="7" max="7" width="11.6640625" style="1" customWidth="1"/>
    <col min="8" max="8" width="11.109375" style="1" customWidth="1"/>
    <col min="9" max="9" width="18.88671875" style="1" customWidth="1"/>
    <col min="10" max="10" width="12.88671875" style="1" customWidth="1"/>
    <col min="11" max="11" width="10.77734375" style="1" customWidth="1"/>
    <col min="12" max="12" width="21.5546875" style="1" customWidth="1"/>
    <col min="13" max="13" width="10.88671875" style="1" customWidth="1"/>
    <col min="14" max="14" width="11.88671875" style="1" customWidth="1"/>
    <col min="15" max="15" width="25" style="1" customWidth="1"/>
    <col min="16" max="16" width="10.6640625" style="1" customWidth="1"/>
    <col min="17" max="17" width="21.33203125" style="1" customWidth="1"/>
    <col min="18" max="18" width="21.5546875" style="1" customWidth="1"/>
    <col min="19" max="19" width="22.44140625" style="1" customWidth="1"/>
    <col min="20" max="20" width="10.6640625" style="1" customWidth="1"/>
    <col min="21" max="21" width="21.21875" style="1" customWidth="1"/>
    <col min="22" max="22" width="20.21875" style="1" customWidth="1"/>
    <col min="23" max="23" width="23.109375" style="1" customWidth="1"/>
    <col min="24" max="24" width="24.88671875" style="1" customWidth="1"/>
    <col min="25" max="28" width="18" style="1" customWidth="1"/>
    <col min="29" max="29" width="22.21875" style="1" customWidth="1"/>
    <col min="30" max="30" width="18" style="1" customWidth="1"/>
    <col min="31" max="31" width="13.33203125" style="1" customWidth="1"/>
    <col min="32" max="32" width="18" style="1" customWidth="1"/>
    <col min="33" max="33" width="11.21875" style="1" customWidth="1"/>
    <col min="34" max="36" width="17.109375" style="1" customWidth="1"/>
    <col min="37" max="41" width="18" style="1" customWidth="1"/>
    <col min="42" max="43" width="22.44140625" style="1" customWidth="1"/>
    <col min="44" max="16384" width="8.88671875" style="1"/>
  </cols>
  <sheetData>
    <row r="1" spans="1:43" s="14" customFormat="1" ht="27" customHeight="1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40" t="s">
        <v>1</v>
      </c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</row>
    <row r="2" spans="1:43" s="14" customFormat="1" ht="16.2" customHeight="1" x14ac:dyDescent="0.35">
      <c r="A2" s="36" t="s">
        <v>67</v>
      </c>
      <c r="B2" s="36"/>
      <c r="C2" s="36"/>
      <c r="D2" s="36"/>
      <c r="E2" s="37"/>
      <c r="F2" s="2" t="s">
        <v>23</v>
      </c>
      <c r="G2" s="2"/>
      <c r="H2" s="2"/>
      <c r="I2" s="2" t="s">
        <v>24</v>
      </c>
      <c r="J2" s="29"/>
      <c r="K2" s="2"/>
      <c r="L2" s="2" t="s">
        <v>25</v>
      </c>
      <c r="M2" s="29"/>
      <c r="N2" s="2"/>
      <c r="O2" s="2" t="s">
        <v>26</v>
      </c>
      <c r="P2" s="2"/>
      <c r="Q2" s="19" t="s">
        <v>27</v>
      </c>
      <c r="R2" s="19" t="s">
        <v>28</v>
      </c>
      <c r="S2" s="19" t="s">
        <v>29</v>
      </c>
      <c r="T2" s="19"/>
      <c r="U2" s="19" t="s">
        <v>30</v>
      </c>
      <c r="V2" s="19" t="s">
        <v>31</v>
      </c>
      <c r="W2" s="19" t="s">
        <v>32</v>
      </c>
      <c r="X2" s="19" t="s">
        <v>33</v>
      </c>
      <c r="Y2" s="19" t="s">
        <v>34</v>
      </c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</row>
    <row r="3" spans="1:43" s="15" customFormat="1" ht="15.6" customHeight="1" x14ac:dyDescent="0.35">
      <c r="A3" s="38"/>
      <c r="B3" s="38"/>
      <c r="C3" s="38"/>
      <c r="D3" s="38"/>
      <c r="E3" s="39"/>
      <c r="F3" s="13" t="s">
        <v>2</v>
      </c>
      <c r="G3" s="13"/>
      <c r="H3" s="13"/>
      <c r="I3" s="13" t="s">
        <v>3</v>
      </c>
      <c r="J3" s="30"/>
      <c r="K3" s="13"/>
      <c r="L3" s="13" t="s">
        <v>4</v>
      </c>
      <c r="M3" s="30"/>
      <c r="N3" s="13"/>
      <c r="O3" s="13" t="s">
        <v>5</v>
      </c>
      <c r="P3" s="13"/>
      <c r="Q3" s="13"/>
      <c r="R3" s="13"/>
      <c r="S3" s="13" t="s">
        <v>6</v>
      </c>
      <c r="T3" s="13"/>
      <c r="U3" s="13"/>
      <c r="V3" s="13"/>
      <c r="W3" s="13"/>
      <c r="X3" s="13"/>
      <c r="Y3" s="13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</row>
    <row r="4" spans="1:43" s="15" customFormat="1" x14ac:dyDescent="0.35">
      <c r="A4" s="12" t="s">
        <v>18</v>
      </c>
      <c r="B4" s="12" t="s">
        <v>19</v>
      </c>
      <c r="C4" s="12" t="s">
        <v>20</v>
      </c>
      <c r="D4" s="12" t="s">
        <v>21</v>
      </c>
      <c r="E4" s="12" t="s">
        <v>22</v>
      </c>
      <c r="F4" s="13" t="s">
        <v>7</v>
      </c>
      <c r="G4" s="13" t="s">
        <v>68</v>
      </c>
      <c r="H4" s="13" t="s">
        <v>69</v>
      </c>
      <c r="I4" s="13" t="s">
        <v>8</v>
      </c>
      <c r="J4" s="30" t="s">
        <v>68</v>
      </c>
      <c r="K4" s="13" t="s">
        <v>69</v>
      </c>
      <c r="L4" s="13" t="s">
        <v>9</v>
      </c>
      <c r="M4" s="30" t="s">
        <v>68</v>
      </c>
      <c r="N4" s="13" t="s">
        <v>69</v>
      </c>
      <c r="O4" s="13" t="s">
        <v>10</v>
      </c>
      <c r="P4" s="13" t="s">
        <v>69</v>
      </c>
      <c r="Q4" s="13" t="s">
        <v>11</v>
      </c>
      <c r="R4" s="13" t="s">
        <v>12</v>
      </c>
      <c r="S4" s="13" t="s">
        <v>13</v>
      </c>
      <c r="T4" s="13" t="s">
        <v>69</v>
      </c>
      <c r="U4" s="13" t="s">
        <v>14</v>
      </c>
      <c r="V4" s="13" t="s">
        <v>15</v>
      </c>
      <c r="W4" s="13" t="s">
        <v>16</v>
      </c>
      <c r="X4" s="13" t="s">
        <v>17</v>
      </c>
      <c r="Y4" s="13"/>
      <c r="Z4" s="19" t="s">
        <v>76</v>
      </c>
      <c r="AA4" s="23" t="s">
        <v>35</v>
      </c>
      <c r="AB4" s="12" t="s">
        <v>36</v>
      </c>
      <c r="AC4" s="12" t="s">
        <v>37</v>
      </c>
      <c r="AD4" s="12" t="s">
        <v>75</v>
      </c>
      <c r="AE4" s="12" t="s">
        <v>73</v>
      </c>
      <c r="AF4" s="12" t="s">
        <v>38</v>
      </c>
      <c r="AG4" s="12" t="s">
        <v>39</v>
      </c>
      <c r="AH4" s="12" t="s">
        <v>40</v>
      </c>
      <c r="AI4" s="12" t="s">
        <v>41</v>
      </c>
      <c r="AJ4" s="12" t="s">
        <v>74</v>
      </c>
      <c r="AK4" s="12" t="s">
        <v>42</v>
      </c>
      <c r="AL4" s="12" t="s">
        <v>43</v>
      </c>
      <c r="AM4" s="12" t="s">
        <v>44</v>
      </c>
      <c r="AN4" s="12" t="s">
        <v>77</v>
      </c>
      <c r="AO4" s="12" t="s">
        <v>80</v>
      </c>
      <c r="AP4" s="12" t="s">
        <v>78</v>
      </c>
      <c r="AQ4" s="12" t="s">
        <v>79</v>
      </c>
    </row>
    <row r="5" spans="1:43" s="14" customFormat="1" ht="16.2" x14ac:dyDescent="0.35">
      <c r="A5" s="34" t="s">
        <v>45</v>
      </c>
      <c r="B5" s="34"/>
      <c r="C5" s="34"/>
      <c r="D5" s="34"/>
      <c r="E5" s="35"/>
      <c r="F5" s="3">
        <v>144677.14000000001</v>
      </c>
      <c r="G5" s="16"/>
      <c r="H5" s="16"/>
      <c r="I5" s="3">
        <v>136570845.56999999</v>
      </c>
      <c r="J5" s="31"/>
      <c r="K5" s="4"/>
      <c r="L5" s="3">
        <v>1125381073.4400001</v>
      </c>
      <c r="M5" s="31"/>
      <c r="N5" s="4"/>
      <c r="O5" s="3">
        <v>113266.93</v>
      </c>
      <c r="P5" s="4"/>
      <c r="Q5" s="18">
        <f>I5/28</f>
        <v>4877530.1989285713</v>
      </c>
      <c r="R5" s="18">
        <f>L5/28</f>
        <v>40192181.194285713</v>
      </c>
      <c r="S5" s="18">
        <f>I5/F5</f>
        <v>943.96976308765841</v>
      </c>
      <c r="T5" s="18"/>
      <c r="U5" s="18">
        <f>L5/F5</f>
        <v>7778.5687043578546</v>
      </c>
      <c r="V5" s="9">
        <v>21.92</v>
      </c>
      <c r="W5" s="22">
        <f>S5/V5</f>
        <v>43.064314009473463</v>
      </c>
      <c r="X5" s="22">
        <f>U5/V5</f>
        <v>354.86171096523054</v>
      </c>
      <c r="Y5" s="18">
        <f>U5/S5</f>
        <v>8.2402731618380507</v>
      </c>
      <c r="Z5" s="6"/>
      <c r="AA5" s="24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27"/>
      <c r="AQ5" s="27"/>
    </row>
    <row r="6" spans="1:43" ht="31.2" x14ac:dyDescent="0.35">
      <c r="A6" s="8">
        <v>1</v>
      </c>
      <c r="B6" s="8">
        <v>1</v>
      </c>
      <c r="C6" s="4" t="s">
        <v>46</v>
      </c>
      <c r="D6" s="4" t="s">
        <v>47</v>
      </c>
      <c r="E6" s="4" t="s">
        <v>48</v>
      </c>
      <c r="F6" s="17">
        <v>114482.23</v>
      </c>
      <c r="G6" s="20">
        <f>F6/F5</f>
        <v>0.7912945334694893</v>
      </c>
      <c r="H6" s="17"/>
      <c r="I6" s="9">
        <v>23524651.91</v>
      </c>
      <c r="J6" s="32">
        <f>I6/I5</f>
        <v>0.17225237064189031</v>
      </c>
      <c r="K6" s="7"/>
      <c r="L6" s="9">
        <v>128221630.64</v>
      </c>
      <c r="M6" s="32">
        <f>L6/L5</f>
        <v>0.11393618896402755</v>
      </c>
      <c r="N6" s="7"/>
      <c r="O6" s="9">
        <v>91798.42</v>
      </c>
      <c r="P6" s="7"/>
      <c r="Q6" s="18">
        <f>I6/28</f>
        <v>840166.13964285713</v>
      </c>
      <c r="R6" s="18">
        <f>L6/28</f>
        <v>4579343.9514285717</v>
      </c>
      <c r="S6" s="18">
        <f>I6/F6</f>
        <v>205.48736611786825</v>
      </c>
      <c r="T6" s="18"/>
      <c r="U6" s="18">
        <f>L6/F6</f>
        <v>1120.0133910738812</v>
      </c>
      <c r="V6" s="6">
        <v>22.45</v>
      </c>
      <c r="W6" s="22">
        <f>S6/V6</f>
        <v>9.1531120765197436</v>
      </c>
      <c r="X6" s="22">
        <f t="shared" ref="X6:X9" si="0">U6/V6</f>
        <v>49.889237909749717</v>
      </c>
      <c r="Y6" s="18">
        <f>U6/S6</f>
        <v>5.4505219091252437</v>
      </c>
      <c r="Z6" s="6"/>
      <c r="AA6" s="25">
        <v>10000</v>
      </c>
      <c r="AB6" s="9">
        <v>10000</v>
      </c>
      <c r="AC6" s="4">
        <v>11000</v>
      </c>
      <c r="AD6" s="4">
        <f>AC6*[1]参数!B8</f>
        <v>8250</v>
      </c>
      <c r="AE6" s="10">
        <f>(AB6/AD6)-1</f>
        <v>0.21212121212121215</v>
      </c>
      <c r="AF6" s="11" t="s">
        <v>49</v>
      </c>
      <c r="AG6" s="4">
        <v>0.7</v>
      </c>
      <c r="AH6" s="5" t="s">
        <v>50</v>
      </c>
      <c r="AI6" s="5" t="e">
        <f>AG6*AF6*AB6</f>
        <v>#VALUE!</v>
      </c>
      <c r="AJ6" s="10" t="e">
        <f>(AI6/AD6)-1</f>
        <v>#VALUE!</v>
      </c>
      <c r="AK6" s="5" t="s">
        <v>51</v>
      </c>
      <c r="AL6" s="5" t="s">
        <v>52</v>
      </c>
      <c r="AM6" s="5" t="s">
        <v>50</v>
      </c>
      <c r="AN6" s="5"/>
      <c r="AO6" s="5"/>
      <c r="AP6" s="28"/>
      <c r="AQ6" s="28"/>
    </row>
    <row r="7" spans="1:43" ht="31.2" x14ac:dyDescent="0.35">
      <c r="A7" s="8">
        <v>2</v>
      </c>
      <c r="B7" s="8">
        <v>5</v>
      </c>
      <c r="C7" s="4" t="s">
        <v>53</v>
      </c>
      <c r="D7" s="4" t="s">
        <v>54</v>
      </c>
      <c r="E7" s="4" t="s">
        <v>55</v>
      </c>
      <c r="F7" s="16">
        <v>74201.179999999993</v>
      </c>
      <c r="G7" s="20">
        <f>F7/F5</f>
        <v>0.51287425228339445</v>
      </c>
      <c r="H7" s="16"/>
      <c r="I7" s="3">
        <v>10375929.85</v>
      </c>
      <c r="J7" s="32">
        <f>I7/I5</f>
        <v>7.5974706070643536E-2</v>
      </c>
      <c r="K7" s="4"/>
      <c r="L7" s="3">
        <v>120118969.39</v>
      </c>
      <c r="M7" s="32">
        <f>L7/L5</f>
        <v>0.10673626225366245</v>
      </c>
      <c r="N7" s="4"/>
      <c r="O7" s="3">
        <v>42948.22</v>
      </c>
      <c r="P7" s="4"/>
      <c r="Q7" s="18">
        <f>I7/28</f>
        <v>370568.92321428569</v>
      </c>
      <c r="R7" s="18">
        <f t="shared" ref="R7:R9" si="1">L7/28</f>
        <v>4289963.1924999999</v>
      </c>
      <c r="S7" s="18">
        <f>I7/F7</f>
        <v>139.83510572203838</v>
      </c>
      <c r="T7" s="18"/>
      <c r="U7" s="18">
        <f>L7/F7</f>
        <v>1618.8282907360774</v>
      </c>
      <c r="V7" s="6">
        <v>16.21</v>
      </c>
      <c r="W7" s="22">
        <f t="shared" ref="W7:W9" si="2">S7/V7</f>
        <v>8.6264716669980483</v>
      </c>
      <c r="X7" s="22">
        <f>U7/V7</f>
        <v>99.866026572244124</v>
      </c>
      <c r="Y7" s="18">
        <f t="shared" ref="Y7:Y9" si="3">U7/S7</f>
        <v>11.576694438619398</v>
      </c>
      <c r="Z7" s="6"/>
      <c r="AA7" s="25">
        <v>9000</v>
      </c>
      <c r="AB7" s="3">
        <v>20000</v>
      </c>
      <c r="AC7" s="7">
        <v>10000</v>
      </c>
      <c r="AD7" s="4">
        <f>AC7*[1]参数!B8</f>
        <v>7500</v>
      </c>
      <c r="AE7" s="10">
        <f t="shared" ref="AE7:AE9" si="4">(AB7/AD7)-1</f>
        <v>1.6666666666666665</v>
      </c>
      <c r="AF7" s="11">
        <v>1</v>
      </c>
      <c r="AG7" s="7">
        <v>0.45</v>
      </c>
      <c r="AH7" s="5" t="s">
        <v>50</v>
      </c>
      <c r="AI7" s="5">
        <f t="shared" ref="AI7:AI9" si="5">AG7*AF7*AB7</f>
        <v>9000</v>
      </c>
      <c r="AJ7" s="10">
        <f t="shared" ref="AJ7:AJ9" si="6">(AI7/AD7)-1</f>
        <v>0.19999999999999996</v>
      </c>
      <c r="AK7" s="5" t="s">
        <v>51</v>
      </c>
      <c r="AL7" s="5" t="s">
        <v>52</v>
      </c>
      <c r="AM7" s="5" t="s">
        <v>50</v>
      </c>
      <c r="AN7" s="5"/>
      <c r="AO7" s="5"/>
      <c r="AP7" s="28"/>
      <c r="AQ7" s="28"/>
    </row>
    <row r="8" spans="1:43" ht="31.2" x14ac:dyDescent="0.35">
      <c r="A8" s="8">
        <v>3</v>
      </c>
      <c r="B8" s="8">
        <v>4</v>
      </c>
      <c r="C8" s="4" t="s">
        <v>56</v>
      </c>
      <c r="D8" s="4" t="s">
        <v>47</v>
      </c>
      <c r="E8" s="4" t="s">
        <v>48</v>
      </c>
      <c r="F8" s="16">
        <v>70439.009999999995</v>
      </c>
      <c r="G8" s="20">
        <f>F8/F5</f>
        <v>0.486870351459809</v>
      </c>
      <c r="H8" s="16"/>
      <c r="I8" s="3">
        <v>5471901.79</v>
      </c>
      <c r="J8" s="32">
        <f>I8/I5</f>
        <v>4.0066397532812756E-2</v>
      </c>
      <c r="K8" s="4"/>
      <c r="L8" s="3">
        <v>32235178.989999998</v>
      </c>
      <c r="M8" s="32">
        <f>L8/L5</f>
        <v>2.8643789868853364E-2</v>
      </c>
      <c r="N8" s="4"/>
      <c r="O8" s="3">
        <v>32671.56</v>
      </c>
      <c r="P8" s="4"/>
      <c r="Q8" s="18">
        <f>I8/28</f>
        <v>195425.06392857144</v>
      </c>
      <c r="R8" s="18">
        <f t="shared" si="1"/>
        <v>1151256.3924999998</v>
      </c>
      <c r="S8" s="18">
        <f>I8/F8</f>
        <v>77.682832140883306</v>
      </c>
      <c r="T8" s="18"/>
      <c r="U8" s="18">
        <f>L8/F8</f>
        <v>457.63248219984922</v>
      </c>
      <c r="V8" s="6">
        <v>12.99</v>
      </c>
      <c r="W8" s="22">
        <f t="shared" si="2"/>
        <v>5.9802026282435188</v>
      </c>
      <c r="X8" s="22">
        <f>U8/V8</f>
        <v>35.229598321774382</v>
      </c>
      <c r="Y8" s="18">
        <f t="shared" si="3"/>
        <v>5.8910375637425316</v>
      </c>
      <c r="Z8" s="6"/>
      <c r="AA8" s="25">
        <v>50000</v>
      </c>
      <c r="AB8" s="3">
        <v>25000</v>
      </c>
      <c r="AC8" s="4">
        <v>74201.179999999993</v>
      </c>
      <c r="AD8" s="4">
        <f>AC8*[1]参数!B8</f>
        <v>55650.884999999995</v>
      </c>
      <c r="AE8" s="10">
        <f t="shared" si="4"/>
        <v>-0.55077084578259616</v>
      </c>
      <c r="AF8" s="11">
        <v>1</v>
      </c>
      <c r="AG8" s="4">
        <v>2</v>
      </c>
      <c r="AH8" s="5" t="s">
        <v>50</v>
      </c>
      <c r="AI8" s="5">
        <f t="shared" si="5"/>
        <v>50000</v>
      </c>
      <c r="AJ8" s="10">
        <f t="shared" si="6"/>
        <v>-0.10154169156519244</v>
      </c>
      <c r="AK8" s="5" t="s">
        <v>51</v>
      </c>
      <c r="AL8" s="5" t="s">
        <v>52</v>
      </c>
      <c r="AM8" s="5" t="s">
        <v>50</v>
      </c>
      <c r="AN8" s="5"/>
      <c r="AO8" s="5"/>
      <c r="AP8" s="28"/>
      <c r="AQ8" s="28"/>
    </row>
    <row r="9" spans="1:43" ht="31.2" x14ac:dyDescent="0.35">
      <c r="A9" s="8">
        <v>4</v>
      </c>
      <c r="B9" s="8">
        <v>3</v>
      </c>
      <c r="C9" s="4" t="s">
        <v>57</v>
      </c>
      <c r="D9" s="4" t="s">
        <v>58</v>
      </c>
      <c r="E9" s="4" t="s">
        <v>59</v>
      </c>
      <c r="F9" s="16">
        <v>68584.070000000007</v>
      </c>
      <c r="G9" s="20">
        <f>F9/F5</f>
        <v>0.47404911377153297</v>
      </c>
      <c r="H9" s="16"/>
      <c r="I9" s="3">
        <v>1746431.08</v>
      </c>
      <c r="J9" s="32">
        <f>I9/I5</f>
        <v>1.2787729860725355E-2</v>
      </c>
      <c r="K9" s="4"/>
      <c r="L9" s="3">
        <v>9391312.2200000007</v>
      </c>
      <c r="M9" s="32">
        <f>L9/L5</f>
        <v>8.3450063641937553E-3</v>
      </c>
      <c r="N9" s="4"/>
      <c r="O9" s="3">
        <v>30664.18</v>
      </c>
      <c r="P9" s="4"/>
      <c r="Q9" s="18">
        <f>I9/28</f>
        <v>62372.538571428573</v>
      </c>
      <c r="R9" s="18">
        <f t="shared" si="1"/>
        <v>335404.00785714289</v>
      </c>
      <c r="S9" s="18">
        <f>I9/F9</f>
        <v>25.46409217184107</v>
      </c>
      <c r="T9" s="18"/>
      <c r="U9" s="18">
        <f>L9/F9</f>
        <v>136.93139266888068</v>
      </c>
      <c r="V9" s="6">
        <v>12.52</v>
      </c>
      <c r="W9" s="22">
        <f t="shared" si="2"/>
        <v>2.0338731766646223</v>
      </c>
      <c r="X9" s="22">
        <f t="shared" si="0"/>
        <v>10.937012194000054</v>
      </c>
      <c r="Y9" s="18">
        <f t="shared" si="3"/>
        <v>5.3774307658335987</v>
      </c>
      <c r="Z9" s="6"/>
      <c r="AA9" s="25">
        <v>25500</v>
      </c>
      <c r="AB9" s="3">
        <v>15000</v>
      </c>
      <c r="AC9" s="4">
        <v>30000</v>
      </c>
      <c r="AD9" s="4">
        <f>AC9*[1]参数!B8</f>
        <v>22500</v>
      </c>
      <c r="AE9" s="10">
        <f t="shared" si="4"/>
        <v>-0.33333333333333337</v>
      </c>
      <c r="AF9" s="11">
        <v>1</v>
      </c>
      <c r="AG9" s="4">
        <v>1.7</v>
      </c>
      <c r="AH9" s="5" t="s">
        <v>50</v>
      </c>
      <c r="AI9" s="5">
        <f t="shared" si="5"/>
        <v>25500</v>
      </c>
      <c r="AJ9" s="10">
        <f t="shared" si="6"/>
        <v>0.1333333333333333</v>
      </c>
      <c r="AK9" s="5" t="s">
        <v>51</v>
      </c>
      <c r="AL9" s="5" t="s">
        <v>52</v>
      </c>
      <c r="AM9" s="5" t="s">
        <v>50</v>
      </c>
      <c r="AN9" s="5"/>
      <c r="AO9" s="5"/>
      <c r="AP9" s="28"/>
      <c r="AQ9" s="28"/>
    </row>
    <row r="10" spans="1:43" x14ac:dyDescent="0.35">
      <c r="A10" s="8">
        <v>5</v>
      </c>
      <c r="B10" s="8">
        <v>2</v>
      </c>
      <c r="C10" s="4" t="s">
        <v>60</v>
      </c>
      <c r="D10" s="4" t="s">
        <v>61</v>
      </c>
      <c r="E10" s="4" t="s">
        <v>62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25">
        <f>AC10*(1+AK10)</f>
        <v>8240</v>
      </c>
      <c r="AB10" s="5" t="s">
        <v>51</v>
      </c>
      <c r="AC10" s="4">
        <v>8000</v>
      </c>
      <c r="AD10" s="5" t="s">
        <v>51</v>
      </c>
      <c r="AE10" s="5" t="s">
        <v>51</v>
      </c>
      <c r="AF10" s="5" t="s">
        <v>51</v>
      </c>
      <c r="AG10" s="5" t="s">
        <v>51</v>
      </c>
      <c r="AH10" s="5" t="s">
        <v>51</v>
      </c>
      <c r="AI10" s="5" t="s">
        <v>51</v>
      </c>
      <c r="AJ10" s="5" t="s">
        <v>51</v>
      </c>
      <c r="AK10" s="4">
        <v>0.03</v>
      </c>
      <c r="AL10" s="4" t="s">
        <v>49</v>
      </c>
      <c r="AM10" s="5" t="s">
        <v>51</v>
      </c>
      <c r="AN10" s="5"/>
      <c r="AO10" s="5"/>
      <c r="AP10" s="28"/>
      <c r="AQ10" s="28"/>
    </row>
    <row r="11" spans="1:43" x14ac:dyDescent="0.35">
      <c r="A11" s="8">
        <v>6</v>
      </c>
      <c r="B11" s="8">
        <v>6</v>
      </c>
      <c r="C11" s="4" t="s">
        <v>63</v>
      </c>
      <c r="D11" s="4" t="s">
        <v>64</v>
      </c>
      <c r="E11" s="4" t="s">
        <v>65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25">
        <f>AC11*(1+AK11)</f>
        <v>43700</v>
      </c>
      <c r="AB11" s="5" t="s">
        <v>51</v>
      </c>
      <c r="AC11" s="4">
        <v>46000</v>
      </c>
      <c r="AD11" s="5" t="s">
        <v>51</v>
      </c>
      <c r="AE11" s="5" t="s">
        <v>51</v>
      </c>
      <c r="AF11" s="5" t="s">
        <v>51</v>
      </c>
      <c r="AG11" s="5" t="s">
        <v>51</v>
      </c>
      <c r="AH11" s="5" t="s">
        <v>51</v>
      </c>
      <c r="AI11" s="5" t="s">
        <v>51</v>
      </c>
      <c r="AJ11" s="5" t="s">
        <v>51</v>
      </c>
      <c r="AK11" s="4">
        <v>-0.05</v>
      </c>
      <c r="AL11" s="4" t="s">
        <v>49</v>
      </c>
      <c r="AM11" s="5" t="s">
        <v>51</v>
      </c>
      <c r="AN11" s="5"/>
      <c r="AO11" s="5"/>
      <c r="AP11" s="28"/>
      <c r="AQ11" s="28"/>
    </row>
    <row r="12" spans="1:43" x14ac:dyDescent="0.35">
      <c r="A12" s="8">
        <v>7</v>
      </c>
      <c r="B12" s="8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28"/>
      <c r="AQ12" s="28"/>
    </row>
    <row r="13" spans="1:43" x14ac:dyDescent="0.35">
      <c r="A13" s="8">
        <v>8</v>
      </c>
      <c r="B13" s="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28"/>
      <c r="AQ13" s="28"/>
    </row>
    <row r="14" spans="1:43" x14ac:dyDescent="0.35">
      <c r="A14" s="8">
        <v>9</v>
      </c>
      <c r="B14" s="8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28"/>
      <c r="AQ14" s="28"/>
    </row>
    <row r="15" spans="1:43" x14ac:dyDescent="0.35">
      <c r="A15" s="8">
        <v>10</v>
      </c>
      <c r="B15" s="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28"/>
      <c r="AQ15" s="28"/>
    </row>
    <row r="16" spans="1:43" x14ac:dyDescent="0.35">
      <c r="A16" s="8">
        <v>11</v>
      </c>
      <c r="B16" s="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28"/>
      <c r="AQ16" s="28"/>
    </row>
    <row r="17" spans="1:43" x14ac:dyDescent="0.35">
      <c r="A17" s="8">
        <v>12</v>
      </c>
      <c r="B17" s="8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28"/>
      <c r="AQ17" s="28"/>
    </row>
    <row r="18" spans="1:43" x14ac:dyDescent="0.35">
      <c r="A18" s="8">
        <v>13</v>
      </c>
      <c r="B18" s="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28"/>
      <c r="AQ18" s="28"/>
    </row>
    <row r="19" spans="1:43" x14ac:dyDescent="0.35">
      <c r="A19" s="8" t="s">
        <v>66</v>
      </c>
      <c r="B19" s="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28"/>
      <c r="AQ19" s="28"/>
    </row>
    <row r="20" spans="1:43" x14ac:dyDescent="0.35">
      <c r="A20" s="8" t="s">
        <v>66</v>
      </c>
      <c r="B20" s="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28"/>
      <c r="AQ20" s="28"/>
    </row>
    <row r="21" spans="1:43" x14ac:dyDescent="0.35">
      <c r="A21" s="8" t="s">
        <v>66</v>
      </c>
      <c r="B21" s="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28"/>
      <c r="AQ21" s="28"/>
    </row>
    <row r="22" spans="1:43" x14ac:dyDescent="0.35">
      <c r="A22" s="8" t="s">
        <v>66</v>
      </c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28"/>
      <c r="AQ22" s="28"/>
    </row>
    <row r="23" spans="1:43" x14ac:dyDescent="0.35">
      <c r="A23" s="8" t="s">
        <v>66</v>
      </c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28"/>
      <c r="AQ23" s="28"/>
    </row>
    <row r="24" spans="1:43" x14ac:dyDescent="0.35">
      <c r="A24" s="8">
        <v>22998</v>
      </c>
      <c r="B24" s="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28"/>
      <c r="AQ24" s="28"/>
    </row>
    <row r="25" spans="1:43" x14ac:dyDescent="0.35">
      <c r="A25" s="8">
        <v>22999</v>
      </c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28"/>
      <c r="AQ25" s="28"/>
    </row>
    <row r="26" spans="1:43" x14ac:dyDescent="0.35">
      <c r="A26" s="8">
        <v>23000</v>
      </c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26"/>
      <c r="AO26" s="4"/>
      <c r="AP26" s="28"/>
      <c r="AQ26" s="28"/>
    </row>
  </sheetData>
  <mergeCells count="4">
    <mergeCell ref="A1:Y1"/>
    <mergeCell ref="A5:E5"/>
    <mergeCell ref="A2:E3"/>
    <mergeCell ref="Z1:AQ3"/>
  </mergeCells>
  <phoneticPr fontId="3" type="noConversion"/>
  <conditionalFormatting sqref="C4">
    <cfRule type="duplicateValues" dxfId="8" priority="9"/>
  </conditionalFormatting>
  <conditionalFormatting sqref="B4">
    <cfRule type="duplicateValues" dxfId="7" priority="8"/>
  </conditionalFormatting>
  <conditionalFormatting sqref="A4">
    <cfRule type="duplicateValues" dxfId="6" priority="7"/>
  </conditionalFormatting>
  <conditionalFormatting sqref="AE6:AE9">
    <cfRule type="cellIs" dxfId="5" priority="5" operator="lessThan">
      <formula>-0.3</formula>
    </cfRule>
    <cfRule type="cellIs" dxfId="4" priority="6" operator="greaterThan">
      <formula>0.3</formula>
    </cfRule>
  </conditionalFormatting>
  <conditionalFormatting sqref="AE6:AE9">
    <cfRule type="cellIs" dxfId="3" priority="4" operator="between">
      <formula>-0.3</formula>
      <formula>0.3</formula>
    </cfRule>
  </conditionalFormatting>
  <conditionalFormatting sqref="AJ6:AJ9">
    <cfRule type="cellIs" dxfId="2" priority="2" operator="lessThan">
      <formula>-0.3</formula>
    </cfRule>
    <cfRule type="cellIs" dxfId="1" priority="3" operator="greaterThan">
      <formula>0.3</formula>
    </cfRule>
  </conditionalFormatting>
  <conditionalFormatting sqref="AJ6:AJ9">
    <cfRule type="cellIs" dxfId="0" priority="1" operator="between">
      <formula>-0.3</formula>
      <formula>0.3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zoomScale="70" zoomScaleNormal="70" workbookViewId="0">
      <selection sqref="A1:D1048576"/>
    </sheetView>
  </sheetViews>
  <sheetFormatPr defaultRowHeight="13.8" x14ac:dyDescent="0.25"/>
  <cols>
    <col min="1" max="1" width="9.33203125" customWidth="1"/>
    <col min="2" max="2" width="21.5546875" customWidth="1"/>
    <col min="3" max="3" width="55.5546875" customWidth="1"/>
    <col min="4" max="4" width="27.44140625" customWidth="1"/>
  </cols>
  <sheetData>
    <row r="1" spans="1:4" ht="16.2" x14ac:dyDescent="0.25">
      <c r="A1" s="21" t="s">
        <v>18</v>
      </c>
      <c r="B1" s="21" t="s">
        <v>71</v>
      </c>
      <c r="C1" s="21" t="s">
        <v>70</v>
      </c>
      <c r="D1" s="21" t="s">
        <v>72</v>
      </c>
    </row>
    <row r="2" spans="1:4" ht="15.6" x14ac:dyDescent="0.25">
      <c r="A2" s="8">
        <v>1</v>
      </c>
      <c r="B2" s="8"/>
      <c r="C2" s="8"/>
      <c r="D2" s="8"/>
    </row>
    <row r="3" spans="1:4" ht="15.6" x14ac:dyDescent="0.25">
      <c r="A3" s="8"/>
      <c r="B3" s="8"/>
      <c r="C3" s="8"/>
      <c r="D3" s="8"/>
    </row>
    <row r="4" spans="1:4" ht="15.6" x14ac:dyDescent="0.25">
      <c r="A4" s="8"/>
      <c r="B4" s="8"/>
      <c r="C4" s="8"/>
      <c r="D4" s="8"/>
    </row>
    <row r="5" spans="1:4" ht="15.6" x14ac:dyDescent="0.25">
      <c r="A5" s="8"/>
      <c r="B5" s="8"/>
      <c r="C5" s="8"/>
      <c r="D5" s="8"/>
    </row>
    <row r="6" spans="1:4" ht="15.6" x14ac:dyDescent="0.25">
      <c r="A6" s="8"/>
      <c r="B6" s="8"/>
      <c r="C6" s="8"/>
      <c r="D6" s="8"/>
    </row>
    <row r="7" spans="1:4" ht="15.6" x14ac:dyDescent="0.25">
      <c r="A7" s="8"/>
      <c r="B7" s="8"/>
      <c r="C7" s="8"/>
      <c r="D7" s="8"/>
    </row>
    <row r="8" spans="1:4" ht="15.6" x14ac:dyDescent="0.25">
      <c r="A8" s="8"/>
      <c r="B8" s="8"/>
      <c r="C8" s="8"/>
      <c r="D8" s="8"/>
    </row>
    <row r="9" spans="1:4" ht="15.6" x14ac:dyDescent="0.25">
      <c r="A9" s="8"/>
      <c r="B9" s="8"/>
      <c r="C9" s="8"/>
      <c r="D9" s="8"/>
    </row>
    <row r="10" spans="1:4" ht="15.6" x14ac:dyDescent="0.25">
      <c r="A10" s="8"/>
      <c r="B10" s="8"/>
      <c r="C10" s="8"/>
      <c r="D10" s="8"/>
    </row>
    <row r="11" spans="1:4" ht="15.6" x14ac:dyDescent="0.25">
      <c r="A11" s="8"/>
      <c r="B11" s="8"/>
      <c r="C11" s="8"/>
      <c r="D11" s="8"/>
    </row>
    <row r="12" spans="1:4" ht="15.6" x14ac:dyDescent="0.25">
      <c r="A12" s="8"/>
      <c r="B12" s="8"/>
      <c r="C12" s="8"/>
      <c r="D12" s="8"/>
    </row>
    <row r="13" spans="1:4" ht="15.6" x14ac:dyDescent="0.25">
      <c r="A13" s="8"/>
      <c r="B13" s="8"/>
      <c r="C13" s="8"/>
      <c r="D13" s="8"/>
    </row>
    <row r="14" spans="1:4" ht="15.6" x14ac:dyDescent="0.25">
      <c r="A14" s="8"/>
      <c r="B14" s="8"/>
      <c r="C14" s="8"/>
      <c r="D14" s="8"/>
    </row>
    <row r="15" spans="1:4" ht="15.6" x14ac:dyDescent="0.25">
      <c r="A15" s="8"/>
      <c r="B15" s="8"/>
      <c r="C15" s="8"/>
      <c r="D15" s="8"/>
    </row>
    <row r="16" spans="1:4" ht="15.6" x14ac:dyDescent="0.25">
      <c r="A16" s="8"/>
      <c r="B16" s="8"/>
      <c r="C16" s="8"/>
      <c r="D16" s="8"/>
    </row>
    <row r="17" spans="1:4" ht="15.6" x14ac:dyDescent="0.25">
      <c r="A17" s="8"/>
      <c r="B17" s="8"/>
      <c r="C17" s="8"/>
      <c r="D17" s="8"/>
    </row>
    <row r="18" spans="1:4" ht="15.6" x14ac:dyDescent="0.25">
      <c r="A18" s="8"/>
      <c r="B18" s="8"/>
      <c r="C18" s="8"/>
      <c r="D18" s="8"/>
    </row>
    <row r="19" spans="1:4" ht="15.6" x14ac:dyDescent="0.25">
      <c r="A19" s="8"/>
      <c r="B19" s="8"/>
      <c r="C19" s="8"/>
      <c r="D19" s="8"/>
    </row>
    <row r="20" spans="1:4" ht="15.6" x14ac:dyDescent="0.25">
      <c r="A20" s="8"/>
      <c r="B20" s="8"/>
      <c r="C20" s="8"/>
      <c r="D20" s="8"/>
    </row>
    <row r="21" spans="1:4" ht="15.6" x14ac:dyDescent="0.25">
      <c r="A21" s="8"/>
      <c r="B21" s="8"/>
      <c r="C21" s="8"/>
      <c r="D21" s="8"/>
    </row>
    <row r="22" spans="1:4" ht="15.6" x14ac:dyDescent="0.25">
      <c r="A22" s="8"/>
      <c r="B22" s="8"/>
      <c r="C22" s="8"/>
      <c r="D22" s="8"/>
    </row>
    <row r="23" spans="1:4" ht="15.6" x14ac:dyDescent="0.25">
      <c r="A23" s="8"/>
      <c r="B23" s="8"/>
      <c r="C23" s="8"/>
      <c r="D23" s="8"/>
    </row>
    <row r="24" spans="1:4" ht="15.6" x14ac:dyDescent="0.25">
      <c r="A24" s="8"/>
      <c r="B24" s="8"/>
      <c r="C24" s="8"/>
      <c r="D24" s="8"/>
    </row>
    <row r="25" spans="1:4" ht="15.6" x14ac:dyDescent="0.25">
      <c r="A25" s="8"/>
      <c r="B25" s="8"/>
      <c r="C25" s="8"/>
      <c r="D25" s="8"/>
    </row>
    <row r="26" spans="1:4" ht="15.6" x14ac:dyDescent="0.25">
      <c r="A26" s="8"/>
      <c r="B26" s="8"/>
      <c r="C26" s="8"/>
      <c r="D26" s="8"/>
    </row>
    <row r="27" spans="1:4" ht="15.6" x14ac:dyDescent="0.25">
      <c r="A27" s="8"/>
      <c r="B27" s="8"/>
      <c r="C27" s="8"/>
      <c r="D27" s="8"/>
    </row>
    <row r="28" spans="1:4" ht="15.6" x14ac:dyDescent="0.25">
      <c r="A28" s="8"/>
      <c r="B28" s="8"/>
      <c r="C28" s="8"/>
      <c r="D28" s="8"/>
    </row>
    <row r="29" spans="1:4" ht="15.6" x14ac:dyDescent="0.25">
      <c r="A29" s="8"/>
      <c r="B29" s="8"/>
      <c r="C29" s="8"/>
      <c r="D29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系统调整后数据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Louiswang</dc:creator>
  <cp:lastModifiedBy>Louiswang</cp:lastModifiedBy>
  <dcterms:created xsi:type="dcterms:W3CDTF">2015-06-05T18:19:34Z</dcterms:created>
  <dcterms:modified xsi:type="dcterms:W3CDTF">2021-06-23T08:56:49Z</dcterms:modified>
</cp:coreProperties>
</file>